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-1740" yWindow="30" windowWidth="19320" windowHeight="11535" activeTab="2"/>
  </bookViews>
  <sheets>
    <sheet name="HW5#2" sheetId="1" r:id="rId1"/>
    <sheet name="HW5#3" sheetId="2" r:id="rId2"/>
    <sheet name="HW5#4" sheetId="4" r:id="rId3"/>
  </sheets>
  <definedNames>
    <definedName name="sencount" hidden="1">13</definedName>
    <definedName name="sencount1" hidden="1">17</definedName>
    <definedName name="solver_adj" localSheetId="0" hidden="1">'HW5#2'!$C$3:$E$3</definedName>
    <definedName name="solver_adj" localSheetId="1" hidden="1">'HW5#3'!$B$3:$H$3</definedName>
    <definedName name="solver_adj" localSheetId="2" hidden="1">'HW5#4'!$B$5:$Q$5</definedName>
    <definedName name="solver_cvg" localSheetId="0" hidden="1">0.001</definedName>
    <definedName name="solver_cvg" localSheetId="1" hidden="1">0.0001</definedName>
    <definedName name="solver_cvg" localSheetId="2" hidden="1">0.0001</definedName>
    <definedName name="solver_drv" localSheetId="0" hidden="1">1</definedName>
    <definedName name="solver_drv" localSheetId="1" hidden="1">1</definedName>
    <definedName name="solver_drv" localSheetId="2" hidden="1">1</definedName>
    <definedName name="solver_eng" localSheetId="2" hidden="1">2</definedName>
    <definedName name="solver_est" localSheetId="0" hidden="1">1</definedName>
    <definedName name="solver_est" localSheetId="1" hidden="1">1</definedName>
    <definedName name="solver_est" localSheetId="2" hidden="1">1</definedName>
    <definedName name="solver_ibd" localSheetId="2" hidden="1">2</definedName>
    <definedName name="solver_itr" localSheetId="0" hidden="1">100</definedName>
    <definedName name="solver_itr" localSheetId="1" hidden="1">100</definedName>
    <definedName name="solver_itr" localSheetId="2" hidden="1">100</definedName>
    <definedName name="solver_lhs1" localSheetId="0" hidden="1">'HW5#2'!$F$3:$F$3</definedName>
    <definedName name="solver_lhs1" localSheetId="1" hidden="1">'HW5#3'!$B$3:$H$3</definedName>
    <definedName name="solver_lhs1" localSheetId="2" hidden="1">'HW5#4'!$N$5:$Q$5</definedName>
    <definedName name="solver_lhs2" localSheetId="0" hidden="1">'HW5#2'!$C$3:$E$3</definedName>
    <definedName name="solver_lhs2" localSheetId="1" hidden="1">'HW5#3'!$B$3:$H$3</definedName>
    <definedName name="solver_lhs2" localSheetId="2" hidden="1">'HW5#4'!$R$13:$R$16</definedName>
    <definedName name="solver_lhs3" localSheetId="0" hidden="1">'HW5#2'!$C$3:$D$3</definedName>
    <definedName name="solver_lhs3" localSheetId="1" hidden="1">'HW5#3'!$I$3</definedName>
    <definedName name="solver_lhs3" localSheetId="2" hidden="1">'HW5#4'!$R$17</definedName>
    <definedName name="solver_lhs4" localSheetId="2" hidden="1">'HW5#4'!$R$8:$R$12</definedName>
    <definedName name="solver_lhs5" localSheetId="2" hidden="1">'HW5#4'!$R$16</definedName>
    <definedName name="solver_lhs6" localSheetId="2" hidden="1">'HW5#4'!$R$12</definedName>
    <definedName name="solver_lin" localSheetId="0" hidden="1">1</definedName>
    <definedName name="solver_lin" localSheetId="1" hidden="1">1</definedName>
    <definedName name="solver_lin" localSheetId="2" hidden="1">1</definedName>
    <definedName name="solver_lva" localSheetId="2" hidden="1">2</definedName>
    <definedName name="solver_mip" localSheetId="2" hidden="1">5000</definedName>
    <definedName name="solver_mni" localSheetId="2" hidden="1">30</definedName>
    <definedName name="solver_mrt" localSheetId="2" hidden="1">0.075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od" localSheetId="2" hidden="1">5000</definedName>
    <definedName name="solver_num" localSheetId="0" hidden="1">2</definedName>
    <definedName name="solver_num" localSheetId="1" hidden="1">3</definedName>
    <definedName name="solver_num" localSheetId="2" hidden="1">4</definedName>
    <definedName name="solver_nwt" localSheetId="0" hidden="1">1</definedName>
    <definedName name="solver_nwt" localSheetId="1" hidden="1">1</definedName>
    <definedName name="solver_nwt" localSheetId="2" hidden="1">1</definedName>
    <definedName name="solver_ofx" localSheetId="2" hidden="1">2</definedName>
    <definedName name="solver_opt" localSheetId="0" hidden="1">'HW5#2'!$F$17</definedName>
    <definedName name="solver_opt" localSheetId="1" hidden="1">'HW5#3'!$L$3</definedName>
    <definedName name="solver_opt" localSheetId="2" hidden="1">'HW5#4'!$R$6</definedName>
    <definedName name="solver_piv" localSheetId="2" hidden="1">0.000001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pro" localSheetId="2" hidden="1">2</definedName>
    <definedName name="solver_rbv" localSheetId="2" hidden="1">1</definedName>
    <definedName name="solver_red" localSheetId="2" hidden="1">0.000001</definedName>
    <definedName name="solver_rel1" localSheetId="0" hidden="1">2</definedName>
    <definedName name="solver_rel1" localSheetId="1" hidden="1">4</definedName>
    <definedName name="solver_rel1" localSheetId="2" hidden="1">5</definedName>
    <definedName name="solver_rel2" localSheetId="0" hidden="1">5</definedName>
    <definedName name="solver_rel2" localSheetId="1" hidden="1">1</definedName>
    <definedName name="solver_rel2" localSheetId="2" hidden="1">3</definedName>
    <definedName name="solver_rel3" localSheetId="0" hidden="1">5</definedName>
    <definedName name="solver_rel3" localSheetId="1" hidden="1">2</definedName>
    <definedName name="solver_rel3" localSheetId="2" hidden="1">2</definedName>
    <definedName name="solver_rel4" localSheetId="2" hidden="1">1</definedName>
    <definedName name="solver_rel5" localSheetId="2" hidden="1">3</definedName>
    <definedName name="solver_rel6" localSheetId="2" hidden="1">1</definedName>
    <definedName name="solver_reo" localSheetId="2" hidden="1">2</definedName>
    <definedName name="solver_rep" localSheetId="2" hidden="1">2</definedName>
    <definedName name="solver_rhs1" localSheetId="0" hidden="1">'HW5#2'!$G$3:$G$3</definedName>
    <definedName name="solver_rhs1" localSheetId="1" hidden="1">integer</definedName>
    <definedName name="solver_rhs1" localSheetId="2" hidden="1">binary</definedName>
    <definedName name="solver_rhs2" localSheetId="0" hidden="1">binary</definedName>
    <definedName name="solver_rhs2" localSheetId="1" hidden="1">'HW5#3'!$B$5:$H$5</definedName>
    <definedName name="solver_rhs2" localSheetId="2" hidden="1">'HW5#4'!$T$13:$T$16</definedName>
    <definedName name="solver_rhs3" localSheetId="0" hidden="1">binary</definedName>
    <definedName name="solver_rhs3" localSheetId="1" hidden="1">'HW5#3'!$K$3</definedName>
    <definedName name="solver_rhs3" localSheetId="2" hidden="1">'HW5#4'!$T$17</definedName>
    <definedName name="solver_rhs4" localSheetId="2" hidden="1">'HW5#4'!$T$8:$T$12</definedName>
    <definedName name="solver_rhs5" localSheetId="2" hidden="1">'HW5#4'!$T$16</definedName>
    <definedName name="solver_rhs6" localSheetId="2" hidden="1">'HW5#4'!$T$12</definedName>
    <definedName name="solver_rlx" localSheetId="2" hidden="1">2</definedName>
    <definedName name="solver_scl" localSheetId="0" hidden="1">2</definedName>
    <definedName name="solver_scl" localSheetId="1" hidden="1">2</definedName>
    <definedName name="solver_scl" localSheetId="2" hidden="1">2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sz" localSheetId="2" hidden="1">100</definedName>
    <definedName name="solver_std" localSheetId="2" hidden="1">1</definedName>
    <definedName name="solver_tim" localSheetId="0" hidden="1">100</definedName>
    <definedName name="solver_tim" localSheetId="1" hidden="1">100</definedName>
    <definedName name="solver_tim" localSheetId="2" hidden="1">100</definedName>
    <definedName name="solver_tol" localSheetId="0" hidden="1">0.05</definedName>
    <definedName name="solver_tol" localSheetId="1" hidden="1">0</definedName>
    <definedName name="solver_tol" localSheetId="2" hidden="1">0.05</definedName>
    <definedName name="solver_typ" localSheetId="0" hidden="1">2</definedName>
    <definedName name="solver_typ" localSheetId="1" hidden="1">2</definedName>
    <definedName name="solver_typ" localSheetId="2" hidden="1">2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er" localSheetId="2" hidden="1">2</definedName>
  </definedNames>
  <calcPr calcId="125725" iterate="1"/>
</workbook>
</file>

<file path=xl/calcChain.xml><?xml version="1.0" encoding="utf-8"?>
<calcChain xmlns="http://schemas.openxmlformats.org/spreadsheetml/2006/main">
  <c r="R17" i="4"/>
  <c r="R16"/>
  <c r="R15"/>
  <c r="R14"/>
  <c r="R13"/>
  <c r="T12"/>
  <c r="R12"/>
  <c r="T11"/>
  <c r="R11"/>
  <c r="T10"/>
  <c r="R10"/>
  <c r="T9"/>
  <c r="R9"/>
  <c r="T8"/>
  <c r="R8"/>
  <c r="R6"/>
  <c r="I3" i="2"/>
  <c r="L3"/>
  <c r="E9" i="1"/>
  <c r="D9"/>
  <c r="E8"/>
  <c r="D8"/>
  <c r="C8"/>
  <c r="E7"/>
  <c r="E17" s="1"/>
  <c r="C7"/>
  <c r="D6"/>
  <c r="D17" s="1"/>
  <c r="C6"/>
  <c r="C17" s="1"/>
  <c r="F17" s="1"/>
  <c r="F3"/>
</calcChain>
</file>

<file path=xl/sharedStrings.xml><?xml version="1.0" encoding="utf-8"?>
<sst xmlns="http://schemas.openxmlformats.org/spreadsheetml/2006/main" count="81" uniqueCount="54">
  <si>
    <t>Option 1</t>
  </si>
  <si>
    <t>Option 2</t>
  </si>
  <si>
    <t>Option 3</t>
  </si>
  <si>
    <t>Total</t>
  </si>
  <si>
    <t>Required</t>
  </si>
  <si>
    <t>Decision</t>
  </si>
  <si>
    <t>Stations Used</t>
  </si>
  <si>
    <t>A</t>
  </si>
  <si>
    <t>B</t>
  </si>
  <si>
    <t>C</t>
  </si>
  <si>
    <t>D</t>
  </si>
  <si>
    <t>Station Cost</t>
  </si>
  <si>
    <t>Total ($000's)</t>
  </si>
  <si>
    <t>Number used</t>
  </si>
  <si>
    <t>Available</t>
  </si>
  <si>
    <t>Need</t>
  </si>
  <si>
    <t>Total items</t>
  </si>
  <si>
    <t>total amount</t>
  </si>
  <si>
    <t>=</t>
  </si>
  <si>
    <t>&lt;=</t>
  </si>
  <si>
    <t>&gt;=</t>
  </si>
  <si>
    <t>Regular variables</t>
  </si>
  <si>
    <t>Binary variables</t>
  </si>
  <si>
    <t>PN</t>
  </si>
  <si>
    <t>PS</t>
  </si>
  <si>
    <t>PW</t>
  </si>
  <si>
    <t>TN</t>
  </si>
  <si>
    <t>TS</t>
  </si>
  <si>
    <t>TW</t>
  </si>
  <si>
    <t>CN</t>
  </si>
  <si>
    <t>CS</t>
  </si>
  <si>
    <t>CW</t>
  </si>
  <si>
    <t>DN</t>
  </si>
  <si>
    <t>DS</t>
  </si>
  <si>
    <t>DW</t>
  </si>
  <si>
    <t>P</t>
  </si>
  <si>
    <t>T</t>
  </si>
  <si>
    <t>Solution values</t>
  </si>
  <si>
    <t>Cost</t>
  </si>
  <si>
    <t>Constraints:</t>
  </si>
  <si>
    <t>Capacity</t>
  </si>
  <si>
    <t>Phil capacity</t>
  </si>
  <si>
    <t>TB capacity</t>
  </si>
  <si>
    <t>Chi capacity</t>
  </si>
  <si>
    <t>Den capacity</t>
  </si>
  <si>
    <t>TB or Chi</t>
  </si>
  <si>
    <t>North require</t>
  </si>
  <si>
    <t>South require</t>
  </si>
  <si>
    <t>West require</t>
  </si>
  <si>
    <t>Phil or Denver</t>
  </si>
  <si>
    <t>2 warehouses</t>
  </si>
  <si>
    <t>LHS</t>
  </si>
  <si>
    <t>Sign</t>
  </si>
  <si>
    <t>RHS</t>
  </si>
</sst>
</file>

<file path=xl/styles.xml><?xml version="1.0" encoding="utf-8"?>
<styleSheet xmlns="http://schemas.openxmlformats.org/spreadsheetml/2006/main">
  <numFmts count="8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=&quot;0"/>
    <numFmt numFmtId="165" formatCode="_(&quot;$&quot;* #,##0.0_);_(&quot;$&quot;* \(#,##0.0\);_(&quot;$&quot;* &quot;-&quot;??_);_(@_)"/>
    <numFmt numFmtId="166" formatCode="0.0"/>
    <numFmt numFmtId="167" formatCode="&quot;$&quot;#,##0"/>
    <numFmt numFmtId="168" formatCode="&quot;$&quot;#,##0.0"/>
  </numFmts>
  <fonts count="7">
    <font>
      <sz val="9"/>
      <name val="MS Sans Serif"/>
      <family val="2"/>
    </font>
    <font>
      <sz val="9"/>
      <name val="MS Sans Serif"/>
      <family val="2"/>
    </font>
    <font>
      <sz val="10"/>
      <name val="MS Sans Serif"/>
      <family val="2"/>
    </font>
    <font>
      <b/>
      <sz val="9"/>
      <name val="MS Sans Serif"/>
      <family val="2"/>
    </font>
    <font>
      <sz val="10"/>
      <name val="Arial"/>
      <family val="2"/>
    </font>
    <font>
      <b/>
      <sz val="14"/>
      <name val="Arial"/>
      <family val="2"/>
    </font>
    <font>
      <b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3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5"/>
        <bgColor indexed="64"/>
      </patternFill>
    </fill>
  </fills>
  <borders count="3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3" borderId="0"/>
    <xf numFmtId="0" fontId="4" fillId="0" borderId="0"/>
  </cellStyleXfs>
  <cellXfs count="76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Border="1" applyAlignment="1">
      <alignment horizontal="center"/>
    </xf>
    <xf numFmtId="165" fontId="0" fillId="0" borderId="5" xfId="1" applyNumberFormat="1" applyFont="1" applyBorder="1" applyAlignment="1">
      <alignment horizontal="center"/>
    </xf>
    <xf numFmtId="165" fontId="0" fillId="0" borderId="6" xfId="1" applyNumberFormat="1" applyFont="1" applyBorder="1" applyAlignment="1">
      <alignment horizontal="center"/>
    </xf>
    <xf numFmtId="165" fontId="0" fillId="0" borderId="7" xfId="1" applyNumberFormat="1" applyFont="1" applyBorder="1" applyAlignment="1">
      <alignment horizontal="center"/>
    </xf>
    <xf numFmtId="165" fontId="0" fillId="0" borderId="8" xfId="1" applyNumberFormat="1" applyFont="1" applyBorder="1" applyAlignment="1">
      <alignment horizontal="center"/>
    </xf>
    <xf numFmtId="165" fontId="0" fillId="0" borderId="0" xfId="1" applyNumberFormat="1" applyFont="1" applyBorder="1" applyAlignment="1">
      <alignment horizontal="center"/>
    </xf>
    <xf numFmtId="165" fontId="0" fillId="0" borderId="9" xfId="1" applyNumberFormat="1" applyFont="1" applyBorder="1" applyAlignment="1">
      <alignment horizontal="center"/>
    </xf>
    <xf numFmtId="165" fontId="0" fillId="0" borderId="10" xfId="1" applyNumberFormat="1" applyFont="1" applyBorder="1" applyAlignment="1">
      <alignment horizontal="center"/>
    </xf>
    <xf numFmtId="165" fontId="0" fillId="0" borderId="1" xfId="1" applyNumberFormat="1" applyFont="1" applyBorder="1" applyAlignment="1">
      <alignment horizontal="center"/>
    </xf>
    <xf numFmtId="165" fontId="0" fillId="0" borderId="11" xfId="1" applyNumberFormat="1" applyFont="1" applyBorder="1" applyAlignment="1">
      <alignment horizontal="center"/>
    </xf>
    <xf numFmtId="0" fontId="0" fillId="0" borderId="0" xfId="0" applyAlignment="1">
      <alignment horizontal="right"/>
    </xf>
    <xf numFmtId="165" fontId="0" fillId="0" borderId="0" xfId="1" applyNumberFormat="1" applyFont="1" applyAlignment="1">
      <alignment horizontal="center"/>
    </xf>
    <xf numFmtId="165" fontId="0" fillId="2" borderId="12" xfId="1" applyNumberFormat="1" applyFont="1" applyFill="1" applyBorder="1"/>
    <xf numFmtId="0" fontId="3" fillId="0" borderId="0" xfId="0" applyFont="1"/>
    <xf numFmtId="6" fontId="3" fillId="0" borderId="0" xfId="0" applyNumberFormat="1" applyFont="1"/>
    <xf numFmtId="8" fontId="3" fillId="0" borderId="0" xfId="0" applyNumberFormat="1" applyFont="1"/>
    <xf numFmtId="0" fontId="3" fillId="0" borderId="13" xfId="0" applyFont="1" applyBorder="1"/>
    <xf numFmtId="0" fontId="3" fillId="0" borderId="14" xfId="0" applyFont="1" applyBorder="1"/>
    <xf numFmtId="0" fontId="3" fillId="0" borderId="15" xfId="0" applyFont="1" applyBorder="1"/>
    <xf numFmtId="0" fontId="5" fillId="0" borderId="0" xfId="3" applyFont="1" applyAlignment="1"/>
    <xf numFmtId="0" fontId="4" fillId="0" borderId="0" xfId="3" applyAlignment="1">
      <alignment horizontal="center"/>
    </xf>
    <xf numFmtId="0" fontId="4" fillId="0" borderId="0" xfId="3"/>
    <xf numFmtId="0" fontId="4" fillId="0" borderId="16" xfId="3" applyBorder="1" applyAlignment="1">
      <alignment horizontal="center"/>
    </xf>
    <xf numFmtId="0" fontId="4" fillId="0" borderId="17" xfId="3" applyBorder="1" applyAlignment="1">
      <alignment horizontal="center"/>
    </xf>
    <xf numFmtId="0" fontId="4" fillId="0" borderId="18" xfId="3" applyBorder="1" applyAlignment="1">
      <alignment horizontal="center"/>
    </xf>
    <xf numFmtId="0" fontId="4" fillId="0" borderId="19" xfId="3" applyBorder="1" applyAlignment="1">
      <alignment horizontal="center"/>
    </xf>
    <xf numFmtId="0" fontId="6" fillId="0" borderId="0" xfId="3" applyFont="1" applyBorder="1"/>
    <xf numFmtId="0" fontId="4" fillId="0" borderId="20" xfId="3" applyFont="1" applyBorder="1" applyAlignment="1">
      <alignment horizontal="center"/>
    </xf>
    <xf numFmtId="0" fontId="4" fillId="0" borderId="21" xfId="3" applyFont="1" applyBorder="1" applyAlignment="1">
      <alignment horizontal="center"/>
    </xf>
    <xf numFmtId="0" fontId="4" fillId="0" borderId="22" xfId="3" applyFont="1" applyBorder="1" applyAlignment="1">
      <alignment horizontal="center"/>
    </xf>
    <xf numFmtId="0" fontId="4" fillId="0" borderId="23" xfId="3" applyFont="1" applyBorder="1" applyAlignment="1">
      <alignment horizontal="center"/>
    </xf>
    <xf numFmtId="0" fontId="4" fillId="0" borderId="24" xfId="3" applyFont="1" applyBorder="1"/>
    <xf numFmtId="166" fontId="4" fillId="4" borderId="3" xfId="3" applyNumberFormat="1" applyFill="1" applyBorder="1" applyAlignment="1">
      <alignment horizontal="center"/>
    </xf>
    <xf numFmtId="166" fontId="4" fillId="4" borderId="25" xfId="3" applyNumberFormat="1" applyFill="1" applyBorder="1" applyAlignment="1">
      <alignment horizontal="center"/>
    </xf>
    <xf numFmtId="166" fontId="4" fillId="4" borderId="4" xfId="3" applyNumberFormat="1" applyFill="1" applyBorder="1" applyAlignment="1">
      <alignment horizontal="center"/>
    </xf>
    <xf numFmtId="0" fontId="4" fillId="0" borderId="12" xfId="3" applyFont="1" applyBorder="1"/>
    <xf numFmtId="167" fontId="4" fillId="0" borderId="3" xfId="3" applyNumberFormat="1" applyBorder="1" applyAlignment="1">
      <alignment horizontal="center"/>
    </xf>
    <xf numFmtId="167" fontId="4" fillId="0" borderId="25" xfId="3" applyNumberFormat="1" applyBorder="1" applyAlignment="1">
      <alignment horizontal="center"/>
    </xf>
    <xf numFmtId="167" fontId="4" fillId="0" borderId="4" xfId="3" applyNumberFormat="1" applyBorder="1" applyAlignment="1">
      <alignment horizontal="center"/>
    </xf>
    <xf numFmtId="168" fontId="4" fillId="5" borderId="26" xfId="3" applyNumberFormat="1" applyFill="1" applyBorder="1" applyAlignment="1">
      <alignment horizontal="center"/>
    </xf>
    <xf numFmtId="0" fontId="6" fillId="0" borderId="27" xfId="3" applyFont="1" applyBorder="1"/>
    <xf numFmtId="167" fontId="4" fillId="0" borderId="28" xfId="3" applyNumberFormat="1" applyBorder="1" applyAlignment="1">
      <alignment horizontal="center"/>
    </xf>
    <xf numFmtId="167" fontId="4" fillId="0" borderId="29" xfId="3" applyNumberFormat="1" applyBorder="1" applyAlignment="1">
      <alignment horizontal="center"/>
    </xf>
    <xf numFmtId="167" fontId="4" fillId="0" borderId="30" xfId="3" applyNumberFormat="1" applyFill="1" applyBorder="1" applyAlignment="1">
      <alignment horizontal="center"/>
    </xf>
    <xf numFmtId="0" fontId="4" fillId="0" borderId="28" xfId="3" applyBorder="1" applyAlignment="1">
      <alignment horizontal="center"/>
    </xf>
    <xf numFmtId="0" fontId="4" fillId="0" borderId="26" xfId="3" applyBorder="1" applyAlignment="1">
      <alignment horizontal="center"/>
    </xf>
    <xf numFmtId="0" fontId="6" fillId="0" borderId="27" xfId="3" applyFont="1" applyBorder="1" applyAlignment="1">
      <alignment horizontal="center"/>
    </xf>
    <xf numFmtId="0" fontId="4" fillId="0" borderId="31" xfId="3" applyFont="1" applyBorder="1"/>
    <xf numFmtId="0" fontId="4" fillId="0" borderId="0" xfId="3" applyBorder="1" applyAlignment="1">
      <alignment horizontal="center"/>
    </xf>
    <xf numFmtId="0" fontId="4" fillId="0" borderId="9" xfId="3" applyBorder="1" applyAlignment="1">
      <alignment horizontal="center"/>
    </xf>
    <xf numFmtId="166" fontId="4" fillId="6" borderId="32" xfId="3" applyNumberFormat="1" applyFill="1" applyBorder="1" applyAlignment="1"/>
    <xf numFmtId="0" fontId="4" fillId="6" borderId="33" xfId="3" applyFill="1" applyBorder="1" applyAlignment="1"/>
    <xf numFmtId="0" fontId="4" fillId="0" borderId="31" xfId="3" applyBorder="1" applyAlignment="1">
      <alignment horizontal="center"/>
    </xf>
    <xf numFmtId="0" fontId="4" fillId="0" borderId="24" xfId="3" applyBorder="1" applyAlignment="1">
      <alignment horizontal="center"/>
    </xf>
    <xf numFmtId="0" fontId="4" fillId="0" borderId="34" xfId="3" applyFont="1" applyBorder="1"/>
    <xf numFmtId="0" fontId="4" fillId="0" borderId="1" xfId="3" applyBorder="1" applyAlignment="1">
      <alignment horizontal="center"/>
    </xf>
    <xf numFmtId="0" fontId="4" fillId="0" borderId="11" xfId="3" applyBorder="1" applyAlignment="1">
      <alignment horizontal="center"/>
    </xf>
    <xf numFmtId="166" fontId="4" fillId="6" borderId="35" xfId="3" applyNumberFormat="1" applyFill="1" applyBorder="1" applyAlignment="1"/>
    <xf numFmtId="1" fontId="4" fillId="6" borderId="36" xfId="3" applyNumberFormat="1" applyFill="1" applyBorder="1" applyAlignment="1"/>
    <xf numFmtId="0" fontId="4" fillId="0" borderId="33" xfId="3" applyBorder="1" applyAlignment="1"/>
    <xf numFmtId="0" fontId="4" fillId="0" borderId="36" xfId="3" applyBorder="1" applyAlignment="1"/>
    <xf numFmtId="0" fontId="4" fillId="0" borderId="21" xfId="3" applyBorder="1" applyAlignment="1">
      <alignment horizontal="center"/>
    </xf>
    <xf numFmtId="0" fontId="4" fillId="0" borderId="22" xfId="3" applyBorder="1" applyAlignment="1">
      <alignment horizontal="center"/>
    </xf>
    <xf numFmtId="0" fontId="4" fillId="0" borderId="0" xfId="3" quotePrefix="1" applyBorder="1" applyAlignment="1">
      <alignment horizontal="center"/>
    </xf>
    <xf numFmtId="0" fontId="6" fillId="0" borderId="20" xfId="3" applyFont="1" applyBorder="1" applyAlignment="1">
      <alignment horizontal="center"/>
    </xf>
    <xf numFmtId="0" fontId="6" fillId="0" borderId="21" xfId="3" applyFont="1" applyBorder="1" applyAlignment="1">
      <alignment horizontal="center"/>
    </xf>
    <xf numFmtId="0" fontId="6" fillId="0" borderId="23" xfId="3" applyFont="1" applyBorder="1" applyAlignment="1">
      <alignment horizontal="center"/>
    </xf>
  </cellXfs>
  <cellStyles count="4">
    <cellStyle name="Currency" xfId="1" builtinId="4"/>
    <cellStyle name="Normal" xfId="0" builtinId="0"/>
    <cellStyle name="Normal 2" xfId="3"/>
    <cellStyle name="Shaded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152400</xdr:colOff>
      <xdr:row>17</xdr:row>
      <xdr:rowOff>57150</xdr:rowOff>
    </xdr:from>
    <xdr:ext cx="3094437" cy="1055417"/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152400" y="2933700"/>
          <a:ext cx="3094437" cy="1055417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000" b="0" i="0" u="sng" strike="noStrike" baseline="0">
              <a:solidFill>
                <a:srgbClr val="000000"/>
              </a:solidFill>
              <a:latin typeface="Arial"/>
              <a:cs typeface="Arial"/>
            </a:rPr>
            <a:t>Decision variables: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PN = # of units shipped from Philadelphia to the North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PS = # of units shipped from Philadelphia to the South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PW = # of units shipped from Philadelphia to the West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TN, TS, TW, CN, CS, CW, DN, DS, and DW likewise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P = 1 if Philadelphia is chosen, = 0 if not chosen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T, C, and D likewise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8"/>
  <sheetViews>
    <sheetView workbookViewId="0">
      <selection activeCell="B2" sqref="B2"/>
    </sheetView>
  </sheetViews>
  <sheetFormatPr defaultColWidth="8.83203125" defaultRowHeight="10.5"/>
  <cols>
    <col min="1" max="1" width="2.33203125" customWidth="1"/>
    <col min="2" max="2" width="13.1640625" bestFit="1" customWidth="1"/>
    <col min="3" max="4" width="8.83203125" customWidth="1"/>
    <col min="5" max="5" width="9.5" bestFit="1" customWidth="1"/>
    <col min="6" max="6" width="7.33203125" bestFit="1" customWidth="1"/>
    <col min="7" max="7" width="8.33203125" bestFit="1" customWidth="1"/>
  </cols>
  <sheetData>
    <row r="1" spans="1:7">
      <c r="A1" s="1"/>
      <c r="C1" s="1"/>
      <c r="D1" s="1"/>
      <c r="E1" s="1"/>
      <c r="F1" s="1"/>
      <c r="G1" s="1"/>
    </row>
    <row r="2" spans="1:7" ht="11.25" thickBot="1">
      <c r="A2" s="1"/>
      <c r="B2" s="1"/>
      <c r="C2" s="2" t="s">
        <v>0</v>
      </c>
      <c r="D2" s="2" t="s">
        <v>1</v>
      </c>
      <c r="E2" s="2" t="s">
        <v>2</v>
      </c>
      <c r="F2" s="3" t="s">
        <v>3</v>
      </c>
      <c r="G2" s="4" t="s">
        <v>4</v>
      </c>
    </row>
    <row r="3" spans="1:7" ht="11.25" thickBot="1">
      <c r="A3" s="1"/>
      <c r="B3" s="2" t="s">
        <v>5</v>
      </c>
      <c r="C3" s="5">
        <v>0</v>
      </c>
      <c r="D3" s="6">
        <v>1</v>
      </c>
      <c r="E3" s="7">
        <v>0</v>
      </c>
      <c r="F3" s="2">
        <f>SUM(C3:E3)</f>
        <v>1</v>
      </c>
      <c r="G3" s="8">
        <v>1</v>
      </c>
    </row>
    <row r="4" spans="1:7">
      <c r="A4" s="1"/>
      <c r="B4" s="1"/>
      <c r="C4" s="1"/>
      <c r="D4" s="1"/>
      <c r="E4" s="1"/>
      <c r="F4" s="1"/>
      <c r="G4" s="1"/>
    </row>
    <row r="5" spans="1:7">
      <c r="A5" s="1"/>
      <c r="B5" s="3" t="s">
        <v>6</v>
      </c>
      <c r="C5" s="3" t="s">
        <v>0</v>
      </c>
      <c r="D5" s="3" t="s">
        <v>1</v>
      </c>
      <c r="E5" s="3" t="s">
        <v>2</v>
      </c>
      <c r="F5" s="1"/>
      <c r="G5" s="1"/>
    </row>
    <row r="6" spans="1:7">
      <c r="A6" s="1"/>
      <c r="B6" s="2" t="s">
        <v>7</v>
      </c>
      <c r="C6" s="9">
        <f>C3</f>
        <v>0</v>
      </c>
      <c r="D6" s="9">
        <f>D3</f>
        <v>1</v>
      </c>
      <c r="E6" s="9"/>
      <c r="F6" s="1"/>
      <c r="G6" s="1"/>
    </row>
    <row r="7" spans="1:7">
      <c r="A7" s="1"/>
      <c r="B7" s="2" t="s">
        <v>8</v>
      </c>
      <c r="C7" s="9">
        <f>C3</f>
        <v>0</v>
      </c>
      <c r="D7" s="9"/>
      <c r="E7" s="9">
        <f>E3</f>
        <v>0</v>
      </c>
      <c r="F7" s="1"/>
      <c r="G7" s="1"/>
    </row>
    <row r="8" spans="1:7">
      <c r="A8" s="1"/>
      <c r="B8" s="2" t="s">
        <v>9</v>
      </c>
      <c r="C8" s="9">
        <f>C3</f>
        <v>0</v>
      </c>
      <c r="D8" s="9">
        <f>D3</f>
        <v>1</v>
      </c>
      <c r="E8" s="9">
        <f>E3</f>
        <v>0</v>
      </c>
      <c r="F8" s="1"/>
      <c r="G8" s="1"/>
    </row>
    <row r="9" spans="1:7">
      <c r="A9" s="1"/>
      <c r="B9" s="2" t="s">
        <v>10</v>
      </c>
      <c r="C9" s="9"/>
      <c r="D9" s="9">
        <f>D3</f>
        <v>1</v>
      </c>
      <c r="E9" s="9">
        <f>E3</f>
        <v>0</v>
      </c>
      <c r="F9" s="1"/>
      <c r="G9" s="1"/>
    </row>
    <row r="10" spans="1:7">
      <c r="A10" s="1"/>
      <c r="B10" s="1"/>
      <c r="C10" s="1"/>
      <c r="D10" s="1"/>
      <c r="E10" s="1"/>
      <c r="F10" s="1"/>
      <c r="G10" s="1"/>
    </row>
    <row r="11" spans="1:7">
      <c r="A11" s="1"/>
      <c r="B11" s="3" t="s">
        <v>11</v>
      </c>
      <c r="C11" s="2" t="s">
        <v>0</v>
      </c>
      <c r="D11" s="2" t="s">
        <v>1</v>
      </c>
      <c r="E11" s="2" t="s">
        <v>2</v>
      </c>
      <c r="F11" s="1"/>
      <c r="G11" s="1"/>
    </row>
    <row r="12" spans="1:7">
      <c r="A12" s="1"/>
      <c r="B12" s="2" t="s">
        <v>7</v>
      </c>
      <c r="C12" s="10">
        <v>1.5</v>
      </c>
      <c r="D12" s="11">
        <v>1.5</v>
      </c>
      <c r="E12" s="12">
        <v>1.5</v>
      </c>
      <c r="F12" s="1"/>
      <c r="G12" s="1"/>
    </row>
    <row r="13" spans="1:7">
      <c r="A13" s="1"/>
      <c r="B13" s="2" t="s">
        <v>8</v>
      </c>
      <c r="C13" s="13">
        <v>2.2999999999999998</v>
      </c>
      <c r="D13" s="14">
        <v>2.2999999999999998</v>
      </c>
      <c r="E13" s="15">
        <v>2.2999999999999998</v>
      </c>
      <c r="F13" s="1"/>
      <c r="G13" s="1"/>
    </row>
    <row r="14" spans="1:7">
      <c r="A14" s="1"/>
      <c r="B14" s="2" t="s">
        <v>9</v>
      </c>
      <c r="C14" s="13">
        <v>1.8</v>
      </c>
      <c r="D14" s="14">
        <v>1.8</v>
      </c>
      <c r="E14" s="15">
        <v>1.8</v>
      </c>
      <c r="F14" s="1"/>
      <c r="G14" s="1"/>
    </row>
    <row r="15" spans="1:7">
      <c r="A15" s="1"/>
      <c r="B15" s="2" t="s">
        <v>10</v>
      </c>
      <c r="C15" s="16">
        <v>2.1</v>
      </c>
      <c r="D15" s="17">
        <v>2.1</v>
      </c>
      <c r="E15" s="18">
        <v>2.1</v>
      </c>
      <c r="F15" s="1"/>
      <c r="G15" s="1"/>
    </row>
    <row r="16" spans="1:7" ht="11.25" thickBot="1">
      <c r="A16" s="1"/>
      <c r="F16" s="1"/>
      <c r="G16" s="1"/>
    </row>
    <row r="17" spans="1:7" ht="11.25" thickBot="1">
      <c r="A17" s="1"/>
      <c r="B17" s="19" t="s">
        <v>12</v>
      </c>
      <c r="C17" s="20">
        <f>SUMPRODUCT(C6:C9,C12:C15)</f>
        <v>0</v>
      </c>
      <c r="D17" s="20">
        <f>SUMPRODUCT(D6:D9,D12:D15)</f>
        <v>5.4</v>
      </c>
      <c r="E17" s="20">
        <f>SUMPRODUCT(E6:E9,E12:E15)</f>
        <v>0</v>
      </c>
      <c r="F17" s="21">
        <f>SUM(C17:E17)</f>
        <v>5.4</v>
      </c>
      <c r="G17" s="1"/>
    </row>
    <row r="18" spans="1:7">
      <c r="A18" s="1"/>
      <c r="B18" s="1"/>
      <c r="C18" s="1"/>
      <c r="D18" s="1"/>
      <c r="E18" s="1"/>
      <c r="F18" s="1"/>
      <c r="G18" s="1"/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2:L5"/>
  <sheetViews>
    <sheetView workbookViewId="0">
      <selection activeCell="L5" sqref="L5"/>
    </sheetView>
  </sheetViews>
  <sheetFormatPr defaultRowHeight="10.5"/>
  <cols>
    <col min="1" max="1" width="11.6640625" bestFit="1" customWidth="1"/>
    <col min="12" max="12" width="13.33203125" customWidth="1"/>
  </cols>
  <sheetData>
    <row r="2" spans="1:12">
      <c r="A2" s="22"/>
      <c r="B2" s="23">
        <v>10</v>
      </c>
      <c r="C2" s="23">
        <v>5</v>
      </c>
      <c r="D2" s="23">
        <v>1</v>
      </c>
      <c r="E2" s="24">
        <v>0.25</v>
      </c>
      <c r="F2" s="24">
        <v>0.1</v>
      </c>
      <c r="G2" s="24">
        <v>0.05</v>
      </c>
      <c r="H2" s="24">
        <v>0.01</v>
      </c>
      <c r="I2" s="22" t="s">
        <v>17</v>
      </c>
      <c r="J2" s="22"/>
      <c r="K2" s="22" t="s">
        <v>15</v>
      </c>
      <c r="L2" s="22" t="s">
        <v>16</v>
      </c>
    </row>
    <row r="3" spans="1:12">
      <c r="A3" s="22" t="s">
        <v>13</v>
      </c>
      <c r="B3" s="25">
        <v>1</v>
      </c>
      <c r="C3" s="26">
        <v>2</v>
      </c>
      <c r="D3" s="26">
        <v>1</v>
      </c>
      <c r="E3" s="26">
        <v>7</v>
      </c>
      <c r="F3" s="26">
        <v>1</v>
      </c>
      <c r="G3" s="26">
        <v>2</v>
      </c>
      <c r="H3" s="27">
        <v>3.0000000000000413</v>
      </c>
      <c r="I3" s="22">
        <f>SUMPRODUCT(B3:H3,B2:H2)</f>
        <v>22.980000000000004</v>
      </c>
      <c r="J3" s="22" t="s">
        <v>18</v>
      </c>
      <c r="K3" s="24">
        <v>22.98</v>
      </c>
      <c r="L3" s="22">
        <f>SUM(B3:H3)</f>
        <v>17.000000000000043</v>
      </c>
    </row>
    <row r="4" spans="1:12">
      <c r="A4" s="22"/>
      <c r="B4" s="22" t="s">
        <v>19</v>
      </c>
      <c r="C4" s="22" t="s">
        <v>19</v>
      </c>
      <c r="D4" s="22" t="s">
        <v>19</v>
      </c>
      <c r="E4" s="22" t="s">
        <v>19</v>
      </c>
      <c r="F4" s="22" t="s">
        <v>19</v>
      </c>
      <c r="G4" s="22" t="s">
        <v>19</v>
      </c>
      <c r="H4" s="22" t="s">
        <v>19</v>
      </c>
      <c r="I4" s="22"/>
      <c r="J4" s="22"/>
      <c r="K4" s="22"/>
      <c r="L4" s="22"/>
    </row>
    <row r="5" spans="1:12">
      <c r="A5" s="22" t="s">
        <v>14</v>
      </c>
      <c r="B5" s="22">
        <v>1</v>
      </c>
      <c r="C5" s="22">
        <v>4</v>
      </c>
      <c r="D5" s="22">
        <v>1</v>
      </c>
      <c r="E5" s="22">
        <v>8</v>
      </c>
      <c r="F5" s="22">
        <v>1</v>
      </c>
      <c r="G5" s="22">
        <v>5</v>
      </c>
      <c r="H5" s="22">
        <v>6</v>
      </c>
      <c r="I5" s="22"/>
      <c r="J5" s="22"/>
      <c r="K5" s="22"/>
      <c r="L5" s="2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B18"/>
  <sheetViews>
    <sheetView tabSelected="1" workbookViewId="0">
      <selection activeCell="A2" sqref="A2"/>
    </sheetView>
  </sheetViews>
  <sheetFormatPr defaultRowHeight="12.75"/>
  <cols>
    <col min="1" max="1" width="16" style="30" customWidth="1"/>
    <col min="2" max="13" width="6.5" style="29" customWidth="1"/>
    <col min="14" max="14" width="7.6640625" style="29" bestFit="1" customWidth="1"/>
    <col min="15" max="15" width="5.83203125" style="29" bestFit="1" customWidth="1"/>
    <col min="16" max="16" width="7.6640625" style="29" bestFit="1" customWidth="1"/>
    <col min="17" max="17" width="5.83203125" style="29" bestFit="1" customWidth="1"/>
    <col min="18" max="18" width="9.5" style="29" bestFit="1" customWidth="1"/>
    <col min="19" max="19" width="6" style="29" bestFit="1" customWidth="1"/>
    <col min="20" max="20" width="5.6640625" style="29" bestFit="1" customWidth="1"/>
    <col min="21" max="21" width="10.33203125" style="29" bestFit="1" customWidth="1"/>
    <col min="22" max="28" width="9.33203125" style="29"/>
    <col min="29" max="16384" width="9.33203125" style="30"/>
  </cols>
  <sheetData>
    <row r="1" spans="1:21" ht="18">
      <c r="A1" s="28"/>
      <c r="B1" s="28"/>
    </row>
    <row r="2" spans="1:21" ht="13.5" thickBot="1"/>
    <row r="3" spans="1:21">
      <c r="B3" s="31" t="s">
        <v>21</v>
      </c>
      <c r="C3" s="32"/>
      <c r="D3" s="32"/>
      <c r="E3" s="32"/>
      <c r="F3" s="32"/>
      <c r="G3" s="32"/>
      <c r="H3" s="32"/>
      <c r="I3" s="32"/>
      <c r="J3" s="32"/>
      <c r="K3" s="32"/>
      <c r="L3" s="32"/>
      <c r="M3" s="33"/>
      <c r="N3" s="32" t="s">
        <v>22</v>
      </c>
      <c r="O3" s="32"/>
      <c r="P3" s="32"/>
      <c r="Q3" s="34"/>
    </row>
    <row r="4" spans="1:21" ht="13.5" thickBot="1">
      <c r="A4" s="35"/>
      <c r="B4" s="36" t="s">
        <v>23</v>
      </c>
      <c r="C4" s="37" t="s">
        <v>24</v>
      </c>
      <c r="D4" s="37" t="s">
        <v>25</v>
      </c>
      <c r="E4" s="37" t="s">
        <v>26</v>
      </c>
      <c r="F4" s="37" t="s">
        <v>27</v>
      </c>
      <c r="G4" s="37" t="s">
        <v>28</v>
      </c>
      <c r="H4" s="37" t="s">
        <v>29</v>
      </c>
      <c r="I4" s="37" t="s">
        <v>30</v>
      </c>
      <c r="J4" s="37" t="s">
        <v>31</v>
      </c>
      <c r="K4" s="37" t="s">
        <v>32</v>
      </c>
      <c r="L4" s="37" t="s">
        <v>33</v>
      </c>
      <c r="M4" s="38" t="s">
        <v>34</v>
      </c>
      <c r="N4" s="37" t="s">
        <v>35</v>
      </c>
      <c r="O4" s="37" t="s">
        <v>36</v>
      </c>
      <c r="P4" s="37" t="s">
        <v>9</v>
      </c>
      <c r="Q4" s="39" t="s">
        <v>10</v>
      </c>
    </row>
    <row r="5" spans="1:21" ht="13.5" thickBot="1">
      <c r="A5" s="40" t="s">
        <v>37</v>
      </c>
      <c r="B5" s="41">
        <v>200</v>
      </c>
      <c r="C5" s="41">
        <v>49.999999999999993</v>
      </c>
      <c r="D5" s="41">
        <v>0</v>
      </c>
      <c r="E5" s="41">
        <v>0</v>
      </c>
      <c r="F5" s="41">
        <v>0</v>
      </c>
      <c r="G5" s="41">
        <v>0</v>
      </c>
      <c r="H5" s="41">
        <v>0</v>
      </c>
      <c r="I5" s="41">
        <v>0</v>
      </c>
      <c r="J5" s="41">
        <v>0</v>
      </c>
      <c r="K5" s="41">
        <v>0</v>
      </c>
      <c r="L5" s="41">
        <v>130</v>
      </c>
      <c r="M5" s="42">
        <v>120</v>
      </c>
      <c r="N5" s="41">
        <v>1</v>
      </c>
      <c r="O5" s="41">
        <v>0</v>
      </c>
      <c r="P5" s="41">
        <v>0</v>
      </c>
      <c r="Q5" s="43">
        <v>1</v>
      </c>
    </row>
    <row r="6" spans="1:21" ht="13.5" thickBot="1">
      <c r="A6" s="44" t="s">
        <v>38</v>
      </c>
      <c r="B6" s="45">
        <v>4</v>
      </c>
      <c r="C6" s="45">
        <v>7</v>
      </c>
      <c r="D6" s="45">
        <v>9</v>
      </c>
      <c r="E6" s="45">
        <v>6</v>
      </c>
      <c r="F6" s="45">
        <v>3</v>
      </c>
      <c r="G6" s="45">
        <v>11</v>
      </c>
      <c r="H6" s="45">
        <v>5</v>
      </c>
      <c r="I6" s="45">
        <v>6</v>
      </c>
      <c r="J6" s="45">
        <v>5</v>
      </c>
      <c r="K6" s="45">
        <v>8</v>
      </c>
      <c r="L6" s="45">
        <v>10</v>
      </c>
      <c r="M6" s="46">
        <v>2</v>
      </c>
      <c r="N6" s="45">
        <v>1000</v>
      </c>
      <c r="O6" s="45">
        <v>800</v>
      </c>
      <c r="P6" s="45">
        <v>1200</v>
      </c>
      <c r="Q6" s="47">
        <v>700</v>
      </c>
      <c r="R6" s="48">
        <f t="shared" ref="R6:R17" si="0">SUMPRODUCT(B6:Q6, $B$5:$Q$5)</f>
        <v>4390</v>
      </c>
    </row>
    <row r="7" spans="1:21">
      <c r="A7" s="49" t="s">
        <v>39</v>
      </c>
      <c r="B7" s="50"/>
      <c r="C7" s="50"/>
      <c r="D7" s="50"/>
      <c r="E7" s="50"/>
      <c r="F7" s="50"/>
      <c r="G7" s="50"/>
      <c r="H7" s="50"/>
      <c r="I7" s="50"/>
      <c r="J7" s="50"/>
      <c r="K7" s="50"/>
      <c r="L7" s="50"/>
      <c r="M7" s="51"/>
      <c r="N7" s="50"/>
      <c r="O7" s="50"/>
      <c r="P7" s="50"/>
      <c r="Q7" s="50"/>
      <c r="R7" s="52"/>
      <c r="S7" s="53"/>
      <c r="T7" s="54"/>
      <c r="U7" s="55" t="s">
        <v>40</v>
      </c>
    </row>
    <row r="8" spans="1:21">
      <c r="A8" s="56" t="s">
        <v>41</v>
      </c>
      <c r="B8" s="57">
        <v>1</v>
      </c>
      <c r="C8" s="57">
        <v>1</v>
      </c>
      <c r="D8" s="57">
        <v>1</v>
      </c>
      <c r="E8" s="57"/>
      <c r="F8" s="57"/>
      <c r="G8" s="57"/>
      <c r="H8" s="57"/>
      <c r="I8" s="57"/>
      <c r="J8" s="57"/>
      <c r="K8" s="57"/>
      <c r="L8" s="57"/>
      <c r="M8" s="58"/>
      <c r="N8" s="57"/>
      <c r="O8" s="57"/>
      <c r="P8" s="57"/>
      <c r="Q8" s="57"/>
      <c r="R8" s="59">
        <f t="shared" si="0"/>
        <v>250</v>
      </c>
      <c r="S8" s="57" t="s">
        <v>19</v>
      </c>
      <c r="T8" s="60">
        <f>U8*N5</f>
        <v>250</v>
      </c>
      <c r="U8" s="61">
        <v>250</v>
      </c>
    </row>
    <row r="9" spans="1:21">
      <c r="A9" s="56" t="s">
        <v>42</v>
      </c>
      <c r="B9" s="57"/>
      <c r="C9" s="57"/>
      <c r="D9" s="57"/>
      <c r="E9" s="57">
        <v>1</v>
      </c>
      <c r="F9" s="57">
        <v>1</v>
      </c>
      <c r="G9" s="57">
        <v>1</v>
      </c>
      <c r="H9" s="57"/>
      <c r="I9" s="57"/>
      <c r="J9" s="57"/>
      <c r="K9" s="57"/>
      <c r="L9" s="57"/>
      <c r="M9" s="58"/>
      <c r="N9" s="57"/>
      <c r="O9" s="57"/>
      <c r="P9" s="57"/>
      <c r="Q9" s="57"/>
      <c r="R9" s="59">
        <f t="shared" si="0"/>
        <v>0</v>
      </c>
      <c r="S9" s="57" t="s">
        <v>19</v>
      </c>
      <c r="T9" s="60">
        <f>U9*O5</f>
        <v>0</v>
      </c>
      <c r="U9" s="61">
        <v>260</v>
      </c>
    </row>
    <row r="10" spans="1:21">
      <c r="A10" s="56" t="s">
        <v>43</v>
      </c>
      <c r="B10" s="57"/>
      <c r="C10" s="57"/>
      <c r="D10" s="57"/>
      <c r="E10" s="57"/>
      <c r="F10" s="57"/>
      <c r="G10" s="57"/>
      <c r="H10" s="57">
        <v>1</v>
      </c>
      <c r="I10" s="57">
        <v>1</v>
      </c>
      <c r="J10" s="57">
        <v>1</v>
      </c>
      <c r="K10" s="57"/>
      <c r="L10" s="57"/>
      <c r="M10" s="58"/>
      <c r="N10" s="57"/>
      <c r="O10" s="57"/>
      <c r="P10" s="57"/>
      <c r="Q10" s="57"/>
      <c r="R10" s="59">
        <f t="shared" si="0"/>
        <v>0</v>
      </c>
      <c r="S10" s="57" t="s">
        <v>19</v>
      </c>
      <c r="T10" s="60">
        <f>U10*P5</f>
        <v>0</v>
      </c>
      <c r="U10" s="61">
        <v>280</v>
      </c>
    </row>
    <row r="11" spans="1:21" ht="13.5" thickBot="1">
      <c r="A11" s="56" t="s">
        <v>44</v>
      </c>
      <c r="B11" s="57"/>
      <c r="C11" s="57"/>
      <c r="D11" s="57"/>
      <c r="E11" s="57"/>
      <c r="F11" s="57"/>
      <c r="G11" s="57"/>
      <c r="H11" s="57"/>
      <c r="I11" s="57"/>
      <c r="J11" s="57"/>
      <c r="K11" s="57">
        <v>1</v>
      </c>
      <c r="L11" s="57">
        <v>1</v>
      </c>
      <c r="M11" s="58">
        <v>1</v>
      </c>
      <c r="N11" s="57"/>
      <c r="O11" s="57"/>
      <c r="P11" s="57"/>
      <c r="Q11" s="57"/>
      <c r="R11" s="59">
        <f t="shared" si="0"/>
        <v>250</v>
      </c>
      <c r="S11" s="57" t="s">
        <v>19</v>
      </c>
      <c r="T11" s="60">
        <f>U11*Q5</f>
        <v>270</v>
      </c>
      <c r="U11" s="62">
        <v>270</v>
      </c>
    </row>
    <row r="12" spans="1:21">
      <c r="A12" s="63" t="s">
        <v>45</v>
      </c>
      <c r="B12" s="64"/>
      <c r="C12" s="64"/>
      <c r="D12" s="64"/>
      <c r="E12" s="64"/>
      <c r="F12" s="64"/>
      <c r="G12" s="64"/>
      <c r="H12" s="64"/>
      <c r="I12" s="64"/>
      <c r="J12" s="64"/>
      <c r="K12" s="64"/>
      <c r="L12" s="64"/>
      <c r="M12" s="65"/>
      <c r="N12" s="64"/>
      <c r="O12" s="64">
        <v>1</v>
      </c>
      <c r="P12" s="64">
        <v>-1</v>
      </c>
      <c r="Q12" s="64"/>
      <c r="R12" s="66">
        <f t="shared" si="0"/>
        <v>0</v>
      </c>
      <c r="S12" s="64" t="s">
        <v>19</v>
      </c>
      <c r="T12" s="67">
        <f>P5</f>
        <v>0</v>
      </c>
    </row>
    <row r="13" spans="1:21">
      <c r="A13" s="56" t="s">
        <v>46</v>
      </c>
      <c r="B13" s="57">
        <v>1</v>
      </c>
      <c r="C13" s="57"/>
      <c r="D13" s="57"/>
      <c r="E13" s="57">
        <v>1</v>
      </c>
      <c r="F13" s="57"/>
      <c r="G13" s="57"/>
      <c r="H13" s="57">
        <v>1</v>
      </c>
      <c r="I13" s="57"/>
      <c r="J13" s="57"/>
      <c r="K13" s="57">
        <v>1</v>
      </c>
      <c r="L13" s="57"/>
      <c r="M13" s="58"/>
      <c r="N13" s="57"/>
      <c r="O13" s="57"/>
      <c r="P13" s="57"/>
      <c r="Q13" s="57"/>
      <c r="R13" s="59">
        <f t="shared" si="0"/>
        <v>200</v>
      </c>
      <c r="S13" s="57" t="s">
        <v>20</v>
      </c>
      <c r="T13" s="68">
        <v>200</v>
      </c>
    </row>
    <row r="14" spans="1:21">
      <c r="A14" s="56" t="s">
        <v>47</v>
      </c>
      <c r="B14" s="57"/>
      <c r="C14" s="57">
        <v>1</v>
      </c>
      <c r="D14" s="57"/>
      <c r="E14" s="57"/>
      <c r="F14" s="57">
        <v>1</v>
      </c>
      <c r="G14" s="57"/>
      <c r="H14" s="57"/>
      <c r="I14" s="57">
        <v>1</v>
      </c>
      <c r="J14" s="57"/>
      <c r="K14" s="57"/>
      <c r="L14" s="57">
        <v>1</v>
      </c>
      <c r="M14" s="58"/>
      <c r="N14" s="57"/>
      <c r="O14" s="57"/>
      <c r="P14" s="57"/>
      <c r="Q14" s="57"/>
      <c r="R14" s="59">
        <f t="shared" si="0"/>
        <v>180</v>
      </c>
      <c r="S14" s="57" t="s">
        <v>20</v>
      </c>
      <c r="T14" s="68">
        <v>180</v>
      </c>
    </row>
    <row r="15" spans="1:21">
      <c r="A15" s="56" t="s">
        <v>48</v>
      </c>
      <c r="B15" s="57"/>
      <c r="C15" s="57"/>
      <c r="D15" s="57">
        <v>1</v>
      </c>
      <c r="E15" s="57"/>
      <c r="F15" s="57"/>
      <c r="G15" s="57">
        <v>1</v>
      </c>
      <c r="H15" s="57"/>
      <c r="I15" s="57"/>
      <c r="J15" s="57">
        <v>1</v>
      </c>
      <c r="K15" s="57"/>
      <c r="L15" s="57"/>
      <c r="M15" s="58">
        <v>1</v>
      </c>
      <c r="N15" s="57"/>
      <c r="O15" s="57"/>
      <c r="P15" s="57"/>
      <c r="Q15" s="57"/>
      <c r="R15" s="59">
        <f t="shared" si="0"/>
        <v>120</v>
      </c>
      <c r="S15" s="57" t="s">
        <v>20</v>
      </c>
      <c r="T15" s="68">
        <v>120</v>
      </c>
    </row>
    <row r="16" spans="1:21">
      <c r="A16" s="63" t="s">
        <v>49</v>
      </c>
      <c r="B16" s="64"/>
      <c r="C16" s="64"/>
      <c r="D16" s="64"/>
      <c r="E16" s="64"/>
      <c r="F16" s="64"/>
      <c r="G16" s="64"/>
      <c r="H16" s="64"/>
      <c r="I16" s="64"/>
      <c r="J16" s="64"/>
      <c r="K16" s="64"/>
      <c r="L16" s="64"/>
      <c r="M16" s="65"/>
      <c r="N16" s="64">
        <v>1</v>
      </c>
      <c r="O16" s="64"/>
      <c r="P16" s="64"/>
      <c r="Q16" s="64">
        <v>1</v>
      </c>
      <c r="R16" s="66">
        <f t="shared" si="0"/>
        <v>2</v>
      </c>
      <c r="S16" s="64" t="s">
        <v>20</v>
      </c>
      <c r="T16" s="69">
        <v>1</v>
      </c>
    </row>
    <row r="17" spans="1:20" ht="13.5" thickBot="1">
      <c r="A17" s="40" t="s">
        <v>50</v>
      </c>
      <c r="B17" s="70"/>
      <c r="C17" s="70"/>
      <c r="D17" s="70"/>
      <c r="E17" s="70"/>
      <c r="F17" s="70"/>
      <c r="G17" s="70"/>
      <c r="H17" s="70"/>
      <c r="I17" s="70"/>
      <c r="J17" s="70"/>
      <c r="K17" s="70"/>
      <c r="L17" s="70"/>
      <c r="M17" s="71"/>
      <c r="N17" s="70">
        <v>1</v>
      </c>
      <c r="O17" s="70">
        <v>1</v>
      </c>
      <c r="P17" s="70">
        <v>1</v>
      </c>
      <c r="Q17" s="70">
        <v>1</v>
      </c>
      <c r="R17" s="59">
        <f t="shared" si="0"/>
        <v>2</v>
      </c>
      <c r="S17" s="72" t="s">
        <v>18</v>
      </c>
      <c r="T17" s="68">
        <v>2</v>
      </c>
    </row>
    <row r="18" spans="1:20" ht="13.5" thickBot="1">
      <c r="R18" s="73" t="s">
        <v>51</v>
      </c>
      <c r="S18" s="74" t="s">
        <v>52</v>
      </c>
      <c r="T18" s="75" t="s">
        <v>53</v>
      </c>
    </row>
  </sheetData>
  <mergeCells count="3">
    <mergeCell ref="A1:B1"/>
    <mergeCell ref="B3:M3"/>
    <mergeCell ref="N3:Q3"/>
  </mergeCells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HW5#2</vt:lpstr>
      <vt:lpstr>HW5#3</vt:lpstr>
      <vt:lpstr>HW5#4</vt:lpstr>
    </vt:vector>
  </TitlesOfParts>
  <Company>Washington University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dong</dc:creator>
  <cp:lastModifiedBy>ntadmin</cp:lastModifiedBy>
  <dcterms:created xsi:type="dcterms:W3CDTF">2010-02-24T21:24:04Z</dcterms:created>
  <dcterms:modified xsi:type="dcterms:W3CDTF">2010-02-25T03:42:35Z</dcterms:modified>
</cp:coreProperties>
</file>