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9320" windowHeight="11820" activeTab="2"/>
  </bookViews>
  <sheets>
    <sheet name="HW6#1" sheetId="1" r:id="rId1"/>
    <sheet name="HW6#2" sheetId="2" r:id="rId2"/>
    <sheet name="HW6#3" sheetId="3" r:id="rId3"/>
  </sheets>
  <definedNames>
    <definedName name="sencount" hidden="1">13</definedName>
    <definedName name="sencount1" hidden="1">17</definedName>
    <definedName name="solver_adj" localSheetId="0" hidden="1">'HW6#1'!$C$9:$D$11,'HW6#1'!$F$9:$F$11</definedName>
    <definedName name="solver_adj" localSheetId="1" hidden="1">'HW6#2'!$C$8:$C$10,'HW6#2'!$E$8:$G$10</definedName>
    <definedName name="solver_adj" localSheetId="2" hidden="1">'HW6#3'!$F$3:$G$7</definedName>
    <definedName name="solver_cvg" localSheetId="0" hidden="1">0.001</definedName>
    <definedName name="solver_cvg" localSheetId="1" hidden="1">0.001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'HW6#1'!$F$9:$F$11</definedName>
    <definedName name="solver_lhs1" localSheetId="1" hidden="1">'HW6#2'!$C$8:$C$10</definedName>
    <definedName name="solver_lhs1" localSheetId="2" hidden="1">'HW6#3'!$F$3:$F$7</definedName>
    <definedName name="solver_lhs2" localSheetId="0" hidden="1">'HW6#1'!$C$9:$C$11</definedName>
    <definedName name="solver_lhs2" localSheetId="1" hidden="1">'HW6#2'!$E$11:$G$11</definedName>
    <definedName name="solver_lhs2" localSheetId="2" hidden="1">'HW6#3'!$F$8</definedName>
    <definedName name="solver_lhs3" localSheetId="0" hidden="1">'HW6#1'!$D$9:$D$11</definedName>
    <definedName name="solver_lhs3" localSheetId="1" hidden="1">'HW6#2'!$C$11</definedName>
    <definedName name="solver_lhs3" localSheetId="2" hidden="1">'HW6#3'!$G$3:$G$7</definedName>
    <definedName name="solver_lhs4" localSheetId="0" hidden="1">'HW6#1'!$D$12</definedName>
    <definedName name="solver_lhs4" localSheetId="1" hidden="1">'HW6#2'!$H$8:$H$10</definedName>
    <definedName name="solver_lhs5" localSheetId="0" hidden="1">'HW6#1'!$F$12</definedName>
    <definedName name="solver_lhs6" localSheetId="0" hidden="1">'HW6#1'!#REF!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5</definedName>
    <definedName name="solver_num" localSheetId="1" hidden="1">4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'HW6#1'!$G$19</definedName>
    <definedName name="solver_opt" localSheetId="1" hidden="1">'HW6#2'!$I$18</definedName>
    <definedName name="solver_opt" localSheetId="2" hidden="1">'HW6#3'!$B$10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el1" localSheetId="0" hidden="1">1</definedName>
    <definedName name="solver_rel1" localSheetId="1" hidden="1">5</definedName>
    <definedName name="solver_rel1" localSheetId="2" hidden="1">1</definedName>
    <definedName name="solver_rel2" localSheetId="0" hidden="1">5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5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6" localSheetId="0" hidden="1">3</definedName>
    <definedName name="solver_rhs1" localSheetId="0" hidden="1">'HW6#1'!$G$9:$G$11</definedName>
    <definedName name="solver_rhs1" localSheetId="1" hidden="1">binary</definedName>
    <definedName name="solver_rhs1" localSheetId="2" hidden="1">'HW6#3'!$H$3:$H$7</definedName>
    <definedName name="solver_rhs2" localSheetId="0" hidden="1">binary</definedName>
    <definedName name="solver_rhs2" localSheetId="1" hidden="1">'HW6#2'!$E$12:$G$12</definedName>
    <definedName name="solver_rhs2" localSheetId="2" hidden="1">'HW6#3'!$F$10</definedName>
    <definedName name="solver_rhs3" localSheetId="0" hidden="1">'HW6#1'!$E$9:$E$11</definedName>
    <definedName name="solver_rhs3" localSheetId="1" hidden="1">'HW6#2'!$C$12</definedName>
    <definedName name="solver_rhs3" localSheetId="2" hidden="1">binary</definedName>
    <definedName name="solver_rhs4" localSheetId="0" hidden="1">'HW6#1'!$D$13</definedName>
    <definedName name="solver_rhs4" localSheetId="1" hidden="1">'HW6#2'!$I$8:$I$10</definedName>
    <definedName name="solver_rhs5" localSheetId="0" hidden="1">'HW6#1'!$F$13</definedName>
    <definedName name="solver_rhs6" localSheetId="0" hidden="1">'HW6#1'!$C$11:$F$11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25725" iterate="1"/>
</workbook>
</file>

<file path=xl/calcChain.xml><?xml version="1.0" encoding="utf-8"?>
<calcChain xmlns="http://schemas.openxmlformats.org/spreadsheetml/2006/main">
  <c r="H4" i="3"/>
  <c r="H5"/>
  <c r="H6"/>
  <c r="H7"/>
  <c r="H3"/>
  <c r="F8"/>
  <c r="B10"/>
  <c r="G17" i="2"/>
  <c r="F17"/>
  <c r="H17" s="1"/>
  <c r="E17"/>
  <c r="C17"/>
  <c r="H16"/>
  <c r="G16"/>
  <c r="F16"/>
  <c r="E16"/>
  <c r="C16"/>
  <c r="C18" s="1"/>
  <c r="G15"/>
  <c r="G18" s="1"/>
  <c r="F15"/>
  <c r="F18" s="1"/>
  <c r="E15"/>
  <c r="E18" s="1"/>
  <c r="C15"/>
  <c r="G11"/>
  <c r="F11"/>
  <c r="E11"/>
  <c r="C11"/>
  <c r="I10"/>
  <c r="H10"/>
  <c r="I9"/>
  <c r="H9"/>
  <c r="I8"/>
  <c r="H8"/>
  <c r="F18" i="1"/>
  <c r="D18"/>
  <c r="C18"/>
  <c r="F17"/>
  <c r="D17"/>
  <c r="C17"/>
  <c r="F16"/>
  <c r="F19" s="1"/>
  <c r="D16"/>
  <c r="D19" s="1"/>
  <c r="C16"/>
  <c r="C19" s="1"/>
  <c r="G19" s="1"/>
  <c r="F12"/>
  <c r="D12"/>
  <c r="C12"/>
  <c r="G11"/>
  <c r="E11"/>
  <c r="E10"/>
  <c r="G9"/>
  <c r="E9"/>
  <c r="G6"/>
  <c r="G5"/>
  <c r="G10" s="1"/>
  <c r="G4"/>
  <c r="I17" i="2" l="1"/>
  <c r="I16"/>
  <c r="H15"/>
  <c r="H18" s="1"/>
  <c r="I18" s="1"/>
  <c r="I15" l="1"/>
</calcChain>
</file>

<file path=xl/sharedStrings.xml><?xml version="1.0" encoding="utf-8"?>
<sst xmlns="http://schemas.openxmlformats.org/spreadsheetml/2006/main" count="82" uniqueCount="47">
  <si>
    <t>Time Slot</t>
  </si>
  <si>
    <t>Cost ($)</t>
  </si>
  <si>
    <t>Startup Cost</t>
  </si>
  <si>
    <t>Capacity</t>
  </si>
  <si>
    <t>A</t>
  </si>
  <si>
    <t>B</t>
  </si>
  <si>
    <t>C</t>
  </si>
  <si>
    <t>Startup Decision</t>
  </si>
  <si>
    <t>MegWatts</t>
  </si>
  <si>
    <t>Total</t>
  </si>
  <si>
    <t>Requirement</t>
  </si>
  <si>
    <t>Cost</t>
  </si>
  <si>
    <t>Total Cost</t>
  </si>
  <si>
    <t>Unit
Costs</t>
  </si>
  <si>
    <t>Whse. Mo. Lease Cost</t>
  </si>
  <si>
    <t>Unit Cost per Truck From/To</t>
  </si>
  <si>
    <t>Retailer 1</t>
  </si>
  <si>
    <t>Retailer 2</t>
  </si>
  <si>
    <t>Retailer 3</t>
  </si>
  <si>
    <t>Whse A</t>
  </si>
  <si>
    <t>Whse B</t>
  </si>
  <si>
    <t>Whse C</t>
  </si>
  <si>
    <t>Decisions</t>
  </si>
  <si>
    <t>Yes/No</t>
  </si>
  <si>
    <t>No. Trucks From/To</t>
  </si>
  <si>
    <t>Total Trucks</t>
  </si>
  <si>
    <t>Upper Bound</t>
  </si>
  <si>
    <t>Lease Whse A</t>
  </si>
  <si>
    <t>Lease Whse B</t>
  </si>
  <si>
    <t>Lease Whse C</t>
  </si>
  <si>
    <t>Lease Minimum</t>
  </si>
  <si>
    <t>Mo. Demand</t>
  </si>
  <si>
    <t>Total
Cost</t>
  </si>
  <si>
    <t>Total Truck Cost From/To</t>
  </si>
  <si>
    <t>Total Truck Cost</t>
  </si>
  <si>
    <t>Total Mo. Cost</t>
  </si>
  <si>
    <t>ASSEMBLY STATIONS</t>
  </si>
  <si>
    <t>VARIABLE ASSEMBLY COST/DVD DRIVE</t>
  </si>
  <si>
    <t xml:space="preserve">CAPACITY IN </t>
  </si>
  <si>
    <t>DVD DRIVES</t>
  </si>
  <si>
    <t xml:space="preserve">ONE-TIME </t>
  </si>
  <si>
    <t>SETUP COSTS</t>
  </si>
  <si>
    <t>Assembly units</t>
  </si>
  <si>
    <t>Set up</t>
  </si>
  <si>
    <t>Total Costs</t>
  </si>
  <si>
    <t>Capacity*setup</t>
  </si>
  <si>
    <t>&gt;=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</si>
</sst>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&lt;=&quot;0"/>
    <numFmt numFmtId="166" formatCode="0.0"/>
    <numFmt numFmtId="167" formatCode="&quot;&gt;=&quot;0"/>
    <numFmt numFmtId="168" formatCode="&quot;$&quot;0"/>
    <numFmt numFmtId="169" formatCode="_(* #,##0_);_(* \(#,##0\);_(* &quot;-&quot;??_);_(@_)"/>
    <numFmt numFmtId="170" formatCode="&quot;$&quot;#,##0"/>
  </numFmts>
  <fonts count="6">
    <font>
      <sz val="11"/>
      <color theme="1"/>
      <name val="Calibri"/>
      <family val="2"/>
      <scheme val="minor"/>
    </font>
    <font>
      <sz val="9"/>
      <name val="MS Sans Serif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2"/>
      <color theme="1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3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0" fontId="3" fillId="4" borderId="0"/>
    <xf numFmtId="43" fontId="1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3" xfId="2" applyFont="1" applyBorder="1"/>
    <xf numFmtId="0" fontId="2" fillId="0" borderId="2" xfId="2" applyFont="1" applyBorder="1"/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2" fillId="0" borderId="0" xfId="2" applyFont="1" applyBorder="1"/>
    <xf numFmtId="0" fontId="2" fillId="0" borderId="6" xfId="2" applyFont="1" applyBorder="1"/>
    <xf numFmtId="164" fontId="2" fillId="0" borderId="10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0" borderId="11" xfId="2" applyFont="1" applyBorder="1"/>
    <xf numFmtId="0" fontId="2" fillId="0" borderId="5" xfId="2" applyFont="1" applyBorder="1"/>
    <xf numFmtId="0" fontId="2" fillId="0" borderId="0" xfId="2" applyFont="1" applyAlignment="1">
      <alignment horizontal="center"/>
    </xf>
    <xf numFmtId="0" fontId="2" fillId="0" borderId="11" xfId="2" applyFont="1" applyBorder="1" applyAlignment="1">
      <alignment horizontal="center"/>
    </xf>
    <xf numFmtId="0" fontId="2" fillId="0" borderId="12" xfId="2" applyFont="1" applyBorder="1" applyAlignment="1">
      <alignment horizontal="center"/>
    </xf>
    <xf numFmtId="165" fontId="2" fillId="0" borderId="0" xfId="2" applyNumberFormat="1" applyFont="1" applyAlignment="1">
      <alignment horizontal="left"/>
    </xf>
    <xf numFmtId="0" fontId="2" fillId="0" borderId="13" xfId="2" applyFont="1" applyBorder="1" applyAlignment="1">
      <alignment horizontal="center"/>
    </xf>
    <xf numFmtId="166" fontId="2" fillId="0" borderId="14" xfId="2" applyNumberFormat="1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165" fontId="2" fillId="0" borderId="0" xfId="2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164" fontId="2" fillId="0" borderId="1" xfId="1" applyNumberFormat="1" applyFont="1" applyBorder="1"/>
    <xf numFmtId="164" fontId="2" fillId="0" borderId="3" xfId="1" applyNumberFormat="1" applyFont="1" applyBorder="1"/>
    <xf numFmtId="164" fontId="2" fillId="0" borderId="2" xfId="1" applyNumberFormat="1" applyFont="1" applyBorder="1"/>
    <xf numFmtId="164" fontId="2" fillId="0" borderId="9" xfId="1" applyNumberFormat="1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164" fontId="2" fillId="0" borderId="4" xfId="1" applyNumberFormat="1" applyFont="1" applyBorder="1"/>
    <xf numFmtId="164" fontId="2" fillId="0" borderId="11" xfId="1" applyNumberFormat="1" applyFont="1" applyBorder="1"/>
    <xf numFmtId="164" fontId="2" fillId="0" borderId="5" xfId="1" applyNumberFormat="1" applyFont="1" applyBorder="1"/>
    <xf numFmtId="164" fontId="2" fillId="0" borderId="0" xfId="2" applyNumberFormat="1" applyFont="1"/>
    <xf numFmtId="164" fontId="2" fillId="3" borderId="15" xfId="2" applyNumberFormat="1" applyFont="1" applyFill="1" applyBorder="1"/>
    <xf numFmtId="0" fontId="3" fillId="5" borderId="0" xfId="3" applyFill="1"/>
    <xf numFmtId="0" fontId="3" fillId="0" borderId="0" xfId="3"/>
    <xf numFmtId="0" fontId="3" fillId="0" borderId="0" xfId="3" applyAlignment="1">
      <alignment horizontal="center" vertical="center" wrapText="1"/>
    </xf>
    <xf numFmtId="168" fontId="3" fillId="0" borderId="0" xfId="3" applyNumberFormat="1" applyAlignment="1">
      <alignment horizontal="center" wrapText="1"/>
    </xf>
    <xf numFmtId="168" fontId="3" fillId="0" borderId="16" xfId="3" applyNumberFormat="1" applyBorder="1" applyAlignment="1">
      <alignment horizontal="right" wrapText="1"/>
    </xf>
    <xf numFmtId="0" fontId="3" fillId="0" borderId="11" xfId="3" applyFont="1" applyBorder="1" applyAlignment="1">
      <alignment horizontal="center" wrapText="1"/>
    </xf>
    <xf numFmtId="0" fontId="3" fillId="0" borderId="0" xfId="3" applyAlignment="1">
      <alignment horizontal="center"/>
    </xf>
    <xf numFmtId="168" fontId="3" fillId="0" borderId="0" xfId="3" applyNumberFormat="1" applyAlignment="1">
      <alignment horizontal="center"/>
    </xf>
    <xf numFmtId="168" fontId="3" fillId="0" borderId="0" xfId="3" applyNumberFormat="1" applyAlignment="1">
      <alignment horizontal="right"/>
    </xf>
    <xf numFmtId="168" fontId="3" fillId="0" borderId="1" xfId="3" applyNumberFormat="1" applyBorder="1" applyAlignment="1">
      <alignment horizontal="center"/>
    </xf>
    <xf numFmtId="168" fontId="3" fillId="0" borderId="3" xfId="3" applyNumberFormat="1" applyBorder="1" applyAlignment="1">
      <alignment horizontal="center"/>
    </xf>
    <xf numFmtId="168" fontId="3" fillId="0" borderId="9" xfId="3" applyNumberFormat="1" applyBorder="1" applyAlignment="1">
      <alignment horizontal="center"/>
    </xf>
    <xf numFmtId="168" fontId="3" fillId="0" borderId="0" xfId="3" applyNumberFormat="1" applyBorder="1" applyAlignment="1">
      <alignment horizontal="center"/>
    </xf>
    <xf numFmtId="168" fontId="3" fillId="0" borderId="4" xfId="3" applyNumberFormat="1" applyBorder="1" applyAlignment="1">
      <alignment horizontal="center"/>
    </xf>
    <xf numFmtId="168" fontId="3" fillId="0" borderId="11" xfId="3" applyNumberFormat="1" applyBorder="1" applyAlignment="1">
      <alignment horizontal="center"/>
    </xf>
    <xf numFmtId="0" fontId="3" fillId="0" borderId="0" xfId="3" applyBorder="1" applyAlignment="1">
      <alignment horizontal="center"/>
    </xf>
    <xf numFmtId="168" fontId="3" fillId="0" borderId="11" xfId="3" applyNumberFormat="1" applyBorder="1" applyAlignment="1">
      <alignment horizontal="center" wrapText="1"/>
    </xf>
    <xf numFmtId="168" fontId="3" fillId="0" borderId="11" xfId="3" applyNumberFormat="1" applyFont="1" applyBorder="1" applyAlignment="1">
      <alignment horizontal="center" wrapText="1"/>
    </xf>
    <xf numFmtId="0" fontId="3" fillId="0" borderId="12" xfId="3" applyBorder="1" applyAlignment="1">
      <alignment horizontal="center"/>
    </xf>
    <xf numFmtId="1" fontId="3" fillId="0" borderId="17" xfId="3" applyNumberFormat="1" applyBorder="1" applyAlignment="1">
      <alignment horizontal="center"/>
    </xf>
    <xf numFmtId="1" fontId="3" fillId="0" borderId="18" xfId="3" applyNumberFormat="1" applyBorder="1" applyAlignment="1">
      <alignment horizontal="center"/>
    </xf>
    <xf numFmtId="1" fontId="3" fillId="0" borderId="19" xfId="3" applyNumberFormat="1" applyBorder="1" applyAlignment="1">
      <alignment horizontal="center"/>
    </xf>
    <xf numFmtId="169" fontId="3" fillId="0" borderId="0" xfId="5" applyNumberFormat="1" applyFont="1"/>
    <xf numFmtId="165" fontId="1" fillId="0" borderId="0" xfId="6" applyNumberFormat="1" applyAlignment="1">
      <alignment horizontal="center"/>
    </xf>
    <xf numFmtId="0" fontId="3" fillId="0" borderId="13" xfId="3" applyBorder="1" applyAlignment="1">
      <alignment horizontal="center"/>
    </xf>
    <xf numFmtId="1" fontId="3" fillId="0" borderId="20" xfId="3" applyNumberFormat="1" applyBorder="1" applyAlignment="1">
      <alignment horizontal="center"/>
    </xf>
    <xf numFmtId="1" fontId="3" fillId="0" borderId="0" xfId="3" applyNumberFormat="1" applyBorder="1" applyAlignment="1">
      <alignment horizontal="center"/>
    </xf>
    <xf numFmtId="1" fontId="3" fillId="0" borderId="21" xfId="3" applyNumberFormat="1" applyBorder="1" applyAlignment="1">
      <alignment horizontal="center"/>
    </xf>
    <xf numFmtId="0" fontId="3" fillId="0" borderId="14" xfId="3" applyBorder="1" applyAlignment="1">
      <alignment horizontal="center"/>
    </xf>
    <xf numFmtId="1" fontId="3" fillId="0" borderId="22" xfId="3" applyNumberFormat="1" applyBorder="1" applyAlignment="1">
      <alignment horizontal="center"/>
    </xf>
    <xf numFmtId="1" fontId="3" fillId="0" borderId="23" xfId="3" applyNumberFormat="1" applyBorder="1" applyAlignment="1">
      <alignment horizontal="center"/>
    </xf>
    <xf numFmtId="1" fontId="3" fillId="0" borderId="16" xfId="3" applyNumberFormat="1" applyBorder="1" applyAlignment="1">
      <alignment horizontal="center"/>
    </xf>
    <xf numFmtId="0" fontId="3" fillId="0" borderId="0" xfId="3" applyFont="1" applyAlignment="1">
      <alignment horizontal="right"/>
    </xf>
    <xf numFmtId="167" fontId="3" fillId="0" borderId="0" xfId="3" applyNumberFormat="1" applyAlignment="1">
      <alignment horizontal="center"/>
    </xf>
    <xf numFmtId="167" fontId="3" fillId="0" borderId="0" xfId="3" applyNumberFormat="1" applyAlignment="1">
      <alignment horizontal="right"/>
    </xf>
    <xf numFmtId="168" fontId="3" fillId="0" borderId="0" xfId="3" applyNumberFormat="1" applyBorder="1" applyAlignment="1">
      <alignment horizontal="center" wrapText="1"/>
    </xf>
    <xf numFmtId="170" fontId="3" fillId="0" borderId="0" xfId="3" applyNumberFormat="1" applyAlignment="1">
      <alignment horizontal="right"/>
    </xf>
    <xf numFmtId="170" fontId="3" fillId="0" borderId="1" xfId="3" applyNumberFormat="1" applyBorder="1"/>
    <xf numFmtId="170" fontId="3" fillId="0" borderId="3" xfId="3" applyNumberFormat="1" applyBorder="1"/>
    <xf numFmtId="170" fontId="3" fillId="0" borderId="2" xfId="3" applyNumberFormat="1" applyBorder="1"/>
    <xf numFmtId="170" fontId="3" fillId="0" borderId="0" xfId="3" applyNumberFormat="1" applyBorder="1"/>
    <xf numFmtId="170" fontId="3" fillId="0" borderId="9" xfId="3" applyNumberFormat="1" applyBorder="1"/>
    <xf numFmtId="170" fontId="3" fillId="0" borderId="6" xfId="3" applyNumberFormat="1" applyBorder="1"/>
    <xf numFmtId="170" fontId="3" fillId="0" borderId="23" xfId="3" applyNumberFormat="1" applyBorder="1" applyAlignment="1">
      <alignment horizontal="right"/>
    </xf>
    <xf numFmtId="170" fontId="3" fillId="0" borderId="4" xfId="3" applyNumberFormat="1" applyBorder="1"/>
    <xf numFmtId="170" fontId="3" fillId="0" borderId="11" xfId="3" applyNumberFormat="1" applyBorder="1"/>
    <xf numFmtId="170" fontId="3" fillId="0" borderId="5" xfId="3" applyNumberFormat="1" applyBorder="1"/>
    <xf numFmtId="170" fontId="3" fillId="0" borderId="0" xfId="3" applyNumberFormat="1"/>
    <xf numFmtId="170" fontId="3" fillId="3" borderId="15" xfId="1" applyNumberFormat="1" applyFont="1" applyFill="1" applyBorder="1"/>
    <xf numFmtId="168" fontId="3" fillId="0" borderId="0" xfId="3" applyNumberFormat="1"/>
    <xf numFmtId="44" fontId="3" fillId="0" borderId="0" xfId="1" applyFont="1" applyFill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6" fontId="0" fillId="0" borderId="0" xfId="0" applyNumberFormat="1"/>
    <xf numFmtId="6" fontId="5" fillId="0" borderId="0" xfId="0" applyNumberFormat="1" applyFont="1" applyAlignment="1">
      <alignment horizontal="center" vertical="top" wrapText="1"/>
    </xf>
    <xf numFmtId="6" fontId="5" fillId="0" borderId="23" xfId="0" applyNumberFormat="1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7">
    <cellStyle name="Comma 2" xfId="5"/>
    <cellStyle name="Currency" xfId="1" builtinId="4"/>
    <cellStyle name="Normal" xfId="0" builtinId="0"/>
    <cellStyle name="Normal 2" xfId="6"/>
    <cellStyle name="Normal_CHAPTER7" xfId="3"/>
    <cellStyle name="Normal_NEWCHAPT.XLS" xfId="2"/>
    <cellStyle name="Shaded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123825</xdr:rowOff>
    </xdr:from>
    <xdr:to>
      <xdr:col>1</xdr:col>
      <xdr:colOff>400050</xdr:colOff>
      <xdr:row>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81000" y="447675"/>
          <a:ext cx="114300" cy="514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MS Sans Serif"/>
            </a:rPr>
            <a:t>Generator</a:t>
          </a:r>
        </a:p>
      </xdr:txBody>
    </xdr:sp>
    <xdr:clientData/>
  </xdr:twoCellAnchor>
  <xdr:twoCellAnchor>
    <xdr:from>
      <xdr:col>1</xdr:col>
      <xdr:colOff>285750</xdr:colOff>
      <xdr:row>7</xdr:row>
      <xdr:rowOff>95250</xdr:rowOff>
    </xdr:from>
    <xdr:to>
      <xdr:col>1</xdr:col>
      <xdr:colOff>419100</xdr:colOff>
      <xdr:row>10</xdr:row>
      <xdr:rowOff>133350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81000" y="1219200"/>
          <a:ext cx="133350" cy="533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MS Sans Serif"/>
            </a:rPr>
            <a:t>Generator</a:t>
          </a:r>
        </a:p>
      </xdr:txBody>
    </xdr:sp>
    <xdr:clientData/>
  </xdr:twoCellAnchor>
  <xdr:twoCellAnchor>
    <xdr:from>
      <xdr:col>1</xdr:col>
      <xdr:colOff>257175</xdr:colOff>
      <xdr:row>14</xdr:row>
      <xdr:rowOff>76200</xdr:rowOff>
    </xdr:from>
    <xdr:to>
      <xdr:col>1</xdr:col>
      <xdr:colOff>381000</xdr:colOff>
      <xdr:row>17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352425" y="2352675"/>
          <a:ext cx="123825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MS Sans Serif"/>
            </a:rPr>
            <a:t>Generator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E11" sqref="E11"/>
    </sheetView>
  </sheetViews>
  <sheetFormatPr defaultColWidth="7.5703125" defaultRowHeight="12.75"/>
  <cols>
    <col min="1" max="1" width="1.42578125" style="2" customWidth="1"/>
    <col min="2" max="2" width="11.42578125" style="2" bestFit="1" customWidth="1"/>
    <col min="3" max="3" width="11.85546875" style="2" bestFit="1" customWidth="1"/>
    <col min="4" max="4" width="9.5703125" style="2" bestFit="1" customWidth="1"/>
    <col min="5" max="5" width="7.28515625" style="2" bestFit="1" customWidth="1"/>
    <col min="6" max="6" width="9.5703125" style="2" bestFit="1" customWidth="1"/>
    <col min="7" max="7" width="8.7109375" style="2" bestFit="1" customWidth="1"/>
    <col min="8" max="8" width="2.140625" style="2" customWidth="1"/>
    <col min="9" max="16384" width="7.5703125" style="2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D2" s="91" t="s">
        <v>0</v>
      </c>
      <c r="E2" s="92"/>
      <c r="F2" s="93" t="s">
        <v>0</v>
      </c>
      <c r="G2" s="92"/>
      <c r="H2" s="1"/>
    </row>
    <row r="3" spans="1:8">
      <c r="A3" s="1"/>
      <c r="B3" s="3" t="s">
        <v>1</v>
      </c>
      <c r="C3" s="2" t="s">
        <v>2</v>
      </c>
      <c r="D3" s="4">
        <v>1</v>
      </c>
      <c r="E3" s="5" t="s">
        <v>3</v>
      </c>
      <c r="F3" s="6">
        <v>2</v>
      </c>
      <c r="G3" s="7" t="s">
        <v>3</v>
      </c>
      <c r="H3" s="1"/>
    </row>
    <row r="4" spans="1:8">
      <c r="A4" s="1"/>
      <c r="B4" s="3" t="s">
        <v>4</v>
      </c>
      <c r="C4" s="8">
        <v>3000</v>
      </c>
      <c r="D4" s="9">
        <v>5</v>
      </c>
      <c r="E4" s="10">
        <v>2100</v>
      </c>
      <c r="F4" s="9">
        <v>5</v>
      </c>
      <c r="G4" s="11">
        <f>E4</f>
        <v>2100</v>
      </c>
      <c r="H4" s="1"/>
    </row>
    <row r="5" spans="1:8">
      <c r="A5" s="1"/>
      <c r="B5" s="3" t="s">
        <v>5</v>
      </c>
      <c r="C5" s="12">
        <v>2000</v>
      </c>
      <c r="D5" s="13">
        <v>4</v>
      </c>
      <c r="E5" s="14">
        <v>1800</v>
      </c>
      <c r="F5" s="13">
        <v>4</v>
      </c>
      <c r="G5" s="15">
        <f>E5</f>
        <v>1800</v>
      </c>
      <c r="H5" s="1"/>
    </row>
    <row r="6" spans="1:8" ht="12" customHeight="1">
      <c r="A6" s="1"/>
      <c r="B6" s="3" t="s">
        <v>6</v>
      </c>
      <c r="C6" s="16">
        <v>1000</v>
      </c>
      <c r="D6" s="17">
        <v>7</v>
      </c>
      <c r="E6" s="18">
        <v>3000</v>
      </c>
      <c r="F6" s="17">
        <v>7</v>
      </c>
      <c r="G6" s="19">
        <f>E6</f>
        <v>3000</v>
      </c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 ht="13.5" thickBot="1">
      <c r="A8" s="1"/>
      <c r="C8" s="3" t="s">
        <v>7</v>
      </c>
      <c r="D8" s="20" t="s">
        <v>8</v>
      </c>
      <c r="E8" s="21" t="s">
        <v>3</v>
      </c>
      <c r="F8" s="20" t="s">
        <v>8</v>
      </c>
      <c r="G8" s="21" t="s">
        <v>3</v>
      </c>
      <c r="H8" s="1"/>
    </row>
    <row r="9" spans="1:8">
      <c r="A9" s="1"/>
      <c r="B9" s="3" t="s">
        <v>4</v>
      </c>
      <c r="C9" s="22">
        <v>0.99999999999861378</v>
      </c>
      <c r="D9" s="22">
        <v>1099.9999999970898</v>
      </c>
      <c r="E9" s="23">
        <f>$C9*E4</f>
        <v>2099.9999999970887</v>
      </c>
      <c r="F9" s="22">
        <v>2099.9999999970892</v>
      </c>
      <c r="G9" s="23">
        <f>$C9*G4</f>
        <v>2099.9999999970887</v>
      </c>
      <c r="H9" s="1"/>
    </row>
    <row r="10" spans="1:8">
      <c r="A10" s="1"/>
      <c r="B10" s="3" t="s">
        <v>5</v>
      </c>
      <c r="C10" s="24">
        <v>1</v>
      </c>
      <c r="D10" s="24">
        <v>1800.0000000029102</v>
      </c>
      <c r="E10" s="23">
        <f t="shared" ref="E10:G11" si="0">$C10*E5</f>
        <v>1800</v>
      </c>
      <c r="F10" s="24">
        <v>1800.0000000029102</v>
      </c>
      <c r="G10" s="23">
        <f t="shared" si="0"/>
        <v>1800</v>
      </c>
      <c r="H10" s="1"/>
    </row>
    <row r="11" spans="1:8" ht="13.5" thickBot="1">
      <c r="A11" s="1"/>
      <c r="B11" s="3" t="s">
        <v>6</v>
      </c>
      <c r="C11" s="25">
        <v>2.0070657443255227E-17</v>
      </c>
      <c r="D11" s="26">
        <v>0</v>
      </c>
      <c r="E11" s="23">
        <f t="shared" si="0"/>
        <v>6.0211972329765683E-14</v>
      </c>
      <c r="F11" s="25">
        <v>0</v>
      </c>
      <c r="G11" s="23">
        <f t="shared" si="0"/>
        <v>6.0211972329765683E-14</v>
      </c>
      <c r="H11" s="1"/>
    </row>
    <row r="12" spans="1:8">
      <c r="A12" s="1"/>
      <c r="B12" s="3" t="s">
        <v>9</v>
      </c>
      <c r="C12" s="6">
        <f>SUM(C9:C11)</f>
        <v>1.9999999999986138</v>
      </c>
      <c r="D12" s="6">
        <f>SUM(D9:D11)</f>
        <v>2900</v>
      </c>
      <c r="E12" s="1"/>
      <c r="F12" s="6">
        <f>SUM(F9:F11)</f>
        <v>3899.9999999999991</v>
      </c>
      <c r="G12" s="1"/>
      <c r="H12" s="1"/>
    </row>
    <row r="13" spans="1:8">
      <c r="A13" s="1"/>
      <c r="B13" s="3" t="s">
        <v>10</v>
      </c>
      <c r="C13" s="27"/>
      <c r="D13" s="28">
        <v>2900</v>
      </c>
      <c r="E13" s="1"/>
      <c r="F13" s="28">
        <v>3900</v>
      </c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3" t="s">
        <v>11</v>
      </c>
      <c r="C15" s="2" t="s">
        <v>2</v>
      </c>
      <c r="D15" s="20">
        <v>1</v>
      </c>
      <c r="E15" s="1"/>
      <c r="F15" s="20">
        <v>2</v>
      </c>
      <c r="G15" s="1"/>
      <c r="H15" s="1"/>
    </row>
    <row r="16" spans="1:8">
      <c r="A16" s="1"/>
      <c r="B16" s="3" t="s">
        <v>4</v>
      </c>
      <c r="C16" s="29">
        <f>C4*C9</f>
        <v>2999.9999999958413</v>
      </c>
      <c r="D16" s="30">
        <f>D4*D9</f>
        <v>5499.999999985449</v>
      </c>
      <c r="E16" s="1"/>
      <c r="F16" s="31">
        <f>F4*F9</f>
        <v>10499.999999985446</v>
      </c>
      <c r="G16" s="1"/>
      <c r="H16" s="1"/>
    </row>
    <row r="17" spans="1:8">
      <c r="A17" s="1"/>
      <c r="B17" s="3" t="s">
        <v>5</v>
      </c>
      <c r="C17" s="32">
        <f t="shared" ref="C17:F18" si="1">C5*C10</f>
        <v>2000</v>
      </c>
      <c r="D17" s="33">
        <f t="shared" si="1"/>
        <v>7200.0000000116406</v>
      </c>
      <c r="E17" s="1"/>
      <c r="F17" s="34">
        <f t="shared" si="1"/>
        <v>7200.0000000116406</v>
      </c>
      <c r="G17" s="1"/>
      <c r="H17" s="1"/>
    </row>
    <row r="18" spans="1:8" ht="13.5" thickBot="1">
      <c r="A18" s="1"/>
      <c r="B18" s="3" t="s">
        <v>6</v>
      </c>
      <c r="C18" s="35">
        <f t="shared" si="1"/>
        <v>2.0070657443255227E-14</v>
      </c>
      <c r="D18" s="36">
        <f t="shared" si="1"/>
        <v>0</v>
      </c>
      <c r="E18" s="1"/>
      <c r="F18" s="37">
        <f t="shared" si="1"/>
        <v>0</v>
      </c>
      <c r="G18" s="1"/>
      <c r="H18" s="1"/>
    </row>
    <row r="19" spans="1:8" ht="13.5" thickBot="1">
      <c r="A19" s="1"/>
      <c r="B19" s="3" t="s">
        <v>12</v>
      </c>
      <c r="C19" s="38">
        <f>SUM(C16:C18)</f>
        <v>4999.9999999958418</v>
      </c>
      <c r="D19" s="38">
        <f>SUM(D16:D18)</f>
        <v>12699.99999999709</v>
      </c>
      <c r="E19" s="1"/>
      <c r="F19" s="38">
        <f>SUM(F16:F18)</f>
        <v>17699.999999997086</v>
      </c>
      <c r="G19" s="39">
        <f>SUM(C19:F19)</f>
        <v>35399.999999990017</v>
      </c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</sheetData>
  <mergeCells count="2">
    <mergeCell ref="D2:E2"/>
    <mergeCell ref="F2:G2"/>
  </mergeCells>
  <pageMargins left="0.75" right="0.75" top="1" bottom="1" header="0.5" footer="0.5"/>
  <pageSetup paperSize="256" orientation="portrait" horizontalDpi="300" verticalDpi="30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I9" sqref="I9"/>
    </sheetView>
  </sheetViews>
  <sheetFormatPr defaultColWidth="9.140625" defaultRowHeight="12.75"/>
  <cols>
    <col min="1" max="1" width="1.7109375" style="41" customWidth="1"/>
    <col min="2" max="2" width="13.5703125" style="41" bestFit="1" customWidth="1"/>
    <col min="3" max="3" width="9.28515625" style="41" customWidth="1"/>
    <col min="4" max="4" width="11.28515625" style="41" customWidth="1"/>
    <col min="5" max="5" width="8.140625" style="41" customWidth="1"/>
    <col min="6" max="6" width="7.5703125" style="41" customWidth="1"/>
    <col min="7" max="7" width="7.42578125" style="41" customWidth="1"/>
    <col min="8" max="8" width="7.5703125" style="41" customWidth="1"/>
    <col min="9" max="9" width="8" style="41" customWidth="1"/>
    <col min="10" max="10" width="1.7109375" style="41" customWidth="1"/>
    <col min="11" max="16384" width="9.140625" style="41"/>
  </cols>
  <sheetData>
    <row r="1" spans="1:10">
      <c r="A1" s="40"/>
      <c r="B1" s="40"/>
      <c r="C1" s="94"/>
      <c r="D1" s="94"/>
      <c r="E1" s="94"/>
      <c r="F1" s="94"/>
      <c r="G1" s="94"/>
      <c r="H1" s="40"/>
      <c r="I1" s="40"/>
      <c r="J1" s="40"/>
    </row>
    <row r="2" spans="1:10" ht="51.75" thickBot="1">
      <c r="A2" s="40"/>
      <c r="B2" s="42" t="s">
        <v>13</v>
      </c>
      <c r="C2" s="43" t="s">
        <v>14</v>
      </c>
      <c r="D2" s="44" t="s">
        <v>15</v>
      </c>
      <c r="E2" s="45" t="s">
        <v>16</v>
      </c>
      <c r="F2" s="45" t="s">
        <v>17</v>
      </c>
      <c r="G2" s="45" t="s">
        <v>18</v>
      </c>
      <c r="H2" s="40"/>
      <c r="I2" s="40"/>
      <c r="J2" s="40"/>
    </row>
    <row r="3" spans="1:10">
      <c r="A3" s="40"/>
      <c r="B3" s="46" t="s">
        <v>19</v>
      </c>
      <c r="C3" s="47">
        <v>500</v>
      </c>
      <c r="D3" s="48" t="s">
        <v>4</v>
      </c>
      <c r="E3" s="49">
        <v>15</v>
      </c>
      <c r="F3" s="50">
        <v>32</v>
      </c>
      <c r="G3" s="50">
        <v>21</v>
      </c>
      <c r="H3" s="40"/>
      <c r="I3" s="40"/>
      <c r="J3" s="40"/>
    </row>
    <row r="4" spans="1:10">
      <c r="A4" s="40"/>
      <c r="B4" s="46" t="s">
        <v>20</v>
      </c>
      <c r="C4" s="47">
        <v>750</v>
      </c>
      <c r="D4" s="48" t="s">
        <v>5</v>
      </c>
      <c r="E4" s="51">
        <v>9</v>
      </c>
      <c r="F4" s="52">
        <v>7</v>
      </c>
      <c r="G4" s="52">
        <v>6</v>
      </c>
      <c r="H4" s="40"/>
      <c r="I4" s="40"/>
      <c r="J4" s="40"/>
    </row>
    <row r="5" spans="1:10">
      <c r="A5" s="40"/>
      <c r="B5" s="46" t="s">
        <v>21</v>
      </c>
      <c r="C5" s="47">
        <v>600</v>
      </c>
      <c r="D5" s="48" t="s">
        <v>6</v>
      </c>
      <c r="E5" s="53">
        <v>11</v>
      </c>
      <c r="F5" s="54">
        <v>18</v>
      </c>
      <c r="G5" s="54">
        <v>5</v>
      </c>
      <c r="H5" s="40"/>
      <c r="I5" s="40"/>
      <c r="J5" s="40"/>
    </row>
    <row r="6" spans="1:10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0" ht="26.45" customHeight="1" thickBot="1">
      <c r="A7" s="40"/>
      <c r="B7" s="42" t="s">
        <v>22</v>
      </c>
      <c r="C7" s="55" t="s">
        <v>23</v>
      </c>
      <c r="D7" s="44" t="s">
        <v>24</v>
      </c>
      <c r="E7" s="45" t="s">
        <v>16</v>
      </c>
      <c r="F7" s="45" t="s">
        <v>17</v>
      </c>
      <c r="G7" s="45" t="s">
        <v>18</v>
      </c>
      <c r="H7" s="56" t="s">
        <v>25</v>
      </c>
      <c r="I7" s="57" t="s">
        <v>26</v>
      </c>
      <c r="J7" s="40"/>
    </row>
    <row r="8" spans="1:10">
      <c r="A8" s="40"/>
      <c r="B8" s="46" t="s">
        <v>27</v>
      </c>
      <c r="C8" s="58">
        <v>1</v>
      </c>
      <c r="D8" s="48" t="s">
        <v>4</v>
      </c>
      <c r="E8" s="59">
        <v>0</v>
      </c>
      <c r="F8" s="60">
        <v>0</v>
      </c>
      <c r="G8" s="61">
        <v>0</v>
      </c>
      <c r="H8" s="62">
        <f>SUM(E8:G8)</f>
        <v>0</v>
      </c>
      <c r="I8" s="63">
        <f>99999*C8</f>
        <v>99999</v>
      </c>
      <c r="J8" s="40"/>
    </row>
    <row r="9" spans="1:10">
      <c r="A9" s="40"/>
      <c r="B9" s="46" t="s">
        <v>28</v>
      </c>
      <c r="C9" s="64">
        <v>0.99999999999555966</v>
      </c>
      <c r="D9" s="48" t="s">
        <v>5</v>
      </c>
      <c r="E9" s="65">
        <v>199.99999993657005</v>
      </c>
      <c r="F9" s="66">
        <v>149.99999995239136</v>
      </c>
      <c r="G9" s="67">
        <v>174.99999994887682</v>
      </c>
      <c r="H9" s="62">
        <f>SUM(E9:G9)</f>
        <v>524.99999983783823</v>
      </c>
      <c r="I9" s="63">
        <f>99999*C9</f>
        <v>99998.999999555977</v>
      </c>
      <c r="J9" s="40"/>
    </row>
    <row r="10" spans="1:10" ht="13.5" thickBot="1">
      <c r="A10" s="40"/>
      <c r="B10" s="46" t="s">
        <v>29</v>
      </c>
      <c r="C10" s="68">
        <v>0</v>
      </c>
      <c r="D10" s="48" t="s">
        <v>6</v>
      </c>
      <c r="E10" s="69">
        <v>0</v>
      </c>
      <c r="F10" s="70">
        <v>0</v>
      </c>
      <c r="G10" s="71">
        <v>-4.4674380229558215E-9</v>
      </c>
      <c r="H10" s="62">
        <f>SUM(E10:G10)</f>
        <v>-4.4674380229558215E-9</v>
      </c>
      <c r="I10" s="63">
        <f>99999*C10</f>
        <v>0</v>
      </c>
      <c r="J10" s="40"/>
    </row>
    <row r="11" spans="1:10">
      <c r="A11" s="40"/>
      <c r="B11" s="72" t="s">
        <v>9</v>
      </c>
      <c r="C11" s="46">
        <f>SUM(C8:C10)</f>
        <v>1.9999999999955596</v>
      </c>
      <c r="D11" s="48" t="s">
        <v>9</v>
      </c>
      <c r="E11" s="66">
        <f>SUM(E8:E10)</f>
        <v>199.99999993657005</v>
      </c>
      <c r="F11" s="66">
        <f>SUM(F8:F10)</f>
        <v>149.99999995239136</v>
      </c>
      <c r="G11" s="66">
        <f>SUM(G8:G10)</f>
        <v>174.99999994440938</v>
      </c>
      <c r="H11" s="40"/>
      <c r="I11" s="40"/>
      <c r="J11" s="40"/>
    </row>
    <row r="12" spans="1:10">
      <c r="A12" s="40"/>
      <c r="B12" s="46" t="s">
        <v>30</v>
      </c>
      <c r="C12" s="73">
        <v>2</v>
      </c>
      <c r="D12" s="48" t="s">
        <v>31</v>
      </c>
      <c r="E12" s="74">
        <v>200</v>
      </c>
      <c r="F12" s="74">
        <v>150</v>
      </c>
      <c r="G12" s="74">
        <v>175</v>
      </c>
      <c r="H12" s="40"/>
      <c r="I12" s="40"/>
      <c r="J12" s="40"/>
    </row>
    <row r="13" spans="1:10">
      <c r="A13" s="40"/>
      <c r="B13" s="40"/>
      <c r="C13" s="40"/>
      <c r="D13" s="40"/>
      <c r="E13" s="40"/>
      <c r="F13" s="40"/>
      <c r="G13" s="40"/>
      <c r="H13" s="40"/>
      <c r="I13" s="40"/>
      <c r="J13" s="40"/>
    </row>
    <row r="14" spans="1:10" ht="51.75" thickBot="1">
      <c r="A14" s="40"/>
      <c r="B14" s="42" t="s">
        <v>32</v>
      </c>
      <c r="C14" s="43" t="s">
        <v>14</v>
      </c>
      <c r="D14" s="44" t="s">
        <v>33</v>
      </c>
      <c r="E14" s="45" t="s">
        <v>16</v>
      </c>
      <c r="F14" s="45" t="s">
        <v>17</v>
      </c>
      <c r="G14" s="45" t="s">
        <v>18</v>
      </c>
      <c r="H14" s="75" t="s">
        <v>34</v>
      </c>
      <c r="I14" s="75" t="s">
        <v>35</v>
      </c>
      <c r="J14" s="40"/>
    </row>
    <row r="15" spans="1:10">
      <c r="A15" s="40"/>
      <c r="B15" s="46" t="s">
        <v>27</v>
      </c>
      <c r="C15" s="76">
        <f>C8*C3</f>
        <v>500</v>
      </c>
      <c r="D15" s="48" t="s">
        <v>4</v>
      </c>
      <c r="E15" s="77">
        <f t="shared" ref="E15:G17" si="0">E3*E8</f>
        <v>0</v>
      </c>
      <c r="F15" s="78">
        <f t="shared" si="0"/>
        <v>0</v>
      </c>
      <c r="G15" s="79">
        <f t="shared" si="0"/>
        <v>0</v>
      </c>
      <c r="H15" s="80">
        <f>SUM(E15:G15)</f>
        <v>0</v>
      </c>
      <c r="I15" s="80">
        <f>C15+H15</f>
        <v>500</v>
      </c>
      <c r="J15" s="40"/>
    </row>
    <row r="16" spans="1:10">
      <c r="A16" s="40"/>
      <c r="B16" s="46" t="s">
        <v>28</v>
      </c>
      <c r="C16" s="76">
        <f>C9*C4</f>
        <v>749.99999999666977</v>
      </c>
      <c r="D16" s="48" t="s">
        <v>5</v>
      </c>
      <c r="E16" s="81">
        <f t="shared" si="0"/>
        <v>1799.9999994291304</v>
      </c>
      <c r="F16" s="80">
        <f t="shared" si="0"/>
        <v>1049.9999996667395</v>
      </c>
      <c r="G16" s="82">
        <f t="shared" si="0"/>
        <v>1049.9999996932609</v>
      </c>
      <c r="H16" s="80">
        <f>SUM(E16:G16)</f>
        <v>3899.9999987891306</v>
      </c>
      <c r="I16" s="80">
        <f>C16+H16</f>
        <v>4649.9999987858</v>
      </c>
      <c r="J16" s="40"/>
    </row>
    <row r="17" spans="1:10" ht="13.5" thickBot="1">
      <c r="A17" s="40"/>
      <c r="B17" s="46" t="s">
        <v>29</v>
      </c>
      <c r="C17" s="83">
        <f>C10*C5</f>
        <v>0</v>
      </c>
      <c r="D17" s="48" t="s">
        <v>6</v>
      </c>
      <c r="E17" s="84">
        <f t="shared" si="0"/>
        <v>0</v>
      </c>
      <c r="F17" s="85">
        <f t="shared" si="0"/>
        <v>0</v>
      </c>
      <c r="G17" s="86">
        <f t="shared" si="0"/>
        <v>-2.2337190114779106E-8</v>
      </c>
      <c r="H17" s="85">
        <f>SUM(E17:G17)</f>
        <v>-2.2337190114779106E-8</v>
      </c>
      <c r="I17" s="80">
        <f>C17+H17</f>
        <v>-2.2337190114779106E-8</v>
      </c>
      <c r="J17" s="40"/>
    </row>
    <row r="18" spans="1:10" ht="13.5" thickBot="1">
      <c r="A18" s="40"/>
      <c r="B18" s="48" t="s">
        <v>9</v>
      </c>
      <c r="C18" s="76">
        <f>SUM(C15:C17)</f>
        <v>1249.9999999966699</v>
      </c>
      <c r="D18" s="48" t="s">
        <v>9</v>
      </c>
      <c r="E18" s="87">
        <f>SUM(E15:E17)</f>
        <v>1799.9999994291304</v>
      </c>
      <c r="F18" s="87">
        <f>SUM(F15:F17)</f>
        <v>1049.9999996667395</v>
      </c>
      <c r="G18" s="87">
        <f>SUM(G15:G17)</f>
        <v>1049.9999996709237</v>
      </c>
      <c r="H18" s="87">
        <f>SUM(H15:H17)</f>
        <v>3899.9999987667934</v>
      </c>
      <c r="I18" s="88">
        <f>C18+H18</f>
        <v>5149.9999987634637</v>
      </c>
      <c r="J18" s="40"/>
    </row>
    <row r="19" spans="1:10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>
      <c r="C20" s="89"/>
      <c r="D20" s="89"/>
      <c r="E20" s="89"/>
      <c r="F20" s="89"/>
      <c r="G20" s="90"/>
    </row>
    <row r="21" spans="1:10">
      <c r="C21" s="89"/>
      <c r="D21" s="89"/>
      <c r="E21" s="89"/>
      <c r="F21" s="89"/>
      <c r="G21" s="90"/>
    </row>
  </sheetData>
  <mergeCells count="1">
    <mergeCell ref="C1:G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F10" sqref="F10"/>
    </sheetView>
  </sheetViews>
  <sheetFormatPr defaultRowHeight="15"/>
  <cols>
    <col min="1" max="1" width="19.5703125" customWidth="1"/>
    <col min="2" max="2" width="24.140625" customWidth="1"/>
    <col min="3" max="3" width="20.85546875" customWidth="1"/>
    <col min="4" max="4" width="26" customWidth="1"/>
    <col min="6" max="6" width="16.42578125" customWidth="1"/>
  </cols>
  <sheetData>
    <row r="1" spans="1:8" ht="54.75" customHeight="1">
      <c r="A1" s="101" t="s">
        <v>36</v>
      </c>
      <c r="B1" s="101" t="s">
        <v>37</v>
      </c>
      <c r="C1" s="96" t="s">
        <v>38</v>
      </c>
      <c r="D1" s="96" t="s">
        <v>40</v>
      </c>
      <c r="F1" t="s">
        <v>42</v>
      </c>
      <c r="G1" t="s">
        <v>43</v>
      </c>
      <c r="H1" t="s">
        <v>45</v>
      </c>
    </row>
    <row r="2" spans="1:8" ht="21.75" customHeight="1" thickBot="1">
      <c r="A2" s="102"/>
      <c r="B2" s="102"/>
      <c r="C2" s="97" t="s">
        <v>39</v>
      </c>
      <c r="D2" s="97" t="s">
        <v>41</v>
      </c>
    </row>
    <row r="3" spans="1:8" ht="18">
      <c r="A3" s="95">
        <v>1</v>
      </c>
      <c r="B3" s="99">
        <v>62</v>
      </c>
      <c r="C3" s="95">
        <v>500</v>
      </c>
      <c r="D3" s="99">
        <v>12000</v>
      </c>
      <c r="F3" s="103">
        <v>0</v>
      </c>
      <c r="G3" s="103">
        <v>0</v>
      </c>
      <c r="H3">
        <f>C3*G3</f>
        <v>0</v>
      </c>
    </row>
    <row r="4" spans="1:8" ht="18">
      <c r="A4" s="95">
        <v>2</v>
      </c>
      <c r="B4" s="99">
        <v>68</v>
      </c>
      <c r="C4" s="95">
        <v>600</v>
      </c>
      <c r="D4" s="99">
        <v>6000</v>
      </c>
      <c r="F4" s="104">
        <v>600</v>
      </c>
      <c r="G4" s="104">
        <v>1</v>
      </c>
      <c r="H4">
        <f t="shared" ref="H4:H7" si="0">C4*G4</f>
        <v>600</v>
      </c>
    </row>
    <row r="5" spans="1:8" ht="18">
      <c r="A5" s="95">
        <v>3</v>
      </c>
      <c r="B5" s="99">
        <v>72</v>
      </c>
      <c r="C5" s="95">
        <v>700</v>
      </c>
      <c r="D5" s="99">
        <v>3000</v>
      </c>
      <c r="F5" s="104">
        <v>700</v>
      </c>
      <c r="G5" s="104">
        <v>1</v>
      </c>
      <c r="H5">
        <f t="shared" si="0"/>
        <v>700</v>
      </c>
    </row>
    <row r="6" spans="1:8" ht="18">
      <c r="A6" s="95">
        <v>4</v>
      </c>
      <c r="B6" s="99">
        <v>78</v>
      </c>
      <c r="C6" s="95">
        <v>450</v>
      </c>
      <c r="D6" s="99">
        <v>1500</v>
      </c>
      <c r="F6" s="104">
        <v>450</v>
      </c>
      <c r="G6" s="104">
        <v>1</v>
      </c>
      <c r="H6">
        <f t="shared" si="0"/>
        <v>450</v>
      </c>
    </row>
    <row r="7" spans="1:8" ht="18.75" thickBot="1">
      <c r="A7" s="97">
        <v>5</v>
      </c>
      <c r="B7" s="100">
        <v>85</v>
      </c>
      <c r="C7" s="97">
        <v>1000</v>
      </c>
      <c r="D7" s="100">
        <v>500</v>
      </c>
      <c r="F7" s="105">
        <v>750</v>
      </c>
      <c r="G7" s="105">
        <v>1</v>
      </c>
      <c r="H7">
        <f t="shared" si="0"/>
        <v>1000</v>
      </c>
    </row>
    <row r="8" spans="1:8">
      <c r="F8">
        <f>SUM(F3:F7)</f>
        <v>2500</v>
      </c>
    </row>
    <row r="9" spans="1:8">
      <c r="F9" t="s">
        <v>46</v>
      </c>
    </row>
    <row r="10" spans="1:8">
      <c r="A10" t="s">
        <v>44</v>
      </c>
      <c r="B10" s="98">
        <f>SUMPRODUCT(B3:B7,F3:F7)+SUMPRODUCT(D3:D7,G3:G7)</f>
        <v>201050</v>
      </c>
      <c r="F10">
        <v>2500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HW6#1</vt:lpstr>
      <vt:lpstr>HW6#2</vt:lpstr>
      <vt:lpstr>HW6#3</vt:lpstr>
    </vt:vector>
  </TitlesOfParts>
  <Company>Washington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ntadmin</cp:lastModifiedBy>
  <dcterms:created xsi:type="dcterms:W3CDTF">2010-02-24T21:18:15Z</dcterms:created>
  <dcterms:modified xsi:type="dcterms:W3CDTF">2010-02-25T03:42:26Z</dcterms:modified>
</cp:coreProperties>
</file>