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vin\Documents\16 Fall 2024\ECE M216A CS M258A\Project\216A_Project\"/>
    </mc:Choice>
  </mc:AlternateContent>
  <xr:revisionPtr revIDLastSave="0" documentId="13_ncr:1_{5ADF202E-C8FA-4077-ACBB-D722140055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1" l="1"/>
  <c r="P31" i="1"/>
  <c r="P33" i="1"/>
  <c r="P30" i="1"/>
  <c r="O30" i="1"/>
  <c r="O31" i="1"/>
  <c r="O33" i="1"/>
  <c r="N31" i="1"/>
  <c r="N33" i="1"/>
  <c r="D32" i="1"/>
  <c r="D33" i="1"/>
  <c r="C32" i="1"/>
  <c r="C3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2" i="1"/>
  <c r="P18" i="1"/>
  <c r="P26" i="1"/>
  <c r="P27" i="1"/>
  <c r="D18" i="1"/>
  <c r="D22" i="1"/>
  <c r="D23" i="1"/>
  <c r="D24" i="1"/>
  <c r="D25" i="1"/>
  <c r="D26" i="1"/>
  <c r="D27" i="1"/>
  <c r="D28" i="1"/>
  <c r="D29" i="1"/>
  <c r="D30" i="1"/>
  <c r="D31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N27" i="1"/>
  <c r="O27" i="1" s="1"/>
  <c r="N28" i="1"/>
  <c r="O28" i="1" s="1"/>
  <c r="P28" i="1" s="1"/>
  <c r="N29" i="1"/>
  <c r="O29" i="1" s="1"/>
  <c r="P29" i="1" s="1"/>
  <c r="N30" i="1"/>
  <c r="N2" i="1"/>
  <c r="O2" i="1" s="1"/>
  <c r="A23" i="1"/>
  <c r="A24" i="1"/>
  <c r="A25" i="1"/>
  <c r="A26" i="1"/>
  <c r="A27" i="1"/>
  <c r="A28" i="1"/>
  <c r="A29" i="1"/>
  <c r="A30" i="1"/>
  <c r="A31" i="1"/>
  <c r="A22" i="1"/>
  <c r="B3" i="1"/>
  <c r="B4" i="1"/>
  <c r="B5" i="1"/>
  <c r="B6" i="1"/>
  <c r="B7" i="1"/>
  <c r="B8" i="1"/>
  <c r="B9" i="1"/>
  <c r="B10" i="1"/>
  <c r="D10" i="1" s="1"/>
  <c r="P10" i="1" s="1"/>
  <c r="B11" i="1"/>
  <c r="B12" i="1"/>
  <c r="B13" i="1"/>
  <c r="B14" i="1"/>
  <c r="B15" i="1"/>
  <c r="B16" i="1"/>
  <c r="B17" i="1"/>
  <c r="B18" i="1"/>
  <c r="B19" i="1"/>
  <c r="B20" i="1"/>
  <c r="B2" i="1"/>
  <c r="T30" i="1" l="1"/>
  <c r="T31" i="1"/>
  <c r="P8" i="1"/>
  <c r="P14" i="1"/>
  <c r="P6" i="1"/>
  <c r="P20" i="1"/>
  <c r="P17" i="1"/>
  <c r="P13" i="1"/>
  <c r="D17" i="1"/>
  <c r="D9" i="1"/>
  <c r="P9" i="1" s="1"/>
  <c r="D2" i="1"/>
  <c r="P2" i="1" s="1"/>
  <c r="D16" i="1"/>
  <c r="P16" i="1" s="1"/>
  <c r="D8" i="1"/>
  <c r="D15" i="1"/>
  <c r="P15" i="1" s="1"/>
  <c r="D7" i="1"/>
  <c r="P7" i="1" s="1"/>
  <c r="D14" i="1"/>
  <c r="D6" i="1"/>
  <c r="D13" i="1"/>
  <c r="D5" i="1"/>
  <c r="P5" i="1" s="1"/>
  <c r="D20" i="1"/>
  <c r="D12" i="1"/>
  <c r="P12" i="1" s="1"/>
  <c r="D4" i="1"/>
  <c r="P4" i="1" s="1"/>
  <c r="D19" i="1"/>
  <c r="P19" i="1" s="1"/>
  <c r="D11" i="1"/>
  <c r="P11" i="1" s="1"/>
  <c r="D3" i="1"/>
  <c r="P3" i="1" s="1"/>
</calcChain>
</file>

<file path=xl/sharedStrings.xml><?xml version="1.0" encoding="utf-8"?>
<sst xmlns="http://schemas.openxmlformats.org/spreadsheetml/2006/main" count="19" uniqueCount="19">
  <si>
    <t>Tclk</t>
  </si>
  <si>
    <t>Total Area</t>
  </si>
  <si>
    <t>Hold Time Slack</t>
  </si>
  <si>
    <t>Comb Area</t>
  </si>
  <si>
    <t>Buf/Inv</t>
  </si>
  <si>
    <t>Noncomb</t>
  </si>
  <si>
    <t>Interconnect</t>
  </si>
  <si>
    <t>Switch</t>
  </si>
  <si>
    <t>Int.</t>
  </si>
  <si>
    <t>Leak</t>
  </si>
  <si>
    <t>Total</t>
  </si>
  <si>
    <t>Setup Time Violations</t>
  </si>
  <si>
    <t>Fclk [GHz]</t>
  </si>
  <si>
    <t>Grade</t>
  </si>
  <si>
    <t>FClk [Hz]</t>
  </si>
  <si>
    <t>Graded Power [uW]</t>
  </si>
  <si>
    <t>Graded Power [pW]</t>
  </si>
  <si>
    <t>Graded Energy [pJ]</t>
  </si>
  <si>
    <t>Fclk [MHz]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</si>
</sst>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11" fontId="0" fillId="2" borderId="0" xfId="0" applyNumberFormat="1" applyFill="1"/>
    <xf numFmtId="0" fontId="0" fillId="3" borderId="1" xfId="0" applyFill="1" applyBorder="1"/>
    <xf numFmtId="0" fontId="0" fillId="3" borderId="0" xfId="0" applyFill="1"/>
    <xf numFmtId="11" fontId="0" fillId="3" borderId="0" xfId="0" applyNumberFormat="1" applyFill="1"/>
    <xf numFmtId="0" fontId="0" fillId="0" borderId="5" xfId="0" applyBorder="1"/>
    <xf numFmtId="11" fontId="0" fillId="0" borderId="4" xfId="0" applyNumberFormat="1" applyBorder="1"/>
    <xf numFmtId="0" fontId="0" fillId="0" borderId="4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T33" sqref="T33"/>
    </sheetView>
  </sheetViews>
  <sheetFormatPr defaultRowHeight="15" x14ac:dyDescent="0.25"/>
  <cols>
    <col min="1" max="3" width="10.7109375" customWidth="1"/>
    <col min="4" max="4" width="10.7109375" style="2" customWidth="1"/>
    <col min="5" max="8" width="10.7109375" customWidth="1"/>
    <col min="9" max="9" width="10.7109375" style="2" customWidth="1"/>
    <col min="10" max="13" width="10.7109375" customWidth="1"/>
    <col min="14" max="14" width="10.7109375" style="13" customWidth="1"/>
    <col min="15" max="17" width="10.7109375" customWidth="1"/>
    <col min="19" max="19" width="10" bestFit="1" customWidth="1"/>
  </cols>
  <sheetData>
    <row r="1" spans="1:20" s="4" customFormat="1" x14ac:dyDescent="0.25">
      <c r="A1" s="4" t="s">
        <v>0</v>
      </c>
      <c r="B1" s="4" t="s">
        <v>12</v>
      </c>
      <c r="C1" s="4" t="s">
        <v>18</v>
      </c>
      <c r="D1" s="3" t="s">
        <v>14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</v>
      </c>
      <c r="J1" s="4" t="s">
        <v>7</v>
      </c>
      <c r="K1" s="4" t="s">
        <v>8</v>
      </c>
      <c r="L1" s="4" t="s">
        <v>9</v>
      </c>
      <c r="M1" s="4" t="s">
        <v>10</v>
      </c>
      <c r="N1" s="11" t="s">
        <v>15</v>
      </c>
      <c r="O1" s="4" t="s">
        <v>16</v>
      </c>
      <c r="P1" s="4" t="s">
        <v>17</v>
      </c>
      <c r="Q1" s="4" t="s">
        <v>2</v>
      </c>
      <c r="T1" s="4" t="s">
        <v>13</v>
      </c>
    </row>
    <row r="2" spans="1:20" x14ac:dyDescent="0.25">
      <c r="A2">
        <v>2</v>
      </c>
      <c r="B2">
        <f>1/A2</f>
        <v>0.5</v>
      </c>
      <c r="C2">
        <f>B2*10^3</f>
        <v>500</v>
      </c>
      <c r="D2" s="2">
        <f t="shared" ref="D2:D20" si="0">B2*10^9</f>
        <v>500000000</v>
      </c>
      <c r="E2">
        <v>1616.355859</v>
      </c>
      <c r="F2">
        <v>81.834368999999995</v>
      </c>
      <c r="G2">
        <v>1917.770685</v>
      </c>
      <c r="H2">
        <v>760.06920000000002</v>
      </c>
      <c r="I2" s="2">
        <v>4294.1957439999996</v>
      </c>
      <c r="J2">
        <v>12.66</v>
      </c>
      <c r="K2" s="1">
        <v>1130</v>
      </c>
      <c r="L2" s="1">
        <v>7890000000</v>
      </c>
      <c r="M2" s="1">
        <v>9030</v>
      </c>
      <c r="N2" s="12">
        <f>J2+K2</f>
        <v>1142.6600000000001</v>
      </c>
      <c r="O2" s="1">
        <f>N2*10^6</f>
        <v>1142660000</v>
      </c>
      <c r="P2" s="1">
        <f>O2/D2</f>
        <v>2.28532</v>
      </c>
      <c r="Q2">
        <v>0.06</v>
      </c>
      <c r="S2" s="1"/>
      <c r="T2" s="1">
        <f>P2*I2/D2</f>
        <v>1.9627222835356159E-5</v>
      </c>
    </row>
    <row r="3" spans="1:20" x14ac:dyDescent="0.25">
      <c r="A3">
        <v>1.9</v>
      </c>
      <c r="B3">
        <f t="shared" ref="B3:B20" si="1">1/A3</f>
        <v>0.52631578947368418</v>
      </c>
      <c r="C3">
        <f t="shared" ref="C3:C33" si="2">B3*10^3</f>
        <v>526.31578947368416</v>
      </c>
      <c r="D3" s="2">
        <f t="shared" si="0"/>
        <v>526315789.47368419</v>
      </c>
      <c r="E3">
        <v>1616.355859</v>
      </c>
      <c r="F3">
        <v>81.834368999999995</v>
      </c>
      <c r="G3">
        <v>1917.770685</v>
      </c>
      <c r="H3">
        <v>760.06920000000002</v>
      </c>
      <c r="I3" s="2">
        <v>4294.1957439999996</v>
      </c>
      <c r="J3">
        <v>13.326000000000001</v>
      </c>
      <c r="K3" s="1">
        <v>1190</v>
      </c>
      <c r="L3" s="1">
        <v>7890000000</v>
      </c>
      <c r="M3" s="1">
        <v>9090</v>
      </c>
      <c r="N3" s="12">
        <f t="shared" ref="N3:N33" si="3">J3+K3</f>
        <v>1203.326</v>
      </c>
      <c r="O3" s="1">
        <f t="shared" ref="O3:O33" si="4">N3*10^6</f>
        <v>1203326000</v>
      </c>
      <c r="P3" s="1">
        <f t="shared" ref="P3:P33" si="5">O3/D3</f>
        <v>2.2863194</v>
      </c>
      <c r="Q3">
        <v>0.06</v>
      </c>
      <c r="S3" s="1"/>
      <c r="T3" s="1">
        <f t="shared" ref="T3:T33" si="6">P3*I3/D3</f>
        <v>1.86540157701188E-5</v>
      </c>
    </row>
    <row r="4" spans="1:20" x14ac:dyDescent="0.25">
      <c r="A4">
        <v>1.8</v>
      </c>
      <c r="B4">
        <f t="shared" si="1"/>
        <v>0.55555555555555558</v>
      </c>
      <c r="C4">
        <f t="shared" si="2"/>
        <v>555.55555555555554</v>
      </c>
      <c r="D4" s="2">
        <f t="shared" si="0"/>
        <v>555555555.55555558</v>
      </c>
      <c r="E4">
        <v>1616.355859</v>
      </c>
      <c r="F4">
        <v>81.834368999999995</v>
      </c>
      <c r="G4">
        <v>1917.770685</v>
      </c>
      <c r="H4">
        <v>760.06920000000002</v>
      </c>
      <c r="I4" s="2">
        <v>4294.1957439999996</v>
      </c>
      <c r="J4">
        <v>14.067</v>
      </c>
      <c r="K4" s="1">
        <v>1260</v>
      </c>
      <c r="L4" s="1">
        <v>7890000000</v>
      </c>
      <c r="M4" s="1">
        <v>9160</v>
      </c>
      <c r="N4" s="12">
        <f t="shared" si="3"/>
        <v>1274.067</v>
      </c>
      <c r="O4" s="1">
        <f t="shared" si="4"/>
        <v>1274067000</v>
      </c>
      <c r="P4" s="1">
        <f t="shared" si="5"/>
        <v>2.2933205999999999</v>
      </c>
      <c r="Q4">
        <v>0.06</v>
      </c>
      <c r="S4" s="1"/>
      <c r="T4" s="1">
        <f t="shared" si="6"/>
        <v>1.7726341608265542E-5</v>
      </c>
    </row>
    <row r="5" spans="1:20" x14ac:dyDescent="0.25">
      <c r="A5">
        <v>1.7</v>
      </c>
      <c r="B5">
        <f t="shared" si="1"/>
        <v>0.58823529411764708</v>
      </c>
      <c r="C5">
        <f t="shared" si="2"/>
        <v>588.23529411764707</v>
      </c>
      <c r="D5" s="2">
        <f t="shared" si="0"/>
        <v>588235294.11764705</v>
      </c>
      <c r="E5">
        <v>1616.355859</v>
      </c>
      <c r="F5">
        <v>81.834368999999995</v>
      </c>
      <c r="G5">
        <v>1917.770685</v>
      </c>
      <c r="H5">
        <v>760.06920000000002</v>
      </c>
      <c r="I5" s="2">
        <v>4294.1957439999996</v>
      </c>
      <c r="J5">
        <v>14.894</v>
      </c>
      <c r="K5" s="1">
        <v>1330</v>
      </c>
      <c r="L5" s="1">
        <v>7890000000</v>
      </c>
      <c r="M5" s="1">
        <v>9230</v>
      </c>
      <c r="N5" s="12">
        <f t="shared" si="3"/>
        <v>1344.894</v>
      </c>
      <c r="O5" s="1">
        <f t="shared" si="4"/>
        <v>1344894000</v>
      </c>
      <c r="P5" s="1">
        <f t="shared" si="5"/>
        <v>2.2863198000000002</v>
      </c>
      <c r="Q5">
        <v>0.06</v>
      </c>
      <c r="S5" s="1"/>
      <c r="T5" s="1">
        <f t="shared" si="6"/>
        <v>1.6690438082790982E-5</v>
      </c>
    </row>
    <row r="6" spans="1:20" x14ac:dyDescent="0.25">
      <c r="A6">
        <v>1.6</v>
      </c>
      <c r="B6">
        <f t="shared" si="1"/>
        <v>0.625</v>
      </c>
      <c r="C6">
        <f t="shared" si="2"/>
        <v>625</v>
      </c>
      <c r="D6" s="2">
        <f t="shared" si="0"/>
        <v>625000000</v>
      </c>
      <c r="E6">
        <v>1616.355859</v>
      </c>
      <c r="F6">
        <v>81.834368999999995</v>
      </c>
      <c r="G6">
        <v>1917.770685</v>
      </c>
      <c r="H6">
        <v>760.06920000000002</v>
      </c>
      <c r="I6" s="2">
        <v>4294.1957439999996</v>
      </c>
      <c r="J6">
        <v>15.824999999999999</v>
      </c>
      <c r="K6" s="1">
        <v>1410</v>
      </c>
      <c r="L6" s="1">
        <v>7890000000</v>
      </c>
      <c r="M6" s="1">
        <v>9320</v>
      </c>
      <c r="N6" s="12">
        <f t="shared" si="3"/>
        <v>1425.825</v>
      </c>
      <c r="O6" s="1">
        <f t="shared" si="4"/>
        <v>1425825000</v>
      </c>
      <c r="P6" s="1">
        <f t="shared" si="5"/>
        <v>2.28132</v>
      </c>
      <c r="Q6">
        <v>0.06</v>
      </c>
      <c r="S6" s="1"/>
      <c r="T6" s="1">
        <f t="shared" si="6"/>
        <v>1.5674295415523328E-5</v>
      </c>
    </row>
    <row r="7" spans="1:20" x14ac:dyDescent="0.25">
      <c r="A7">
        <v>1.5</v>
      </c>
      <c r="B7">
        <f t="shared" si="1"/>
        <v>0.66666666666666663</v>
      </c>
      <c r="C7">
        <f t="shared" si="2"/>
        <v>666.66666666666663</v>
      </c>
      <c r="D7" s="2">
        <f t="shared" si="0"/>
        <v>666666666.66666663</v>
      </c>
      <c r="E7">
        <v>1616.355859</v>
      </c>
      <c r="F7">
        <v>81.834368999999995</v>
      </c>
      <c r="G7">
        <v>1917.770685</v>
      </c>
      <c r="H7">
        <v>760.06920000000002</v>
      </c>
      <c r="I7" s="2">
        <v>4294.1957439999996</v>
      </c>
      <c r="J7">
        <v>16.88</v>
      </c>
      <c r="K7" s="1">
        <v>1510</v>
      </c>
      <c r="L7" s="1">
        <v>7890000000</v>
      </c>
      <c r="M7" s="1">
        <v>9410</v>
      </c>
      <c r="N7" s="12">
        <f t="shared" si="3"/>
        <v>1526.88</v>
      </c>
      <c r="O7" s="1">
        <f t="shared" si="4"/>
        <v>1526880000</v>
      </c>
      <c r="P7" s="1">
        <f t="shared" si="5"/>
        <v>2.2903200000000004</v>
      </c>
      <c r="Q7">
        <v>0.06</v>
      </c>
      <c r="S7" s="1"/>
      <c r="T7" s="1">
        <f t="shared" si="6"/>
        <v>1.4752623594597122E-5</v>
      </c>
    </row>
    <row r="8" spans="1:20" x14ac:dyDescent="0.25">
      <c r="A8">
        <v>1.4</v>
      </c>
      <c r="B8">
        <f t="shared" si="1"/>
        <v>0.7142857142857143</v>
      </c>
      <c r="C8">
        <f t="shared" si="2"/>
        <v>714.28571428571433</v>
      </c>
      <c r="D8" s="2">
        <f t="shared" si="0"/>
        <v>714285714.28571427</v>
      </c>
      <c r="E8">
        <v>1616.355859</v>
      </c>
      <c r="F8">
        <v>81.834368999999995</v>
      </c>
      <c r="G8">
        <v>1917.770685</v>
      </c>
      <c r="H8">
        <v>760.06920000000002</v>
      </c>
      <c r="I8" s="2">
        <v>4294.1957439999996</v>
      </c>
      <c r="J8">
        <v>18.085999999999999</v>
      </c>
      <c r="K8" s="1">
        <v>1620</v>
      </c>
      <c r="L8" s="1">
        <v>7890000000</v>
      </c>
      <c r="M8" s="1">
        <v>9520</v>
      </c>
      <c r="N8" s="12">
        <f t="shared" si="3"/>
        <v>1638.086</v>
      </c>
      <c r="O8" s="1">
        <f t="shared" si="4"/>
        <v>1638086000</v>
      </c>
      <c r="P8" s="1">
        <f t="shared" si="5"/>
        <v>2.2933204000000003</v>
      </c>
      <c r="Q8">
        <v>0.06</v>
      </c>
      <c r="S8" s="1"/>
      <c r="T8" s="1">
        <f t="shared" si="6"/>
        <v>1.378715338183173E-5</v>
      </c>
    </row>
    <row r="9" spans="1:20" x14ac:dyDescent="0.25">
      <c r="A9">
        <v>1.3</v>
      </c>
      <c r="B9">
        <f t="shared" si="1"/>
        <v>0.76923076923076916</v>
      </c>
      <c r="C9">
        <f t="shared" si="2"/>
        <v>769.23076923076917</v>
      </c>
      <c r="D9" s="2">
        <f t="shared" si="0"/>
        <v>769230769.23076916</v>
      </c>
      <c r="E9">
        <v>1616.355859</v>
      </c>
      <c r="F9">
        <v>81.834368999999995</v>
      </c>
      <c r="G9">
        <v>1917.770685</v>
      </c>
      <c r="H9">
        <v>760.06920000000002</v>
      </c>
      <c r="I9" s="2">
        <v>4294.1957439999996</v>
      </c>
      <c r="J9">
        <v>19.477</v>
      </c>
      <c r="K9" s="1">
        <v>1740</v>
      </c>
      <c r="L9" s="1">
        <v>7890000000</v>
      </c>
      <c r="M9" s="1">
        <v>9650</v>
      </c>
      <c r="N9" s="12">
        <f t="shared" si="3"/>
        <v>1759.4770000000001</v>
      </c>
      <c r="O9" s="1">
        <f t="shared" si="4"/>
        <v>1759477000</v>
      </c>
      <c r="P9" s="1">
        <f t="shared" si="5"/>
        <v>2.2873201000000001</v>
      </c>
      <c r="Q9">
        <v>0.06</v>
      </c>
      <c r="S9" s="1"/>
      <c r="T9" s="1">
        <f t="shared" si="6"/>
        <v>1.2768860310161352E-5</v>
      </c>
    </row>
    <row r="10" spans="1:20" x14ac:dyDescent="0.25">
      <c r="A10">
        <v>1.2</v>
      </c>
      <c r="B10">
        <f t="shared" si="1"/>
        <v>0.83333333333333337</v>
      </c>
      <c r="C10">
        <f t="shared" si="2"/>
        <v>833.33333333333337</v>
      </c>
      <c r="D10" s="2">
        <f t="shared" si="0"/>
        <v>833333333.33333337</v>
      </c>
      <c r="E10">
        <v>1616.355859</v>
      </c>
      <c r="F10">
        <v>81.834368999999995</v>
      </c>
      <c r="G10">
        <v>1917.770685</v>
      </c>
      <c r="H10">
        <v>760.06920000000002</v>
      </c>
      <c r="I10" s="2">
        <v>4294.1957439999996</v>
      </c>
      <c r="J10">
        <v>21.1</v>
      </c>
      <c r="K10" s="1">
        <v>1890</v>
      </c>
      <c r="L10" s="1">
        <v>7890000000</v>
      </c>
      <c r="M10" s="1">
        <v>9790</v>
      </c>
      <c r="N10" s="12">
        <f t="shared" si="3"/>
        <v>1911.1</v>
      </c>
      <c r="O10" s="1">
        <f t="shared" si="4"/>
        <v>1911100000</v>
      </c>
      <c r="P10" s="1">
        <f t="shared" si="5"/>
        <v>2.29332</v>
      </c>
      <c r="Q10">
        <v>0.06</v>
      </c>
      <c r="S10" s="1"/>
      <c r="T10" s="1">
        <f t="shared" si="6"/>
        <v>1.1817557980356095E-5</v>
      </c>
    </row>
    <row r="11" spans="1:20" x14ac:dyDescent="0.25">
      <c r="A11">
        <v>1.1000000000000001</v>
      </c>
      <c r="B11">
        <f t="shared" si="1"/>
        <v>0.90909090909090906</v>
      </c>
      <c r="C11">
        <f t="shared" si="2"/>
        <v>909.09090909090901</v>
      </c>
      <c r="D11" s="2">
        <f t="shared" si="0"/>
        <v>909090909.090909</v>
      </c>
      <c r="E11">
        <v>1616.355859</v>
      </c>
      <c r="F11">
        <v>81.834368999999995</v>
      </c>
      <c r="G11">
        <v>1917.770685</v>
      </c>
      <c r="H11">
        <v>760.06920000000002</v>
      </c>
      <c r="I11" s="2">
        <v>4294.1957439999996</v>
      </c>
      <c r="J11">
        <v>23.018000000000001</v>
      </c>
      <c r="K11" s="1">
        <v>2060</v>
      </c>
      <c r="L11" s="1">
        <v>7890000000</v>
      </c>
      <c r="M11" s="1">
        <v>9970</v>
      </c>
      <c r="N11" s="12">
        <f t="shared" si="3"/>
        <v>2083.018</v>
      </c>
      <c r="O11" s="1">
        <f t="shared" si="4"/>
        <v>2083018000</v>
      </c>
      <c r="P11" s="1">
        <f t="shared" si="5"/>
        <v>2.2913198000000001</v>
      </c>
      <c r="Q11">
        <v>0.06</v>
      </c>
      <c r="S11" s="1"/>
      <c r="T11" s="1">
        <f t="shared" si="6"/>
        <v>1.0823313306633226E-5</v>
      </c>
    </row>
    <row r="12" spans="1:20" x14ac:dyDescent="0.25">
      <c r="A12">
        <v>1</v>
      </c>
      <c r="B12">
        <f t="shared" si="1"/>
        <v>1</v>
      </c>
      <c r="C12">
        <f t="shared" si="2"/>
        <v>1000</v>
      </c>
      <c r="D12" s="2">
        <f t="shared" si="0"/>
        <v>1000000000</v>
      </c>
      <c r="E12">
        <v>1616.355859</v>
      </c>
      <c r="F12">
        <v>81.834368999999995</v>
      </c>
      <c r="G12">
        <v>1917.770685</v>
      </c>
      <c r="H12">
        <v>760.06920000000002</v>
      </c>
      <c r="I12" s="2">
        <v>4294.1957439999996</v>
      </c>
      <c r="J12" s="1">
        <v>25.32</v>
      </c>
      <c r="K12" s="1">
        <v>2260</v>
      </c>
      <c r="L12" s="1">
        <v>7890000000</v>
      </c>
      <c r="M12" s="1">
        <v>10200</v>
      </c>
      <c r="N12" s="12">
        <f t="shared" si="3"/>
        <v>2285.3200000000002</v>
      </c>
      <c r="O12" s="1">
        <f t="shared" si="4"/>
        <v>2285320000</v>
      </c>
      <c r="P12" s="1">
        <f t="shared" si="5"/>
        <v>2.28532</v>
      </c>
      <c r="Q12">
        <v>0.06</v>
      </c>
      <c r="S12" s="1"/>
      <c r="T12" s="1">
        <f t="shared" si="6"/>
        <v>9.8136114176780793E-6</v>
      </c>
    </row>
    <row r="13" spans="1:20" x14ac:dyDescent="0.25">
      <c r="A13">
        <v>0.9</v>
      </c>
      <c r="B13">
        <f t="shared" si="1"/>
        <v>1.1111111111111112</v>
      </c>
      <c r="C13">
        <f t="shared" si="2"/>
        <v>1111.1111111111111</v>
      </c>
      <c r="D13" s="2">
        <f t="shared" si="0"/>
        <v>1111111111.1111112</v>
      </c>
      <c r="E13">
        <v>1616.355859</v>
      </c>
      <c r="F13">
        <v>81.834368999999995</v>
      </c>
      <c r="G13">
        <v>1917.770685</v>
      </c>
      <c r="H13">
        <v>760.06920000000002</v>
      </c>
      <c r="I13" s="2">
        <v>4294.1957439999996</v>
      </c>
      <c r="J13" s="1">
        <v>28.134</v>
      </c>
      <c r="K13" s="1">
        <v>2510</v>
      </c>
      <c r="L13" s="1">
        <v>7890000000</v>
      </c>
      <c r="M13" s="1">
        <v>10400</v>
      </c>
      <c r="N13" s="12">
        <f t="shared" si="3"/>
        <v>2538.134</v>
      </c>
      <c r="O13" s="1">
        <f t="shared" si="4"/>
        <v>2538134000</v>
      </c>
      <c r="P13" s="1">
        <f t="shared" si="5"/>
        <v>2.2843206</v>
      </c>
      <c r="Q13">
        <v>0.06</v>
      </c>
      <c r="S13" s="1"/>
      <c r="T13" s="1">
        <f t="shared" si="6"/>
        <v>8.8283878186063736E-6</v>
      </c>
    </row>
    <row r="14" spans="1:20" x14ac:dyDescent="0.25">
      <c r="A14">
        <v>0.8</v>
      </c>
      <c r="B14">
        <f t="shared" si="1"/>
        <v>1.25</v>
      </c>
      <c r="C14">
        <f t="shared" si="2"/>
        <v>1250</v>
      </c>
      <c r="D14" s="2">
        <f t="shared" si="0"/>
        <v>1250000000</v>
      </c>
      <c r="E14">
        <v>1616.355859</v>
      </c>
      <c r="F14">
        <v>81.834368999999995</v>
      </c>
      <c r="G14">
        <v>1917.770685</v>
      </c>
      <c r="H14">
        <v>760.06920000000002</v>
      </c>
      <c r="I14" s="2">
        <v>4294.1957439999996</v>
      </c>
      <c r="J14" s="1">
        <v>31.65</v>
      </c>
      <c r="K14" s="1">
        <v>2830</v>
      </c>
      <c r="L14" s="1">
        <v>7890000000</v>
      </c>
      <c r="M14" s="1">
        <v>10700</v>
      </c>
      <c r="N14" s="12">
        <f t="shared" si="3"/>
        <v>2861.65</v>
      </c>
      <c r="O14" s="1">
        <f t="shared" si="4"/>
        <v>2861650000</v>
      </c>
      <c r="P14" s="1">
        <f t="shared" si="5"/>
        <v>2.28932</v>
      </c>
      <c r="Q14">
        <v>0.06</v>
      </c>
      <c r="S14" s="1"/>
      <c r="T14" s="1">
        <f t="shared" si="6"/>
        <v>7.864630560523263E-6</v>
      </c>
    </row>
    <row r="15" spans="1:20" x14ac:dyDescent="0.25">
      <c r="A15">
        <v>0.7</v>
      </c>
      <c r="B15">
        <f t="shared" si="1"/>
        <v>1.4285714285714286</v>
      </c>
      <c r="C15">
        <f t="shared" si="2"/>
        <v>1428.5714285714287</v>
      </c>
      <c r="D15" s="2">
        <f t="shared" si="0"/>
        <v>1428571428.5714285</v>
      </c>
      <c r="E15">
        <v>1616.355859</v>
      </c>
      <c r="F15">
        <v>81.834368999999995</v>
      </c>
      <c r="G15">
        <v>1917.770685</v>
      </c>
      <c r="H15">
        <v>760.06920000000002</v>
      </c>
      <c r="I15" s="2">
        <v>4294.1957439999996</v>
      </c>
      <c r="J15" s="1">
        <v>36.171999999999997</v>
      </c>
      <c r="K15" s="1">
        <v>3230</v>
      </c>
      <c r="L15" s="1">
        <v>7890000000</v>
      </c>
      <c r="M15" s="1">
        <v>11200</v>
      </c>
      <c r="N15" s="12">
        <f t="shared" si="3"/>
        <v>3266.172</v>
      </c>
      <c r="O15" s="1">
        <f t="shared" si="4"/>
        <v>3266172000</v>
      </c>
      <c r="P15" s="1">
        <f t="shared" si="5"/>
        <v>2.2863204000000001</v>
      </c>
      <c r="Q15">
        <v>0.06</v>
      </c>
      <c r="S15" s="1"/>
      <c r="T15" s="1">
        <f t="shared" si="6"/>
        <v>6.8725351317702641E-6</v>
      </c>
    </row>
    <row r="16" spans="1:20" x14ac:dyDescent="0.25">
      <c r="A16">
        <v>0.6</v>
      </c>
      <c r="B16">
        <f t="shared" si="1"/>
        <v>1.6666666666666667</v>
      </c>
      <c r="C16">
        <f t="shared" si="2"/>
        <v>1666.6666666666667</v>
      </c>
      <c r="D16" s="2">
        <f t="shared" si="0"/>
        <v>1666666666.6666667</v>
      </c>
      <c r="E16">
        <v>1616.355859</v>
      </c>
      <c r="F16">
        <v>81.834368999999995</v>
      </c>
      <c r="G16">
        <v>1917.770685</v>
      </c>
      <c r="H16">
        <v>760.06920000000002</v>
      </c>
      <c r="I16" s="2">
        <v>4294.1957439999996</v>
      </c>
      <c r="J16">
        <v>42.2</v>
      </c>
      <c r="K16" s="1">
        <v>3770</v>
      </c>
      <c r="L16" s="1">
        <v>7890000000</v>
      </c>
      <c r="M16" s="1">
        <v>11700</v>
      </c>
      <c r="N16" s="12">
        <f t="shared" si="3"/>
        <v>3812.2</v>
      </c>
      <c r="O16" s="1">
        <f t="shared" si="4"/>
        <v>3812200000</v>
      </c>
      <c r="P16" s="1">
        <f t="shared" si="5"/>
        <v>2.2873199999999998</v>
      </c>
      <c r="Q16">
        <v>0.06</v>
      </c>
      <c r="S16" s="1"/>
      <c r="T16" s="1">
        <f t="shared" si="6"/>
        <v>5.8933198854996469E-6</v>
      </c>
    </row>
    <row r="17" spans="1:21" x14ac:dyDescent="0.25">
      <c r="A17">
        <v>0.5</v>
      </c>
      <c r="B17">
        <f t="shared" si="1"/>
        <v>2</v>
      </c>
      <c r="C17">
        <f t="shared" si="2"/>
        <v>2000</v>
      </c>
      <c r="D17" s="2">
        <f t="shared" si="0"/>
        <v>2000000000</v>
      </c>
      <c r="E17">
        <v>1616.355859</v>
      </c>
      <c r="F17">
        <v>81.834368999999995</v>
      </c>
      <c r="G17">
        <v>1917.770685</v>
      </c>
      <c r="H17">
        <v>760.06920000000002</v>
      </c>
      <c r="I17" s="2">
        <v>4294.1957439999996</v>
      </c>
      <c r="J17">
        <v>50.579000000000001</v>
      </c>
      <c r="K17" s="1">
        <v>4520</v>
      </c>
      <c r="L17" s="1">
        <v>7890000000</v>
      </c>
      <c r="M17" s="1">
        <v>12500</v>
      </c>
      <c r="N17" s="12">
        <f t="shared" si="3"/>
        <v>4570.5789999999997</v>
      </c>
      <c r="O17" s="1">
        <f t="shared" si="4"/>
        <v>4570579000</v>
      </c>
      <c r="P17" s="1">
        <f t="shared" si="5"/>
        <v>2.2852895000000002</v>
      </c>
      <c r="Q17">
        <v>0.06</v>
      </c>
      <c r="S17" s="1"/>
      <c r="T17" s="1">
        <f t="shared" si="6"/>
        <v>4.9067402223539441E-6</v>
      </c>
    </row>
    <row r="18" spans="1:21" x14ac:dyDescent="0.25">
      <c r="A18">
        <v>0.4</v>
      </c>
      <c r="B18">
        <f t="shared" si="1"/>
        <v>2.5</v>
      </c>
      <c r="C18">
        <f t="shared" si="2"/>
        <v>2500</v>
      </c>
      <c r="D18" s="2">
        <f t="shared" si="0"/>
        <v>2500000000</v>
      </c>
      <c r="E18">
        <v>1656.25647</v>
      </c>
      <c r="F18">
        <v>85.646529000000001</v>
      </c>
      <c r="G18">
        <v>1918.7872609999999</v>
      </c>
      <c r="H18">
        <v>763.70020999999997</v>
      </c>
      <c r="I18" s="2">
        <v>4338.7439409999997</v>
      </c>
      <c r="J18">
        <v>63.326999999999998</v>
      </c>
      <c r="K18" s="1">
        <v>5710</v>
      </c>
      <c r="L18" s="1">
        <v>8050000000</v>
      </c>
      <c r="M18" s="1">
        <v>13800</v>
      </c>
      <c r="N18" s="12">
        <f t="shared" si="3"/>
        <v>5773.3270000000002</v>
      </c>
      <c r="O18" s="1">
        <f t="shared" si="4"/>
        <v>5773327000</v>
      </c>
      <c r="P18" s="1">
        <f t="shared" si="5"/>
        <v>2.3093308000000001</v>
      </c>
      <c r="Q18">
        <v>0.06</v>
      </c>
      <c r="S18" s="1"/>
      <c r="T18" s="1">
        <f t="shared" si="6"/>
        <v>4.0078380065058726E-6</v>
      </c>
    </row>
    <row r="19" spans="1:21" s="9" customFormat="1" x14ac:dyDescent="0.25">
      <c r="A19" s="9">
        <v>0.3</v>
      </c>
      <c r="B19" s="9">
        <f t="shared" si="1"/>
        <v>3.3333333333333335</v>
      </c>
      <c r="C19">
        <f t="shared" si="2"/>
        <v>3333.3333333333335</v>
      </c>
      <c r="D19" s="2">
        <f t="shared" si="0"/>
        <v>3333333333.3333335</v>
      </c>
      <c r="E19" s="9">
        <v>1577.9801179999999</v>
      </c>
      <c r="F19" s="9">
        <v>62.773569000000002</v>
      </c>
      <c r="G19" s="9">
        <v>1919.2955489999999</v>
      </c>
      <c r="H19" s="9">
        <v>758.15499699999998</v>
      </c>
      <c r="I19" s="8">
        <v>4255.4306640000004</v>
      </c>
      <c r="J19" s="9">
        <v>84.388000000000005</v>
      </c>
      <c r="K19" s="10">
        <v>7630</v>
      </c>
      <c r="L19" s="10">
        <v>7930000000</v>
      </c>
      <c r="M19" s="10">
        <v>15600</v>
      </c>
      <c r="N19" s="12">
        <f t="shared" si="3"/>
        <v>7714.3879999999999</v>
      </c>
      <c r="O19" s="1">
        <f t="shared" si="4"/>
        <v>7714388000</v>
      </c>
      <c r="P19" s="1">
        <f t="shared" si="5"/>
        <v>2.3143164000000001</v>
      </c>
      <c r="Q19" s="9">
        <v>0.06</v>
      </c>
      <c r="S19" s="10"/>
      <c r="T19" s="1">
        <f t="shared" si="6"/>
        <v>2.9545238924274269E-6</v>
      </c>
    </row>
    <row r="20" spans="1:21" x14ac:dyDescent="0.25">
      <c r="A20">
        <v>0.2</v>
      </c>
      <c r="B20">
        <f t="shared" si="1"/>
        <v>5</v>
      </c>
      <c r="C20">
        <f t="shared" si="2"/>
        <v>5000</v>
      </c>
      <c r="D20" s="2">
        <f t="shared" si="0"/>
        <v>5000000000</v>
      </c>
      <c r="E20">
        <v>1802.643423</v>
      </c>
      <c r="F20">
        <v>103.94489799999999</v>
      </c>
      <c r="G20">
        <v>1944.201656</v>
      </c>
      <c r="H20">
        <v>769.83629800000006</v>
      </c>
      <c r="I20" s="2">
        <v>4516.6813780000002</v>
      </c>
      <c r="J20">
        <v>122.53700000000001</v>
      </c>
      <c r="K20" s="1">
        <v>13300</v>
      </c>
      <c r="L20" s="1">
        <v>8340000000</v>
      </c>
      <c r="M20" s="1">
        <v>21800</v>
      </c>
      <c r="N20" s="12">
        <f t="shared" si="3"/>
        <v>13422.537</v>
      </c>
      <c r="O20" s="1">
        <f t="shared" si="4"/>
        <v>13422537000</v>
      </c>
      <c r="P20" s="1">
        <f t="shared" si="5"/>
        <v>2.6845074000000002</v>
      </c>
      <c r="Q20">
        <v>0.06</v>
      </c>
      <c r="S20" s="1"/>
      <c r="T20" s="1">
        <f t="shared" si="6"/>
        <v>2.4250129165366398E-6</v>
      </c>
      <c r="U20" t="s">
        <v>11</v>
      </c>
    </row>
    <row r="21" spans="1:21" x14ac:dyDescent="0.25">
      <c r="N21" s="12"/>
      <c r="O21" s="1"/>
      <c r="P21" s="1"/>
      <c r="S21" s="1"/>
      <c r="T21" s="1"/>
    </row>
    <row r="22" spans="1:21" x14ac:dyDescent="0.25">
      <c r="A22">
        <f>1/B22</f>
        <v>0.66666666666666663</v>
      </c>
      <c r="B22">
        <v>1.5</v>
      </c>
      <c r="C22">
        <f t="shared" si="2"/>
        <v>1500</v>
      </c>
      <c r="D22" s="2">
        <f t="shared" ref="D22:D33" si="7">B22*10^9</f>
        <v>1500000000</v>
      </c>
      <c r="E22">
        <v>1616.355859</v>
      </c>
      <c r="F22">
        <v>81.834368999999995</v>
      </c>
      <c r="G22">
        <v>1917.770685</v>
      </c>
      <c r="H22">
        <v>760.06920000000002</v>
      </c>
      <c r="I22" s="2">
        <v>4294.1957439999996</v>
      </c>
      <c r="J22">
        <v>37.979999999999997</v>
      </c>
      <c r="K22" s="1">
        <v>3390</v>
      </c>
      <c r="L22" s="1">
        <v>7890000000</v>
      </c>
      <c r="M22" s="1">
        <v>11300</v>
      </c>
      <c r="N22" s="12">
        <f t="shared" si="3"/>
        <v>3427.98</v>
      </c>
      <c r="O22" s="1">
        <f t="shared" si="4"/>
        <v>3427980000</v>
      </c>
      <c r="P22" s="1">
        <f t="shared" si="5"/>
        <v>2.28532</v>
      </c>
      <c r="Q22">
        <v>0.06</v>
      </c>
      <c r="S22" s="1"/>
      <c r="T22" s="1">
        <f t="shared" si="6"/>
        <v>6.5424076117853859E-6</v>
      </c>
    </row>
    <row r="23" spans="1:21" x14ac:dyDescent="0.25">
      <c r="A23">
        <f t="shared" ref="A23:A31" si="8">1/B23</f>
        <v>0.625</v>
      </c>
      <c r="B23">
        <v>1.6</v>
      </c>
      <c r="C23">
        <f t="shared" si="2"/>
        <v>1600</v>
      </c>
      <c r="D23" s="2">
        <f t="shared" si="7"/>
        <v>1600000000</v>
      </c>
      <c r="E23">
        <v>1616.355859</v>
      </c>
      <c r="F23">
        <v>81.834368999999995</v>
      </c>
      <c r="G23">
        <v>1917.770685</v>
      </c>
      <c r="H23">
        <v>760.06920000000002</v>
      </c>
      <c r="I23" s="2">
        <v>4294.1957439999996</v>
      </c>
      <c r="J23">
        <v>40.512</v>
      </c>
      <c r="K23" s="1">
        <v>3620</v>
      </c>
      <c r="L23" s="1">
        <v>7890000000</v>
      </c>
      <c r="M23" s="1">
        <v>11500</v>
      </c>
      <c r="N23" s="12">
        <f t="shared" si="3"/>
        <v>3660.5120000000002</v>
      </c>
      <c r="O23" s="1">
        <f t="shared" si="4"/>
        <v>3660512000</v>
      </c>
      <c r="P23" s="1">
        <f t="shared" si="5"/>
        <v>2.28782</v>
      </c>
      <c r="Q23">
        <v>0.06</v>
      </c>
      <c r="S23" s="1"/>
      <c r="T23" s="1">
        <f t="shared" si="6"/>
        <v>6.1402168168987995E-6</v>
      </c>
    </row>
    <row r="24" spans="1:21" x14ac:dyDescent="0.25">
      <c r="A24">
        <f t="shared" si="8"/>
        <v>0.58823529411764708</v>
      </c>
      <c r="B24">
        <v>1.7</v>
      </c>
      <c r="C24">
        <f t="shared" si="2"/>
        <v>1700</v>
      </c>
      <c r="D24" s="2">
        <f t="shared" si="7"/>
        <v>1700000000</v>
      </c>
      <c r="E24">
        <v>1616.355859</v>
      </c>
      <c r="F24">
        <v>81.834368999999995</v>
      </c>
      <c r="G24">
        <v>1917.770685</v>
      </c>
      <c r="H24">
        <v>760.06920000000002</v>
      </c>
      <c r="I24" s="2">
        <v>4294.1957439999996</v>
      </c>
      <c r="J24">
        <v>43.043999999999997</v>
      </c>
      <c r="K24" s="1">
        <v>3850</v>
      </c>
      <c r="L24" s="1">
        <v>7890000000</v>
      </c>
      <c r="M24" s="1">
        <v>11800</v>
      </c>
      <c r="N24" s="12">
        <f t="shared" si="3"/>
        <v>3893.0439999999999</v>
      </c>
      <c r="O24" s="1">
        <f t="shared" si="4"/>
        <v>3893044000</v>
      </c>
      <c r="P24" s="1">
        <f t="shared" si="5"/>
        <v>2.2900258823529414</v>
      </c>
      <c r="Q24">
        <v>0.06</v>
      </c>
      <c r="S24" s="1"/>
      <c r="T24" s="1">
        <f t="shared" si="6"/>
        <v>5.7845996456763786E-6</v>
      </c>
    </row>
    <row r="25" spans="1:21" x14ac:dyDescent="0.25">
      <c r="A25">
        <f t="shared" si="8"/>
        <v>0.55555555555555558</v>
      </c>
      <c r="B25">
        <v>1.8</v>
      </c>
      <c r="C25">
        <f t="shared" si="2"/>
        <v>1800</v>
      </c>
      <c r="D25" s="2">
        <f t="shared" si="7"/>
        <v>1800000000</v>
      </c>
      <c r="E25">
        <v>1616.355859</v>
      </c>
      <c r="F25">
        <v>81.834368999999995</v>
      </c>
      <c r="G25">
        <v>1917.770685</v>
      </c>
      <c r="H25">
        <v>760.06920000000002</v>
      </c>
      <c r="I25" s="2">
        <v>4294.1957439999996</v>
      </c>
      <c r="J25">
        <v>45.576000000000001</v>
      </c>
      <c r="K25" s="1">
        <v>4070</v>
      </c>
      <c r="L25" s="1">
        <v>7890000000</v>
      </c>
      <c r="M25" s="1">
        <v>12000</v>
      </c>
      <c r="N25" s="12">
        <f t="shared" si="3"/>
        <v>4115.576</v>
      </c>
      <c r="O25" s="1">
        <f t="shared" si="4"/>
        <v>4115576000</v>
      </c>
      <c r="P25" s="1">
        <f t="shared" si="5"/>
        <v>2.2864311111111113</v>
      </c>
      <c r="Q25">
        <v>0.06</v>
      </c>
      <c r="S25" s="1"/>
      <c r="T25" s="1">
        <f t="shared" si="6"/>
        <v>5.4546570812680691E-6</v>
      </c>
    </row>
    <row r="26" spans="1:21" x14ac:dyDescent="0.25">
      <c r="A26">
        <f t="shared" si="8"/>
        <v>0.52631578947368418</v>
      </c>
      <c r="B26">
        <v>1.9</v>
      </c>
      <c r="C26">
        <f t="shared" si="2"/>
        <v>1900</v>
      </c>
      <c r="D26" s="2">
        <f t="shared" si="7"/>
        <v>1900000000</v>
      </c>
      <c r="E26">
        <v>1616.355859</v>
      </c>
      <c r="F26">
        <v>81.834368999999995</v>
      </c>
      <c r="G26">
        <v>1917.770685</v>
      </c>
      <c r="H26">
        <v>760.06920000000002</v>
      </c>
      <c r="I26" s="2">
        <v>4294.1957439999996</v>
      </c>
      <c r="J26">
        <v>48.107999999999997</v>
      </c>
      <c r="K26" s="1">
        <v>4300</v>
      </c>
      <c r="L26" s="1">
        <v>7890000000</v>
      </c>
      <c r="M26" s="1">
        <v>12200</v>
      </c>
      <c r="N26" s="12">
        <f t="shared" si="3"/>
        <v>4348.1080000000002</v>
      </c>
      <c r="O26" s="1">
        <f t="shared" si="4"/>
        <v>4348108000</v>
      </c>
      <c r="P26" s="1">
        <f t="shared" si="5"/>
        <v>2.2884778947368423</v>
      </c>
      <c r="Q26">
        <v>0.06</v>
      </c>
      <c r="S26" s="1"/>
      <c r="T26" s="1">
        <f t="shared" si="6"/>
        <v>5.1721958083247518E-6</v>
      </c>
    </row>
    <row r="27" spans="1:21" x14ac:dyDescent="0.25">
      <c r="A27">
        <f t="shared" si="8"/>
        <v>0.5</v>
      </c>
      <c r="B27">
        <v>2</v>
      </c>
      <c r="C27">
        <f t="shared" si="2"/>
        <v>2000</v>
      </c>
      <c r="D27" s="2">
        <f t="shared" si="7"/>
        <v>2000000000</v>
      </c>
      <c r="E27">
        <v>1616.355859</v>
      </c>
      <c r="F27">
        <v>81.834368999999995</v>
      </c>
      <c r="G27">
        <v>1917.770685</v>
      </c>
      <c r="H27">
        <v>760.06920000000002</v>
      </c>
      <c r="I27" s="2">
        <v>4294.1957439999996</v>
      </c>
      <c r="J27">
        <v>50.579000000000001</v>
      </c>
      <c r="K27" s="1">
        <v>4520</v>
      </c>
      <c r="L27" s="1">
        <v>7890000000</v>
      </c>
      <c r="M27" s="1">
        <v>12500</v>
      </c>
      <c r="N27" s="12">
        <f t="shared" si="3"/>
        <v>4570.5789999999997</v>
      </c>
      <c r="O27" s="1">
        <f t="shared" si="4"/>
        <v>4570579000</v>
      </c>
      <c r="P27" s="1">
        <f t="shared" si="5"/>
        <v>2.2852895000000002</v>
      </c>
      <c r="Q27">
        <v>0.06</v>
      </c>
      <c r="S27" s="1"/>
      <c r="T27" s="1">
        <f t="shared" si="6"/>
        <v>4.9067402223539441E-6</v>
      </c>
    </row>
    <row r="28" spans="1:21" s="6" customFormat="1" x14ac:dyDescent="0.25">
      <c r="A28" s="6">
        <f t="shared" si="8"/>
        <v>0.47619047619047616</v>
      </c>
      <c r="B28" s="6">
        <v>2.1</v>
      </c>
      <c r="C28">
        <f t="shared" si="2"/>
        <v>2100</v>
      </c>
      <c r="D28" s="2">
        <f t="shared" si="7"/>
        <v>2100000000</v>
      </c>
      <c r="E28" s="6">
        <v>1616.355859</v>
      </c>
      <c r="F28" s="6">
        <v>81.834368999999995</v>
      </c>
      <c r="G28" s="6">
        <v>1917.770685</v>
      </c>
      <c r="H28" s="6">
        <v>760.06920000000002</v>
      </c>
      <c r="I28" s="5">
        <v>4294.1957439999996</v>
      </c>
      <c r="J28" s="6">
        <v>53.107999999999997</v>
      </c>
      <c r="K28" s="7">
        <v>4750</v>
      </c>
      <c r="L28" s="7">
        <v>7890000000</v>
      </c>
      <c r="M28" s="7">
        <v>12700</v>
      </c>
      <c r="N28" s="12">
        <f t="shared" si="3"/>
        <v>4803.1080000000002</v>
      </c>
      <c r="O28" s="1">
        <f t="shared" si="4"/>
        <v>4803108000</v>
      </c>
      <c r="P28" s="1">
        <f t="shared" si="5"/>
        <v>2.2871942857142855</v>
      </c>
      <c r="Q28" s="6">
        <v>0.06</v>
      </c>
      <c r="S28" s="7"/>
      <c r="T28" s="1">
        <f t="shared" si="6"/>
        <v>4.6769809368644782E-6</v>
      </c>
    </row>
    <row r="29" spans="1:21" x14ac:dyDescent="0.25">
      <c r="A29">
        <f t="shared" si="8"/>
        <v>0.45454545454545453</v>
      </c>
      <c r="B29">
        <v>2.2000000000000002</v>
      </c>
      <c r="C29">
        <f t="shared" si="2"/>
        <v>2200</v>
      </c>
      <c r="D29" s="2">
        <f t="shared" si="7"/>
        <v>2200000000</v>
      </c>
      <c r="E29">
        <v>1620.676307</v>
      </c>
      <c r="F29">
        <v>83.105089000000007</v>
      </c>
      <c r="G29">
        <v>1917.770685</v>
      </c>
      <c r="H29">
        <v>760.45382199999995</v>
      </c>
      <c r="I29" s="2">
        <v>4298.900815</v>
      </c>
      <c r="J29">
        <v>55.686999999999998</v>
      </c>
      <c r="K29" s="1">
        <v>4970</v>
      </c>
      <c r="L29" s="1">
        <v>7900000000</v>
      </c>
      <c r="M29" s="1">
        <v>12900</v>
      </c>
      <c r="N29" s="12">
        <f t="shared" si="3"/>
        <v>5025.6869999999999</v>
      </c>
      <c r="O29" s="1">
        <f t="shared" si="4"/>
        <v>5025687000</v>
      </c>
      <c r="P29" s="1">
        <f t="shared" si="5"/>
        <v>2.284403181818182</v>
      </c>
      <c r="Q29">
        <v>0.06</v>
      </c>
      <c r="S29" s="1"/>
      <c r="T29" s="1">
        <f t="shared" si="6"/>
        <v>4.4638285000485341E-6</v>
      </c>
    </row>
    <row r="30" spans="1:21" x14ac:dyDescent="0.25">
      <c r="A30">
        <f t="shared" si="8"/>
        <v>0.43478260869565222</v>
      </c>
      <c r="B30">
        <v>2.2999999999999998</v>
      </c>
      <c r="C30">
        <f t="shared" si="2"/>
        <v>2300</v>
      </c>
      <c r="D30" s="2">
        <f t="shared" si="7"/>
        <v>2300000000</v>
      </c>
      <c r="E30">
        <v>1648.1238599999999</v>
      </c>
      <c r="F30">
        <v>85.646529000000001</v>
      </c>
      <c r="G30">
        <v>1917.770685</v>
      </c>
      <c r="H30">
        <v>763.30444399999999</v>
      </c>
      <c r="I30" s="2">
        <v>4329.1989880000001</v>
      </c>
      <c r="J30">
        <v>58.122</v>
      </c>
      <c r="K30" s="1">
        <v>5200</v>
      </c>
      <c r="L30" s="1">
        <v>7950000000</v>
      </c>
      <c r="M30" s="1">
        <v>13200</v>
      </c>
      <c r="N30" s="12">
        <f t="shared" si="3"/>
        <v>5258.1220000000003</v>
      </c>
      <c r="O30" s="1">
        <f t="shared" si="4"/>
        <v>5258122000</v>
      </c>
      <c r="P30" s="1">
        <f t="shared" si="5"/>
        <v>2.2861400000000001</v>
      </c>
      <c r="Q30">
        <v>0.06</v>
      </c>
      <c r="S30" s="1"/>
      <c r="T30" s="1">
        <f t="shared" si="6"/>
        <v>4.3031108584462268E-6</v>
      </c>
    </row>
    <row r="31" spans="1:21" x14ac:dyDescent="0.25">
      <c r="A31">
        <f t="shared" si="8"/>
        <v>0.41666666666666669</v>
      </c>
      <c r="B31">
        <v>2.4</v>
      </c>
      <c r="C31">
        <f t="shared" si="2"/>
        <v>2400</v>
      </c>
      <c r="D31" s="2">
        <f t="shared" si="7"/>
        <v>2400000000</v>
      </c>
      <c r="E31">
        <v>1618.897301</v>
      </c>
      <c r="F31">
        <v>83.105089000000007</v>
      </c>
      <c r="G31">
        <v>1917.770685</v>
      </c>
      <c r="H31">
        <v>760.37888199999998</v>
      </c>
      <c r="I31" s="2">
        <v>4297.0468680000004</v>
      </c>
      <c r="J31">
        <v>60.658000000000001</v>
      </c>
      <c r="K31" s="1">
        <v>5420</v>
      </c>
      <c r="L31" s="1">
        <v>7920000000</v>
      </c>
      <c r="M31" s="1">
        <v>13400</v>
      </c>
      <c r="N31" s="12">
        <f t="shared" si="3"/>
        <v>5480.6580000000004</v>
      </c>
      <c r="O31" s="1">
        <f t="shared" si="4"/>
        <v>5480658000</v>
      </c>
      <c r="P31" s="1">
        <f t="shared" si="5"/>
        <v>2.2836075</v>
      </c>
      <c r="Q31">
        <v>0.06</v>
      </c>
      <c r="S31" s="1"/>
      <c r="T31" s="1">
        <f t="shared" si="6"/>
        <v>4.0886535231734634E-6</v>
      </c>
    </row>
    <row r="32" spans="1:21" x14ac:dyDescent="0.25">
      <c r="C32">
        <f t="shared" si="2"/>
        <v>0</v>
      </c>
      <c r="D32" s="2">
        <f t="shared" si="7"/>
        <v>0</v>
      </c>
      <c r="N32" s="12"/>
      <c r="O32" s="1"/>
      <c r="P32" s="1"/>
      <c r="T32" s="1"/>
    </row>
    <row r="33" spans="1:20" x14ac:dyDescent="0.25">
      <c r="A33">
        <v>0.28999999999999998</v>
      </c>
      <c r="B33">
        <v>3.448275862</v>
      </c>
      <c r="C33">
        <f t="shared" si="2"/>
        <v>3448.275862</v>
      </c>
      <c r="D33" s="2">
        <f t="shared" si="7"/>
        <v>3448275862</v>
      </c>
      <c r="E33">
        <v>1588.654166</v>
      </c>
      <c r="F33" s="2">
        <v>71.668609000000004</v>
      </c>
      <c r="G33">
        <v>1919.2955489999999</v>
      </c>
      <c r="H33">
        <v>759.86486100000002</v>
      </c>
      <c r="I33">
        <v>4267.8145750000003</v>
      </c>
      <c r="J33">
        <v>87.594999999999999</v>
      </c>
      <c r="K33" s="14">
        <v>7900</v>
      </c>
      <c r="L33" s="1">
        <v>7930000000</v>
      </c>
      <c r="M33" s="1">
        <v>15900</v>
      </c>
      <c r="N33" s="12">
        <f t="shared" si="3"/>
        <v>7987.5950000000003</v>
      </c>
      <c r="O33" s="1">
        <f t="shared" si="4"/>
        <v>7987595000</v>
      </c>
      <c r="P33" s="1">
        <f t="shared" si="5"/>
        <v>2.3164025500463281</v>
      </c>
      <c r="Q33">
        <v>0.06</v>
      </c>
      <c r="T33" s="1">
        <f t="shared" si="6"/>
        <v>2.8669332038072562E-6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Moy</dc:creator>
  <cp:lastModifiedBy>Kevin Moy</cp:lastModifiedBy>
  <dcterms:created xsi:type="dcterms:W3CDTF">2015-06-05T18:17:20Z</dcterms:created>
  <dcterms:modified xsi:type="dcterms:W3CDTF">2024-12-06T23:18:03Z</dcterms:modified>
</cp:coreProperties>
</file>