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fh/fast/bloom_j/computational_notebooks/csimonich/2025/Add_To_RSVEvoStudy_repo/supp 5A all A2:B1 control sera  + table/"/>
    </mc:Choice>
  </mc:AlternateContent>
  <xr:revisionPtr revIDLastSave="0" documentId="13_ncr:1_{3A537AB2-E7C8-044F-A791-59D5B9A68C6C}" xr6:coauthVersionLast="47" xr6:coauthVersionMax="47" xr10:uidLastSave="{00000000-0000-0000-0000-000000000000}"/>
  <bookViews>
    <workbookView xWindow="10300" yWindow="760" windowWidth="18840" windowHeight="17500" xr2:uid="{4283D9F5-4C69-0749-854D-0E7205FF6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J3" i="1"/>
  <c r="J2" i="1"/>
  <c r="J5" i="1"/>
  <c r="L5" i="1" s="1"/>
  <c r="J4" i="1"/>
  <c r="L4" i="1" s="1"/>
  <c r="I5" i="1"/>
  <c r="J9" i="1"/>
  <c r="L9" i="1" s="1"/>
  <c r="J8" i="1"/>
  <c r="L8" i="1" s="1"/>
  <c r="J7" i="1"/>
  <c r="L7" i="1" s="1"/>
  <c r="J6" i="1"/>
  <c r="L6" i="1" s="1"/>
</calcChain>
</file>

<file path=xl/sharedStrings.xml><?xml version="1.0" encoding="utf-8"?>
<sst xmlns="http://schemas.openxmlformats.org/spreadsheetml/2006/main" count="40" uniqueCount="22">
  <si>
    <t>Conversion Factor for IU/mL</t>
  </si>
  <si>
    <t>NIBSC 16/284</t>
  </si>
  <si>
    <t xml:space="preserve">RSV A2 </t>
  </si>
  <si>
    <t>IU/mL</t>
  </si>
  <si>
    <t>&gt;100</t>
  </si>
  <si>
    <t>serum</t>
  </si>
  <si>
    <t>virus</t>
  </si>
  <si>
    <t>NT50_rep1</t>
  </si>
  <si>
    <t>NT50_rep2</t>
  </si>
  <si>
    <t>GeoMean_NT50</t>
  </si>
  <si>
    <t xml:space="preserve">NR-4021 </t>
  </si>
  <si>
    <t>NR-4022</t>
  </si>
  <si>
    <t>NR-4023</t>
  </si>
  <si>
    <t>NR-49447</t>
  </si>
  <si>
    <t>NT50_rep3</t>
  </si>
  <si>
    <t>NT50_rep4</t>
  </si>
  <si>
    <t>NT50_rep5</t>
  </si>
  <si>
    <t>NT50_rep6</t>
  </si>
  <si>
    <t xml:space="preserve">RSV B1 </t>
  </si>
  <si>
    <t>NT50_rep7</t>
  </si>
  <si>
    <t xml:space="preserve">Potency of International Standard Antiserum </t>
  </si>
  <si>
    <t>2000/mL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</si>
</sst>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167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1E57-2F12-B944-89D2-048885670DE6}">
  <dimension ref="A1:L15"/>
  <sheetViews>
    <sheetView tabSelected="1" workbookViewId="0">
      <selection activeCell="K3" sqref="K3"/>
    </sheetView>
  </sheetViews>
  <sheetFormatPr baseColWidth="10" defaultRowHeight="16" x14ac:dyDescent="0.2"/>
  <cols>
    <col min="1" max="1" width="12.5" bestFit="1" customWidth="1"/>
    <col min="2" max="2" width="9.33203125" customWidth="1"/>
    <col min="3" max="4" width="9.83203125" bestFit="1" customWidth="1"/>
    <col min="5" max="9" width="9.83203125" customWidth="1"/>
    <col min="10" max="10" width="14" bestFit="1" customWidth="1"/>
    <col min="11" max="11" width="11.6640625" bestFit="1" customWidth="1"/>
    <col min="12" max="12" width="6.1640625" bestFit="1" customWidth="1"/>
  </cols>
  <sheetData>
    <row r="1" spans="1:12" ht="51" x14ac:dyDescent="0.2">
      <c r="A1" s="2" t="s">
        <v>5</v>
      </c>
      <c r="B1" s="2" t="s">
        <v>6</v>
      </c>
      <c r="C1" s="3" t="s">
        <v>7</v>
      </c>
      <c r="D1" s="2" t="s">
        <v>8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19</v>
      </c>
      <c r="J1" s="2" t="s">
        <v>9</v>
      </c>
      <c r="K1" s="4" t="s">
        <v>0</v>
      </c>
      <c r="L1" s="2" t="s">
        <v>3</v>
      </c>
    </row>
    <row r="2" spans="1:12" x14ac:dyDescent="0.2">
      <c r="A2" t="s">
        <v>1</v>
      </c>
      <c r="B2" t="s">
        <v>2</v>
      </c>
      <c r="C2" s="10">
        <v>10245.773445831464</v>
      </c>
      <c r="D2" s="10">
        <v>12786.973977884018</v>
      </c>
      <c r="E2" s="10">
        <v>5454.8141775512458</v>
      </c>
      <c r="F2" s="10">
        <v>6388.7280250147087</v>
      </c>
      <c r="G2" s="10">
        <v>16477.859841002686</v>
      </c>
      <c r="H2" s="10">
        <v>14885.219347858729</v>
      </c>
      <c r="I2" s="2"/>
      <c r="J2" s="11">
        <f>GEOMEAN(C2:H2)</f>
        <v>10190.460790809238</v>
      </c>
      <c r="K2" s="13">
        <f>2000/J2</f>
        <v>0.19626197883061353</v>
      </c>
      <c r="L2" s="2"/>
    </row>
    <row r="3" spans="1:12" x14ac:dyDescent="0.2">
      <c r="A3" t="s">
        <v>1</v>
      </c>
      <c r="B3" t="s">
        <v>18</v>
      </c>
      <c r="C3" s="10">
        <v>15395.983433896959</v>
      </c>
      <c r="D3" s="10">
        <v>18167.794391125597</v>
      </c>
      <c r="E3" s="10">
        <v>13140.723288764437</v>
      </c>
      <c r="F3" s="10">
        <v>15894.571387651838</v>
      </c>
      <c r="G3" s="10">
        <v>17217.223608647502</v>
      </c>
      <c r="H3" s="10">
        <v>9028.047865906783</v>
      </c>
      <c r="I3" s="2"/>
      <c r="J3" s="11">
        <f>GEOMEAN(C3:H3)</f>
        <v>14444.054473127138</v>
      </c>
      <c r="K3" s="13">
        <f>2000/J3</f>
        <v>0.13846527674905673</v>
      </c>
      <c r="L3" s="2"/>
    </row>
    <row r="4" spans="1:12" x14ac:dyDescent="0.2">
      <c r="A4" t="s">
        <v>10</v>
      </c>
      <c r="B4" t="s">
        <v>2</v>
      </c>
      <c r="C4" s="10">
        <v>89896.802024361372</v>
      </c>
      <c r="D4" s="10">
        <v>60288.959278335766</v>
      </c>
      <c r="E4" s="10">
        <v>30419.740267391328</v>
      </c>
      <c r="F4" s="10">
        <v>20749.515362006739</v>
      </c>
      <c r="G4" s="10">
        <v>45198.335759981252</v>
      </c>
      <c r="H4" s="10">
        <v>51041.261806563773</v>
      </c>
      <c r="I4" s="10">
        <v>17979.334869999999</v>
      </c>
      <c r="J4" s="6">
        <f>GEOMEAN(C4:I4)</f>
        <v>39186.59831600848</v>
      </c>
      <c r="K4" s="9">
        <v>0.19626197883061353</v>
      </c>
      <c r="L4" s="6">
        <f t="shared" ref="L4:L9" si="0">J4*K4</f>
        <v>7690.8393291402117</v>
      </c>
    </row>
    <row r="5" spans="1:12" x14ac:dyDescent="0.2">
      <c r="A5" t="s">
        <v>10</v>
      </c>
      <c r="B5" t="s">
        <v>18</v>
      </c>
      <c r="C5" s="10">
        <v>38356.072486212979</v>
      </c>
      <c r="D5" s="10">
        <v>37884.211765183187</v>
      </c>
      <c r="E5" s="10">
        <v>30095.028171317696</v>
      </c>
      <c r="F5" s="10">
        <v>34156.045588822402</v>
      </c>
      <c r="G5" s="10">
        <v>31971.049437898862</v>
      </c>
      <c r="H5" s="10">
        <v>25912.303407416544</v>
      </c>
      <c r="I5" s="10">
        <f>GEOMEAN(C5:H5)</f>
        <v>32765.711742079195</v>
      </c>
      <c r="J5" s="6">
        <f>GEOMEAN(C5:I5)</f>
        <v>32765.711742079195</v>
      </c>
      <c r="K5" s="9">
        <v>0.13846527674905673</v>
      </c>
      <c r="L5" s="6">
        <f t="shared" si="0"/>
        <v>4536.9133442468137</v>
      </c>
    </row>
    <row r="6" spans="1:12" x14ac:dyDescent="0.2">
      <c r="A6" t="s">
        <v>11</v>
      </c>
      <c r="B6" t="s">
        <v>2</v>
      </c>
      <c r="C6" s="5">
        <v>3778</v>
      </c>
      <c r="D6" s="6">
        <v>4432.1424197818978</v>
      </c>
      <c r="E6" s="6"/>
      <c r="F6" s="6"/>
      <c r="G6" s="6"/>
      <c r="H6" s="6"/>
      <c r="I6" s="6"/>
      <c r="J6" s="6">
        <f>GEOMEAN(C6:D6)</f>
        <v>4092.0207797536914</v>
      </c>
      <c r="K6" s="9">
        <v>0.19626197883061353</v>
      </c>
      <c r="L6" s="6">
        <f t="shared" si="0"/>
        <v>803.10809565044963</v>
      </c>
    </row>
    <row r="7" spans="1:12" x14ac:dyDescent="0.2">
      <c r="A7" t="s">
        <v>11</v>
      </c>
      <c r="B7" t="s">
        <v>18</v>
      </c>
      <c r="C7" s="5">
        <v>10890</v>
      </c>
      <c r="D7" s="5">
        <v>13114</v>
      </c>
      <c r="E7" s="5"/>
      <c r="F7" s="5"/>
      <c r="G7" s="5"/>
      <c r="H7" s="5"/>
      <c r="I7" s="5"/>
      <c r="J7" s="6">
        <f>GEOMEAN(C7:D7)</f>
        <v>11950.374889517065</v>
      </c>
      <c r="K7" s="9">
        <v>0.13846527674905673</v>
      </c>
      <c r="L7" s="6">
        <f t="shared" si="0"/>
        <v>1654.7119663319586</v>
      </c>
    </row>
    <row r="8" spans="1:12" x14ac:dyDescent="0.2">
      <c r="A8" t="s">
        <v>12</v>
      </c>
      <c r="B8" t="s">
        <v>2</v>
      </c>
      <c r="C8" s="5">
        <v>5734</v>
      </c>
      <c r="D8" s="6">
        <v>5969.6353671109864</v>
      </c>
      <c r="E8" s="6"/>
      <c r="F8" s="6"/>
      <c r="G8" s="6"/>
      <c r="H8" s="6"/>
      <c r="I8" s="6"/>
      <c r="J8" s="6">
        <f>GEOMEAN(C8:D8)</f>
        <v>5850.6315210423563</v>
      </c>
      <c r="K8" s="9">
        <v>0.19626197883061353</v>
      </c>
      <c r="L8" s="6">
        <f t="shared" si="0"/>
        <v>1148.2565197285351</v>
      </c>
    </row>
    <row r="9" spans="1:12" x14ac:dyDescent="0.2">
      <c r="A9" t="s">
        <v>12</v>
      </c>
      <c r="B9" t="s">
        <v>18</v>
      </c>
      <c r="C9" s="5">
        <v>9517</v>
      </c>
      <c r="D9" s="5">
        <v>7470</v>
      </c>
      <c r="E9" s="5"/>
      <c r="F9" s="5"/>
      <c r="G9" s="5"/>
      <c r="H9" s="5"/>
      <c r="I9" s="5"/>
      <c r="J9" s="6">
        <f>GEOMEAN(C9:D9)</f>
        <v>8431.6066084702979</v>
      </c>
      <c r="K9" s="9">
        <v>0.13846527674905673</v>
      </c>
      <c r="L9" s="6">
        <f t="shared" si="0"/>
        <v>1167.4847424810155</v>
      </c>
    </row>
    <row r="10" spans="1:12" x14ac:dyDescent="0.2">
      <c r="A10" t="s">
        <v>13</v>
      </c>
      <c r="B10" t="s">
        <v>2</v>
      </c>
      <c r="C10" s="8" t="s">
        <v>4</v>
      </c>
      <c r="D10" s="8" t="s">
        <v>4</v>
      </c>
      <c r="E10" s="8"/>
      <c r="F10" s="8"/>
      <c r="G10" s="8"/>
      <c r="H10" s="8"/>
      <c r="I10" s="8"/>
      <c r="J10" s="8" t="s">
        <v>4</v>
      </c>
      <c r="K10" s="7"/>
      <c r="L10" s="8"/>
    </row>
    <row r="11" spans="1:12" x14ac:dyDescent="0.2">
      <c r="A11" t="s">
        <v>13</v>
      </c>
      <c r="B11" t="s">
        <v>18</v>
      </c>
      <c r="C11" s="8" t="s">
        <v>4</v>
      </c>
      <c r="D11" s="8" t="s">
        <v>4</v>
      </c>
      <c r="E11" s="8"/>
      <c r="F11" s="8"/>
      <c r="G11" s="8"/>
      <c r="H11" s="8"/>
      <c r="I11" s="8"/>
      <c r="J11" s="8" t="s">
        <v>4</v>
      </c>
      <c r="K11" s="7"/>
      <c r="L11" s="8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68" x14ac:dyDescent="0.2">
      <c r="A14" s="12" t="s">
        <v>20</v>
      </c>
      <c r="B14" t="s">
        <v>21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Simonich, Cassandra A</dc:creator>
  <cp:lastModifiedBy>Simonich, Cassandra A</cp:lastModifiedBy>
  <dcterms:created xsi:type="dcterms:W3CDTF">2025-02-27T00:46:27Z</dcterms:created>
  <dcterms:modified xsi:type="dcterms:W3CDTF">2025-02-27T00:59:20Z</dcterms:modified>
</cp:coreProperties>
</file>