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ast/bloom_j/computational_notebooks/kdusenbu/2021/SARS-CoV-2-RBD_MAP_HAARVI_sera/experimental_validations/data/"/>
    </mc:Choice>
  </mc:AlternateContent>
  <xr:revisionPtr revIDLastSave="0" documentId="13_ncr:1_{42695A59-8FAB-5346-A1CD-06550C7872F3}" xr6:coauthVersionLast="46" xr6:coauthVersionMax="46" xr10:uidLastSave="{00000000-0000-0000-0000-000000000000}"/>
  <bookViews>
    <workbookView xWindow="-36640" yWindow="1300" windowWidth="32780" windowHeight="17900" xr2:uid="{7C440C55-AA6A-41B3-88C0-D7663FC47812}"/>
  </bookViews>
  <sheets>
    <sheet name="Plate6" sheetId="7" r:id="rId1"/>
    <sheet name="Plate5" sheetId="6" r:id="rId2"/>
    <sheet name="Plate4" sheetId="5" r:id="rId3"/>
    <sheet name="Plate3" sheetId="4" r:id="rId4"/>
    <sheet name="Plate2" sheetId="3" r:id="rId5"/>
    <sheet name="Plate1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49" i="7" l="1"/>
  <c r="Y49" i="7"/>
  <c r="V49" i="7"/>
  <c r="U49" i="7"/>
  <c r="R49" i="7"/>
  <c r="Q49" i="7"/>
  <c r="Z49" i="6"/>
  <c r="Y49" i="6"/>
  <c r="W49" i="6"/>
  <c r="V49" i="6"/>
  <c r="T49" i="6"/>
  <c r="S49" i="6"/>
  <c r="Q49" i="6"/>
  <c r="P49" i="6"/>
  <c r="Z49" i="5"/>
  <c r="Y49" i="5"/>
  <c r="W49" i="5"/>
  <c r="V49" i="5"/>
  <c r="T49" i="5"/>
  <c r="S49" i="5"/>
  <c r="Q49" i="5"/>
  <c r="P49" i="5"/>
  <c r="Z49" i="4"/>
  <c r="Y49" i="4"/>
  <c r="W49" i="4"/>
  <c r="V49" i="4"/>
  <c r="T49" i="4"/>
  <c r="S49" i="4"/>
  <c r="Q49" i="4"/>
  <c r="P49" i="4"/>
  <c r="Z49" i="3"/>
  <c r="Y49" i="3"/>
  <c r="W49" i="3"/>
  <c r="V49" i="3"/>
  <c r="T49" i="3"/>
  <c r="S49" i="3"/>
  <c r="Q49" i="3"/>
  <c r="P49" i="3"/>
  <c r="Z49" i="2"/>
  <c r="Y49" i="2"/>
  <c r="W49" i="2"/>
  <c r="V49" i="2"/>
  <c r="T49" i="2"/>
  <c r="S49" i="2"/>
  <c r="Q49" i="2"/>
  <c r="P49" i="2"/>
  <c r="N38" i="2"/>
  <c r="N39" i="2" s="1"/>
  <c r="X31" i="2"/>
  <c r="W31" i="2"/>
  <c r="V31" i="2"/>
  <c r="P31" i="2"/>
  <c r="AA30" i="2"/>
  <c r="Z30" i="2"/>
  <c r="T30" i="2"/>
  <c r="S30" i="2"/>
  <c r="R30" i="2"/>
  <c r="X29" i="2"/>
  <c r="W29" i="2"/>
  <c r="V29" i="2"/>
  <c r="P29" i="2"/>
  <c r="AA28" i="2"/>
  <c r="Z28" i="2"/>
  <c r="T28" i="2"/>
  <c r="S28" i="2"/>
  <c r="R28" i="2"/>
  <c r="X27" i="2"/>
  <c r="W27" i="2"/>
  <c r="W39" i="2" s="1"/>
  <c r="V27" i="2"/>
  <c r="V39" i="2" s="1"/>
  <c r="P27" i="2"/>
  <c r="AA26" i="2"/>
  <c r="Z26" i="2"/>
  <c r="Z38" i="2" s="1"/>
  <c r="T26" i="2"/>
  <c r="T38" i="2" s="1"/>
  <c r="S26" i="2"/>
  <c r="S38" i="2" s="1"/>
  <c r="R26" i="2"/>
  <c r="X25" i="2"/>
  <c r="W25" i="2"/>
  <c r="W37" i="2" s="1"/>
  <c r="V25" i="2"/>
  <c r="V37" i="2" s="1"/>
  <c r="P25" i="2"/>
  <c r="P37" i="2" s="1"/>
  <c r="AA24" i="2"/>
  <c r="Z24" i="2"/>
  <c r="T24" i="2"/>
  <c r="S24" i="2"/>
  <c r="R24" i="2"/>
  <c r="U31" i="2"/>
  <c r="R31" i="3"/>
  <c r="N38" i="3"/>
  <c r="N39" i="3" s="1"/>
  <c r="Z31" i="3"/>
  <c r="Y31" i="3"/>
  <c r="X31" i="3"/>
  <c r="W31" i="3"/>
  <c r="V31" i="3"/>
  <c r="P31" i="3"/>
  <c r="AA30" i="3"/>
  <c r="Z30" i="3"/>
  <c r="V30" i="3"/>
  <c r="U30" i="3"/>
  <c r="T30" i="3"/>
  <c r="R30" i="3"/>
  <c r="P30" i="3"/>
  <c r="Z29" i="3"/>
  <c r="Y29" i="3"/>
  <c r="X29" i="3"/>
  <c r="W29" i="3"/>
  <c r="V29" i="3"/>
  <c r="T29" i="3"/>
  <c r="R29" i="3"/>
  <c r="Q29" i="3"/>
  <c r="P29" i="3"/>
  <c r="AA28" i="3"/>
  <c r="Z28" i="3"/>
  <c r="X28" i="3"/>
  <c r="V28" i="3"/>
  <c r="U28" i="3"/>
  <c r="T28" i="3"/>
  <c r="S28" i="3"/>
  <c r="R28" i="3"/>
  <c r="P28" i="3"/>
  <c r="Z27" i="3"/>
  <c r="Z39" i="3" s="1"/>
  <c r="Y27" i="3"/>
  <c r="Y39" i="3" s="1"/>
  <c r="X27" i="3"/>
  <c r="W27" i="3"/>
  <c r="W39" i="3" s="1"/>
  <c r="V27" i="3"/>
  <c r="V39" i="3" s="1"/>
  <c r="T27" i="3"/>
  <c r="T39" i="3" s="1"/>
  <c r="R27" i="3"/>
  <c r="Q27" i="3"/>
  <c r="P27" i="3"/>
  <c r="AA26" i="3"/>
  <c r="Z26" i="3"/>
  <c r="Z38" i="3" s="1"/>
  <c r="X26" i="3"/>
  <c r="V26" i="3"/>
  <c r="V38" i="3" s="1"/>
  <c r="U26" i="3"/>
  <c r="T26" i="3"/>
  <c r="T38" i="3" s="1"/>
  <c r="S26" i="3"/>
  <c r="S38" i="3" s="1"/>
  <c r="R26" i="3"/>
  <c r="P26" i="3"/>
  <c r="P38" i="3" s="1"/>
  <c r="Z25" i="3"/>
  <c r="Z37" i="3" s="1"/>
  <c r="Y25" i="3"/>
  <c r="Y37" i="3" s="1"/>
  <c r="X25" i="3"/>
  <c r="W25" i="3"/>
  <c r="W37" i="3" s="1"/>
  <c r="V25" i="3"/>
  <c r="V37" i="3" s="1"/>
  <c r="T25" i="3"/>
  <c r="T37" i="3" s="1"/>
  <c r="R25" i="3"/>
  <c r="Q25" i="3"/>
  <c r="Q37" i="3" s="1"/>
  <c r="P25" i="3"/>
  <c r="P37" i="3" s="1"/>
  <c r="AA24" i="3"/>
  <c r="Z24" i="3"/>
  <c r="X24" i="3"/>
  <c r="V24" i="3"/>
  <c r="U24" i="3"/>
  <c r="T24" i="3"/>
  <c r="S24" i="3"/>
  <c r="R24" i="3"/>
  <c r="P24" i="3"/>
  <c r="U31" i="3"/>
  <c r="N38" i="4"/>
  <c r="N39" i="4" s="1"/>
  <c r="T37" i="4"/>
  <c r="Z31" i="4"/>
  <c r="Y31" i="4"/>
  <c r="X31" i="4"/>
  <c r="W31" i="4"/>
  <c r="V31" i="4"/>
  <c r="R31" i="4"/>
  <c r="Q31" i="4"/>
  <c r="P31" i="4"/>
  <c r="AA30" i="4"/>
  <c r="Z30" i="4"/>
  <c r="V30" i="4"/>
  <c r="U30" i="4"/>
  <c r="T30" i="4"/>
  <c r="S30" i="4"/>
  <c r="R30" i="4"/>
  <c r="Z29" i="4"/>
  <c r="Y29" i="4"/>
  <c r="X29" i="4"/>
  <c r="W29" i="4"/>
  <c r="V29" i="4"/>
  <c r="R29" i="4"/>
  <c r="Q29" i="4"/>
  <c r="P29" i="4"/>
  <c r="AA28" i="4"/>
  <c r="Z28" i="4"/>
  <c r="V28" i="4"/>
  <c r="U28" i="4"/>
  <c r="T28" i="4"/>
  <c r="S28" i="4"/>
  <c r="R28" i="4"/>
  <c r="P28" i="4"/>
  <c r="Z27" i="4"/>
  <c r="Z39" i="4" s="1"/>
  <c r="Y27" i="4"/>
  <c r="Y39" i="4" s="1"/>
  <c r="X27" i="4"/>
  <c r="W27" i="4"/>
  <c r="W39" i="4" s="1"/>
  <c r="V27" i="4"/>
  <c r="V39" i="4" s="1"/>
  <c r="T27" i="4"/>
  <c r="T39" i="4" s="1"/>
  <c r="R27" i="4"/>
  <c r="Q27" i="4"/>
  <c r="P27" i="4"/>
  <c r="AA26" i="4"/>
  <c r="Z26" i="4"/>
  <c r="Z38" i="4" s="1"/>
  <c r="X26" i="4"/>
  <c r="V26" i="4"/>
  <c r="V38" i="4" s="1"/>
  <c r="U26" i="4"/>
  <c r="T26" i="4"/>
  <c r="T38" i="4" s="1"/>
  <c r="S26" i="4"/>
  <c r="S38" i="4" s="1"/>
  <c r="R26" i="4"/>
  <c r="P26" i="4"/>
  <c r="P38" i="4" s="1"/>
  <c r="Z25" i="4"/>
  <c r="Z37" i="4" s="1"/>
  <c r="Y25" i="4"/>
  <c r="Y37" i="4" s="1"/>
  <c r="X25" i="4"/>
  <c r="W25" i="4"/>
  <c r="W37" i="4" s="1"/>
  <c r="V25" i="4"/>
  <c r="V37" i="4" s="1"/>
  <c r="T25" i="4"/>
  <c r="R25" i="4"/>
  <c r="Q25" i="4"/>
  <c r="Q37" i="4" s="1"/>
  <c r="P25" i="4"/>
  <c r="P37" i="4" s="1"/>
  <c r="AA24" i="4"/>
  <c r="Z24" i="4"/>
  <c r="X24" i="4"/>
  <c r="V24" i="4"/>
  <c r="U24" i="4"/>
  <c r="T24" i="4"/>
  <c r="S24" i="4"/>
  <c r="R24" i="4"/>
  <c r="P24" i="4"/>
  <c r="U31" i="4"/>
  <c r="N38" i="5"/>
  <c r="N39" i="5" s="1"/>
  <c r="Z31" i="5"/>
  <c r="Y31" i="5"/>
  <c r="X31" i="5"/>
  <c r="W31" i="5"/>
  <c r="V31" i="5"/>
  <c r="R31" i="5"/>
  <c r="Q31" i="5"/>
  <c r="P31" i="5"/>
  <c r="AA30" i="5"/>
  <c r="Z30" i="5"/>
  <c r="V30" i="5"/>
  <c r="U30" i="5"/>
  <c r="T30" i="5"/>
  <c r="S30" i="5"/>
  <c r="R30" i="5"/>
  <c r="Z29" i="5"/>
  <c r="Y29" i="5"/>
  <c r="X29" i="5"/>
  <c r="W29" i="5"/>
  <c r="V29" i="5"/>
  <c r="R29" i="5"/>
  <c r="Q29" i="5"/>
  <c r="P29" i="5"/>
  <c r="AA28" i="5"/>
  <c r="Z28" i="5"/>
  <c r="V28" i="5"/>
  <c r="U28" i="5"/>
  <c r="T28" i="5"/>
  <c r="S28" i="5"/>
  <c r="R28" i="5"/>
  <c r="Z27" i="5"/>
  <c r="Z39" i="5" s="1"/>
  <c r="Y27" i="5"/>
  <c r="X27" i="5"/>
  <c r="W27" i="5"/>
  <c r="V27" i="5"/>
  <c r="T27" i="5"/>
  <c r="R27" i="5"/>
  <c r="Q27" i="5"/>
  <c r="P27" i="5"/>
  <c r="AA26" i="5"/>
  <c r="Z26" i="5"/>
  <c r="Z38" i="5" s="1"/>
  <c r="X26" i="5"/>
  <c r="V26" i="5"/>
  <c r="V38" i="5" s="1"/>
  <c r="U26" i="5"/>
  <c r="T26" i="5"/>
  <c r="T38" i="5" s="1"/>
  <c r="S26" i="5"/>
  <c r="S38" i="5" s="1"/>
  <c r="R26" i="5"/>
  <c r="P26" i="5"/>
  <c r="P38" i="5" s="1"/>
  <c r="Z25" i="5"/>
  <c r="Z37" i="5" s="1"/>
  <c r="Y25" i="5"/>
  <c r="Y37" i="5" s="1"/>
  <c r="X25" i="5"/>
  <c r="W25" i="5"/>
  <c r="W37" i="5" s="1"/>
  <c r="V25" i="5"/>
  <c r="V37" i="5" s="1"/>
  <c r="T25" i="5"/>
  <c r="T37" i="5" s="1"/>
  <c r="R25" i="5"/>
  <c r="Q25" i="5"/>
  <c r="Q37" i="5" s="1"/>
  <c r="P25" i="5"/>
  <c r="P37" i="5" s="1"/>
  <c r="AA24" i="5"/>
  <c r="Z24" i="5"/>
  <c r="X24" i="5"/>
  <c r="V24" i="5"/>
  <c r="U24" i="5"/>
  <c r="T24" i="5"/>
  <c r="S24" i="5"/>
  <c r="R24" i="5"/>
  <c r="P24" i="5"/>
  <c r="U31" i="5"/>
  <c r="W43" i="6"/>
  <c r="V40" i="6"/>
  <c r="W39" i="6"/>
  <c r="T38" i="6"/>
  <c r="S40" i="6"/>
  <c r="Q41" i="6"/>
  <c r="P43" i="6"/>
  <c r="N38" i="6"/>
  <c r="N39" i="6" s="1"/>
  <c r="Z31" i="6"/>
  <c r="Y31" i="6"/>
  <c r="X31" i="6"/>
  <c r="W31" i="6"/>
  <c r="V31" i="6"/>
  <c r="V43" i="6" s="1"/>
  <c r="U31" i="6"/>
  <c r="R31" i="6"/>
  <c r="Q31" i="6"/>
  <c r="Q43" i="6" s="1"/>
  <c r="P31" i="6"/>
  <c r="AA30" i="6"/>
  <c r="Z30" i="6"/>
  <c r="Y30" i="6"/>
  <c r="V30" i="6"/>
  <c r="V42" i="6" s="1"/>
  <c r="U30" i="6"/>
  <c r="T30" i="6"/>
  <c r="T42" i="6" s="1"/>
  <c r="S30" i="6"/>
  <c r="S42" i="6" s="1"/>
  <c r="R30" i="6"/>
  <c r="Q30" i="6"/>
  <c r="Q42" i="6" s="1"/>
  <c r="Z29" i="6"/>
  <c r="Y29" i="6"/>
  <c r="X29" i="6"/>
  <c r="W29" i="6"/>
  <c r="W41" i="6" s="1"/>
  <c r="V29" i="6"/>
  <c r="V41" i="6" s="1"/>
  <c r="U29" i="6"/>
  <c r="R29" i="6"/>
  <c r="Q29" i="6"/>
  <c r="P29" i="6"/>
  <c r="P41" i="6" s="1"/>
  <c r="AA28" i="6"/>
  <c r="Z28" i="6"/>
  <c r="Y28" i="6"/>
  <c r="V28" i="6"/>
  <c r="U28" i="6"/>
  <c r="T28" i="6"/>
  <c r="T40" i="6" s="1"/>
  <c r="S28" i="6"/>
  <c r="R28" i="6"/>
  <c r="Q28" i="6"/>
  <c r="Q40" i="6" s="1"/>
  <c r="Z27" i="6"/>
  <c r="Y27" i="6"/>
  <c r="X27" i="6"/>
  <c r="W27" i="6"/>
  <c r="V27" i="6"/>
  <c r="V39" i="6" s="1"/>
  <c r="U27" i="6"/>
  <c r="R27" i="6"/>
  <c r="Q27" i="6"/>
  <c r="Q39" i="6" s="1"/>
  <c r="P27" i="6"/>
  <c r="P39" i="6" s="1"/>
  <c r="AA26" i="6"/>
  <c r="Z26" i="6"/>
  <c r="Z38" i="6" s="1"/>
  <c r="Y26" i="6"/>
  <c r="Y38" i="6" s="1"/>
  <c r="V26" i="6"/>
  <c r="V38" i="6" s="1"/>
  <c r="U26" i="6"/>
  <c r="T26" i="6"/>
  <c r="S26" i="6"/>
  <c r="S38" i="6" s="1"/>
  <c r="R26" i="6"/>
  <c r="Q26" i="6"/>
  <c r="Q38" i="6" s="1"/>
  <c r="Z25" i="6"/>
  <c r="Z37" i="6" s="1"/>
  <c r="Y25" i="6"/>
  <c r="Y37" i="6" s="1"/>
  <c r="X25" i="6"/>
  <c r="W25" i="6"/>
  <c r="W37" i="6" s="1"/>
  <c r="V25" i="6"/>
  <c r="V37" i="6" s="1"/>
  <c r="U25" i="6"/>
  <c r="R25" i="6"/>
  <c r="Q25" i="6"/>
  <c r="Q37" i="6" s="1"/>
  <c r="P25" i="6"/>
  <c r="P37" i="6" s="1"/>
  <c r="AA24" i="6"/>
  <c r="Z24" i="6"/>
  <c r="Y24" i="6"/>
  <c r="V24" i="6"/>
  <c r="U24" i="6"/>
  <c r="T24" i="6"/>
  <c r="S24" i="6"/>
  <c r="R24" i="6"/>
  <c r="Q24" i="6"/>
  <c r="T31" i="6"/>
  <c r="T43" i="6" s="1"/>
  <c r="Y25" i="7"/>
  <c r="Y37" i="7" s="1"/>
  <c r="Z25" i="7"/>
  <c r="Y26" i="7"/>
  <c r="Z26" i="7"/>
  <c r="Y27" i="7"/>
  <c r="Z27" i="7"/>
  <c r="Y28" i="7"/>
  <c r="Z28" i="7"/>
  <c r="Z40" i="7" s="1"/>
  <c r="Y29" i="7"/>
  <c r="Y41" i="7" s="1"/>
  <c r="Z29" i="7"/>
  <c r="Z41" i="7" s="1"/>
  <c r="Y30" i="7"/>
  <c r="Z30" i="7"/>
  <c r="Y31" i="7"/>
  <c r="Y43" i="7" s="1"/>
  <c r="Z31" i="7"/>
  <c r="Z43" i="7" s="1"/>
  <c r="Y40" i="7"/>
  <c r="Z37" i="7"/>
  <c r="Z42" i="7"/>
  <c r="Y42" i="7"/>
  <c r="Z39" i="7"/>
  <c r="Y39" i="7"/>
  <c r="Z38" i="7"/>
  <c r="Y38" i="7"/>
  <c r="V43" i="7"/>
  <c r="U43" i="7"/>
  <c r="V41" i="7"/>
  <c r="V39" i="7"/>
  <c r="U39" i="7"/>
  <c r="V37" i="7"/>
  <c r="V45" i="7" s="1"/>
  <c r="Q41" i="7"/>
  <c r="R37" i="7"/>
  <c r="Q37" i="7"/>
  <c r="P25" i="7"/>
  <c r="Q25" i="7"/>
  <c r="R25" i="7"/>
  <c r="S25" i="7"/>
  <c r="T25" i="7"/>
  <c r="U25" i="7"/>
  <c r="U37" i="7" s="1"/>
  <c r="V25" i="7"/>
  <c r="W25" i="7"/>
  <c r="X25" i="7"/>
  <c r="AA25" i="7"/>
  <c r="P26" i="7"/>
  <c r="Q26" i="7"/>
  <c r="Q38" i="7" s="1"/>
  <c r="R26" i="7"/>
  <c r="R38" i="7" s="1"/>
  <c r="S26" i="7"/>
  <c r="T26" i="7"/>
  <c r="U26" i="7"/>
  <c r="U38" i="7" s="1"/>
  <c r="V26" i="7"/>
  <c r="V38" i="7" s="1"/>
  <c r="W26" i="7"/>
  <c r="X26" i="7"/>
  <c r="AA26" i="7"/>
  <c r="P27" i="7"/>
  <c r="Q27" i="7"/>
  <c r="Q39" i="7" s="1"/>
  <c r="R27" i="7"/>
  <c r="R39" i="7" s="1"/>
  <c r="S27" i="7"/>
  <c r="T27" i="7"/>
  <c r="U27" i="7"/>
  <c r="V27" i="7"/>
  <c r="W27" i="7"/>
  <c r="X27" i="7"/>
  <c r="AA27" i="7"/>
  <c r="P28" i="7"/>
  <c r="Q28" i="7"/>
  <c r="Q40" i="7" s="1"/>
  <c r="R28" i="7"/>
  <c r="R40" i="7" s="1"/>
  <c r="S28" i="7"/>
  <c r="T28" i="7"/>
  <c r="U28" i="7"/>
  <c r="U40" i="7" s="1"/>
  <c r="V28" i="7"/>
  <c r="V40" i="7" s="1"/>
  <c r="W28" i="7"/>
  <c r="X28" i="7"/>
  <c r="AA28" i="7"/>
  <c r="P29" i="7"/>
  <c r="Q29" i="7"/>
  <c r="R29" i="7"/>
  <c r="R41" i="7" s="1"/>
  <c r="S29" i="7"/>
  <c r="T29" i="7"/>
  <c r="U29" i="7"/>
  <c r="U41" i="7" s="1"/>
  <c r="V29" i="7"/>
  <c r="W29" i="7"/>
  <c r="X29" i="7"/>
  <c r="AA29" i="7"/>
  <c r="P30" i="7"/>
  <c r="Q30" i="7"/>
  <c r="Q42" i="7" s="1"/>
  <c r="R30" i="7"/>
  <c r="R42" i="7" s="1"/>
  <c r="S30" i="7"/>
  <c r="T30" i="7"/>
  <c r="U30" i="7"/>
  <c r="U42" i="7" s="1"/>
  <c r="V30" i="7"/>
  <c r="V42" i="7" s="1"/>
  <c r="W30" i="7"/>
  <c r="X30" i="7"/>
  <c r="AA30" i="7"/>
  <c r="P31" i="7"/>
  <c r="Q31" i="7"/>
  <c r="Q43" i="7" s="1"/>
  <c r="R31" i="7"/>
  <c r="R43" i="7" s="1"/>
  <c r="S31" i="7"/>
  <c r="T31" i="7"/>
  <c r="U31" i="7"/>
  <c r="V31" i="7"/>
  <c r="W31" i="7"/>
  <c r="X31" i="7"/>
  <c r="AA31" i="7"/>
  <c r="Q24" i="7"/>
  <c r="R24" i="7"/>
  <c r="S24" i="7"/>
  <c r="T24" i="7"/>
  <c r="U24" i="7"/>
  <c r="V24" i="7"/>
  <c r="W24" i="7"/>
  <c r="X24" i="7"/>
  <c r="Y24" i="7"/>
  <c r="Z24" i="7"/>
  <c r="AA24" i="7"/>
  <c r="P24" i="7"/>
  <c r="N38" i="7"/>
  <c r="N39" i="7" s="1"/>
  <c r="N40" i="7" s="1"/>
  <c r="N41" i="7" s="1"/>
  <c r="N42" i="7" s="1"/>
  <c r="N43" i="7" s="1"/>
  <c r="V45" i="6" l="1"/>
  <c r="Q45" i="7"/>
  <c r="R45" i="7"/>
  <c r="U45" i="7"/>
  <c r="U47" i="7" s="1"/>
  <c r="N40" i="2"/>
  <c r="N41" i="2" s="1"/>
  <c r="N42" i="2" s="1"/>
  <c r="N43" i="2" s="1"/>
  <c r="V43" i="2" s="1"/>
  <c r="P39" i="2"/>
  <c r="U24" i="2"/>
  <c r="Q25" i="2"/>
  <c r="Q37" i="2" s="1"/>
  <c r="Y25" i="2"/>
  <c r="Y37" i="2" s="1"/>
  <c r="U26" i="2"/>
  <c r="Q27" i="2"/>
  <c r="Q39" i="2" s="1"/>
  <c r="Y27" i="2"/>
  <c r="Y39" i="2" s="1"/>
  <c r="U28" i="2"/>
  <c r="Q29" i="2"/>
  <c r="Y29" i="2"/>
  <c r="U30" i="2"/>
  <c r="Q31" i="2"/>
  <c r="Y31" i="2"/>
  <c r="V24" i="2"/>
  <c r="R25" i="2"/>
  <c r="Z25" i="2"/>
  <c r="Z37" i="2" s="1"/>
  <c r="V26" i="2"/>
  <c r="V38" i="2" s="1"/>
  <c r="R27" i="2"/>
  <c r="Z27" i="2"/>
  <c r="Z39" i="2" s="1"/>
  <c r="V28" i="2"/>
  <c r="R29" i="2"/>
  <c r="Z29" i="2"/>
  <c r="V30" i="2"/>
  <c r="R31" i="2"/>
  <c r="Z31" i="2"/>
  <c r="W24" i="2"/>
  <c r="S25" i="2"/>
  <c r="S37" i="2" s="1"/>
  <c r="AA25" i="2"/>
  <c r="W26" i="2"/>
  <c r="W38" i="2" s="1"/>
  <c r="S27" i="2"/>
  <c r="S39" i="2" s="1"/>
  <c r="AA27" i="2"/>
  <c r="W28" i="2"/>
  <c r="W40" i="2" s="1"/>
  <c r="S29" i="2"/>
  <c r="AA29" i="2"/>
  <c r="W30" i="2"/>
  <c r="S31" i="2"/>
  <c r="AA31" i="2"/>
  <c r="P24" i="2"/>
  <c r="X24" i="2"/>
  <c r="T25" i="2"/>
  <c r="T37" i="2" s="1"/>
  <c r="P26" i="2"/>
  <c r="P38" i="2" s="1"/>
  <c r="X26" i="2"/>
  <c r="T27" i="2"/>
  <c r="T39" i="2" s="1"/>
  <c r="P28" i="2"/>
  <c r="X28" i="2"/>
  <c r="T29" i="2"/>
  <c r="P30" i="2"/>
  <c r="X30" i="2"/>
  <c r="T31" i="2"/>
  <c r="Q24" i="2"/>
  <c r="Y24" i="2"/>
  <c r="U25" i="2"/>
  <c r="Q26" i="2"/>
  <c r="Q38" i="2" s="1"/>
  <c r="Y26" i="2"/>
  <c r="Y38" i="2" s="1"/>
  <c r="U27" i="2"/>
  <c r="Q28" i="2"/>
  <c r="Q40" i="2" s="1"/>
  <c r="Y28" i="2"/>
  <c r="U29" i="2"/>
  <c r="Q30" i="2"/>
  <c r="Y30" i="2"/>
  <c r="Q31" i="3"/>
  <c r="S30" i="3"/>
  <c r="Z40" i="3"/>
  <c r="T40" i="3"/>
  <c r="P39" i="3"/>
  <c r="N40" i="3"/>
  <c r="Q39" i="3"/>
  <c r="W24" i="3"/>
  <c r="S25" i="3"/>
  <c r="S37" i="3" s="1"/>
  <c r="AA25" i="3"/>
  <c r="W26" i="3"/>
  <c r="W38" i="3" s="1"/>
  <c r="S27" i="3"/>
  <c r="S39" i="3" s="1"/>
  <c r="AA27" i="3"/>
  <c r="W28" i="3"/>
  <c r="W40" i="3" s="1"/>
  <c r="S29" i="3"/>
  <c r="AA29" i="3"/>
  <c r="W30" i="3"/>
  <c r="S31" i="3"/>
  <c r="AA31" i="3"/>
  <c r="X30" i="3"/>
  <c r="T31" i="3"/>
  <c r="Q24" i="3"/>
  <c r="Y24" i="3"/>
  <c r="U25" i="3"/>
  <c r="Q26" i="3"/>
  <c r="Q38" i="3" s="1"/>
  <c r="Y26" i="3"/>
  <c r="Y38" i="3" s="1"/>
  <c r="U27" i="3"/>
  <c r="Q28" i="3"/>
  <c r="Y28" i="3"/>
  <c r="U29" i="3"/>
  <c r="Q30" i="3"/>
  <c r="Y30" i="3"/>
  <c r="V40" i="4"/>
  <c r="Z40" i="4"/>
  <c r="S40" i="4"/>
  <c r="T40" i="4"/>
  <c r="P39" i="4"/>
  <c r="N40" i="4"/>
  <c r="Q39" i="4"/>
  <c r="W24" i="4"/>
  <c r="S25" i="4"/>
  <c r="S37" i="4" s="1"/>
  <c r="AA25" i="4"/>
  <c r="W26" i="4"/>
  <c r="W38" i="4" s="1"/>
  <c r="S27" i="4"/>
  <c r="S39" i="4" s="1"/>
  <c r="AA27" i="4"/>
  <c r="W28" i="4"/>
  <c r="W40" i="4" s="1"/>
  <c r="S29" i="4"/>
  <c r="AA29" i="4"/>
  <c r="W30" i="4"/>
  <c r="S31" i="4"/>
  <c r="AA31" i="4"/>
  <c r="X28" i="4"/>
  <c r="T29" i="4"/>
  <c r="P30" i="4"/>
  <c r="X30" i="4"/>
  <c r="T31" i="4"/>
  <c r="Q24" i="4"/>
  <c r="Y24" i="4"/>
  <c r="U25" i="4"/>
  <c r="Q26" i="4"/>
  <c r="Q38" i="4" s="1"/>
  <c r="Y26" i="4"/>
  <c r="Y38" i="4" s="1"/>
  <c r="U27" i="4"/>
  <c r="Q28" i="4"/>
  <c r="Q40" i="4" s="1"/>
  <c r="Y28" i="4"/>
  <c r="Y40" i="4" s="1"/>
  <c r="U29" i="4"/>
  <c r="Q30" i="4"/>
  <c r="Y30" i="4"/>
  <c r="W41" i="5"/>
  <c r="Q41" i="5"/>
  <c r="V39" i="5"/>
  <c r="W39" i="5"/>
  <c r="Y39" i="5"/>
  <c r="P39" i="5"/>
  <c r="T39" i="5"/>
  <c r="Q39" i="5"/>
  <c r="N40" i="5"/>
  <c r="N41" i="5" s="1"/>
  <c r="V41" i="5" s="1"/>
  <c r="W24" i="5"/>
  <c r="S25" i="5"/>
  <c r="S37" i="5" s="1"/>
  <c r="AA25" i="5"/>
  <c r="W26" i="5"/>
  <c r="W38" i="5" s="1"/>
  <c r="S27" i="5"/>
  <c r="S39" i="5" s="1"/>
  <c r="AA27" i="5"/>
  <c r="W28" i="5"/>
  <c r="S29" i="5"/>
  <c r="AA29" i="5"/>
  <c r="W30" i="5"/>
  <c r="S31" i="5"/>
  <c r="AA31" i="5"/>
  <c r="P28" i="5"/>
  <c r="X28" i="5"/>
  <c r="T29" i="5"/>
  <c r="P30" i="5"/>
  <c r="X30" i="5"/>
  <c r="T31" i="5"/>
  <c r="Q24" i="5"/>
  <c r="Y24" i="5"/>
  <c r="U25" i="5"/>
  <c r="Q26" i="5"/>
  <c r="Q38" i="5" s="1"/>
  <c r="Y26" i="5"/>
  <c r="Y38" i="5" s="1"/>
  <c r="U27" i="5"/>
  <c r="Q28" i="5"/>
  <c r="Q40" i="5" s="1"/>
  <c r="Y28" i="5"/>
  <c r="U29" i="5"/>
  <c r="Q30" i="5"/>
  <c r="Y30" i="5"/>
  <c r="N40" i="6"/>
  <c r="N41" i="6" s="1"/>
  <c r="Z39" i="6"/>
  <c r="Y39" i="6"/>
  <c r="W24" i="6"/>
  <c r="S25" i="6"/>
  <c r="S37" i="6" s="1"/>
  <c r="AA25" i="6"/>
  <c r="W26" i="6"/>
  <c r="W38" i="6" s="1"/>
  <c r="W45" i="6" s="1"/>
  <c r="S27" i="6"/>
  <c r="S39" i="6" s="1"/>
  <c r="AA27" i="6"/>
  <c r="W28" i="6"/>
  <c r="W40" i="6" s="1"/>
  <c r="S29" i="6"/>
  <c r="S41" i="6" s="1"/>
  <c r="AA29" i="6"/>
  <c r="W30" i="6"/>
  <c r="W42" i="6" s="1"/>
  <c r="S31" i="6"/>
  <c r="S43" i="6" s="1"/>
  <c r="AA31" i="6"/>
  <c r="P24" i="6"/>
  <c r="X24" i="6"/>
  <c r="T25" i="6"/>
  <c r="T37" i="6" s="1"/>
  <c r="P26" i="6"/>
  <c r="P38" i="6" s="1"/>
  <c r="X26" i="6"/>
  <c r="T27" i="6"/>
  <c r="T39" i="6" s="1"/>
  <c r="P28" i="6"/>
  <c r="P40" i="6" s="1"/>
  <c r="X28" i="6"/>
  <c r="T29" i="6"/>
  <c r="T41" i="6" s="1"/>
  <c r="P30" i="6"/>
  <c r="P42" i="6" s="1"/>
  <c r="X30" i="6"/>
  <c r="Y45" i="7"/>
  <c r="Z45" i="7"/>
  <c r="V47" i="6" l="1"/>
  <c r="Q47" i="7"/>
  <c r="P42" i="2"/>
  <c r="V42" i="2"/>
  <c r="S42" i="2"/>
  <c r="P43" i="2"/>
  <c r="T41" i="2"/>
  <c r="Z41" i="2"/>
  <c r="T40" i="2"/>
  <c r="T45" i="2" s="1"/>
  <c r="P41" i="2"/>
  <c r="Y43" i="2"/>
  <c r="S40" i="2"/>
  <c r="Z42" i="2"/>
  <c r="P40" i="2"/>
  <c r="P45" i="2" s="1"/>
  <c r="S43" i="2"/>
  <c r="V40" i="2"/>
  <c r="Q43" i="2"/>
  <c r="W43" i="2"/>
  <c r="T42" i="2"/>
  <c r="Q42" i="2"/>
  <c r="Y41" i="2"/>
  <c r="W41" i="2"/>
  <c r="W45" i="2" s="1"/>
  <c r="Z40" i="2"/>
  <c r="Y42" i="2"/>
  <c r="W42" i="2"/>
  <c r="Y40" i="2"/>
  <c r="T43" i="2"/>
  <c r="S41" i="2"/>
  <c r="Z43" i="2"/>
  <c r="Q41" i="2"/>
  <c r="V41" i="2"/>
  <c r="N41" i="3"/>
  <c r="S41" i="3" s="1"/>
  <c r="P40" i="3"/>
  <c r="V40" i="3"/>
  <c r="Y40" i="3"/>
  <c r="S40" i="3"/>
  <c r="Q40" i="3"/>
  <c r="N41" i="4"/>
  <c r="P40" i="4"/>
  <c r="T41" i="4"/>
  <c r="P42" i="5"/>
  <c r="S41" i="5"/>
  <c r="T41" i="5"/>
  <c r="S40" i="5"/>
  <c r="V40" i="5"/>
  <c r="Y41" i="5"/>
  <c r="N42" i="5"/>
  <c r="Z41" i="5"/>
  <c r="P41" i="5"/>
  <c r="W40" i="5"/>
  <c r="T40" i="5"/>
  <c r="Z40" i="5"/>
  <c r="P40" i="5"/>
  <c r="Y40" i="5"/>
  <c r="Z40" i="6"/>
  <c r="Y41" i="6"/>
  <c r="N42" i="6"/>
  <c r="Z41" i="6"/>
  <c r="Y40" i="6"/>
  <c r="Y47" i="7"/>
  <c r="Y45" i="2" l="1"/>
  <c r="Z45" i="2"/>
  <c r="Q45" i="2"/>
  <c r="P47" i="2" s="1"/>
  <c r="S45" i="2"/>
  <c r="S47" i="2" s="1"/>
  <c r="Y47" i="2"/>
  <c r="V45" i="2"/>
  <c r="V47" i="2" s="1"/>
  <c r="N42" i="3"/>
  <c r="Y41" i="3"/>
  <c r="Z41" i="3"/>
  <c r="V41" i="3"/>
  <c r="Q41" i="3"/>
  <c r="W41" i="3"/>
  <c r="P41" i="3"/>
  <c r="T41" i="3"/>
  <c r="N42" i="4"/>
  <c r="Y41" i="4"/>
  <c r="Z41" i="4"/>
  <c r="Q41" i="4"/>
  <c r="V41" i="4"/>
  <c r="P41" i="4"/>
  <c r="W41" i="4"/>
  <c r="S41" i="4"/>
  <c r="N43" i="5"/>
  <c r="T42" i="5"/>
  <c r="S42" i="5"/>
  <c r="V42" i="5"/>
  <c r="Z42" i="5"/>
  <c r="Y42" i="5"/>
  <c r="Q42" i="5"/>
  <c r="W42" i="5"/>
  <c r="N43" i="6"/>
  <c r="Z42" i="6"/>
  <c r="Y42" i="6"/>
  <c r="N43" i="3" l="1"/>
  <c r="S42" i="3"/>
  <c r="T42" i="3"/>
  <c r="V42" i="3"/>
  <c r="Z42" i="3"/>
  <c r="P42" i="3"/>
  <c r="Y42" i="3"/>
  <c r="Q42" i="3"/>
  <c r="W42" i="3"/>
  <c r="N43" i="4"/>
  <c r="T42" i="4"/>
  <c r="Z42" i="4"/>
  <c r="V42" i="4"/>
  <c r="S42" i="4"/>
  <c r="Q42" i="4"/>
  <c r="P42" i="4"/>
  <c r="Y42" i="4"/>
  <c r="W42" i="4"/>
  <c r="Y43" i="5"/>
  <c r="Y45" i="5" s="1"/>
  <c r="Y47" i="5" s="1"/>
  <c r="Q43" i="5"/>
  <c r="P43" i="5"/>
  <c r="P45" i="5" s="1"/>
  <c r="W43" i="5"/>
  <c r="W45" i="5" s="1"/>
  <c r="V43" i="5"/>
  <c r="V45" i="5" s="1"/>
  <c r="Z43" i="5"/>
  <c r="Z45" i="5" s="1"/>
  <c r="T43" i="5"/>
  <c r="T45" i="5" s="1"/>
  <c r="S43" i="5"/>
  <c r="S45" i="5" s="1"/>
  <c r="Q45" i="5"/>
  <c r="Q45" i="6"/>
  <c r="P45" i="6"/>
  <c r="T45" i="6"/>
  <c r="Y43" i="6"/>
  <c r="Y45" i="6" s="1"/>
  <c r="Y47" i="6" s="1"/>
  <c r="S45" i="6"/>
  <c r="Z43" i="6"/>
  <c r="Z45" i="6" s="1"/>
  <c r="P47" i="6" l="1"/>
  <c r="Y43" i="3"/>
  <c r="Y45" i="3" s="1"/>
  <c r="Q43" i="3"/>
  <c r="Q45" i="3" s="1"/>
  <c r="W43" i="3"/>
  <c r="W45" i="3" s="1"/>
  <c r="V43" i="3"/>
  <c r="V45" i="3" s="1"/>
  <c r="V47" i="3" s="1"/>
  <c r="P43" i="3"/>
  <c r="P45" i="3" s="1"/>
  <c r="Z43" i="3"/>
  <c r="Z45" i="3" s="1"/>
  <c r="T43" i="3"/>
  <c r="T45" i="3" s="1"/>
  <c r="S43" i="3"/>
  <c r="S45" i="3" s="1"/>
  <c r="S47" i="3" s="1"/>
  <c r="T45" i="4"/>
  <c r="Y43" i="4"/>
  <c r="Y45" i="4" s="1"/>
  <c r="V43" i="4"/>
  <c r="V45" i="4" s="1"/>
  <c r="W43" i="4"/>
  <c r="W45" i="4" s="1"/>
  <c r="Z43" i="4"/>
  <c r="Z45" i="4" s="1"/>
  <c r="Q43" i="4"/>
  <c r="Q45" i="4" s="1"/>
  <c r="P43" i="4"/>
  <c r="P45" i="4" s="1"/>
  <c r="T43" i="4"/>
  <c r="S43" i="4"/>
  <c r="S45" i="4" s="1"/>
  <c r="S47" i="4" s="1"/>
  <c r="V47" i="5"/>
  <c r="S47" i="5"/>
  <c r="P47" i="5"/>
  <c r="S47" i="6"/>
  <c r="V47" i="4" l="1"/>
  <c r="P47" i="3"/>
  <c r="Y47" i="3"/>
  <c r="Y47" i="4"/>
  <c r="P4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8E500333-5F19-476A-A3A8-FDC74C7A3A9E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3EDF3BD-AF53-41BD-9D83-7E5990EA18A5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48FB36FE-F209-4295-805A-961455C6D6D6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AF0BB3F-FA13-469A-839B-97AF98235E5D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9E907B15-F0C9-4641-99BC-912250E6084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34F2A60-8786-4908-98C5-88062EE0BF8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1A2C89A3-B51B-4425-B462-41B5B4D05622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5CA9D6D-0B45-4C1D-9822-78747C9FF958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92F1CDEB-E0C5-49EE-A081-DDAA1C509E79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28F15DB-047D-4758-9720-EB926C0A0481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Dusenbury Crawford, Katharine H</author>
  </authors>
  <commentList>
    <comment ref="E1" authorId="0" shapeId="0" xr:uid="{646BD95B-09BD-47FC-9BF5-818118222F31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BC3CA4-BF23-4752-9058-050DA4D2F68F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<sst xmlns="http://schemas.openxmlformats.org/spreadsheetml/2006/main" count="435" uniqueCount="67">
  <si>
    <t>Application: Tecan i-control</t>
  </si>
  <si>
    <t>Tecan i-control , 2.0.10.0</t>
  </si>
  <si>
    <t>Device: infinite M1000Pro</t>
  </si>
  <si>
    <t>Serial number: 1203007860</t>
  </si>
  <si>
    <t>Firmware: V_1.05_11/2011_S3LCE_ALPHA (Nov  3 2011/09.27.24)</t>
  </si>
  <si>
    <t>MAI, V_1.05_11/2011_S3LCE_ALPHA (Nov  3 2011/09.27.24)</t>
  </si>
  <si>
    <t>Date:</t>
  </si>
  <si>
    <t>Time:</t>
  </si>
  <si>
    <t>10:49:50 AM</t>
  </si>
  <si>
    <t>System</t>
  </si>
  <si>
    <t>JB-B00673-BS</t>
  </si>
  <si>
    <t>User</t>
  </si>
  <si>
    <t>FHCRC\kdusenbu</t>
  </si>
  <si>
    <t>Plate</t>
  </si>
  <si>
    <t>Greiner 96 Flat Bottom Black Polystyrene Cat. No.: 655936/655944/655946/655948/655956 [GRE96fb_CellCoat.pdfx]</t>
  </si>
  <si>
    <t>Plate-ID (Stacker)</t>
  </si>
  <si>
    <t>Label: Luciferase</t>
  </si>
  <si>
    <t>Mode</t>
  </si>
  <si>
    <t>Luminescence</t>
  </si>
  <si>
    <t>Attenuation</t>
  </si>
  <si>
    <t>NONE</t>
  </si>
  <si>
    <t>Integration Time</t>
  </si>
  <si>
    <t>ms</t>
  </si>
  <si>
    <t>Settle Time</t>
  </si>
  <si>
    <t>Start Time:</t>
  </si>
  <si>
    <t>1/25/2021 10:49:59 AM</t>
  </si>
  <si>
    <t>Temperature: 23.1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</si>
  <si>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</si>
  <si>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</si>
  <si>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</si>
  <si>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</si>
  <si>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</si>
  <si>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</si>
  <si>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</si>
  <si>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</si>
  <si>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</si>
  <si>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</si>
  <si>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1/25/2021 10:52:00 AM</t>
  </si>
  <si>
    <t>10:59:34 AM</t>
  </si>
  <si>
    <t>1/25/2021 10:59:43 AM</t>
  </si>
  <si>
    <t>Temperature: 23.3 °C</t>
  </si>
  <si>
    <t>1/25/2021 11:01:44 AM</t>
  </si>
  <si>
    <t>11:07:32 AM</t>
  </si>
  <si>
    <t>1/25/2021 11:07:41 AM</t>
  </si>
  <si>
    <t>Temperature: 23.7 °C</t>
  </si>
  <si>
    <t>1/25/2021 11:09:42 AM</t>
  </si>
  <si>
    <t>11:23:24 AM</t>
  </si>
  <si>
    <t>1/25/2021 11:23:33 AM</t>
  </si>
  <si>
    <t>Temperature: 24.2 °C</t>
  </si>
  <si>
    <t>1/25/2021 11:25:34 AM</t>
  </si>
  <si>
    <t>11:30:27 AM</t>
  </si>
  <si>
    <t>1/25/2021 11:30:36 AM</t>
  </si>
  <si>
    <t>Temperature: 24.3 °C</t>
  </si>
  <si>
    <t>1/25/2021 11:32:37 AM</t>
  </si>
  <si>
    <t>11:36:50 AM</t>
  </si>
  <si>
    <t>1/25/2021 11:36:59 AM</t>
  </si>
  <si>
    <t>Temperature: 24.5 °C</t>
  </si>
  <si>
    <t>1/25/2021 11:39:00 AM</t>
  </si>
  <si>
    <t>Vol Virus Added</t>
  </si>
  <si>
    <t>titers</t>
  </si>
  <si>
    <t>Virus number</t>
  </si>
  <si>
    <t>Avg. BG</t>
  </si>
  <si>
    <t>BG subtracted</t>
  </si>
  <si>
    <t>Avg</t>
  </si>
  <si>
    <t>Avg of Avgs:</t>
  </si>
  <si>
    <t>Background is essentially 0, do not subtract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</si>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</sst>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 (Body)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4" fillId="0" borderId="0" xfId="0" applyFont="1" applyFill="1"/>
    <xf numFmtId="11" fontId="0" fillId="0" borderId="0" xfId="0" applyNumberFormat="1"/>
  </cellXfs>
  <cellStyles count="8">
    <cellStyle name="Normal" xfId="0" builtinId="0"/>
    <cellStyle name="Tecan.At.Excel.Attenuation" xfId="6" xr:uid="{78F030DF-7BC6-4388-8E5E-4E213866590B}"/>
    <cellStyle name="Tecan.At.Excel.AutoGain_0" xfId="7" xr:uid="{13DB0860-8520-49A7-AEAF-F628175D822C}"/>
    <cellStyle name="Tecan.At.Excel.Error" xfId="1" xr:uid="{3A6BBC24-B892-4F00-880D-FA97A84CF156}"/>
    <cellStyle name="Tecan.At.Excel.GFactorAndMeasurementBlank" xfId="5" xr:uid="{C1AC2B47-892C-4C43-B084-BB6514C6F416}"/>
    <cellStyle name="Tecan.At.Excel.GFactorBlank" xfId="3" xr:uid="{03C3B85D-78FB-486F-9128-54587B851787}"/>
    <cellStyle name="Tecan.At.Excel.GFactorReference" xfId="4" xr:uid="{086FB56F-A381-4535-89BA-0825DBA88996}"/>
    <cellStyle name="Tecan.At.Excel.MeasurementBlank" xfId="2" xr:uid="{6468CACE-8386-4D16-91DA-6B7E31B249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957DD-4B1E-4CF1-B789-C10DBCD6B09A}">
  <dimension ref="A1:AA49"/>
  <sheetViews>
    <sheetView tabSelected="1" topLeftCell="A21" workbookViewId="0">
      <selection activeCell="T56" sqref="P52:T56"/>
    </sheetView>
  </sheetViews>
  <sheetFormatPr baseColWidth="10" defaultColWidth="8.83203125" defaultRowHeight="15" x14ac:dyDescent="0.2"/>
  <cols>
    <col min="17" max="18" width="9.1640625" bestFit="1" customWidth="1"/>
  </cols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54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55</v>
      </c>
    </row>
    <row r="22" spans="1:27" x14ac:dyDescent="0.2">
      <c r="B22" t="s">
        <v>56</v>
      </c>
      <c r="N22" t="s">
        <v>65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61</v>
      </c>
      <c r="O23" s="3" t="s">
        <v>62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6</v>
      </c>
      <c r="C24">
        <v>2</v>
      </c>
      <c r="D24">
        <v>4</v>
      </c>
      <c r="E24">
        <v>-1</v>
      </c>
      <c r="F24">
        <v>3</v>
      </c>
      <c r="G24">
        <v>4</v>
      </c>
      <c r="H24">
        <v>-1</v>
      </c>
      <c r="I24">
        <v>17</v>
      </c>
      <c r="J24">
        <v>8</v>
      </c>
      <c r="K24">
        <v>1</v>
      </c>
      <c r="L24">
        <v>11</v>
      </c>
      <c r="M24">
        <v>6</v>
      </c>
      <c r="N24">
        <v>0</v>
      </c>
      <c r="O24" s="3" t="s">
        <v>28</v>
      </c>
      <c r="P24">
        <f>B24-$N$24</f>
        <v>6</v>
      </c>
      <c r="Q24">
        <f t="shared" ref="Q24:AA24" si="0">C24-$N$24</f>
        <v>2</v>
      </c>
      <c r="R24">
        <f t="shared" si="0"/>
        <v>4</v>
      </c>
      <c r="S24">
        <f t="shared" si="0"/>
        <v>-1</v>
      </c>
      <c r="T24">
        <f t="shared" si="0"/>
        <v>3</v>
      </c>
      <c r="U24">
        <f t="shared" si="0"/>
        <v>4</v>
      </c>
      <c r="V24">
        <f t="shared" si="0"/>
        <v>-1</v>
      </c>
      <c r="W24">
        <f t="shared" si="0"/>
        <v>17</v>
      </c>
      <c r="X24">
        <f t="shared" si="0"/>
        <v>8</v>
      </c>
      <c r="Y24">
        <f t="shared" si="0"/>
        <v>1</v>
      </c>
      <c r="Z24">
        <f t="shared" si="0"/>
        <v>11</v>
      </c>
      <c r="AA24">
        <f t="shared" si="0"/>
        <v>6</v>
      </c>
    </row>
    <row r="25" spans="1:27" x14ac:dyDescent="0.2">
      <c r="A25" s="3" t="s">
        <v>29</v>
      </c>
      <c r="B25">
        <v>4</v>
      </c>
      <c r="C25">
        <v>804563</v>
      </c>
      <c r="D25">
        <v>847001</v>
      </c>
      <c r="E25">
        <v>9</v>
      </c>
      <c r="F25">
        <v>6</v>
      </c>
      <c r="G25">
        <v>2291440</v>
      </c>
      <c r="H25">
        <v>2020697</v>
      </c>
      <c r="I25">
        <v>8</v>
      </c>
      <c r="J25">
        <v>-2</v>
      </c>
      <c r="K25">
        <v>12</v>
      </c>
      <c r="L25">
        <v>3</v>
      </c>
      <c r="M25">
        <v>0</v>
      </c>
      <c r="O25" s="3" t="s">
        <v>29</v>
      </c>
      <c r="P25">
        <f t="shared" ref="P25:P31" si="1">B25-$N$24</f>
        <v>4</v>
      </c>
      <c r="Q25">
        <f t="shared" ref="Q25:Q31" si="2">C25-$N$24</f>
        <v>804563</v>
      </c>
      <c r="R25">
        <f t="shared" ref="R25:R31" si="3">D25-$N$24</f>
        <v>847001</v>
      </c>
      <c r="S25">
        <f t="shared" ref="S25:S31" si="4">E25-$N$24</f>
        <v>9</v>
      </c>
      <c r="T25">
        <f t="shared" ref="T25:T31" si="5">F25-$N$24</f>
        <v>6</v>
      </c>
      <c r="U25">
        <f t="shared" ref="U25:U31" si="6">G25-$N$24</f>
        <v>2291440</v>
      </c>
      <c r="V25">
        <f t="shared" ref="V25:V31" si="7">H25-$N$24</f>
        <v>2020697</v>
      </c>
      <c r="W25">
        <f t="shared" ref="W25:W31" si="8">I25-$N$24</f>
        <v>8</v>
      </c>
      <c r="X25">
        <f t="shared" ref="X25:X31" si="9">J25-$N$24</f>
        <v>-2</v>
      </c>
      <c r="Y25">
        <f t="shared" ref="Y25:Y31" si="10">K25-$N$24</f>
        <v>12</v>
      </c>
      <c r="Z25">
        <f t="shared" ref="Z25:Z31" si="11">L25-$N$24</f>
        <v>3</v>
      </c>
      <c r="AA25">
        <f t="shared" ref="AA25:AA31" si="12">M25-$N$24</f>
        <v>0</v>
      </c>
    </row>
    <row r="26" spans="1:27" x14ac:dyDescent="0.2">
      <c r="A26" s="3" t="s">
        <v>30</v>
      </c>
      <c r="B26">
        <v>9</v>
      </c>
      <c r="C26">
        <v>399120</v>
      </c>
      <c r="D26">
        <v>335364</v>
      </c>
      <c r="E26">
        <v>3</v>
      </c>
      <c r="F26">
        <v>1</v>
      </c>
      <c r="G26">
        <v>967128</v>
      </c>
      <c r="H26">
        <v>964965</v>
      </c>
      <c r="I26">
        <v>2</v>
      </c>
      <c r="J26">
        <v>1</v>
      </c>
      <c r="K26">
        <v>2</v>
      </c>
      <c r="L26">
        <v>7</v>
      </c>
      <c r="M26">
        <v>2</v>
      </c>
      <c r="O26" s="3" t="s">
        <v>30</v>
      </c>
      <c r="P26">
        <f t="shared" si="1"/>
        <v>9</v>
      </c>
      <c r="Q26">
        <f t="shared" si="2"/>
        <v>399120</v>
      </c>
      <c r="R26">
        <f t="shared" si="3"/>
        <v>335364</v>
      </c>
      <c r="S26">
        <f t="shared" si="4"/>
        <v>3</v>
      </c>
      <c r="T26">
        <f t="shared" si="5"/>
        <v>1</v>
      </c>
      <c r="U26">
        <f t="shared" si="6"/>
        <v>967128</v>
      </c>
      <c r="V26">
        <f t="shared" si="7"/>
        <v>964965</v>
      </c>
      <c r="W26">
        <f t="shared" si="8"/>
        <v>2</v>
      </c>
      <c r="X26">
        <f t="shared" si="9"/>
        <v>1</v>
      </c>
      <c r="Y26">
        <f t="shared" si="10"/>
        <v>2</v>
      </c>
      <c r="Z26">
        <f t="shared" si="11"/>
        <v>7</v>
      </c>
      <c r="AA26">
        <f t="shared" si="12"/>
        <v>2</v>
      </c>
    </row>
    <row r="27" spans="1:27" x14ac:dyDescent="0.2">
      <c r="A27" s="3" t="s">
        <v>31</v>
      </c>
      <c r="B27">
        <v>5</v>
      </c>
      <c r="C27">
        <v>178140</v>
      </c>
      <c r="D27">
        <v>217937</v>
      </c>
      <c r="E27">
        <v>5</v>
      </c>
      <c r="F27">
        <v>4</v>
      </c>
      <c r="G27">
        <v>488929</v>
      </c>
      <c r="H27">
        <v>482451</v>
      </c>
      <c r="I27">
        <v>27</v>
      </c>
      <c r="J27">
        <v>5</v>
      </c>
      <c r="K27">
        <v>10</v>
      </c>
      <c r="L27">
        <v>2</v>
      </c>
      <c r="M27">
        <v>2</v>
      </c>
      <c r="O27" s="3" t="s">
        <v>31</v>
      </c>
      <c r="P27">
        <f t="shared" si="1"/>
        <v>5</v>
      </c>
      <c r="Q27">
        <f t="shared" si="2"/>
        <v>178140</v>
      </c>
      <c r="R27">
        <f t="shared" si="3"/>
        <v>217937</v>
      </c>
      <c r="S27">
        <f t="shared" si="4"/>
        <v>5</v>
      </c>
      <c r="T27">
        <f t="shared" si="5"/>
        <v>4</v>
      </c>
      <c r="U27">
        <f t="shared" si="6"/>
        <v>488929</v>
      </c>
      <c r="V27">
        <f t="shared" si="7"/>
        <v>482451</v>
      </c>
      <c r="W27">
        <f t="shared" si="8"/>
        <v>27</v>
      </c>
      <c r="X27">
        <f t="shared" si="9"/>
        <v>5</v>
      </c>
      <c r="Y27">
        <f t="shared" si="10"/>
        <v>10</v>
      </c>
      <c r="Z27">
        <f t="shared" si="11"/>
        <v>2</v>
      </c>
      <c r="AA27">
        <f t="shared" si="12"/>
        <v>2</v>
      </c>
    </row>
    <row r="28" spans="1:27" x14ac:dyDescent="0.2">
      <c r="A28" s="3" t="s">
        <v>32</v>
      </c>
      <c r="B28">
        <v>7</v>
      </c>
      <c r="C28">
        <v>92452</v>
      </c>
      <c r="D28">
        <v>83424</v>
      </c>
      <c r="E28">
        <v>0</v>
      </c>
      <c r="F28">
        <v>12</v>
      </c>
      <c r="G28">
        <v>224252</v>
      </c>
      <c r="H28">
        <v>293340</v>
      </c>
      <c r="I28">
        <v>5</v>
      </c>
      <c r="J28">
        <v>6</v>
      </c>
      <c r="K28">
        <v>1</v>
      </c>
      <c r="L28">
        <v>4</v>
      </c>
      <c r="M28">
        <v>7</v>
      </c>
      <c r="O28" s="3" t="s">
        <v>32</v>
      </c>
      <c r="P28">
        <f t="shared" si="1"/>
        <v>7</v>
      </c>
      <c r="Q28">
        <f t="shared" si="2"/>
        <v>92452</v>
      </c>
      <c r="R28">
        <f t="shared" si="3"/>
        <v>83424</v>
      </c>
      <c r="S28">
        <f t="shared" si="4"/>
        <v>0</v>
      </c>
      <c r="T28">
        <f t="shared" si="5"/>
        <v>12</v>
      </c>
      <c r="U28">
        <f t="shared" si="6"/>
        <v>224252</v>
      </c>
      <c r="V28">
        <f t="shared" si="7"/>
        <v>293340</v>
      </c>
      <c r="W28">
        <f t="shared" si="8"/>
        <v>5</v>
      </c>
      <c r="X28">
        <f t="shared" si="9"/>
        <v>6</v>
      </c>
      <c r="Y28">
        <f t="shared" si="10"/>
        <v>1</v>
      </c>
      <c r="Z28">
        <f t="shared" si="11"/>
        <v>4</v>
      </c>
      <c r="AA28">
        <f t="shared" si="12"/>
        <v>7</v>
      </c>
    </row>
    <row r="29" spans="1:27" x14ac:dyDescent="0.2">
      <c r="A29" s="3" t="s">
        <v>33</v>
      </c>
      <c r="B29">
        <v>1</v>
      </c>
      <c r="C29">
        <v>49553</v>
      </c>
      <c r="D29">
        <v>40622</v>
      </c>
      <c r="E29">
        <v>4</v>
      </c>
      <c r="F29">
        <v>-1</v>
      </c>
      <c r="G29">
        <v>103408</v>
      </c>
      <c r="H29">
        <v>146895</v>
      </c>
      <c r="I29">
        <v>-1</v>
      </c>
      <c r="J29">
        <v>0</v>
      </c>
      <c r="K29">
        <v>-2</v>
      </c>
      <c r="L29">
        <v>-2</v>
      </c>
      <c r="M29">
        <v>2</v>
      </c>
      <c r="O29" s="3" t="s">
        <v>33</v>
      </c>
      <c r="P29">
        <f t="shared" si="1"/>
        <v>1</v>
      </c>
      <c r="Q29">
        <f t="shared" si="2"/>
        <v>49553</v>
      </c>
      <c r="R29">
        <f t="shared" si="3"/>
        <v>40622</v>
      </c>
      <c r="S29">
        <f t="shared" si="4"/>
        <v>4</v>
      </c>
      <c r="T29">
        <f t="shared" si="5"/>
        <v>-1</v>
      </c>
      <c r="U29">
        <f t="shared" si="6"/>
        <v>103408</v>
      </c>
      <c r="V29">
        <f t="shared" si="7"/>
        <v>146895</v>
      </c>
      <c r="W29">
        <f t="shared" si="8"/>
        <v>-1</v>
      </c>
      <c r="X29">
        <f t="shared" si="9"/>
        <v>0</v>
      </c>
      <c r="Y29">
        <f t="shared" si="10"/>
        <v>-2</v>
      </c>
      <c r="Z29">
        <f t="shared" si="11"/>
        <v>-2</v>
      </c>
      <c r="AA29">
        <f t="shared" si="12"/>
        <v>2</v>
      </c>
    </row>
    <row r="30" spans="1:27" x14ac:dyDescent="0.2">
      <c r="A30" s="3" t="s">
        <v>34</v>
      </c>
      <c r="B30">
        <v>0</v>
      </c>
      <c r="C30">
        <v>30360</v>
      </c>
      <c r="D30">
        <v>28383</v>
      </c>
      <c r="E30">
        <v>2</v>
      </c>
      <c r="F30">
        <v>-1</v>
      </c>
      <c r="G30">
        <v>73513</v>
      </c>
      <c r="H30">
        <v>69376</v>
      </c>
      <c r="I30">
        <v>10</v>
      </c>
      <c r="J30">
        <v>0</v>
      </c>
      <c r="K30">
        <v>6</v>
      </c>
      <c r="L30">
        <v>-1</v>
      </c>
      <c r="M30">
        <v>2</v>
      </c>
      <c r="O30" s="3" t="s">
        <v>34</v>
      </c>
      <c r="P30">
        <f t="shared" si="1"/>
        <v>0</v>
      </c>
      <c r="Q30">
        <f t="shared" si="2"/>
        <v>30360</v>
      </c>
      <c r="R30">
        <f t="shared" si="3"/>
        <v>28383</v>
      </c>
      <c r="S30">
        <f t="shared" si="4"/>
        <v>2</v>
      </c>
      <c r="T30">
        <f t="shared" si="5"/>
        <v>-1</v>
      </c>
      <c r="U30">
        <f t="shared" si="6"/>
        <v>73513</v>
      </c>
      <c r="V30">
        <f t="shared" si="7"/>
        <v>69376</v>
      </c>
      <c r="W30">
        <f t="shared" si="8"/>
        <v>10</v>
      </c>
      <c r="X30">
        <f t="shared" si="9"/>
        <v>0</v>
      </c>
      <c r="Y30">
        <f t="shared" si="10"/>
        <v>6</v>
      </c>
      <c r="Z30">
        <f t="shared" si="11"/>
        <v>-1</v>
      </c>
      <c r="AA30">
        <f t="shared" si="12"/>
        <v>2</v>
      </c>
    </row>
    <row r="31" spans="1:27" x14ac:dyDescent="0.2">
      <c r="A31" s="3" t="s">
        <v>35</v>
      </c>
      <c r="B31">
        <v>0</v>
      </c>
      <c r="C31">
        <v>12622</v>
      </c>
      <c r="D31">
        <v>22245</v>
      </c>
      <c r="E31">
        <v>-4</v>
      </c>
      <c r="F31">
        <v>0</v>
      </c>
      <c r="G31">
        <v>63755</v>
      </c>
      <c r="H31">
        <v>43754</v>
      </c>
      <c r="I31">
        <v>3</v>
      </c>
      <c r="J31">
        <v>3</v>
      </c>
      <c r="K31">
        <v>0</v>
      </c>
      <c r="L31">
        <v>7</v>
      </c>
      <c r="M31">
        <v>2</v>
      </c>
      <c r="O31" s="3" t="s">
        <v>35</v>
      </c>
      <c r="P31">
        <f t="shared" si="1"/>
        <v>0</v>
      </c>
      <c r="Q31">
        <f t="shared" si="2"/>
        <v>12622</v>
      </c>
      <c r="R31">
        <f t="shared" si="3"/>
        <v>22245</v>
      </c>
      <c r="S31">
        <f t="shared" si="4"/>
        <v>-4</v>
      </c>
      <c r="T31">
        <f t="shared" si="5"/>
        <v>0</v>
      </c>
      <c r="U31">
        <f t="shared" si="6"/>
        <v>63755</v>
      </c>
      <c r="V31">
        <f t="shared" si="7"/>
        <v>43754</v>
      </c>
      <c r="W31">
        <f t="shared" si="8"/>
        <v>3</v>
      </c>
      <c r="X31">
        <f t="shared" si="9"/>
        <v>3</v>
      </c>
      <c r="Y31">
        <f t="shared" si="10"/>
        <v>0</v>
      </c>
      <c r="Z31">
        <f t="shared" si="11"/>
        <v>7</v>
      </c>
      <c r="AA31">
        <f t="shared" si="12"/>
        <v>2</v>
      </c>
    </row>
    <row r="34" spans="1:27" x14ac:dyDescent="0.2">
      <c r="O34" t="s">
        <v>60</v>
      </c>
      <c r="Q34">
        <v>21</v>
      </c>
      <c r="R34">
        <v>21</v>
      </c>
      <c r="U34">
        <v>22</v>
      </c>
      <c r="V34">
        <v>22</v>
      </c>
      <c r="Y34">
        <v>23</v>
      </c>
      <c r="Z34">
        <v>23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57</v>
      </c>
      <c r="O36" s="3" t="s">
        <v>28</v>
      </c>
    </row>
    <row r="37" spans="1:27" x14ac:dyDescent="0.2">
      <c r="N37">
        <v>0.01</v>
      </c>
      <c r="O37" s="3" t="s">
        <v>29</v>
      </c>
      <c r="Q37" s="5">
        <f>Q25/$N37</f>
        <v>80456300</v>
      </c>
      <c r="R37" s="5">
        <f>R25/$N37</f>
        <v>84700100</v>
      </c>
      <c r="U37" s="5">
        <f>U25/$N37</f>
        <v>229144000</v>
      </c>
      <c r="V37" s="5">
        <f>V25/$N37</f>
        <v>202069700</v>
      </c>
      <c r="Y37" s="5">
        <f>Y25/$N37</f>
        <v>1200</v>
      </c>
      <c r="Z37" s="5">
        <f>Z25/$N37</f>
        <v>300</v>
      </c>
    </row>
    <row r="38" spans="1:27" x14ac:dyDescent="0.2">
      <c r="N38">
        <f t="shared" ref="N38:N43" si="13">N37/2</f>
        <v>5.0000000000000001E-3</v>
      </c>
      <c r="O38" s="3" t="s">
        <v>30</v>
      </c>
      <c r="Q38" s="5">
        <f t="shared" ref="Q38:R38" si="14">Q26/$N38</f>
        <v>79824000</v>
      </c>
      <c r="R38" s="5">
        <f t="shared" si="14"/>
        <v>67072800</v>
      </c>
      <c r="U38" s="5">
        <f t="shared" ref="U38:V38" si="15">U26/$N38</f>
        <v>193425600</v>
      </c>
      <c r="V38" s="5">
        <f t="shared" si="15"/>
        <v>192993000</v>
      </c>
      <c r="Y38" s="5">
        <f t="shared" ref="Y38:Z38" si="16">Y26/$N38</f>
        <v>400</v>
      </c>
      <c r="Z38" s="5">
        <f t="shared" si="16"/>
        <v>1400</v>
      </c>
    </row>
    <row r="39" spans="1:27" x14ac:dyDescent="0.2">
      <c r="N39">
        <f t="shared" si="13"/>
        <v>2.5000000000000001E-3</v>
      </c>
      <c r="O39" s="3" t="s">
        <v>31</v>
      </c>
      <c r="Q39" s="5">
        <f t="shared" ref="Q39:R39" si="17">Q27/$N39</f>
        <v>71256000</v>
      </c>
      <c r="R39" s="5">
        <f t="shared" si="17"/>
        <v>87174800</v>
      </c>
      <c r="U39" s="5">
        <f t="shared" ref="U39:V39" si="18">U27/$N39</f>
        <v>195571600</v>
      </c>
      <c r="V39" s="5">
        <f t="shared" si="18"/>
        <v>192980400</v>
      </c>
      <c r="Y39" s="5">
        <f t="shared" ref="Y39:Z39" si="19">Y27/$N39</f>
        <v>4000</v>
      </c>
      <c r="Z39" s="5">
        <f t="shared" si="19"/>
        <v>800</v>
      </c>
    </row>
    <row r="40" spans="1:27" x14ac:dyDescent="0.2">
      <c r="N40">
        <f t="shared" si="13"/>
        <v>1.25E-3</v>
      </c>
      <c r="O40" s="3" t="s">
        <v>32</v>
      </c>
      <c r="Q40" s="5">
        <f t="shared" ref="Q40:R40" si="20">Q28/$N40</f>
        <v>73961600</v>
      </c>
      <c r="R40" s="5">
        <f t="shared" si="20"/>
        <v>66739200</v>
      </c>
      <c r="U40" s="5">
        <f t="shared" ref="U40:V40" si="21">U28/$N40</f>
        <v>179401600</v>
      </c>
      <c r="V40" s="5">
        <f t="shared" si="21"/>
        <v>234672000</v>
      </c>
      <c r="Y40" s="5">
        <f t="shared" ref="Y40:Z40" si="22">Y28/$N40</f>
        <v>800</v>
      </c>
      <c r="Z40" s="5">
        <f t="shared" si="22"/>
        <v>3200</v>
      </c>
    </row>
    <row r="41" spans="1:27" x14ac:dyDescent="0.2">
      <c r="N41">
        <f t="shared" si="13"/>
        <v>6.2500000000000001E-4</v>
      </c>
      <c r="O41" s="3" t="s">
        <v>33</v>
      </c>
      <c r="Q41" s="5">
        <f t="shared" ref="Q41:R41" si="23">Q29/$N41</f>
        <v>79284800</v>
      </c>
      <c r="R41" s="5">
        <f t="shared" si="23"/>
        <v>64995200</v>
      </c>
      <c r="U41" s="5">
        <f t="shared" ref="U41:V41" si="24">U29/$N41</f>
        <v>165452800</v>
      </c>
      <c r="V41" s="5">
        <f t="shared" si="24"/>
        <v>235032000</v>
      </c>
      <c r="Y41" s="5">
        <f t="shared" ref="Y41:Z41" si="25">Y29/$N41</f>
        <v>-3200</v>
      </c>
      <c r="Z41" s="5">
        <f t="shared" si="25"/>
        <v>-3200</v>
      </c>
    </row>
    <row r="42" spans="1:27" x14ac:dyDescent="0.2">
      <c r="N42">
        <f t="shared" si="13"/>
        <v>3.1250000000000001E-4</v>
      </c>
      <c r="O42" s="3" t="s">
        <v>34</v>
      </c>
      <c r="Q42" s="5">
        <f t="shared" ref="Q42:R42" si="26">Q30/$N42</f>
        <v>97152000</v>
      </c>
      <c r="R42" s="5">
        <f t="shared" si="26"/>
        <v>90825600</v>
      </c>
      <c r="U42" s="5">
        <f t="shared" ref="U42:V42" si="27">U30/$N42</f>
        <v>235241600</v>
      </c>
      <c r="V42" s="5">
        <f t="shared" si="27"/>
        <v>222003200</v>
      </c>
      <c r="Y42" s="5">
        <f t="shared" ref="Y42:Z42" si="28">Y30/$N42</f>
        <v>19200</v>
      </c>
      <c r="Z42" s="5">
        <f t="shared" si="28"/>
        <v>-3200</v>
      </c>
    </row>
    <row r="43" spans="1:27" x14ac:dyDescent="0.2">
      <c r="N43">
        <f t="shared" si="13"/>
        <v>1.5625E-4</v>
      </c>
      <c r="O43" s="3" t="s">
        <v>35</v>
      </c>
      <c r="Q43" s="5">
        <f t="shared" ref="Q43:R43" si="29">Q31/$N43</f>
        <v>80780800</v>
      </c>
      <c r="R43" s="5">
        <f t="shared" si="29"/>
        <v>142368000</v>
      </c>
      <c r="U43" s="5">
        <f t="shared" ref="U43:V43" si="30">U31/$N43</f>
        <v>408032000</v>
      </c>
      <c r="V43" s="5">
        <f t="shared" si="30"/>
        <v>280025600</v>
      </c>
      <c r="Y43" s="5">
        <f t="shared" ref="Y43:Z43" si="31">Y31/$N43</f>
        <v>0</v>
      </c>
      <c r="Z43" s="5">
        <f t="shared" si="31"/>
        <v>44800</v>
      </c>
    </row>
    <row r="44" spans="1:27" x14ac:dyDescent="0.2">
      <c r="Q44" t="s">
        <v>63</v>
      </c>
      <c r="U44" t="s">
        <v>63</v>
      </c>
      <c r="Y44" t="s">
        <v>63</v>
      </c>
    </row>
    <row r="45" spans="1:27" x14ac:dyDescent="0.2">
      <c r="Q45" s="5">
        <f>AVERAGE(Q37:Q43)</f>
        <v>80387928.571428567</v>
      </c>
      <c r="R45" s="5">
        <f>AVERAGE(R37:R43)</f>
        <v>86267957.142857149</v>
      </c>
      <c r="U45" s="5">
        <f>AVERAGE(U37:U43)</f>
        <v>229467028.57142857</v>
      </c>
      <c r="V45" s="5">
        <f>AVERAGE(V37:V43)</f>
        <v>222825128.57142857</v>
      </c>
      <c r="Y45" s="5">
        <f>AVERAGE(Y37:Y43)</f>
        <v>3200</v>
      </c>
      <c r="Z45" s="5">
        <f>AVERAGE(Z37:Z43)</f>
        <v>6300</v>
      </c>
    </row>
    <row r="46" spans="1:27" x14ac:dyDescent="0.2">
      <c r="Q46" t="s">
        <v>64</v>
      </c>
      <c r="U46" t="s">
        <v>64</v>
      </c>
      <c r="Y46" t="s">
        <v>64</v>
      </c>
    </row>
    <row r="47" spans="1:27" x14ac:dyDescent="0.2">
      <c r="Q47" s="5">
        <f>AVERAGE(Q45:R45)</f>
        <v>83327942.857142866</v>
      </c>
      <c r="U47" s="5">
        <f>AVERAGE(U45:V45)</f>
        <v>226146078.57142857</v>
      </c>
      <c r="Y47" s="5">
        <f>AVERAGE(Y45:Z45)</f>
        <v>4750</v>
      </c>
    </row>
    <row r="48" spans="1:27" x14ac:dyDescent="0.2">
      <c r="Q48" t="s">
        <v>66</v>
      </c>
      <c r="U48" t="s">
        <v>66</v>
      </c>
      <c r="Y48" t="s">
        <v>66</v>
      </c>
    </row>
    <row r="49" spans="17:26" x14ac:dyDescent="0.2">
      <c r="Q49" s="5">
        <f>MEDIAN(Q37:Q43)</f>
        <v>79824000</v>
      </c>
      <c r="R49" s="5">
        <f>MEDIAN(R37:R43)</f>
        <v>84700100</v>
      </c>
      <c r="U49" s="5">
        <f>MEDIAN(U37:U43)</f>
        <v>195571600</v>
      </c>
      <c r="V49" s="5">
        <f>MEDIAN(V37:V43)</f>
        <v>222003200</v>
      </c>
      <c r="Y49" s="5">
        <f>MEDIAN(Y37:Y43)</f>
        <v>800</v>
      </c>
      <c r="Z49" s="5">
        <f>MEDIAN(Z37:Z43)</f>
        <v>800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E0C5-4B20-4A31-800C-BDC3CDA40DD1}">
  <dimension ref="A1:AA49"/>
  <sheetViews>
    <sheetView topLeftCell="A18" workbookViewId="0">
      <selection activeCell="S57" sqref="O51:S57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50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51</v>
      </c>
    </row>
    <row r="22" spans="1:27" x14ac:dyDescent="0.2">
      <c r="B22" t="s">
        <v>52</v>
      </c>
      <c r="N22" t="s">
        <v>65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61</v>
      </c>
      <c r="O23" s="3" t="s">
        <v>62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10</v>
      </c>
      <c r="C24">
        <v>5</v>
      </c>
      <c r="D24">
        <v>9</v>
      </c>
      <c r="E24">
        <v>6</v>
      </c>
      <c r="F24">
        <v>11</v>
      </c>
      <c r="G24">
        <v>1</v>
      </c>
      <c r="H24">
        <v>7</v>
      </c>
      <c r="I24">
        <v>10</v>
      </c>
      <c r="J24">
        <v>10</v>
      </c>
      <c r="K24">
        <v>4</v>
      </c>
      <c r="L24">
        <v>5</v>
      </c>
      <c r="M24">
        <v>-1</v>
      </c>
      <c r="N24">
        <v>0</v>
      </c>
      <c r="O24" s="3" t="s">
        <v>28</v>
      </c>
      <c r="P24">
        <f>B24-$N$24</f>
        <v>10</v>
      </c>
      <c r="Q24">
        <f t="shared" ref="Q24:AA31" si="0">C24-$N$24</f>
        <v>5</v>
      </c>
      <c r="R24">
        <f t="shared" si="0"/>
        <v>9</v>
      </c>
      <c r="S24">
        <f t="shared" si="0"/>
        <v>6</v>
      </c>
      <c r="T24">
        <f t="shared" si="0"/>
        <v>11</v>
      </c>
      <c r="U24">
        <f t="shared" si="0"/>
        <v>1</v>
      </c>
      <c r="V24">
        <f t="shared" si="0"/>
        <v>7</v>
      </c>
      <c r="W24">
        <f t="shared" si="0"/>
        <v>10</v>
      </c>
      <c r="X24">
        <f t="shared" si="0"/>
        <v>10</v>
      </c>
      <c r="Y24">
        <f t="shared" si="0"/>
        <v>4</v>
      </c>
      <c r="Z24">
        <f t="shared" si="0"/>
        <v>5</v>
      </c>
      <c r="AA24">
        <f t="shared" si="0"/>
        <v>-1</v>
      </c>
    </row>
    <row r="25" spans="1:27" x14ac:dyDescent="0.2">
      <c r="A25" s="3" t="s">
        <v>29</v>
      </c>
      <c r="B25">
        <v>1669</v>
      </c>
      <c r="C25">
        <v>3</v>
      </c>
      <c r="D25">
        <v>15</v>
      </c>
      <c r="E25">
        <v>3640446</v>
      </c>
      <c r="F25">
        <v>3659406</v>
      </c>
      <c r="G25">
        <v>25</v>
      </c>
      <c r="H25">
        <v>7313032</v>
      </c>
      <c r="I25">
        <v>7047822</v>
      </c>
      <c r="J25">
        <v>3</v>
      </c>
      <c r="K25">
        <v>435272</v>
      </c>
      <c r="L25">
        <v>423752</v>
      </c>
      <c r="M25">
        <v>4</v>
      </c>
      <c r="O25" s="3" t="s">
        <v>29</v>
      </c>
      <c r="P25">
        <f t="shared" ref="P25:P31" si="1">B25-$N$24</f>
        <v>1669</v>
      </c>
      <c r="Q25">
        <f t="shared" si="0"/>
        <v>3</v>
      </c>
      <c r="R25">
        <f t="shared" si="0"/>
        <v>15</v>
      </c>
      <c r="S25">
        <f t="shared" si="0"/>
        <v>3640446</v>
      </c>
      <c r="T25">
        <f t="shared" si="0"/>
        <v>3659406</v>
      </c>
      <c r="U25">
        <f t="shared" si="0"/>
        <v>25</v>
      </c>
      <c r="V25">
        <f t="shared" si="0"/>
        <v>7313032</v>
      </c>
      <c r="W25">
        <f t="shared" si="0"/>
        <v>7047822</v>
      </c>
      <c r="X25">
        <f t="shared" si="0"/>
        <v>3</v>
      </c>
      <c r="Y25">
        <f t="shared" si="0"/>
        <v>435272</v>
      </c>
      <c r="Z25">
        <f t="shared" si="0"/>
        <v>423752</v>
      </c>
      <c r="AA25">
        <f t="shared" si="0"/>
        <v>4</v>
      </c>
    </row>
    <row r="26" spans="1:27" x14ac:dyDescent="0.2">
      <c r="A26" s="3" t="s">
        <v>30</v>
      </c>
      <c r="B26">
        <v>7</v>
      </c>
      <c r="C26">
        <v>4</v>
      </c>
      <c r="D26">
        <v>9</v>
      </c>
      <c r="E26">
        <v>1638490</v>
      </c>
      <c r="F26">
        <v>1590940</v>
      </c>
      <c r="G26">
        <v>14</v>
      </c>
      <c r="H26">
        <v>3197663</v>
      </c>
      <c r="I26">
        <v>3008704</v>
      </c>
      <c r="J26">
        <v>17</v>
      </c>
      <c r="K26">
        <v>210358</v>
      </c>
      <c r="L26">
        <v>219747</v>
      </c>
      <c r="M26">
        <v>8</v>
      </c>
      <c r="O26" s="3" t="s">
        <v>30</v>
      </c>
      <c r="P26">
        <f t="shared" si="1"/>
        <v>7</v>
      </c>
      <c r="Q26">
        <f t="shared" si="0"/>
        <v>4</v>
      </c>
      <c r="R26">
        <f t="shared" si="0"/>
        <v>9</v>
      </c>
      <c r="S26">
        <f t="shared" si="0"/>
        <v>1638490</v>
      </c>
      <c r="T26">
        <f t="shared" si="0"/>
        <v>1590940</v>
      </c>
      <c r="U26">
        <f t="shared" si="0"/>
        <v>14</v>
      </c>
      <c r="V26">
        <f t="shared" si="0"/>
        <v>3197663</v>
      </c>
      <c r="W26">
        <f t="shared" si="0"/>
        <v>3008704</v>
      </c>
      <c r="X26">
        <f t="shared" si="0"/>
        <v>17</v>
      </c>
      <c r="Y26">
        <f t="shared" si="0"/>
        <v>210358</v>
      </c>
      <c r="Z26">
        <f t="shared" si="0"/>
        <v>219747</v>
      </c>
      <c r="AA26">
        <f t="shared" si="0"/>
        <v>8</v>
      </c>
    </row>
    <row r="27" spans="1:27" x14ac:dyDescent="0.2">
      <c r="A27" s="3" t="s">
        <v>31</v>
      </c>
      <c r="B27">
        <v>4</v>
      </c>
      <c r="C27">
        <v>3</v>
      </c>
      <c r="D27">
        <v>3</v>
      </c>
      <c r="E27">
        <v>864155</v>
      </c>
      <c r="F27">
        <v>810267</v>
      </c>
      <c r="G27">
        <v>84</v>
      </c>
      <c r="H27">
        <v>1436343</v>
      </c>
      <c r="I27">
        <v>1408322</v>
      </c>
      <c r="J27">
        <v>36</v>
      </c>
      <c r="K27">
        <v>104648</v>
      </c>
      <c r="L27">
        <v>129925</v>
      </c>
      <c r="M27">
        <v>5</v>
      </c>
      <c r="O27" s="3" t="s">
        <v>31</v>
      </c>
      <c r="P27">
        <f t="shared" si="1"/>
        <v>4</v>
      </c>
      <c r="Q27">
        <f t="shared" si="0"/>
        <v>3</v>
      </c>
      <c r="R27">
        <f t="shared" si="0"/>
        <v>3</v>
      </c>
      <c r="S27">
        <f t="shared" si="0"/>
        <v>864155</v>
      </c>
      <c r="T27">
        <f t="shared" si="0"/>
        <v>810267</v>
      </c>
      <c r="U27">
        <f t="shared" si="0"/>
        <v>84</v>
      </c>
      <c r="V27">
        <f t="shared" si="0"/>
        <v>1436343</v>
      </c>
      <c r="W27">
        <f t="shared" si="0"/>
        <v>1408322</v>
      </c>
      <c r="X27">
        <f t="shared" si="0"/>
        <v>36</v>
      </c>
      <c r="Y27">
        <f t="shared" si="0"/>
        <v>104648</v>
      </c>
      <c r="Z27">
        <f t="shared" si="0"/>
        <v>129925</v>
      </c>
      <c r="AA27">
        <f t="shared" si="0"/>
        <v>5</v>
      </c>
    </row>
    <row r="28" spans="1:27" x14ac:dyDescent="0.2">
      <c r="A28" s="3" t="s">
        <v>32</v>
      </c>
      <c r="B28">
        <v>1</v>
      </c>
      <c r="C28">
        <v>8</v>
      </c>
      <c r="D28">
        <v>9</v>
      </c>
      <c r="E28">
        <v>385472</v>
      </c>
      <c r="F28">
        <v>382861</v>
      </c>
      <c r="G28">
        <v>0</v>
      </c>
      <c r="H28">
        <v>679514</v>
      </c>
      <c r="I28">
        <v>676590</v>
      </c>
      <c r="J28">
        <v>7</v>
      </c>
      <c r="K28">
        <v>54037</v>
      </c>
      <c r="L28">
        <v>56551</v>
      </c>
      <c r="M28">
        <v>6</v>
      </c>
      <c r="O28" s="3" t="s">
        <v>32</v>
      </c>
      <c r="P28">
        <f t="shared" si="1"/>
        <v>1</v>
      </c>
      <c r="Q28">
        <f t="shared" si="0"/>
        <v>8</v>
      </c>
      <c r="R28">
        <f t="shared" si="0"/>
        <v>9</v>
      </c>
      <c r="S28">
        <f t="shared" si="0"/>
        <v>385472</v>
      </c>
      <c r="T28">
        <f t="shared" si="0"/>
        <v>382861</v>
      </c>
      <c r="U28">
        <f t="shared" si="0"/>
        <v>0</v>
      </c>
      <c r="V28">
        <f t="shared" si="0"/>
        <v>679514</v>
      </c>
      <c r="W28">
        <f t="shared" si="0"/>
        <v>676590</v>
      </c>
      <c r="X28">
        <f t="shared" si="0"/>
        <v>7</v>
      </c>
      <c r="Y28">
        <f t="shared" si="0"/>
        <v>54037</v>
      </c>
      <c r="Z28">
        <f t="shared" si="0"/>
        <v>56551</v>
      </c>
      <c r="AA28">
        <f t="shared" si="0"/>
        <v>6</v>
      </c>
    </row>
    <row r="29" spans="1:27" x14ac:dyDescent="0.2">
      <c r="A29" s="3" t="s">
        <v>33</v>
      </c>
      <c r="B29">
        <v>2</v>
      </c>
      <c r="C29">
        <v>4</v>
      </c>
      <c r="D29">
        <v>1</v>
      </c>
      <c r="E29">
        <v>168567</v>
      </c>
      <c r="F29">
        <v>222324</v>
      </c>
      <c r="G29">
        <v>1</v>
      </c>
      <c r="H29">
        <v>337218</v>
      </c>
      <c r="I29">
        <v>338056</v>
      </c>
      <c r="J29">
        <v>6</v>
      </c>
      <c r="K29">
        <v>16851</v>
      </c>
      <c r="L29">
        <v>20993</v>
      </c>
      <c r="M29">
        <v>4</v>
      </c>
      <c r="O29" s="3" t="s">
        <v>33</v>
      </c>
      <c r="P29">
        <f t="shared" si="1"/>
        <v>2</v>
      </c>
      <c r="Q29">
        <f t="shared" si="0"/>
        <v>4</v>
      </c>
      <c r="R29">
        <f t="shared" si="0"/>
        <v>1</v>
      </c>
      <c r="S29">
        <f t="shared" si="0"/>
        <v>168567</v>
      </c>
      <c r="T29">
        <f t="shared" si="0"/>
        <v>222324</v>
      </c>
      <c r="U29">
        <f t="shared" si="0"/>
        <v>1</v>
      </c>
      <c r="V29">
        <f t="shared" si="0"/>
        <v>337218</v>
      </c>
      <c r="W29">
        <f t="shared" si="0"/>
        <v>338056</v>
      </c>
      <c r="X29">
        <f t="shared" si="0"/>
        <v>6</v>
      </c>
      <c r="Y29">
        <f t="shared" si="0"/>
        <v>16851</v>
      </c>
      <c r="Z29">
        <f t="shared" si="0"/>
        <v>20993</v>
      </c>
      <c r="AA29">
        <f t="shared" si="0"/>
        <v>4</v>
      </c>
    </row>
    <row r="30" spans="1:27" x14ac:dyDescent="0.2">
      <c r="A30" s="3" t="s">
        <v>34</v>
      </c>
      <c r="B30">
        <v>3</v>
      </c>
      <c r="C30">
        <v>0</v>
      </c>
      <c r="D30">
        <v>0</v>
      </c>
      <c r="E30">
        <v>89895</v>
      </c>
      <c r="F30">
        <v>125786</v>
      </c>
      <c r="G30">
        <v>3</v>
      </c>
      <c r="H30">
        <v>187957</v>
      </c>
      <c r="I30">
        <v>179616</v>
      </c>
      <c r="J30">
        <v>11</v>
      </c>
      <c r="K30">
        <v>4632</v>
      </c>
      <c r="L30">
        <v>11823</v>
      </c>
      <c r="M30">
        <v>8</v>
      </c>
      <c r="O30" s="3" t="s">
        <v>34</v>
      </c>
      <c r="P30">
        <f t="shared" si="1"/>
        <v>3</v>
      </c>
      <c r="Q30">
        <f t="shared" si="0"/>
        <v>0</v>
      </c>
      <c r="R30">
        <f t="shared" si="0"/>
        <v>0</v>
      </c>
      <c r="S30">
        <f t="shared" si="0"/>
        <v>89895</v>
      </c>
      <c r="T30">
        <f t="shared" si="0"/>
        <v>125786</v>
      </c>
      <c r="U30">
        <f t="shared" si="0"/>
        <v>3</v>
      </c>
      <c r="V30">
        <f t="shared" si="0"/>
        <v>187957</v>
      </c>
      <c r="W30">
        <f t="shared" si="0"/>
        <v>179616</v>
      </c>
      <c r="X30">
        <f t="shared" si="0"/>
        <v>11</v>
      </c>
      <c r="Y30">
        <f t="shared" si="0"/>
        <v>4632</v>
      </c>
      <c r="Z30">
        <f t="shared" si="0"/>
        <v>11823</v>
      </c>
      <c r="AA30">
        <f t="shared" si="0"/>
        <v>8</v>
      </c>
    </row>
    <row r="31" spans="1:27" x14ac:dyDescent="0.2">
      <c r="A31" s="3" t="s">
        <v>35</v>
      </c>
      <c r="B31">
        <v>7</v>
      </c>
      <c r="C31">
        <v>2</v>
      </c>
      <c r="D31">
        <v>0</v>
      </c>
      <c r="E31">
        <v>62932</v>
      </c>
      <c r="F31">
        <v>83233</v>
      </c>
      <c r="G31">
        <v>0</v>
      </c>
      <c r="H31">
        <v>138972</v>
      </c>
      <c r="I31">
        <v>141860</v>
      </c>
      <c r="J31">
        <v>3</v>
      </c>
      <c r="K31">
        <v>2834</v>
      </c>
      <c r="L31">
        <v>17823</v>
      </c>
      <c r="M31">
        <v>4</v>
      </c>
      <c r="O31" s="3" t="s">
        <v>35</v>
      </c>
      <c r="P31">
        <f t="shared" si="1"/>
        <v>7</v>
      </c>
      <c r="Q31">
        <f t="shared" si="0"/>
        <v>2</v>
      </c>
      <c r="R31">
        <f t="shared" si="0"/>
        <v>0</v>
      </c>
      <c r="S31">
        <f t="shared" si="0"/>
        <v>62932</v>
      </c>
      <c r="T31">
        <f t="shared" si="0"/>
        <v>83233</v>
      </c>
      <c r="U31">
        <f t="shared" si="0"/>
        <v>0</v>
      </c>
      <c r="V31">
        <f t="shared" si="0"/>
        <v>138972</v>
      </c>
      <c r="W31">
        <f t="shared" si="0"/>
        <v>141860</v>
      </c>
      <c r="X31">
        <f t="shared" si="0"/>
        <v>3</v>
      </c>
      <c r="Y31">
        <f t="shared" si="0"/>
        <v>2834</v>
      </c>
      <c r="Z31">
        <f t="shared" si="0"/>
        <v>17823</v>
      </c>
      <c r="AA31">
        <f t="shared" si="0"/>
        <v>4</v>
      </c>
    </row>
    <row r="34" spans="1:27" x14ac:dyDescent="0.2">
      <c r="O34" t="s">
        <v>60</v>
      </c>
      <c r="P34">
        <v>17</v>
      </c>
      <c r="Q34">
        <v>17</v>
      </c>
      <c r="S34">
        <v>18</v>
      </c>
      <c r="T34">
        <v>18</v>
      </c>
      <c r="V34">
        <v>19</v>
      </c>
      <c r="W34">
        <v>19</v>
      </c>
      <c r="Y34">
        <v>20</v>
      </c>
      <c r="Z34">
        <v>20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53</v>
      </c>
      <c r="O36" s="3" t="s">
        <v>28</v>
      </c>
    </row>
    <row r="37" spans="1:27" x14ac:dyDescent="0.2">
      <c r="L37" s="5"/>
      <c r="N37">
        <v>0.01</v>
      </c>
      <c r="O37" s="3" t="s">
        <v>29</v>
      </c>
      <c r="P37" s="5">
        <f>P25/$N37</f>
        <v>166900</v>
      </c>
      <c r="Q37" s="5">
        <f>Q25/$N37</f>
        <v>300</v>
      </c>
      <c r="S37" s="5">
        <f>S25/$N37</f>
        <v>364044600</v>
      </c>
      <c r="T37" s="5">
        <f>T25/$N37</f>
        <v>365940600</v>
      </c>
      <c r="V37" s="5">
        <f>V25/$N37</f>
        <v>731303200</v>
      </c>
      <c r="W37" s="5">
        <f>W25/$N37</f>
        <v>704782200</v>
      </c>
      <c r="Y37" s="5">
        <f>Y25/$N37</f>
        <v>43527200</v>
      </c>
      <c r="Z37" s="5">
        <f>Z25/$N37</f>
        <v>42375200</v>
      </c>
    </row>
    <row r="38" spans="1:27" x14ac:dyDescent="0.2">
      <c r="L38" s="5"/>
      <c r="N38">
        <f t="shared" ref="N38:N43" si="2">N37/2</f>
        <v>5.0000000000000001E-3</v>
      </c>
      <c r="O38" s="3" t="s">
        <v>30</v>
      </c>
      <c r="P38" s="5">
        <f t="shared" ref="P38:Q43" si="3">P26/$N38</f>
        <v>1400</v>
      </c>
      <c r="Q38" s="5">
        <f t="shared" si="3"/>
        <v>800</v>
      </c>
      <c r="S38" s="5">
        <f t="shared" ref="S38:T43" si="4">S26/$N38</f>
        <v>327698000</v>
      </c>
      <c r="T38" s="5">
        <f t="shared" si="4"/>
        <v>318188000</v>
      </c>
      <c r="V38" s="5">
        <f t="shared" ref="V38:W38" si="5">V26/$N38</f>
        <v>639532600</v>
      </c>
      <c r="W38" s="5">
        <f t="shared" si="5"/>
        <v>601740800</v>
      </c>
      <c r="Y38" s="5">
        <f t="shared" ref="Y38:Z43" si="6">Y26/$N38</f>
        <v>42071600</v>
      </c>
      <c r="Z38" s="5">
        <f t="shared" si="6"/>
        <v>43949400</v>
      </c>
    </row>
    <row r="39" spans="1:27" x14ac:dyDescent="0.2">
      <c r="L39" s="5"/>
      <c r="N39">
        <f t="shared" si="2"/>
        <v>2.5000000000000001E-3</v>
      </c>
      <c r="O39" s="3" t="s">
        <v>31</v>
      </c>
      <c r="P39" s="5">
        <f t="shared" si="3"/>
        <v>1600</v>
      </c>
      <c r="Q39" s="5">
        <f t="shared" si="3"/>
        <v>1200</v>
      </c>
      <c r="S39" s="5">
        <f t="shared" si="4"/>
        <v>345662000</v>
      </c>
      <c r="T39" s="5">
        <f t="shared" si="4"/>
        <v>324106800</v>
      </c>
      <c r="V39" s="5">
        <f t="shared" ref="V39:W39" si="7">V27/$N39</f>
        <v>574537200</v>
      </c>
      <c r="W39" s="5">
        <f t="shared" si="7"/>
        <v>563328800</v>
      </c>
      <c r="Y39" s="5">
        <f t="shared" si="6"/>
        <v>41859200</v>
      </c>
      <c r="Z39" s="5">
        <f t="shared" si="6"/>
        <v>51970000</v>
      </c>
    </row>
    <row r="40" spans="1:27" x14ac:dyDescent="0.2">
      <c r="L40" s="5"/>
      <c r="N40">
        <f t="shared" si="2"/>
        <v>1.25E-3</v>
      </c>
      <c r="O40" s="3" t="s">
        <v>32</v>
      </c>
      <c r="P40" s="5">
        <f t="shared" si="3"/>
        <v>800</v>
      </c>
      <c r="Q40" s="5">
        <f t="shared" si="3"/>
        <v>6400</v>
      </c>
      <c r="S40" s="5">
        <f t="shared" si="4"/>
        <v>308377600</v>
      </c>
      <c r="T40" s="5">
        <f t="shared" si="4"/>
        <v>306288800</v>
      </c>
      <c r="V40" s="5">
        <f t="shared" ref="V40:W40" si="8">V28/$N40</f>
        <v>543611200</v>
      </c>
      <c r="W40" s="5">
        <f t="shared" si="8"/>
        <v>541272000</v>
      </c>
      <c r="Y40" s="5">
        <f t="shared" si="6"/>
        <v>43229600</v>
      </c>
      <c r="Z40" s="5">
        <f t="shared" si="6"/>
        <v>45240800</v>
      </c>
    </row>
    <row r="41" spans="1:27" x14ac:dyDescent="0.2">
      <c r="L41" s="5"/>
      <c r="N41">
        <f t="shared" si="2"/>
        <v>6.2500000000000001E-4</v>
      </c>
      <c r="O41" s="3" t="s">
        <v>33</v>
      </c>
      <c r="P41" s="5">
        <f t="shared" si="3"/>
        <v>3200</v>
      </c>
      <c r="Q41" s="5">
        <f t="shared" si="3"/>
        <v>6400</v>
      </c>
      <c r="S41" s="5">
        <f t="shared" si="4"/>
        <v>269707200</v>
      </c>
      <c r="T41" s="5">
        <f t="shared" si="4"/>
        <v>355718400</v>
      </c>
      <c r="V41" s="5">
        <f t="shared" ref="V41:W41" si="9">V29/$N41</f>
        <v>539548800</v>
      </c>
      <c r="W41" s="5">
        <f t="shared" si="9"/>
        <v>540889600</v>
      </c>
      <c r="Y41" s="5">
        <f t="shared" si="6"/>
        <v>26961600</v>
      </c>
      <c r="Z41" s="5">
        <f t="shared" si="6"/>
        <v>33588800</v>
      </c>
    </row>
    <row r="42" spans="1:27" x14ac:dyDescent="0.2">
      <c r="L42" s="5"/>
      <c r="N42">
        <f t="shared" si="2"/>
        <v>3.1250000000000001E-4</v>
      </c>
      <c r="O42" s="3" t="s">
        <v>34</v>
      </c>
      <c r="P42" s="5">
        <f t="shared" si="3"/>
        <v>9600</v>
      </c>
      <c r="Q42" s="5">
        <f t="shared" si="3"/>
        <v>0</v>
      </c>
      <c r="S42" s="5">
        <f t="shared" si="4"/>
        <v>287664000</v>
      </c>
      <c r="T42" s="5">
        <f t="shared" si="4"/>
        <v>402515200</v>
      </c>
      <c r="V42" s="5">
        <f t="shared" ref="V42:W42" si="10">V30/$N42</f>
        <v>601462400</v>
      </c>
      <c r="W42" s="5">
        <f t="shared" si="10"/>
        <v>574771200</v>
      </c>
      <c r="Y42" s="5">
        <f t="shared" si="6"/>
        <v>14822400</v>
      </c>
      <c r="Z42" s="5">
        <f t="shared" si="6"/>
        <v>37833600</v>
      </c>
    </row>
    <row r="43" spans="1:27" x14ac:dyDescent="0.2">
      <c r="L43" s="5"/>
      <c r="N43">
        <f t="shared" si="2"/>
        <v>1.5625E-4</v>
      </c>
      <c r="O43" s="3" t="s">
        <v>35</v>
      </c>
      <c r="P43" s="5">
        <f t="shared" si="3"/>
        <v>44800</v>
      </c>
      <c r="Q43" s="5">
        <f t="shared" si="3"/>
        <v>12800</v>
      </c>
      <c r="S43" s="5">
        <f t="shared" si="4"/>
        <v>402764800</v>
      </c>
      <c r="T43" s="5">
        <f t="shared" si="4"/>
        <v>532691200</v>
      </c>
      <c r="V43" s="5">
        <f t="shared" ref="V43:W43" si="11">V31/$N43</f>
        <v>889420800</v>
      </c>
      <c r="W43" s="5">
        <f t="shared" si="11"/>
        <v>907904000</v>
      </c>
      <c r="Y43" s="5">
        <f t="shared" si="6"/>
        <v>18137600</v>
      </c>
      <c r="Z43" s="5">
        <f t="shared" si="6"/>
        <v>114067200</v>
      </c>
    </row>
    <row r="44" spans="1:27" x14ac:dyDescent="0.2">
      <c r="P44" t="s">
        <v>63</v>
      </c>
      <c r="S44" t="s">
        <v>63</v>
      </c>
      <c r="V44" t="s">
        <v>63</v>
      </c>
      <c r="Y44" t="s">
        <v>63</v>
      </c>
    </row>
    <row r="45" spans="1:27" x14ac:dyDescent="0.2">
      <c r="L45" s="5"/>
      <c r="P45" s="5">
        <f>AVERAGE(P37:P43)</f>
        <v>32614.285714285714</v>
      </c>
      <c r="Q45" s="5">
        <f>AVERAGE(Q37:Q43)</f>
        <v>3985.7142857142858</v>
      </c>
      <c r="S45" s="5">
        <f>AVERAGE(S37:S43)</f>
        <v>329416885.71428573</v>
      </c>
      <c r="T45" s="5">
        <f>AVERAGE(T37:T43)</f>
        <v>372207000</v>
      </c>
      <c r="V45" s="5">
        <f>AVERAGE(V37:V43)</f>
        <v>645630885.71428573</v>
      </c>
      <c r="W45" s="5">
        <f>AVERAGE(W37:W43)</f>
        <v>633526942.85714281</v>
      </c>
      <c r="Y45" s="5">
        <f>AVERAGE(Y37:Y43)</f>
        <v>32944171.428571429</v>
      </c>
      <c r="Z45" s="5">
        <f>AVERAGE(Z37:Z43)</f>
        <v>52717857.142857142</v>
      </c>
    </row>
    <row r="46" spans="1:27" x14ac:dyDescent="0.2">
      <c r="P46" t="s">
        <v>64</v>
      </c>
      <c r="S46" t="s">
        <v>64</v>
      </c>
      <c r="V46" t="s">
        <v>64</v>
      </c>
      <c r="Y46" t="s">
        <v>64</v>
      </c>
    </row>
    <row r="47" spans="1:27" x14ac:dyDescent="0.2">
      <c r="P47" s="5">
        <f>AVERAGE(P45:Q45)</f>
        <v>18300</v>
      </c>
      <c r="S47" s="5">
        <f>AVERAGE(S45:T45)</f>
        <v>350811942.85714287</v>
      </c>
      <c r="V47" s="5">
        <f>AVERAGE(V45:W45)</f>
        <v>639578914.28571427</v>
      </c>
      <c r="Y47" s="5">
        <f>AVERAGE(Y45:Z45)</f>
        <v>42831014.285714284</v>
      </c>
    </row>
    <row r="48" spans="1:27" x14ac:dyDescent="0.2">
      <c r="P48" t="s">
        <v>66</v>
      </c>
      <c r="S48" t="s">
        <v>66</v>
      </c>
      <c r="V48" t="s">
        <v>66</v>
      </c>
      <c r="Y48" t="s">
        <v>66</v>
      </c>
    </row>
    <row r="49" spans="16:26" x14ac:dyDescent="0.2">
      <c r="P49" s="5">
        <f>MEDIAN(P37:P43)</f>
        <v>3200</v>
      </c>
      <c r="Q49" s="5">
        <f>MEDIAN(Q37:Q43)</f>
        <v>1200</v>
      </c>
      <c r="S49" s="5">
        <f>MEDIAN(S37:S43)</f>
        <v>327698000</v>
      </c>
      <c r="T49" s="5">
        <f>MEDIAN(T37:T43)</f>
        <v>355718400</v>
      </c>
      <c r="V49" s="5">
        <f>MEDIAN(V37:V43)</f>
        <v>601462400</v>
      </c>
      <c r="W49" s="5">
        <f>MEDIAN(W37:W43)</f>
        <v>574771200</v>
      </c>
      <c r="Y49" s="5">
        <f>MEDIAN(Y37:Y43)</f>
        <v>41859200</v>
      </c>
      <c r="Z49" s="5">
        <f>MEDIAN(Z37:Z43)</f>
        <v>43949400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1ECF-0FCF-4686-86B8-8928FDB7A442}">
  <dimension ref="A1:AA49"/>
  <sheetViews>
    <sheetView topLeftCell="A18" workbookViewId="0">
      <selection activeCell="R55" sqref="N51:R55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46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47</v>
      </c>
    </row>
    <row r="22" spans="1:27" x14ac:dyDescent="0.2">
      <c r="B22" t="s">
        <v>48</v>
      </c>
      <c r="N22" t="s">
        <v>65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61</v>
      </c>
      <c r="O23" s="3" t="s">
        <v>62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6</v>
      </c>
      <c r="C24">
        <v>8</v>
      </c>
      <c r="D24">
        <v>-4</v>
      </c>
      <c r="E24">
        <v>-2</v>
      </c>
      <c r="F24">
        <v>8</v>
      </c>
      <c r="G24">
        <v>8</v>
      </c>
      <c r="H24">
        <v>5</v>
      </c>
      <c r="I24">
        <v>6</v>
      </c>
      <c r="J24">
        <v>4</v>
      </c>
      <c r="K24">
        <v>4</v>
      </c>
      <c r="L24">
        <v>5</v>
      </c>
      <c r="M24">
        <v>0</v>
      </c>
      <c r="N24">
        <v>0</v>
      </c>
      <c r="O24" s="3" t="s">
        <v>28</v>
      </c>
      <c r="P24">
        <f>B24-$N$24</f>
        <v>6</v>
      </c>
      <c r="Q24">
        <f t="shared" ref="Q24:AA31" si="0">C24-$N$24</f>
        <v>8</v>
      </c>
      <c r="R24">
        <f t="shared" si="0"/>
        <v>-4</v>
      </c>
      <c r="S24">
        <f t="shared" si="0"/>
        <v>-2</v>
      </c>
      <c r="T24">
        <f t="shared" si="0"/>
        <v>8</v>
      </c>
      <c r="U24">
        <f t="shared" si="0"/>
        <v>8</v>
      </c>
      <c r="V24">
        <f t="shared" si="0"/>
        <v>5</v>
      </c>
      <c r="W24">
        <f t="shared" si="0"/>
        <v>6</v>
      </c>
      <c r="X24">
        <f t="shared" si="0"/>
        <v>4</v>
      </c>
      <c r="Y24">
        <f t="shared" si="0"/>
        <v>4</v>
      </c>
      <c r="Z24">
        <f t="shared" si="0"/>
        <v>5</v>
      </c>
      <c r="AA24">
        <f t="shared" si="0"/>
        <v>0</v>
      </c>
    </row>
    <row r="25" spans="1:27" x14ac:dyDescent="0.2">
      <c r="A25" s="3" t="s">
        <v>29</v>
      </c>
      <c r="B25">
        <v>1621275</v>
      </c>
      <c r="C25">
        <v>1459671</v>
      </c>
      <c r="D25">
        <v>12</v>
      </c>
      <c r="E25">
        <v>64134</v>
      </c>
      <c r="F25">
        <v>62968</v>
      </c>
      <c r="G25">
        <v>9</v>
      </c>
      <c r="H25">
        <v>292192</v>
      </c>
      <c r="I25">
        <v>338237</v>
      </c>
      <c r="J25">
        <v>4</v>
      </c>
      <c r="K25">
        <v>1662983</v>
      </c>
      <c r="L25">
        <v>1837891</v>
      </c>
      <c r="M25">
        <v>5</v>
      </c>
      <c r="O25" s="3" t="s">
        <v>29</v>
      </c>
      <c r="P25">
        <f t="shared" ref="P25:P31" si="1">B25-$N$24</f>
        <v>1621275</v>
      </c>
      <c r="Q25">
        <f t="shared" si="0"/>
        <v>1459671</v>
      </c>
      <c r="R25">
        <f t="shared" si="0"/>
        <v>12</v>
      </c>
      <c r="S25">
        <f t="shared" si="0"/>
        <v>64134</v>
      </c>
      <c r="T25">
        <f t="shared" si="0"/>
        <v>62968</v>
      </c>
      <c r="U25">
        <f t="shared" si="0"/>
        <v>9</v>
      </c>
      <c r="V25">
        <f t="shared" si="0"/>
        <v>292192</v>
      </c>
      <c r="W25">
        <f t="shared" si="0"/>
        <v>338237</v>
      </c>
      <c r="X25">
        <f t="shared" si="0"/>
        <v>4</v>
      </c>
      <c r="Y25">
        <f t="shared" si="0"/>
        <v>1662983</v>
      </c>
      <c r="Z25">
        <f t="shared" si="0"/>
        <v>1837891</v>
      </c>
      <c r="AA25">
        <f t="shared" si="0"/>
        <v>5</v>
      </c>
    </row>
    <row r="26" spans="1:27" x14ac:dyDescent="0.2">
      <c r="A26" s="3" t="s">
        <v>30</v>
      </c>
      <c r="B26">
        <v>850320</v>
      </c>
      <c r="C26">
        <v>553226</v>
      </c>
      <c r="D26">
        <v>3</v>
      </c>
      <c r="E26">
        <v>16539</v>
      </c>
      <c r="F26">
        <v>33533</v>
      </c>
      <c r="G26">
        <v>8</v>
      </c>
      <c r="H26">
        <v>162254</v>
      </c>
      <c r="I26">
        <v>147502</v>
      </c>
      <c r="J26">
        <v>23</v>
      </c>
      <c r="K26">
        <v>722931</v>
      </c>
      <c r="L26">
        <v>893943</v>
      </c>
      <c r="M26">
        <v>6</v>
      </c>
      <c r="O26" s="3" t="s">
        <v>30</v>
      </c>
      <c r="P26">
        <f t="shared" si="1"/>
        <v>850320</v>
      </c>
      <c r="Q26">
        <f t="shared" si="0"/>
        <v>553226</v>
      </c>
      <c r="R26">
        <f t="shared" si="0"/>
        <v>3</v>
      </c>
      <c r="S26">
        <f t="shared" si="0"/>
        <v>16539</v>
      </c>
      <c r="T26">
        <f t="shared" si="0"/>
        <v>33533</v>
      </c>
      <c r="U26">
        <f t="shared" si="0"/>
        <v>8</v>
      </c>
      <c r="V26">
        <f t="shared" si="0"/>
        <v>162254</v>
      </c>
      <c r="W26">
        <f t="shared" si="0"/>
        <v>147502</v>
      </c>
      <c r="X26">
        <f t="shared" si="0"/>
        <v>23</v>
      </c>
      <c r="Y26">
        <f t="shared" si="0"/>
        <v>722931</v>
      </c>
      <c r="Z26">
        <f t="shared" si="0"/>
        <v>893943</v>
      </c>
      <c r="AA26">
        <f t="shared" si="0"/>
        <v>6</v>
      </c>
    </row>
    <row r="27" spans="1:27" x14ac:dyDescent="0.2">
      <c r="A27" s="3" t="s">
        <v>31</v>
      </c>
      <c r="B27">
        <v>415060</v>
      </c>
      <c r="C27">
        <v>316564</v>
      </c>
      <c r="D27">
        <v>4</v>
      </c>
      <c r="E27">
        <v>8150</v>
      </c>
      <c r="F27">
        <v>5680</v>
      </c>
      <c r="G27">
        <v>2</v>
      </c>
      <c r="H27">
        <v>71580</v>
      </c>
      <c r="I27">
        <v>61621</v>
      </c>
      <c r="J27">
        <v>19</v>
      </c>
      <c r="K27">
        <v>457262</v>
      </c>
      <c r="L27">
        <v>414742</v>
      </c>
      <c r="M27">
        <v>1</v>
      </c>
      <c r="O27" s="3" t="s">
        <v>31</v>
      </c>
      <c r="P27">
        <f t="shared" si="1"/>
        <v>415060</v>
      </c>
      <c r="Q27">
        <f t="shared" si="0"/>
        <v>316564</v>
      </c>
      <c r="R27">
        <f t="shared" si="0"/>
        <v>4</v>
      </c>
      <c r="S27">
        <f t="shared" si="0"/>
        <v>8150</v>
      </c>
      <c r="T27">
        <f t="shared" si="0"/>
        <v>5680</v>
      </c>
      <c r="U27">
        <f t="shared" si="0"/>
        <v>2</v>
      </c>
      <c r="V27">
        <f t="shared" si="0"/>
        <v>71580</v>
      </c>
      <c r="W27">
        <f t="shared" si="0"/>
        <v>61621</v>
      </c>
      <c r="X27">
        <f t="shared" si="0"/>
        <v>19</v>
      </c>
      <c r="Y27">
        <f t="shared" si="0"/>
        <v>457262</v>
      </c>
      <c r="Z27">
        <f t="shared" si="0"/>
        <v>414742</v>
      </c>
      <c r="AA27">
        <f t="shared" si="0"/>
        <v>1</v>
      </c>
    </row>
    <row r="28" spans="1:27" x14ac:dyDescent="0.2">
      <c r="A28" s="3" t="s">
        <v>32</v>
      </c>
      <c r="B28">
        <v>215645</v>
      </c>
      <c r="C28">
        <v>159192</v>
      </c>
      <c r="D28">
        <v>0</v>
      </c>
      <c r="E28">
        <v>6137</v>
      </c>
      <c r="F28">
        <v>14463</v>
      </c>
      <c r="G28">
        <v>0</v>
      </c>
      <c r="H28">
        <v>45128</v>
      </c>
      <c r="I28">
        <v>43194</v>
      </c>
      <c r="J28">
        <v>0</v>
      </c>
      <c r="K28">
        <v>211361</v>
      </c>
      <c r="L28">
        <v>235140</v>
      </c>
      <c r="M28">
        <v>8</v>
      </c>
      <c r="O28" s="3" t="s">
        <v>32</v>
      </c>
      <c r="P28">
        <f t="shared" si="1"/>
        <v>215645</v>
      </c>
      <c r="Q28">
        <f t="shared" si="0"/>
        <v>159192</v>
      </c>
      <c r="R28">
        <f t="shared" si="0"/>
        <v>0</v>
      </c>
      <c r="S28">
        <f t="shared" si="0"/>
        <v>6137</v>
      </c>
      <c r="T28">
        <f t="shared" si="0"/>
        <v>14463</v>
      </c>
      <c r="U28">
        <f t="shared" si="0"/>
        <v>0</v>
      </c>
      <c r="V28">
        <f t="shared" si="0"/>
        <v>45128</v>
      </c>
      <c r="W28">
        <f t="shared" si="0"/>
        <v>43194</v>
      </c>
      <c r="X28">
        <f t="shared" si="0"/>
        <v>0</v>
      </c>
      <c r="Y28">
        <f t="shared" si="0"/>
        <v>211361</v>
      </c>
      <c r="Z28">
        <f t="shared" si="0"/>
        <v>235140</v>
      </c>
      <c r="AA28">
        <f t="shared" si="0"/>
        <v>8</v>
      </c>
    </row>
    <row r="29" spans="1:27" x14ac:dyDescent="0.2">
      <c r="A29" s="3" t="s">
        <v>33</v>
      </c>
      <c r="B29">
        <v>84261</v>
      </c>
      <c r="C29">
        <v>103085</v>
      </c>
      <c r="D29">
        <v>0</v>
      </c>
      <c r="E29">
        <v>3247</v>
      </c>
      <c r="F29">
        <v>12084</v>
      </c>
      <c r="G29">
        <v>0</v>
      </c>
      <c r="H29">
        <v>9277</v>
      </c>
      <c r="I29">
        <v>19888</v>
      </c>
      <c r="J29">
        <v>4</v>
      </c>
      <c r="K29">
        <v>96577</v>
      </c>
      <c r="L29">
        <v>112420</v>
      </c>
      <c r="M29">
        <v>2</v>
      </c>
      <c r="O29" s="3" t="s">
        <v>33</v>
      </c>
      <c r="P29">
        <f t="shared" si="1"/>
        <v>84261</v>
      </c>
      <c r="Q29">
        <f t="shared" si="0"/>
        <v>103085</v>
      </c>
      <c r="R29">
        <f t="shared" si="0"/>
        <v>0</v>
      </c>
      <c r="S29">
        <f t="shared" si="0"/>
        <v>3247</v>
      </c>
      <c r="T29">
        <f t="shared" si="0"/>
        <v>12084</v>
      </c>
      <c r="U29">
        <f t="shared" si="0"/>
        <v>0</v>
      </c>
      <c r="V29">
        <f t="shared" si="0"/>
        <v>9277</v>
      </c>
      <c r="W29">
        <f t="shared" si="0"/>
        <v>19888</v>
      </c>
      <c r="X29">
        <f t="shared" si="0"/>
        <v>4</v>
      </c>
      <c r="Y29">
        <f t="shared" si="0"/>
        <v>96577</v>
      </c>
      <c r="Z29">
        <f t="shared" si="0"/>
        <v>112420</v>
      </c>
      <c r="AA29">
        <f t="shared" si="0"/>
        <v>2</v>
      </c>
    </row>
    <row r="30" spans="1:27" x14ac:dyDescent="0.2">
      <c r="A30" s="3" t="s">
        <v>34</v>
      </c>
      <c r="B30">
        <v>72715</v>
      </c>
      <c r="C30">
        <v>62301</v>
      </c>
      <c r="D30">
        <v>3</v>
      </c>
      <c r="E30">
        <v>292</v>
      </c>
      <c r="F30">
        <v>3196</v>
      </c>
      <c r="G30">
        <v>13</v>
      </c>
      <c r="H30">
        <v>6344</v>
      </c>
      <c r="I30">
        <v>9324</v>
      </c>
      <c r="J30">
        <v>2</v>
      </c>
      <c r="K30">
        <v>61856</v>
      </c>
      <c r="L30">
        <v>54536</v>
      </c>
      <c r="M30">
        <v>5</v>
      </c>
      <c r="O30" s="3" t="s">
        <v>34</v>
      </c>
      <c r="P30">
        <f t="shared" si="1"/>
        <v>72715</v>
      </c>
      <c r="Q30">
        <f t="shared" si="0"/>
        <v>62301</v>
      </c>
      <c r="R30">
        <f t="shared" si="0"/>
        <v>3</v>
      </c>
      <c r="S30">
        <f t="shared" si="0"/>
        <v>292</v>
      </c>
      <c r="T30">
        <f t="shared" si="0"/>
        <v>3196</v>
      </c>
      <c r="U30">
        <f t="shared" si="0"/>
        <v>13</v>
      </c>
      <c r="V30">
        <f t="shared" si="0"/>
        <v>6344</v>
      </c>
      <c r="W30">
        <f t="shared" si="0"/>
        <v>9324</v>
      </c>
      <c r="X30">
        <f t="shared" si="0"/>
        <v>2</v>
      </c>
      <c r="Y30">
        <f t="shared" si="0"/>
        <v>61856</v>
      </c>
      <c r="Z30">
        <f t="shared" si="0"/>
        <v>54536</v>
      </c>
      <c r="AA30">
        <f t="shared" si="0"/>
        <v>5</v>
      </c>
    </row>
    <row r="31" spans="1:27" x14ac:dyDescent="0.2">
      <c r="A31" s="3" t="s">
        <v>35</v>
      </c>
      <c r="B31">
        <v>23198</v>
      </c>
      <c r="C31">
        <v>38869</v>
      </c>
      <c r="D31">
        <v>-2</v>
      </c>
      <c r="E31">
        <v>758</v>
      </c>
      <c r="F31">
        <v>198</v>
      </c>
      <c r="G31">
        <v>6</v>
      </c>
      <c r="H31">
        <v>7022</v>
      </c>
      <c r="I31">
        <v>6799</v>
      </c>
      <c r="J31">
        <v>0</v>
      </c>
      <c r="K31">
        <v>39038</v>
      </c>
      <c r="L31">
        <v>51613</v>
      </c>
      <c r="M31">
        <v>8</v>
      </c>
      <c r="O31" s="3" t="s">
        <v>35</v>
      </c>
      <c r="P31">
        <f t="shared" si="1"/>
        <v>23198</v>
      </c>
      <c r="Q31">
        <f t="shared" si="0"/>
        <v>38869</v>
      </c>
      <c r="R31">
        <f t="shared" si="0"/>
        <v>-2</v>
      </c>
      <c r="S31">
        <f t="shared" si="0"/>
        <v>758</v>
      </c>
      <c r="T31">
        <f t="shared" si="0"/>
        <v>198</v>
      </c>
      <c r="U31">
        <f t="shared" si="0"/>
        <v>6</v>
      </c>
      <c r="V31">
        <f t="shared" si="0"/>
        <v>7022</v>
      </c>
      <c r="W31">
        <f t="shared" si="0"/>
        <v>6799</v>
      </c>
      <c r="X31">
        <f t="shared" si="0"/>
        <v>0</v>
      </c>
      <c r="Y31">
        <f t="shared" si="0"/>
        <v>39038</v>
      </c>
      <c r="Z31">
        <f t="shared" si="0"/>
        <v>51613</v>
      </c>
      <c r="AA31">
        <f t="shared" si="0"/>
        <v>8</v>
      </c>
    </row>
    <row r="34" spans="1:27" x14ac:dyDescent="0.2">
      <c r="O34" t="s">
        <v>60</v>
      </c>
      <c r="P34">
        <v>13</v>
      </c>
      <c r="Q34">
        <v>13</v>
      </c>
      <c r="S34">
        <v>14</v>
      </c>
      <c r="T34">
        <v>14</v>
      </c>
      <c r="V34">
        <v>15</v>
      </c>
      <c r="W34">
        <v>15</v>
      </c>
      <c r="Y34">
        <v>16</v>
      </c>
      <c r="Z34">
        <v>16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49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162127500</v>
      </c>
      <c r="Q37" s="5">
        <f>Q25/$N37</f>
        <v>145967100</v>
      </c>
      <c r="S37" s="5">
        <f>S25/$N37</f>
        <v>6413400</v>
      </c>
      <c r="T37" s="5">
        <f>T25/$N37</f>
        <v>6296800</v>
      </c>
      <c r="V37" s="5">
        <f>V25/$N37</f>
        <v>29219200</v>
      </c>
      <c r="W37" s="5">
        <f>W25/$N37</f>
        <v>33823700</v>
      </c>
      <c r="Y37" s="5">
        <f>Y25/$N37</f>
        <v>166298300</v>
      </c>
      <c r="Z37" s="5">
        <f>Z25/$N37</f>
        <v>183789100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 t="shared" ref="P38:Q43" si="3">P26/$N38</f>
        <v>170064000</v>
      </c>
      <c r="Q38" s="5">
        <f t="shared" si="3"/>
        <v>110645200</v>
      </c>
      <c r="S38" s="5">
        <f t="shared" ref="S38:T43" si="4">S26/$N38</f>
        <v>3307800</v>
      </c>
      <c r="T38" s="5">
        <f t="shared" si="4"/>
        <v>6706600</v>
      </c>
      <c r="V38" s="5">
        <f t="shared" ref="V38:W43" si="5">V26/$N38</f>
        <v>32450800</v>
      </c>
      <c r="W38" s="5">
        <f t="shared" si="5"/>
        <v>29500400</v>
      </c>
      <c r="Y38" s="5">
        <f t="shared" ref="Y38:Z43" si="6">Y26/$N38</f>
        <v>144586200</v>
      </c>
      <c r="Z38" s="5">
        <f t="shared" si="6"/>
        <v>178788600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166024000</v>
      </c>
      <c r="Q39" s="5">
        <f t="shared" si="3"/>
        <v>126625600</v>
      </c>
      <c r="S39" s="5">
        <f t="shared" si="4"/>
        <v>3260000</v>
      </c>
      <c r="T39" s="5">
        <f t="shared" si="4"/>
        <v>2272000</v>
      </c>
      <c r="V39" s="5">
        <f t="shared" si="5"/>
        <v>28632000</v>
      </c>
      <c r="W39" s="5">
        <f t="shared" si="5"/>
        <v>24648400</v>
      </c>
      <c r="Y39" s="5">
        <f t="shared" si="6"/>
        <v>182904800</v>
      </c>
      <c r="Z39" s="5">
        <f t="shared" si="6"/>
        <v>165896800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172516000</v>
      </c>
      <c r="Q40" s="5">
        <f t="shared" si="3"/>
        <v>127353600</v>
      </c>
      <c r="S40" s="5">
        <f t="shared" si="4"/>
        <v>4909600</v>
      </c>
      <c r="T40" s="5">
        <f t="shared" si="4"/>
        <v>11570400</v>
      </c>
      <c r="V40" s="5">
        <f t="shared" si="5"/>
        <v>36102400</v>
      </c>
      <c r="W40" s="5">
        <f t="shared" si="5"/>
        <v>34555200</v>
      </c>
      <c r="Y40" s="5">
        <f t="shared" si="6"/>
        <v>169088800</v>
      </c>
      <c r="Z40" s="5">
        <f t="shared" si="6"/>
        <v>188112000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134817600</v>
      </c>
      <c r="Q41" s="5">
        <f t="shared" si="3"/>
        <v>164936000</v>
      </c>
      <c r="S41" s="5">
        <f t="shared" si="4"/>
        <v>5195200</v>
      </c>
      <c r="T41" s="5">
        <f t="shared" si="4"/>
        <v>19334400</v>
      </c>
      <c r="V41" s="5">
        <f t="shared" si="5"/>
        <v>14843200</v>
      </c>
      <c r="W41" s="5">
        <f t="shared" si="5"/>
        <v>31820800</v>
      </c>
      <c r="Y41" s="5">
        <f t="shared" si="6"/>
        <v>154523200</v>
      </c>
      <c r="Z41" s="5">
        <f t="shared" si="6"/>
        <v>179872000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232688000</v>
      </c>
      <c r="Q42" s="5">
        <f t="shared" si="3"/>
        <v>199363200</v>
      </c>
      <c r="S42" s="5">
        <f t="shared" si="4"/>
        <v>934400</v>
      </c>
      <c r="T42" s="5">
        <f t="shared" si="4"/>
        <v>10227200</v>
      </c>
      <c r="V42" s="5">
        <f t="shared" si="5"/>
        <v>20300800</v>
      </c>
      <c r="W42" s="5">
        <f t="shared" si="5"/>
        <v>29836800</v>
      </c>
      <c r="Y42" s="5">
        <f t="shared" si="6"/>
        <v>197939200</v>
      </c>
      <c r="Z42" s="5">
        <f t="shared" si="6"/>
        <v>174515200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148467200</v>
      </c>
      <c r="Q43" s="5">
        <f t="shared" si="3"/>
        <v>248761600</v>
      </c>
      <c r="S43" s="5">
        <f t="shared" si="4"/>
        <v>4851200</v>
      </c>
      <c r="T43" s="5">
        <f t="shared" si="4"/>
        <v>1267200</v>
      </c>
      <c r="V43" s="5">
        <f t="shared" si="5"/>
        <v>44940800</v>
      </c>
      <c r="W43" s="5">
        <f t="shared" si="5"/>
        <v>43513600</v>
      </c>
      <c r="Y43" s="5">
        <f t="shared" si="6"/>
        <v>249843200</v>
      </c>
      <c r="Z43" s="5">
        <f t="shared" si="6"/>
        <v>330323200</v>
      </c>
    </row>
    <row r="44" spans="1:27" x14ac:dyDescent="0.2">
      <c r="P44" t="s">
        <v>63</v>
      </c>
      <c r="S44" t="s">
        <v>63</v>
      </c>
      <c r="V44" t="s">
        <v>63</v>
      </c>
      <c r="Y44" t="s">
        <v>63</v>
      </c>
    </row>
    <row r="45" spans="1:27" x14ac:dyDescent="0.2">
      <c r="P45" s="5">
        <f>AVERAGE(P37:P43)</f>
        <v>169529185.7142857</v>
      </c>
      <c r="Q45" s="5">
        <f>AVERAGE(Q37:Q43)</f>
        <v>160521757.14285713</v>
      </c>
      <c r="S45" s="5">
        <f>AVERAGE(S37:S43)</f>
        <v>4124514.2857142859</v>
      </c>
      <c r="T45" s="5">
        <f>AVERAGE(T37:T43)</f>
        <v>8239228.5714285718</v>
      </c>
      <c r="V45" s="5">
        <f>AVERAGE(V37:V43)</f>
        <v>29498457.142857142</v>
      </c>
      <c r="W45" s="5">
        <f>AVERAGE(W37:W43)</f>
        <v>32528414.285714287</v>
      </c>
      <c r="Y45" s="5">
        <f>AVERAGE(Y37:Y43)</f>
        <v>180740528.57142857</v>
      </c>
      <c r="Z45" s="5">
        <f>AVERAGE(Z37:Z43)</f>
        <v>200185271.42857143</v>
      </c>
    </row>
    <row r="46" spans="1:27" x14ac:dyDescent="0.2">
      <c r="P46" t="s">
        <v>64</v>
      </c>
      <c r="S46" t="s">
        <v>64</v>
      </c>
      <c r="V46" t="s">
        <v>64</v>
      </c>
      <c r="Y46" t="s">
        <v>64</v>
      </c>
    </row>
    <row r="47" spans="1:27" x14ac:dyDescent="0.2">
      <c r="P47" s="5">
        <f>AVERAGE(P45:Q45)</f>
        <v>165025471.4285714</v>
      </c>
      <c r="S47" s="5">
        <f>AVERAGE(S45:T45)</f>
        <v>6181871.4285714291</v>
      </c>
      <c r="V47" s="5">
        <f>AVERAGE(V45:W45)</f>
        <v>31013435.714285716</v>
      </c>
      <c r="Y47" s="5">
        <f>AVERAGE(Y45:Z45)</f>
        <v>190462900</v>
      </c>
    </row>
    <row r="48" spans="1:27" x14ac:dyDescent="0.2">
      <c r="P48" t="s">
        <v>66</v>
      </c>
      <c r="S48" t="s">
        <v>66</v>
      </c>
      <c r="V48" t="s">
        <v>66</v>
      </c>
      <c r="Y48" t="s">
        <v>66</v>
      </c>
    </row>
    <row r="49" spans="16:26" x14ac:dyDescent="0.2">
      <c r="P49" s="5">
        <f>MEDIAN(P37:P43)</f>
        <v>166024000</v>
      </c>
      <c r="Q49" s="5">
        <f>MEDIAN(Q37:Q43)</f>
        <v>145967100</v>
      </c>
      <c r="S49" s="5">
        <f>MEDIAN(S37:S43)</f>
        <v>4851200</v>
      </c>
      <c r="T49" s="5">
        <f>MEDIAN(T37:T43)</f>
        <v>6706600</v>
      </c>
      <c r="V49" s="5">
        <f>MEDIAN(V37:V43)</f>
        <v>29219200</v>
      </c>
      <c r="W49" s="5">
        <f>MEDIAN(W37:W43)</f>
        <v>31820800</v>
      </c>
      <c r="Y49" s="5">
        <f>MEDIAN(Y37:Y43)</f>
        <v>169088800</v>
      </c>
      <c r="Z49" s="5">
        <f>MEDIAN(Z37:Z43)</f>
        <v>179872000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7604-2C4E-4E98-AF9F-A64A93960B03}">
  <dimension ref="A1:AA49"/>
  <sheetViews>
    <sheetView topLeftCell="A19" workbookViewId="0">
      <selection activeCell="N55" sqref="N55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42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43</v>
      </c>
    </row>
    <row r="22" spans="1:27" x14ac:dyDescent="0.2">
      <c r="B22" t="s">
        <v>44</v>
      </c>
      <c r="N22" t="s">
        <v>65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61</v>
      </c>
      <c r="O23" s="3" t="s">
        <v>62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7</v>
      </c>
      <c r="C24">
        <v>4</v>
      </c>
      <c r="D24">
        <v>2</v>
      </c>
      <c r="E24">
        <v>1</v>
      </c>
      <c r="F24">
        <v>2</v>
      </c>
      <c r="G24">
        <v>3</v>
      </c>
      <c r="H24">
        <v>3</v>
      </c>
      <c r="I24">
        <v>1</v>
      </c>
      <c r="J24">
        <v>0</v>
      </c>
      <c r="K24">
        <v>7</v>
      </c>
      <c r="L24">
        <v>17</v>
      </c>
      <c r="M24">
        <v>13</v>
      </c>
      <c r="N24">
        <v>0</v>
      </c>
      <c r="O24" s="3" t="s">
        <v>28</v>
      </c>
      <c r="P24">
        <f>B24-$N$24</f>
        <v>7</v>
      </c>
      <c r="Q24">
        <f t="shared" ref="Q24:AA31" si="0">C24-$N$24</f>
        <v>4</v>
      </c>
      <c r="R24">
        <f t="shared" si="0"/>
        <v>2</v>
      </c>
      <c r="S24">
        <f t="shared" si="0"/>
        <v>1</v>
      </c>
      <c r="T24">
        <f t="shared" si="0"/>
        <v>2</v>
      </c>
      <c r="U24">
        <f t="shared" si="0"/>
        <v>3</v>
      </c>
      <c r="V24">
        <f t="shared" si="0"/>
        <v>3</v>
      </c>
      <c r="W24">
        <f t="shared" si="0"/>
        <v>1</v>
      </c>
      <c r="X24">
        <f t="shared" si="0"/>
        <v>0</v>
      </c>
      <c r="Y24">
        <f t="shared" si="0"/>
        <v>7</v>
      </c>
      <c r="Z24">
        <f t="shared" si="0"/>
        <v>17</v>
      </c>
      <c r="AA24">
        <f t="shared" si="0"/>
        <v>13</v>
      </c>
    </row>
    <row r="25" spans="1:27" x14ac:dyDescent="0.2">
      <c r="A25" s="3" t="s">
        <v>29</v>
      </c>
      <c r="B25">
        <v>3293498</v>
      </c>
      <c r="C25">
        <v>3648073</v>
      </c>
      <c r="D25">
        <v>11</v>
      </c>
      <c r="E25">
        <v>5048155</v>
      </c>
      <c r="F25">
        <v>4794377</v>
      </c>
      <c r="G25">
        <v>0</v>
      </c>
      <c r="H25">
        <v>431205</v>
      </c>
      <c r="I25">
        <v>409466</v>
      </c>
      <c r="J25">
        <v>9</v>
      </c>
      <c r="K25">
        <v>4015410</v>
      </c>
      <c r="L25">
        <v>4314482</v>
      </c>
      <c r="M25">
        <v>4</v>
      </c>
      <c r="O25" s="3" t="s">
        <v>29</v>
      </c>
      <c r="P25">
        <f t="shared" ref="P25:P31" si="1">B25-$N$24</f>
        <v>3293498</v>
      </c>
      <c r="Q25">
        <f t="shared" si="0"/>
        <v>3648073</v>
      </c>
      <c r="R25">
        <f t="shared" si="0"/>
        <v>11</v>
      </c>
      <c r="S25">
        <f t="shared" si="0"/>
        <v>5048155</v>
      </c>
      <c r="T25">
        <f t="shared" si="0"/>
        <v>4794377</v>
      </c>
      <c r="U25">
        <f t="shared" si="0"/>
        <v>0</v>
      </c>
      <c r="V25">
        <f t="shared" si="0"/>
        <v>431205</v>
      </c>
      <c r="W25">
        <f t="shared" si="0"/>
        <v>409466</v>
      </c>
      <c r="X25">
        <f t="shared" si="0"/>
        <v>9</v>
      </c>
      <c r="Y25">
        <f t="shared" si="0"/>
        <v>4015410</v>
      </c>
      <c r="Z25">
        <f t="shared" si="0"/>
        <v>4314482</v>
      </c>
      <c r="AA25">
        <f t="shared" si="0"/>
        <v>4</v>
      </c>
    </row>
    <row r="26" spans="1:27" x14ac:dyDescent="0.2">
      <c r="A26" s="3" t="s">
        <v>30</v>
      </c>
      <c r="B26">
        <v>2082302</v>
      </c>
      <c r="C26">
        <v>1976333</v>
      </c>
      <c r="D26">
        <v>15</v>
      </c>
      <c r="E26">
        <v>2209800</v>
      </c>
      <c r="F26">
        <v>2214552</v>
      </c>
      <c r="G26">
        <v>10</v>
      </c>
      <c r="H26">
        <v>174102</v>
      </c>
      <c r="I26">
        <v>216021</v>
      </c>
      <c r="J26">
        <v>9</v>
      </c>
      <c r="K26">
        <v>1697735</v>
      </c>
      <c r="L26">
        <v>1831759</v>
      </c>
      <c r="M26">
        <v>10</v>
      </c>
      <c r="O26" s="3" t="s">
        <v>30</v>
      </c>
      <c r="P26">
        <f t="shared" si="1"/>
        <v>2082302</v>
      </c>
      <c r="Q26">
        <f t="shared" si="0"/>
        <v>1976333</v>
      </c>
      <c r="R26">
        <f t="shared" si="0"/>
        <v>15</v>
      </c>
      <c r="S26">
        <f t="shared" si="0"/>
        <v>2209800</v>
      </c>
      <c r="T26">
        <f t="shared" si="0"/>
        <v>2214552</v>
      </c>
      <c r="U26">
        <f t="shared" si="0"/>
        <v>10</v>
      </c>
      <c r="V26">
        <f t="shared" si="0"/>
        <v>174102</v>
      </c>
      <c r="W26">
        <f t="shared" si="0"/>
        <v>216021</v>
      </c>
      <c r="X26">
        <f t="shared" si="0"/>
        <v>9</v>
      </c>
      <c r="Y26">
        <f t="shared" si="0"/>
        <v>1697735</v>
      </c>
      <c r="Z26">
        <f t="shared" si="0"/>
        <v>1831759</v>
      </c>
      <c r="AA26">
        <f t="shared" si="0"/>
        <v>10</v>
      </c>
    </row>
    <row r="27" spans="1:27" x14ac:dyDescent="0.2">
      <c r="A27" s="3" t="s">
        <v>31</v>
      </c>
      <c r="B27">
        <v>1064818</v>
      </c>
      <c r="C27">
        <v>956730</v>
      </c>
      <c r="D27">
        <v>8</v>
      </c>
      <c r="E27">
        <v>1148826</v>
      </c>
      <c r="F27">
        <v>1024829</v>
      </c>
      <c r="G27">
        <v>6</v>
      </c>
      <c r="H27">
        <v>95860</v>
      </c>
      <c r="I27">
        <v>93888</v>
      </c>
      <c r="J27">
        <v>9</v>
      </c>
      <c r="K27">
        <v>838643</v>
      </c>
      <c r="L27">
        <v>817484</v>
      </c>
      <c r="M27">
        <v>2</v>
      </c>
      <c r="O27" s="3" t="s">
        <v>31</v>
      </c>
      <c r="P27">
        <f t="shared" si="1"/>
        <v>1064818</v>
      </c>
      <c r="Q27">
        <f t="shared" si="0"/>
        <v>956730</v>
      </c>
      <c r="R27">
        <f t="shared" si="0"/>
        <v>8</v>
      </c>
      <c r="S27">
        <f t="shared" si="0"/>
        <v>1148826</v>
      </c>
      <c r="T27">
        <f t="shared" si="0"/>
        <v>1024829</v>
      </c>
      <c r="U27">
        <f t="shared" si="0"/>
        <v>6</v>
      </c>
      <c r="V27">
        <f t="shared" si="0"/>
        <v>95860</v>
      </c>
      <c r="W27">
        <f t="shared" si="0"/>
        <v>93888</v>
      </c>
      <c r="X27">
        <f t="shared" si="0"/>
        <v>9</v>
      </c>
      <c r="Y27">
        <f t="shared" si="0"/>
        <v>838643</v>
      </c>
      <c r="Z27">
        <f t="shared" si="0"/>
        <v>817484</v>
      </c>
      <c r="AA27">
        <f t="shared" si="0"/>
        <v>2</v>
      </c>
    </row>
    <row r="28" spans="1:27" x14ac:dyDescent="0.2">
      <c r="A28" s="3" t="s">
        <v>32</v>
      </c>
      <c r="B28">
        <v>549842</v>
      </c>
      <c r="C28">
        <v>477471</v>
      </c>
      <c r="D28">
        <v>3</v>
      </c>
      <c r="E28">
        <v>496629</v>
      </c>
      <c r="F28">
        <v>607508</v>
      </c>
      <c r="G28">
        <v>4</v>
      </c>
      <c r="H28">
        <v>50946</v>
      </c>
      <c r="I28">
        <v>41294</v>
      </c>
      <c r="J28">
        <v>4</v>
      </c>
      <c r="K28">
        <v>440661</v>
      </c>
      <c r="L28">
        <v>479166</v>
      </c>
      <c r="M28">
        <v>5</v>
      </c>
      <c r="O28" s="3" t="s">
        <v>32</v>
      </c>
      <c r="P28">
        <f t="shared" si="1"/>
        <v>549842</v>
      </c>
      <c r="Q28">
        <f t="shared" si="0"/>
        <v>477471</v>
      </c>
      <c r="R28">
        <f t="shared" si="0"/>
        <v>3</v>
      </c>
      <c r="S28">
        <f t="shared" si="0"/>
        <v>496629</v>
      </c>
      <c r="T28">
        <f t="shared" si="0"/>
        <v>607508</v>
      </c>
      <c r="U28">
        <f t="shared" si="0"/>
        <v>4</v>
      </c>
      <c r="V28">
        <f t="shared" si="0"/>
        <v>50946</v>
      </c>
      <c r="W28">
        <f t="shared" si="0"/>
        <v>41294</v>
      </c>
      <c r="X28">
        <f t="shared" si="0"/>
        <v>4</v>
      </c>
      <c r="Y28">
        <f t="shared" si="0"/>
        <v>440661</v>
      </c>
      <c r="Z28">
        <f t="shared" si="0"/>
        <v>479166</v>
      </c>
      <c r="AA28">
        <f t="shared" si="0"/>
        <v>5</v>
      </c>
    </row>
    <row r="29" spans="1:27" x14ac:dyDescent="0.2">
      <c r="A29" s="3" t="s">
        <v>33</v>
      </c>
      <c r="B29">
        <v>276512</v>
      </c>
      <c r="C29">
        <v>231141</v>
      </c>
      <c r="D29">
        <v>3</v>
      </c>
      <c r="E29">
        <v>303847</v>
      </c>
      <c r="F29">
        <v>338408</v>
      </c>
      <c r="G29">
        <v>0</v>
      </c>
      <c r="H29">
        <v>14410</v>
      </c>
      <c r="I29">
        <v>32050</v>
      </c>
      <c r="J29">
        <v>1</v>
      </c>
      <c r="K29">
        <v>238097</v>
      </c>
      <c r="L29">
        <v>242904</v>
      </c>
      <c r="M29">
        <v>0</v>
      </c>
      <c r="O29" s="3" t="s">
        <v>33</v>
      </c>
      <c r="P29">
        <f t="shared" si="1"/>
        <v>276512</v>
      </c>
      <c r="Q29">
        <f t="shared" si="0"/>
        <v>231141</v>
      </c>
      <c r="R29">
        <f t="shared" si="0"/>
        <v>3</v>
      </c>
      <c r="S29">
        <f t="shared" si="0"/>
        <v>303847</v>
      </c>
      <c r="T29">
        <f t="shared" si="0"/>
        <v>338408</v>
      </c>
      <c r="U29">
        <f t="shared" si="0"/>
        <v>0</v>
      </c>
      <c r="V29">
        <f t="shared" si="0"/>
        <v>14410</v>
      </c>
      <c r="W29">
        <f t="shared" si="0"/>
        <v>32050</v>
      </c>
      <c r="X29">
        <f t="shared" si="0"/>
        <v>1</v>
      </c>
      <c r="Y29">
        <f t="shared" si="0"/>
        <v>238097</v>
      </c>
      <c r="Z29">
        <f t="shared" si="0"/>
        <v>242904</v>
      </c>
      <c r="AA29">
        <f t="shared" si="0"/>
        <v>0</v>
      </c>
    </row>
    <row r="30" spans="1:27" x14ac:dyDescent="0.2">
      <c r="A30" s="3" t="s">
        <v>34</v>
      </c>
      <c r="B30">
        <v>147895</v>
      </c>
      <c r="C30">
        <v>131359</v>
      </c>
      <c r="D30">
        <v>5</v>
      </c>
      <c r="E30">
        <v>152729</v>
      </c>
      <c r="F30">
        <v>109817</v>
      </c>
      <c r="G30">
        <v>4</v>
      </c>
      <c r="H30">
        <v>18870</v>
      </c>
      <c r="I30">
        <v>15217</v>
      </c>
      <c r="J30">
        <v>3</v>
      </c>
      <c r="K30">
        <v>137455</v>
      </c>
      <c r="L30">
        <v>101169</v>
      </c>
      <c r="M30">
        <v>5</v>
      </c>
      <c r="O30" s="3" t="s">
        <v>34</v>
      </c>
      <c r="P30">
        <f t="shared" si="1"/>
        <v>147895</v>
      </c>
      <c r="Q30">
        <f t="shared" si="0"/>
        <v>131359</v>
      </c>
      <c r="R30">
        <f t="shared" si="0"/>
        <v>5</v>
      </c>
      <c r="S30">
        <f t="shared" si="0"/>
        <v>152729</v>
      </c>
      <c r="T30">
        <f t="shared" si="0"/>
        <v>109817</v>
      </c>
      <c r="U30">
        <f t="shared" si="0"/>
        <v>4</v>
      </c>
      <c r="V30">
        <f t="shared" si="0"/>
        <v>18870</v>
      </c>
      <c r="W30">
        <f t="shared" si="0"/>
        <v>15217</v>
      </c>
      <c r="X30">
        <f t="shared" si="0"/>
        <v>3</v>
      </c>
      <c r="Y30">
        <f t="shared" si="0"/>
        <v>137455</v>
      </c>
      <c r="Z30">
        <f t="shared" si="0"/>
        <v>101169</v>
      </c>
      <c r="AA30">
        <f t="shared" si="0"/>
        <v>5</v>
      </c>
    </row>
    <row r="31" spans="1:27" x14ac:dyDescent="0.2">
      <c r="A31" s="3" t="s">
        <v>35</v>
      </c>
      <c r="B31">
        <v>60683</v>
      </c>
      <c r="C31">
        <v>76084</v>
      </c>
      <c r="D31">
        <v>0</v>
      </c>
      <c r="E31">
        <v>88948</v>
      </c>
      <c r="F31">
        <v>96177</v>
      </c>
      <c r="G31">
        <v>-1</v>
      </c>
      <c r="H31">
        <v>4403</v>
      </c>
      <c r="I31">
        <v>10742</v>
      </c>
      <c r="J31">
        <v>9</v>
      </c>
      <c r="K31">
        <v>66935</v>
      </c>
      <c r="L31">
        <v>90590</v>
      </c>
      <c r="M31">
        <v>3</v>
      </c>
      <c r="O31" s="3" t="s">
        <v>35</v>
      </c>
      <c r="P31">
        <f t="shared" si="1"/>
        <v>60683</v>
      </c>
      <c r="Q31">
        <f t="shared" si="0"/>
        <v>76084</v>
      </c>
      <c r="R31">
        <f t="shared" si="0"/>
        <v>0</v>
      </c>
      <c r="S31">
        <f t="shared" si="0"/>
        <v>88948</v>
      </c>
      <c r="T31">
        <f t="shared" si="0"/>
        <v>96177</v>
      </c>
      <c r="U31">
        <f t="shared" si="0"/>
        <v>-1</v>
      </c>
      <c r="V31">
        <f t="shared" si="0"/>
        <v>4403</v>
      </c>
      <c r="W31">
        <f t="shared" si="0"/>
        <v>10742</v>
      </c>
      <c r="X31">
        <f t="shared" si="0"/>
        <v>9</v>
      </c>
      <c r="Y31">
        <f t="shared" si="0"/>
        <v>66935</v>
      </c>
      <c r="Z31">
        <f t="shared" si="0"/>
        <v>90590</v>
      </c>
      <c r="AA31">
        <f t="shared" si="0"/>
        <v>3</v>
      </c>
    </row>
    <row r="34" spans="1:27" x14ac:dyDescent="0.2">
      <c r="O34" t="s">
        <v>60</v>
      </c>
      <c r="P34">
        <v>9</v>
      </c>
      <c r="Q34">
        <v>9</v>
      </c>
      <c r="S34">
        <v>10</v>
      </c>
      <c r="T34">
        <v>10</v>
      </c>
      <c r="V34">
        <v>11</v>
      </c>
      <c r="W34">
        <v>11</v>
      </c>
      <c r="Y34">
        <v>12</v>
      </c>
      <c r="Z34">
        <v>12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45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329349800</v>
      </c>
      <c r="Q37" s="5">
        <f>Q25/$N37</f>
        <v>364807300</v>
      </c>
      <c r="S37" s="5">
        <f>S25/$N37</f>
        <v>504815500</v>
      </c>
      <c r="T37" s="5">
        <f>T25/$N37</f>
        <v>479437700</v>
      </c>
      <c r="V37" s="5">
        <f>V25/$N37</f>
        <v>43120500</v>
      </c>
      <c r="W37" s="5">
        <f>W25/$N37</f>
        <v>40946600</v>
      </c>
      <c r="Y37" s="5">
        <f>Y25/$N37</f>
        <v>401541000</v>
      </c>
      <c r="Z37" s="5">
        <f>Z25/$N37</f>
        <v>431448200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 t="shared" ref="P38:Q43" si="3">P26/$N38</f>
        <v>416460400</v>
      </c>
      <c r="Q38" s="5">
        <f t="shared" si="3"/>
        <v>395266600</v>
      </c>
      <c r="S38" s="5">
        <f t="shared" ref="S38:T43" si="4">S26/$N38</f>
        <v>441960000</v>
      </c>
      <c r="T38" s="5">
        <f t="shared" si="4"/>
        <v>442910400</v>
      </c>
      <c r="V38" s="5">
        <f t="shared" ref="V38:W43" si="5">V26/$N38</f>
        <v>34820400</v>
      </c>
      <c r="W38" s="5">
        <f t="shared" si="5"/>
        <v>43204200</v>
      </c>
      <c r="Y38" s="5">
        <f t="shared" ref="Y38:Z43" si="6">Y26/$N38</f>
        <v>339547000</v>
      </c>
      <c r="Z38" s="5">
        <f t="shared" si="6"/>
        <v>366351800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425927200</v>
      </c>
      <c r="Q39" s="5">
        <f t="shared" si="3"/>
        <v>382692000</v>
      </c>
      <c r="S39" s="5">
        <f t="shared" si="4"/>
        <v>459530400</v>
      </c>
      <c r="T39" s="5">
        <f t="shared" si="4"/>
        <v>409931600</v>
      </c>
      <c r="V39" s="5">
        <f t="shared" si="5"/>
        <v>38344000</v>
      </c>
      <c r="W39" s="5">
        <f t="shared" si="5"/>
        <v>37555200</v>
      </c>
      <c r="Y39" s="5">
        <f t="shared" si="6"/>
        <v>335457200</v>
      </c>
      <c r="Z39" s="5">
        <f t="shared" si="6"/>
        <v>326993600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439873600</v>
      </c>
      <c r="Q40" s="5">
        <f t="shared" si="3"/>
        <v>381976800</v>
      </c>
      <c r="S40" s="5">
        <f t="shared" si="4"/>
        <v>397303200</v>
      </c>
      <c r="T40" s="5">
        <f t="shared" si="4"/>
        <v>486006400</v>
      </c>
      <c r="V40" s="5">
        <f t="shared" si="5"/>
        <v>40756800</v>
      </c>
      <c r="W40" s="5">
        <f t="shared" si="5"/>
        <v>33035200</v>
      </c>
      <c r="Y40" s="5">
        <f t="shared" si="6"/>
        <v>352528800</v>
      </c>
      <c r="Z40" s="5">
        <f t="shared" si="6"/>
        <v>383332800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442419200</v>
      </c>
      <c r="Q41" s="5">
        <f t="shared" si="3"/>
        <v>369825600</v>
      </c>
      <c r="S41" s="5">
        <f t="shared" si="4"/>
        <v>486155200</v>
      </c>
      <c r="T41" s="5">
        <f t="shared" si="4"/>
        <v>541452800</v>
      </c>
      <c r="V41" s="5">
        <f t="shared" si="5"/>
        <v>23056000</v>
      </c>
      <c r="W41" s="5">
        <f t="shared" si="5"/>
        <v>51280000</v>
      </c>
      <c r="Y41" s="5">
        <f t="shared" si="6"/>
        <v>380955200</v>
      </c>
      <c r="Z41" s="5">
        <f t="shared" si="6"/>
        <v>388646400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473264000</v>
      </c>
      <c r="Q42" s="5">
        <f t="shared" si="3"/>
        <v>420348800</v>
      </c>
      <c r="S42" s="5">
        <f t="shared" si="4"/>
        <v>488732800</v>
      </c>
      <c r="T42" s="5">
        <f t="shared" si="4"/>
        <v>351414400</v>
      </c>
      <c r="V42" s="5">
        <f t="shared" si="5"/>
        <v>60384000</v>
      </c>
      <c r="W42" s="5">
        <f t="shared" si="5"/>
        <v>48694400</v>
      </c>
      <c r="Y42" s="5">
        <f t="shared" si="6"/>
        <v>439856000</v>
      </c>
      <c r="Z42" s="5">
        <f t="shared" si="6"/>
        <v>323740800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388371200</v>
      </c>
      <c r="Q43" s="5">
        <f t="shared" si="3"/>
        <v>486937600</v>
      </c>
      <c r="S43" s="5">
        <f t="shared" si="4"/>
        <v>569267200</v>
      </c>
      <c r="T43" s="5">
        <f t="shared" si="4"/>
        <v>615532800</v>
      </c>
      <c r="V43" s="5">
        <f t="shared" si="5"/>
        <v>28179200</v>
      </c>
      <c r="W43" s="5">
        <f t="shared" si="5"/>
        <v>68748800</v>
      </c>
      <c r="Y43" s="5">
        <f t="shared" si="6"/>
        <v>428384000</v>
      </c>
      <c r="Z43" s="5">
        <f t="shared" si="6"/>
        <v>579776000</v>
      </c>
    </row>
    <row r="44" spans="1:27" x14ac:dyDescent="0.2">
      <c r="P44" t="s">
        <v>63</v>
      </c>
      <c r="S44" t="s">
        <v>63</v>
      </c>
      <c r="V44" t="s">
        <v>63</v>
      </c>
      <c r="Y44" t="s">
        <v>63</v>
      </c>
    </row>
    <row r="45" spans="1:27" x14ac:dyDescent="0.2">
      <c r="P45" s="5">
        <f>AVERAGE(P37:P43)</f>
        <v>416523628.5714286</v>
      </c>
      <c r="Q45" s="5">
        <f>AVERAGE(Q37:Q43)</f>
        <v>400264957.14285713</v>
      </c>
      <c r="S45" s="5">
        <f>AVERAGE(S37:S43)</f>
        <v>478252042.85714287</v>
      </c>
      <c r="T45" s="5">
        <f>AVERAGE(T37:T43)</f>
        <v>475240871.4285714</v>
      </c>
      <c r="V45" s="5">
        <f>AVERAGE(V37:V43)</f>
        <v>38380128.571428575</v>
      </c>
      <c r="W45" s="5">
        <f>AVERAGE(W37:W43)</f>
        <v>46209200</v>
      </c>
      <c r="Y45" s="5">
        <f>AVERAGE(Y37:Y43)</f>
        <v>382609885.71428573</v>
      </c>
      <c r="Z45" s="5">
        <f>AVERAGE(Z37:Z43)</f>
        <v>400041371.4285714</v>
      </c>
    </row>
    <row r="46" spans="1:27" x14ac:dyDescent="0.2">
      <c r="P46" t="s">
        <v>64</v>
      </c>
      <c r="S46" t="s">
        <v>64</v>
      </c>
      <c r="V46" t="s">
        <v>64</v>
      </c>
      <c r="Y46" t="s">
        <v>64</v>
      </c>
    </row>
    <row r="47" spans="1:27" x14ac:dyDescent="0.2">
      <c r="P47" s="5">
        <f>AVERAGE(P45:Q45)</f>
        <v>408394292.85714287</v>
      </c>
      <c r="S47" s="5">
        <f>AVERAGE(S45:T45)</f>
        <v>476746457.14285713</v>
      </c>
      <c r="V47" s="5">
        <f>AVERAGE(V45:W45)</f>
        <v>42294664.285714284</v>
      </c>
      <c r="Y47" s="5">
        <f>AVERAGE(Y45:Z45)</f>
        <v>391325628.57142854</v>
      </c>
    </row>
    <row r="48" spans="1:27" x14ac:dyDescent="0.2">
      <c r="P48" t="s">
        <v>66</v>
      </c>
      <c r="S48" t="s">
        <v>66</v>
      </c>
      <c r="V48" t="s">
        <v>66</v>
      </c>
      <c r="Y48" t="s">
        <v>66</v>
      </c>
    </row>
    <row r="49" spans="16:26" x14ac:dyDescent="0.2">
      <c r="P49" s="5">
        <f>MEDIAN(P37:P43)</f>
        <v>425927200</v>
      </c>
      <c r="Q49" s="5">
        <f>MEDIAN(Q37:Q43)</f>
        <v>382692000</v>
      </c>
      <c r="S49" s="5">
        <f>MEDIAN(S37:S43)</f>
        <v>486155200</v>
      </c>
      <c r="T49" s="5">
        <f>MEDIAN(T37:T43)</f>
        <v>479437700</v>
      </c>
      <c r="V49" s="5">
        <f>MEDIAN(V37:V43)</f>
        <v>38344000</v>
      </c>
      <c r="W49" s="5">
        <f>MEDIAN(W37:W43)</f>
        <v>43204200</v>
      </c>
      <c r="Y49" s="5">
        <f>MEDIAN(Y37:Y43)</f>
        <v>380955200</v>
      </c>
      <c r="Z49" s="5">
        <f>MEDIAN(Z37:Z43)</f>
        <v>383332800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FB9D7-6E60-4C2D-8098-FCA035AB52BF}">
  <dimension ref="A1:AA49"/>
  <sheetViews>
    <sheetView topLeftCell="A21" workbookViewId="0">
      <selection activeCell="R58" sqref="M51:R58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38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39</v>
      </c>
    </row>
    <row r="22" spans="1:27" x14ac:dyDescent="0.2">
      <c r="B22" t="s">
        <v>40</v>
      </c>
      <c r="N22" t="s">
        <v>65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61</v>
      </c>
      <c r="O23" s="3" t="s">
        <v>62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-3</v>
      </c>
      <c r="C24">
        <v>-1</v>
      </c>
      <c r="D24">
        <v>0</v>
      </c>
      <c r="E24">
        <v>0</v>
      </c>
      <c r="F24">
        <v>-3</v>
      </c>
      <c r="G24">
        <v>-3</v>
      </c>
      <c r="H24">
        <v>0</v>
      </c>
      <c r="I24">
        <v>-6</v>
      </c>
      <c r="J24">
        <v>0</v>
      </c>
      <c r="K24">
        <v>-7</v>
      </c>
      <c r="L24">
        <v>0</v>
      </c>
      <c r="M24">
        <v>0</v>
      </c>
      <c r="N24">
        <v>0</v>
      </c>
      <c r="O24" s="3" t="s">
        <v>28</v>
      </c>
      <c r="P24">
        <f>B24-$N$24</f>
        <v>-3</v>
      </c>
      <c r="Q24">
        <f t="shared" ref="Q24:AA31" si="0">C24-$N$24</f>
        <v>-1</v>
      </c>
      <c r="R24">
        <f t="shared" si="0"/>
        <v>0</v>
      </c>
      <c r="S24">
        <f t="shared" si="0"/>
        <v>0</v>
      </c>
      <c r="T24">
        <f t="shared" si="0"/>
        <v>-3</v>
      </c>
      <c r="U24">
        <f t="shared" si="0"/>
        <v>-3</v>
      </c>
      <c r="V24">
        <f t="shared" si="0"/>
        <v>0</v>
      </c>
      <c r="W24">
        <f t="shared" si="0"/>
        <v>-6</v>
      </c>
      <c r="X24">
        <f t="shared" si="0"/>
        <v>0</v>
      </c>
      <c r="Y24">
        <f t="shared" si="0"/>
        <v>-7</v>
      </c>
      <c r="Z24">
        <f t="shared" si="0"/>
        <v>0</v>
      </c>
      <c r="AA24">
        <f t="shared" si="0"/>
        <v>0</v>
      </c>
    </row>
    <row r="25" spans="1:27" x14ac:dyDescent="0.2">
      <c r="A25" s="3" t="s">
        <v>29</v>
      </c>
      <c r="B25">
        <v>2942782</v>
      </c>
      <c r="C25">
        <v>2588953</v>
      </c>
      <c r="D25">
        <v>-1</v>
      </c>
      <c r="E25">
        <v>1123663</v>
      </c>
      <c r="F25">
        <v>954722</v>
      </c>
      <c r="G25">
        <v>7</v>
      </c>
      <c r="H25">
        <v>472663</v>
      </c>
      <c r="I25">
        <v>435249</v>
      </c>
      <c r="J25">
        <v>-3</v>
      </c>
      <c r="K25">
        <v>465951</v>
      </c>
      <c r="L25">
        <v>473945</v>
      </c>
      <c r="M25">
        <v>-6</v>
      </c>
      <c r="O25" s="3" t="s">
        <v>29</v>
      </c>
      <c r="P25">
        <f t="shared" ref="P25:P31" si="1">B25-$N$24</f>
        <v>2942782</v>
      </c>
      <c r="Q25">
        <f t="shared" si="0"/>
        <v>2588953</v>
      </c>
      <c r="R25">
        <f t="shared" si="0"/>
        <v>-1</v>
      </c>
      <c r="S25">
        <f t="shared" si="0"/>
        <v>1123663</v>
      </c>
      <c r="T25">
        <f t="shared" si="0"/>
        <v>954722</v>
      </c>
      <c r="U25">
        <f t="shared" si="0"/>
        <v>7</v>
      </c>
      <c r="V25">
        <f t="shared" si="0"/>
        <v>472663</v>
      </c>
      <c r="W25">
        <f t="shared" si="0"/>
        <v>435249</v>
      </c>
      <c r="X25">
        <f t="shared" si="0"/>
        <v>-3</v>
      </c>
      <c r="Y25">
        <f t="shared" si="0"/>
        <v>465951</v>
      </c>
      <c r="Z25">
        <f t="shared" si="0"/>
        <v>473945</v>
      </c>
      <c r="AA25">
        <f t="shared" si="0"/>
        <v>-6</v>
      </c>
    </row>
    <row r="26" spans="1:27" x14ac:dyDescent="0.2">
      <c r="A26" s="3" t="s">
        <v>30</v>
      </c>
      <c r="B26">
        <v>1375626</v>
      </c>
      <c r="C26">
        <v>1016591</v>
      </c>
      <c r="D26">
        <v>4</v>
      </c>
      <c r="E26">
        <v>536871</v>
      </c>
      <c r="F26">
        <v>559965</v>
      </c>
      <c r="G26">
        <v>12</v>
      </c>
      <c r="H26">
        <v>215862</v>
      </c>
      <c r="I26">
        <v>211406</v>
      </c>
      <c r="J26">
        <v>12</v>
      </c>
      <c r="K26">
        <v>248876</v>
      </c>
      <c r="L26">
        <v>235268</v>
      </c>
      <c r="M26">
        <v>0</v>
      </c>
      <c r="O26" s="3" t="s">
        <v>30</v>
      </c>
      <c r="P26">
        <f t="shared" si="1"/>
        <v>1375626</v>
      </c>
      <c r="Q26">
        <f t="shared" si="0"/>
        <v>1016591</v>
      </c>
      <c r="R26">
        <f t="shared" si="0"/>
        <v>4</v>
      </c>
      <c r="S26">
        <f t="shared" si="0"/>
        <v>536871</v>
      </c>
      <c r="T26">
        <f t="shared" si="0"/>
        <v>559965</v>
      </c>
      <c r="U26">
        <f t="shared" si="0"/>
        <v>12</v>
      </c>
      <c r="V26">
        <f t="shared" si="0"/>
        <v>215862</v>
      </c>
      <c r="W26">
        <f t="shared" si="0"/>
        <v>211406</v>
      </c>
      <c r="X26">
        <f t="shared" si="0"/>
        <v>12</v>
      </c>
      <c r="Y26">
        <f t="shared" si="0"/>
        <v>248876</v>
      </c>
      <c r="Z26">
        <f t="shared" si="0"/>
        <v>235268</v>
      </c>
      <c r="AA26">
        <f t="shared" si="0"/>
        <v>0</v>
      </c>
    </row>
    <row r="27" spans="1:27" x14ac:dyDescent="0.2">
      <c r="A27" s="3" t="s">
        <v>31</v>
      </c>
      <c r="B27">
        <v>757047</v>
      </c>
      <c r="C27">
        <v>615331</v>
      </c>
      <c r="D27">
        <v>0</v>
      </c>
      <c r="E27">
        <v>284545</v>
      </c>
      <c r="F27">
        <v>282980</v>
      </c>
      <c r="G27">
        <v>24</v>
      </c>
      <c r="H27">
        <v>127259</v>
      </c>
      <c r="I27">
        <v>103277</v>
      </c>
      <c r="J27">
        <v>-2</v>
      </c>
      <c r="K27">
        <v>102315</v>
      </c>
      <c r="L27">
        <v>97570</v>
      </c>
      <c r="M27">
        <v>-2</v>
      </c>
      <c r="O27" s="3" t="s">
        <v>31</v>
      </c>
      <c r="P27">
        <f t="shared" si="1"/>
        <v>757047</v>
      </c>
      <c r="Q27">
        <f t="shared" si="0"/>
        <v>615331</v>
      </c>
      <c r="R27">
        <f t="shared" si="0"/>
        <v>0</v>
      </c>
      <c r="S27">
        <f t="shared" si="0"/>
        <v>284545</v>
      </c>
      <c r="T27">
        <f t="shared" si="0"/>
        <v>282980</v>
      </c>
      <c r="U27">
        <f t="shared" si="0"/>
        <v>24</v>
      </c>
      <c r="V27">
        <f t="shared" si="0"/>
        <v>127259</v>
      </c>
      <c r="W27">
        <f t="shared" si="0"/>
        <v>103277</v>
      </c>
      <c r="X27">
        <f t="shared" si="0"/>
        <v>-2</v>
      </c>
      <c r="Y27">
        <f t="shared" si="0"/>
        <v>102315</v>
      </c>
      <c r="Z27">
        <f t="shared" si="0"/>
        <v>97570</v>
      </c>
      <c r="AA27">
        <f t="shared" si="0"/>
        <v>-2</v>
      </c>
    </row>
    <row r="28" spans="1:27" x14ac:dyDescent="0.2">
      <c r="A28" s="3" t="s">
        <v>32</v>
      </c>
      <c r="B28">
        <v>339679</v>
      </c>
      <c r="C28">
        <v>295432</v>
      </c>
      <c r="D28">
        <v>6</v>
      </c>
      <c r="E28">
        <v>150649</v>
      </c>
      <c r="F28">
        <v>135728</v>
      </c>
      <c r="G28">
        <v>-3</v>
      </c>
      <c r="H28">
        <v>39127</v>
      </c>
      <c r="I28">
        <v>70470</v>
      </c>
      <c r="J28">
        <v>0</v>
      </c>
      <c r="K28">
        <v>72824</v>
      </c>
      <c r="L28">
        <v>43031</v>
      </c>
      <c r="M28">
        <v>-7</v>
      </c>
      <c r="O28" s="3" t="s">
        <v>32</v>
      </c>
      <c r="P28">
        <f t="shared" si="1"/>
        <v>339679</v>
      </c>
      <c r="Q28">
        <f t="shared" si="0"/>
        <v>295432</v>
      </c>
      <c r="R28">
        <f t="shared" si="0"/>
        <v>6</v>
      </c>
      <c r="S28">
        <f t="shared" si="0"/>
        <v>150649</v>
      </c>
      <c r="T28">
        <f t="shared" si="0"/>
        <v>135728</v>
      </c>
      <c r="U28">
        <f t="shared" si="0"/>
        <v>-3</v>
      </c>
      <c r="V28">
        <f t="shared" si="0"/>
        <v>39127</v>
      </c>
      <c r="W28">
        <f t="shared" si="0"/>
        <v>70470</v>
      </c>
      <c r="X28">
        <f t="shared" si="0"/>
        <v>0</v>
      </c>
      <c r="Y28">
        <f t="shared" si="0"/>
        <v>72824</v>
      </c>
      <c r="Z28">
        <f t="shared" si="0"/>
        <v>43031</v>
      </c>
      <c r="AA28">
        <f t="shared" si="0"/>
        <v>-7</v>
      </c>
    </row>
    <row r="29" spans="1:27" x14ac:dyDescent="0.2">
      <c r="A29" s="3" t="s">
        <v>33</v>
      </c>
      <c r="B29">
        <v>200576</v>
      </c>
      <c r="C29">
        <v>143854</v>
      </c>
      <c r="D29">
        <v>-7</v>
      </c>
      <c r="E29">
        <v>65482</v>
      </c>
      <c r="F29">
        <v>78607</v>
      </c>
      <c r="G29">
        <v>-2</v>
      </c>
      <c r="H29">
        <v>20974</v>
      </c>
      <c r="I29">
        <v>18878</v>
      </c>
      <c r="J29">
        <v>0</v>
      </c>
      <c r="K29">
        <v>10087</v>
      </c>
      <c r="L29">
        <v>19865</v>
      </c>
      <c r="M29">
        <v>-3</v>
      </c>
      <c r="O29" s="3" t="s">
        <v>33</v>
      </c>
      <c r="P29">
        <f t="shared" si="1"/>
        <v>200576</v>
      </c>
      <c r="Q29">
        <f t="shared" si="0"/>
        <v>143854</v>
      </c>
      <c r="R29">
        <f t="shared" si="0"/>
        <v>-7</v>
      </c>
      <c r="S29">
        <f t="shared" si="0"/>
        <v>65482</v>
      </c>
      <c r="T29">
        <f t="shared" si="0"/>
        <v>78607</v>
      </c>
      <c r="U29">
        <f t="shared" si="0"/>
        <v>-2</v>
      </c>
      <c r="V29">
        <f t="shared" si="0"/>
        <v>20974</v>
      </c>
      <c r="W29">
        <f t="shared" si="0"/>
        <v>18878</v>
      </c>
      <c r="X29">
        <f t="shared" si="0"/>
        <v>0</v>
      </c>
      <c r="Y29">
        <f t="shared" si="0"/>
        <v>10087</v>
      </c>
      <c r="Z29">
        <f t="shared" si="0"/>
        <v>19865</v>
      </c>
      <c r="AA29">
        <f t="shared" si="0"/>
        <v>-3</v>
      </c>
    </row>
    <row r="30" spans="1:27" x14ac:dyDescent="0.2">
      <c r="A30" s="3" t="s">
        <v>34</v>
      </c>
      <c r="B30">
        <v>87095</v>
      </c>
      <c r="C30">
        <v>62764</v>
      </c>
      <c r="D30">
        <v>-7</v>
      </c>
      <c r="E30">
        <v>26603</v>
      </c>
      <c r="F30">
        <v>34206</v>
      </c>
      <c r="G30">
        <v>-3</v>
      </c>
      <c r="H30">
        <v>6221</v>
      </c>
      <c r="I30">
        <v>12742</v>
      </c>
      <c r="J30">
        <v>-1</v>
      </c>
      <c r="K30">
        <v>17243</v>
      </c>
      <c r="L30">
        <v>6293</v>
      </c>
      <c r="M30">
        <v>-5</v>
      </c>
      <c r="O30" s="3" t="s">
        <v>34</v>
      </c>
      <c r="P30">
        <f t="shared" si="1"/>
        <v>87095</v>
      </c>
      <c r="Q30">
        <f t="shared" si="0"/>
        <v>62764</v>
      </c>
      <c r="R30">
        <f t="shared" si="0"/>
        <v>-7</v>
      </c>
      <c r="S30">
        <f t="shared" si="0"/>
        <v>26603</v>
      </c>
      <c r="T30">
        <f t="shared" si="0"/>
        <v>34206</v>
      </c>
      <c r="U30">
        <f t="shared" si="0"/>
        <v>-3</v>
      </c>
      <c r="V30">
        <f t="shared" si="0"/>
        <v>6221</v>
      </c>
      <c r="W30">
        <f t="shared" si="0"/>
        <v>12742</v>
      </c>
      <c r="X30">
        <f t="shared" si="0"/>
        <v>-1</v>
      </c>
      <c r="Y30">
        <f t="shared" si="0"/>
        <v>17243</v>
      </c>
      <c r="Z30">
        <f t="shared" si="0"/>
        <v>6293</v>
      </c>
      <c r="AA30">
        <f t="shared" si="0"/>
        <v>-5</v>
      </c>
    </row>
    <row r="31" spans="1:27" x14ac:dyDescent="0.2">
      <c r="A31" s="3" t="s">
        <v>35</v>
      </c>
      <c r="B31">
        <v>55187</v>
      </c>
      <c r="C31">
        <v>27903</v>
      </c>
      <c r="D31">
        <v>5</v>
      </c>
      <c r="E31">
        <v>14915</v>
      </c>
      <c r="F31">
        <v>26129</v>
      </c>
      <c r="G31">
        <v>-6</v>
      </c>
      <c r="H31">
        <v>8033</v>
      </c>
      <c r="I31">
        <v>13368</v>
      </c>
      <c r="J31">
        <v>-3</v>
      </c>
      <c r="K31">
        <v>10856</v>
      </c>
      <c r="L31">
        <v>8250</v>
      </c>
      <c r="M31">
        <v>0</v>
      </c>
      <c r="O31" s="3" t="s">
        <v>35</v>
      </c>
      <c r="P31">
        <f t="shared" si="1"/>
        <v>55187</v>
      </c>
      <c r="Q31">
        <f t="shared" si="0"/>
        <v>27903</v>
      </c>
      <c r="R31">
        <f t="shared" si="0"/>
        <v>5</v>
      </c>
      <c r="S31">
        <f t="shared" si="0"/>
        <v>14915</v>
      </c>
      <c r="T31">
        <f t="shared" si="0"/>
        <v>26129</v>
      </c>
      <c r="U31">
        <f t="shared" si="0"/>
        <v>-6</v>
      </c>
      <c r="V31">
        <f t="shared" si="0"/>
        <v>8033</v>
      </c>
      <c r="W31">
        <f t="shared" si="0"/>
        <v>13368</v>
      </c>
      <c r="X31">
        <f t="shared" si="0"/>
        <v>-3</v>
      </c>
      <c r="Y31">
        <f t="shared" si="0"/>
        <v>10856</v>
      </c>
      <c r="Z31">
        <f t="shared" si="0"/>
        <v>8250</v>
      </c>
      <c r="AA31">
        <f t="shared" si="0"/>
        <v>0</v>
      </c>
    </row>
    <row r="34" spans="1:27" x14ac:dyDescent="0.2">
      <c r="O34" t="s">
        <v>60</v>
      </c>
      <c r="P34">
        <v>5</v>
      </c>
      <c r="Q34">
        <v>5</v>
      </c>
      <c r="S34">
        <v>6</v>
      </c>
      <c r="T34">
        <v>6</v>
      </c>
      <c r="V34">
        <v>7</v>
      </c>
      <c r="W34">
        <v>7</v>
      </c>
      <c r="Y34">
        <v>8</v>
      </c>
      <c r="Z34">
        <v>8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41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294278200</v>
      </c>
      <c r="Q37" s="5">
        <f>Q25/$N37</f>
        <v>258895300</v>
      </c>
      <c r="S37" s="5">
        <f>S25/$N37</f>
        <v>112366300</v>
      </c>
      <c r="T37" s="5">
        <f>T25/$N37</f>
        <v>95472200</v>
      </c>
      <c r="V37" s="5">
        <f>V25/$N37</f>
        <v>47266300</v>
      </c>
      <c r="W37" s="5">
        <f>W25/$N37</f>
        <v>43524900</v>
      </c>
      <c r="Y37" s="5">
        <f>Y25/$N37</f>
        <v>46595100</v>
      </c>
      <c r="Z37" s="5">
        <f>Z25/$N37</f>
        <v>47394500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>P26/$N38</f>
        <v>275125200</v>
      </c>
      <c r="Q38" s="5">
        <f t="shared" ref="P38:Q43" si="3">Q26/$N38</f>
        <v>203318200</v>
      </c>
      <c r="S38" s="5">
        <f t="shared" ref="S38:T43" si="4">S26/$N38</f>
        <v>107374200</v>
      </c>
      <c r="T38" s="5">
        <f t="shared" si="4"/>
        <v>111993000</v>
      </c>
      <c r="V38" s="5">
        <f t="shared" ref="V38:W43" si="5">V26/$N38</f>
        <v>43172400</v>
      </c>
      <c r="W38" s="5">
        <f t="shared" si="5"/>
        <v>42281200</v>
      </c>
      <c r="Y38" s="5">
        <f t="shared" ref="Y38:Z43" si="6">Y26/$N38</f>
        <v>49775200</v>
      </c>
      <c r="Z38" s="5">
        <f t="shared" si="6"/>
        <v>47053600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302818800</v>
      </c>
      <c r="Q39" s="5">
        <f t="shared" si="3"/>
        <v>246132400</v>
      </c>
      <c r="S39" s="5">
        <f t="shared" si="4"/>
        <v>113818000</v>
      </c>
      <c r="T39" s="5">
        <f t="shared" si="4"/>
        <v>113192000</v>
      </c>
      <c r="V39" s="5">
        <f t="shared" si="5"/>
        <v>50903600</v>
      </c>
      <c r="W39" s="5">
        <f t="shared" si="5"/>
        <v>41310800</v>
      </c>
      <c r="Y39" s="5">
        <f t="shared" si="6"/>
        <v>40926000</v>
      </c>
      <c r="Z39" s="5">
        <f t="shared" si="6"/>
        <v>39028000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271743200</v>
      </c>
      <c r="Q40" s="5">
        <f t="shared" si="3"/>
        <v>236345600</v>
      </c>
      <c r="S40" s="5">
        <f t="shared" si="4"/>
        <v>120519200</v>
      </c>
      <c r="T40" s="5">
        <f t="shared" si="4"/>
        <v>108582400</v>
      </c>
      <c r="V40" s="5">
        <f t="shared" si="5"/>
        <v>31301600</v>
      </c>
      <c r="W40" s="5">
        <f t="shared" si="5"/>
        <v>56376000</v>
      </c>
      <c r="Y40" s="5">
        <f t="shared" si="6"/>
        <v>58259200</v>
      </c>
      <c r="Z40" s="5">
        <f t="shared" si="6"/>
        <v>34424800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320921600</v>
      </c>
      <c r="Q41" s="5">
        <f t="shared" si="3"/>
        <v>230166400</v>
      </c>
      <c r="S41" s="5">
        <f t="shared" si="4"/>
        <v>104771200</v>
      </c>
      <c r="T41" s="5">
        <f t="shared" si="4"/>
        <v>125771200</v>
      </c>
      <c r="V41" s="5">
        <f t="shared" si="5"/>
        <v>33558400</v>
      </c>
      <c r="W41" s="5">
        <f t="shared" si="5"/>
        <v>30204800</v>
      </c>
      <c r="Y41" s="5">
        <f t="shared" si="6"/>
        <v>16139200</v>
      </c>
      <c r="Z41" s="5">
        <f t="shared" si="6"/>
        <v>31784000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278704000</v>
      </c>
      <c r="Q42" s="5">
        <f t="shared" si="3"/>
        <v>200844800</v>
      </c>
      <c r="S42" s="5">
        <f t="shared" si="4"/>
        <v>85129600</v>
      </c>
      <c r="T42" s="5">
        <f t="shared" si="4"/>
        <v>109459200</v>
      </c>
      <c r="V42" s="5">
        <f t="shared" si="5"/>
        <v>19907200</v>
      </c>
      <c r="W42" s="5">
        <f t="shared" si="5"/>
        <v>40774400</v>
      </c>
      <c r="Y42" s="5">
        <f t="shared" si="6"/>
        <v>55177600</v>
      </c>
      <c r="Z42" s="5">
        <f t="shared" si="6"/>
        <v>20137600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353196800</v>
      </c>
      <c r="Q43" s="5">
        <f t="shared" si="3"/>
        <v>178579200</v>
      </c>
      <c r="S43" s="5">
        <f t="shared" si="4"/>
        <v>95456000</v>
      </c>
      <c r="T43" s="5">
        <f t="shared" si="4"/>
        <v>167225600</v>
      </c>
      <c r="V43" s="5">
        <f t="shared" si="5"/>
        <v>51411200</v>
      </c>
      <c r="W43" s="5">
        <f t="shared" si="5"/>
        <v>85555200</v>
      </c>
      <c r="Y43" s="5">
        <f t="shared" si="6"/>
        <v>69478400</v>
      </c>
      <c r="Z43" s="5">
        <f t="shared" si="6"/>
        <v>52800000</v>
      </c>
    </row>
    <row r="44" spans="1:27" x14ac:dyDescent="0.2">
      <c r="P44" t="s">
        <v>63</v>
      </c>
      <c r="S44" t="s">
        <v>63</v>
      </c>
      <c r="V44" t="s">
        <v>63</v>
      </c>
      <c r="Y44" t="s">
        <v>63</v>
      </c>
    </row>
    <row r="45" spans="1:27" x14ac:dyDescent="0.2">
      <c r="P45" s="5">
        <f>AVERAGE(P37:P43)</f>
        <v>299541114.28571427</v>
      </c>
      <c r="Q45" s="5">
        <f>AVERAGE(Q37:Q43)</f>
        <v>222040271.42857143</v>
      </c>
      <c r="S45" s="5">
        <f>AVERAGE(S37:S43)</f>
        <v>105633500</v>
      </c>
      <c r="T45" s="5">
        <f>AVERAGE(T37:T43)</f>
        <v>118813657.14285715</v>
      </c>
      <c r="V45" s="5">
        <f>AVERAGE(V37:V43)</f>
        <v>39645814.285714284</v>
      </c>
      <c r="W45" s="5">
        <f>AVERAGE(W37:W43)</f>
        <v>48575328.571428575</v>
      </c>
      <c r="Y45" s="5">
        <f>AVERAGE(Y37:Y43)</f>
        <v>48050100</v>
      </c>
      <c r="Z45" s="5">
        <f>AVERAGE(Z37:Z43)</f>
        <v>38946071.428571425</v>
      </c>
    </row>
    <row r="46" spans="1:27" x14ac:dyDescent="0.2">
      <c r="P46" t="s">
        <v>64</v>
      </c>
      <c r="S46" t="s">
        <v>64</v>
      </c>
      <c r="V46" t="s">
        <v>64</v>
      </c>
      <c r="Y46" t="s">
        <v>64</v>
      </c>
    </row>
    <row r="47" spans="1:27" x14ac:dyDescent="0.2">
      <c r="P47" s="5">
        <f>AVERAGE(P45:Q45)</f>
        <v>260790692.85714287</v>
      </c>
      <c r="S47" s="5">
        <f>AVERAGE(S45:T45)</f>
        <v>112223578.57142857</v>
      </c>
      <c r="V47" s="5">
        <f>AVERAGE(V45:W45)</f>
        <v>44110571.428571433</v>
      </c>
      <c r="Y47" s="5">
        <f>AVERAGE(Y45:Z45)</f>
        <v>43498085.714285716</v>
      </c>
    </row>
    <row r="48" spans="1:27" x14ac:dyDescent="0.2">
      <c r="P48" t="s">
        <v>66</v>
      </c>
      <c r="S48" t="s">
        <v>66</v>
      </c>
      <c r="V48" t="s">
        <v>66</v>
      </c>
      <c r="Y48" t="s">
        <v>66</v>
      </c>
    </row>
    <row r="49" spans="16:26" x14ac:dyDescent="0.2">
      <c r="P49" s="5">
        <f>MEDIAN(P37:P43)</f>
        <v>294278200</v>
      </c>
      <c r="Q49" s="5">
        <f>MEDIAN(Q37:Q43)</f>
        <v>230166400</v>
      </c>
      <c r="S49" s="5">
        <f>MEDIAN(S37:S43)</f>
        <v>107374200</v>
      </c>
      <c r="T49" s="5">
        <f>MEDIAN(T37:T43)</f>
        <v>111993000</v>
      </c>
      <c r="V49" s="5">
        <f>MEDIAN(V37:V43)</f>
        <v>43172400</v>
      </c>
      <c r="W49" s="5">
        <f>MEDIAN(W37:W43)</f>
        <v>42281200</v>
      </c>
      <c r="Y49" s="5">
        <f>MEDIAN(Y37:Y43)</f>
        <v>49775200</v>
      </c>
      <c r="Z49" s="5">
        <f>MEDIAN(Z37:Z43)</f>
        <v>39028000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5241-38BE-4DAB-B42C-1399CFD01C4D}">
  <dimension ref="A1:AA49"/>
  <sheetViews>
    <sheetView topLeftCell="A16" workbookViewId="0">
      <selection activeCell="R55" sqref="N51:R55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44221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27" x14ac:dyDescent="0.2">
      <c r="A17" t="s">
        <v>19</v>
      </c>
      <c r="E17" t="s">
        <v>20</v>
      </c>
    </row>
    <row r="18" spans="1:27" x14ac:dyDescent="0.2">
      <c r="A18" t="s">
        <v>21</v>
      </c>
      <c r="E18">
        <v>1000</v>
      </c>
      <c r="F18" t="s">
        <v>22</v>
      </c>
    </row>
    <row r="19" spans="1:27" x14ac:dyDescent="0.2">
      <c r="A19" t="s">
        <v>23</v>
      </c>
      <c r="E19">
        <v>0</v>
      </c>
      <c r="F19" t="s">
        <v>22</v>
      </c>
    </row>
    <row r="20" spans="1:27" x14ac:dyDescent="0.2">
      <c r="A20" t="s">
        <v>24</v>
      </c>
      <c r="B20" s="2" t="s">
        <v>25</v>
      </c>
    </row>
    <row r="22" spans="1:27" x14ac:dyDescent="0.2">
      <c r="B22" t="s">
        <v>26</v>
      </c>
      <c r="N22" t="s">
        <v>65</v>
      </c>
    </row>
    <row r="23" spans="1:27" x14ac:dyDescent="0.2">
      <c r="A23" s="3" t="s">
        <v>27</v>
      </c>
      <c r="B23" s="3">
        <v>1</v>
      </c>
      <c r="C23" s="3">
        <v>2</v>
      </c>
      <c r="D23" s="3">
        <v>3</v>
      </c>
      <c r="E23" s="3">
        <v>4</v>
      </c>
      <c r="F23" s="3">
        <v>5</v>
      </c>
      <c r="G23" s="3">
        <v>6</v>
      </c>
      <c r="H23" s="3">
        <v>7</v>
      </c>
      <c r="I23" s="3">
        <v>8</v>
      </c>
      <c r="J23" s="3">
        <v>9</v>
      </c>
      <c r="K23" s="3">
        <v>10</v>
      </c>
      <c r="L23" s="3">
        <v>11</v>
      </c>
      <c r="M23" s="3">
        <v>12</v>
      </c>
      <c r="N23" s="4" t="s">
        <v>61</v>
      </c>
      <c r="O23" s="3" t="s">
        <v>62</v>
      </c>
      <c r="P23" s="3">
        <v>1</v>
      </c>
      <c r="Q23" s="3">
        <v>2</v>
      </c>
      <c r="R23" s="3">
        <v>3</v>
      </c>
      <c r="S23" s="3">
        <v>4</v>
      </c>
      <c r="T23" s="3">
        <v>5</v>
      </c>
      <c r="U23" s="3">
        <v>6</v>
      </c>
      <c r="V23" s="3">
        <v>7</v>
      </c>
      <c r="W23" s="3">
        <v>8</v>
      </c>
      <c r="X23" s="3">
        <v>9</v>
      </c>
      <c r="Y23" s="3">
        <v>10</v>
      </c>
      <c r="Z23" s="3">
        <v>11</v>
      </c>
      <c r="AA23" s="3">
        <v>12</v>
      </c>
    </row>
    <row r="24" spans="1:27" x14ac:dyDescent="0.2">
      <c r="A24" s="3" t="s">
        <v>28</v>
      </c>
      <c r="B24">
        <v>4</v>
      </c>
      <c r="C24">
        <v>5</v>
      </c>
      <c r="D24">
        <v>0</v>
      </c>
      <c r="E24">
        <v>1</v>
      </c>
      <c r="F24">
        <v>2</v>
      </c>
      <c r="G24">
        <v>-1</v>
      </c>
      <c r="H24">
        <v>7</v>
      </c>
      <c r="I24">
        <v>-3</v>
      </c>
      <c r="J24">
        <v>1</v>
      </c>
      <c r="K24">
        <v>1</v>
      </c>
      <c r="L24">
        <v>2</v>
      </c>
      <c r="M24">
        <v>8</v>
      </c>
      <c r="N24">
        <v>0</v>
      </c>
      <c r="O24" s="3" t="s">
        <v>28</v>
      </c>
      <c r="P24">
        <f>B24-$N$24</f>
        <v>4</v>
      </c>
      <c r="Q24">
        <f t="shared" ref="Q24:AA31" si="0">C24-$N$24</f>
        <v>5</v>
      </c>
      <c r="R24">
        <f t="shared" si="0"/>
        <v>0</v>
      </c>
      <c r="S24">
        <f t="shared" si="0"/>
        <v>1</v>
      </c>
      <c r="T24">
        <f t="shared" si="0"/>
        <v>2</v>
      </c>
      <c r="U24">
        <f t="shared" si="0"/>
        <v>-1</v>
      </c>
      <c r="V24">
        <f t="shared" si="0"/>
        <v>7</v>
      </c>
      <c r="W24">
        <f t="shared" si="0"/>
        <v>-3</v>
      </c>
      <c r="X24">
        <f t="shared" si="0"/>
        <v>1</v>
      </c>
      <c r="Y24">
        <f t="shared" si="0"/>
        <v>1</v>
      </c>
      <c r="Z24">
        <f t="shared" si="0"/>
        <v>2</v>
      </c>
      <c r="AA24">
        <f t="shared" si="0"/>
        <v>8</v>
      </c>
    </row>
    <row r="25" spans="1:27" x14ac:dyDescent="0.2">
      <c r="A25" s="3" t="s">
        <v>29</v>
      </c>
      <c r="B25">
        <v>3981609</v>
      </c>
      <c r="C25">
        <v>3937163</v>
      </c>
      <c r="D25">
        <v>6</v>
      </c>
      <c r="E25">
        <v>1765699</v>
      </c>
      <c r="F25">
        <v>1799843</v>
      </c>
      <c r="G25">
        <v>3</v>
      </c>
      <c r="H25">
        <v>2924565</v>
      </c>
      <c r="I25">
        <v>2087436</v>
      </c>
      <c r="J25">
        <v>0</v>
      </c>
      <c r="K25">
        <v>663227</v>
      </c>
      <c r="L25">
        <v>624486</v>
      </c>
      <c r="M25">
        <v>3</v>
      </c>
      <c r="O25" s="3" t="s">
        <v>29</v>
      </c>
      <c r="P25">
        <f t="shared" ref="P25:P31" si="1">B25-$N$24</f>
        <v>3981609</v>
      </c>
      <c r="Q25">
        <f t="shared" si="0"/>
        <v>3937163</v>
      </c>
      <c r="R25">
        <f t="shared" si="0"/>
        <v>6</v>
      </c>
      <c r="S25">
        <f t="shared" si="0"/>
        <v>1765699</v>
      </c>
      <c r="T25">
        <f t="shared" si="0"/>
        <v>1799843</v>
      </c>
      <c r="U25">
        <f t="shared" si="0"/>
        <v>3</v>
      </c>
      <c r="V25">
        <f t="shared" si="0"/>
        <v>2924565</v>
      </c>
      <c r="W25">
        <f t="shared" si="0"/>
        <v>2087436</v>
      </c>
      <c r="X25">
        <f t="shared" si="0"/>
        <v>0</v>
      </c>
      <c r="Y25">
        <f t="shared" si="0"/>
        <v>663227</v>
      </c>
      <c r="Z25">
        <f t="shared" si="0"/>
        <v>624486</v>
      </c>
      <c r="AA25">
        <f t="shared" si="0"/>
        <v>3</v>
      </c>
    </row>
    <row r="26" spans="1:27" x14ac:dyDescent="0.2">
      <c r="A26" s="3" t="s">
        <v>30</v>
      </c>
      <c r="B26">
        <v>1920672</v>
      </c>
      <c r="C26">
        <v>1866721</v>
      </c>
      <c r="D26">
        <v>4</v>
      </c>
      <c r="E26">
        <v>971868</v>
      </c>
      <c r="F26">
        <v>949712</v>
      </c>
      <c r="G26">
        <v>10</v>
      </c>
      <c r="H26">
        <v>1553455</v>
      </c>
      <c r="I26">
        <v>1128648</v>
      </c>
      <c r="J26">
        <v>8</v>
      </c>
      <c r="K26">
        <v>323461</v>
      </c>
      <c r="L26">
        <v>351512</v>
      </c>
      <c r="M26">
        <v>5</v>
      </c>
      <c r="O26" s="3" t="s">
        <v>30</v>
      </c>
      <c r="P26">
        <f t="shared" si="1"/>
        <v>1920672</v>
      </c>
      <c r="Q26">
        <f t="shared" si="0"/>
        <v>1866721</v>
      </c>
      <c r="R26">
        <f t="shared" si="0"/>
        <v>4</v>
      </c>
      <c r="S26">
        <f t="shared" si="0"/>
        <v>971868</v>
      </c>
      <c r="T26">
        <f t="shared" si="0"/>
        <v>949712</v>
      </c>
      <c r="U26">
        <f t="shared" si="0"/>
        <v>10</v>
      </c>
      <c r="V26">
        <f t="shared" si="0"/>
        <v>1553455</v>
      </c>
      <c r="W26">
        <f t="shared" si="0"/>
        <v>1128648</v>
      </c>
      <c r="X26">
        <f t="shared" si="0"/>
        <v>8</v>
      </c>
      <c r="Y26">
        <f t="shared" si="0"/>
        <v>323461</v>
      </c>
      <c r="Z26">
        <f t="shared" si="0"/>
        <v>351512</v>
      </c>
      <c r="AA26">
        <f t="shared" si="0"/>
        <v>5</v>
      </c>
    </row>
    <row r="27" spans="1:27" x14ac:dyDescent="0.2">
      <c r="A27" s="3" t="s">
        <v>31</v>
      </c>
      <c r="B27">
        <v>959045</v>
      </c>
      <c r="C27">
        <v>838210</v>
      </c>
      <c r="D27">
        <v>10</v>
      </c>
      <c r="E27">
        <v>416448</v>
      </c>
      <c r="F27">
        <v>453678</v>
      </c>
      <c r="G27">
        <v>5</v>
      </c>
      <c r="H27">
        <v>710633</v>
      </c>
      <c r="I27">
        <v>527938</v>
      </c>
      <c r="J27">
        <v>11</v>
      </c>
      <c r="K27">
        <v>125416</v>
      </c>
      <c r="L27">
        <v>136329</v>
      </c>
      <c r="M27">
        <v>5</v>
      </c>
      <c r="O27" s="3" t="s">
        <v>31</v>
      </c>
      <c r="P27">
        <f t="shared" si="1"/>
        <v>959045</v>
      </c>
      <c r="Q27">
        <f t="shared" si="0"/>
        <v>838210</v>
      </c>
      <c r="R27">
        <f t="shared" si="0"/>
        <v>10</v>
      </c>
      <c r="S27">
        <f t="shared" si="0"/>
        <v>416448</v>
      </c>
      <c r="T27">
        <f t="shared" si="0"/>
        <v>453678</v>
      </c>
      <c r="U27">
        <f t="shared" si="0"/>
        <v>5</v>
      </c>
      <c r="V27">
        <f t="shared" si="0"/>
        <v>710633</v>
      </c>
      <c r="W27">
        <f t="shared" si="0"/>
        <v>527938</v>
      </c>
      <c r="X27">
        <f t="shared" si="0"/>
        <v>11</v>
      </c>
      <c r="Y27">
        <f t="shared" si="0"/>
        <v>125416</v>
      </c>
      <c r="Z27">
        <f t="shared" si="0"/>
        <v>136329</v>
      </c>
      <c r="AA27">
        <f t="shared" si="0"/>
        <v>5</v>
      </c>
    </row>
    <row r="28" spans="1:27" x14ac:dyDescent="0.2">
      <c r="A28" s="3" t="s">
        <v>32</v>
      </c>
      <c r="B28">
        <v>521033</v>
      </c>
      <c r="C28">
        <v>472088</v>
      </c>
      <c r="D28">
        <v>5</v>
      </c>
      <c r="E28">
        <v>233502</v>
      </c>
      <c r="F28">
        <v>260493</v>
      </c>
      <c r="G28">
        <v>8</v>
      </c>
      <c r="H28">
        <v>357098</v>
      </c>
      <c r="I28">
        <v>250697</v>
      </c>
      <c r="J28">
        <v>1</v>
      </c>
      <c r="K28">
        <v>95090</v>
      </c>
      <c r="L28">
        <v>56970</v>
      </c>
      <c r="M28">
        <v>-5</v>
      </c>
      <c r="O28" s="3" t="s">
        <v>32</v>
      </c>
      <c r="P28">
        <f t="shared" si="1"/>
        <v>521033</v>
      </c>
      <c r="Q28">
        <f t="shared" si="0"/>
        <v>472088</v>
      </c>
      <c r="R28">
        <f t="shared" si="0"/>
        <v>5</v>
      </c>
      <c r="S28">
        <f t="shared" si="0"/>
        <v>233502</v>
      </c>
      <c r="T28">
        <f t="shared" si="0"/>
        <v>260493</v>
      </c>
      <c r="U28">
        <f t="shared" si="0"/>
        <v>8</v>
      </c>
      <c r="V28">
        <f t="shared" si="0"/>
        <v>357098</v>
      </c>
      <c r="W28">
        <f t="shared" si="0"/>
        <v>250697</v>
      </c>
      <c r="X28">
        <f t="shared" si="0"/>
        <v>1</v>
      </c>
      <c r="Y28">
        <f t="shared" si="0"/>
        <v>95090</v>
      </c>
      <c r="Z28">
        <f t="shared" si="0"/>
        <v>56970</v>
      </c>
      <c r="AA28">
        <f t="shared" si="0"/>
        <v>-5</v>
      </c>
    </row>
    <row r="29" spans="1:27" x14ac:dyDescent="0.2">
      <c r="A29" s="3" t="s">
        <v>33</v>
      </c>
      <c r="B29">
        <v>217044</v>
      </c>
      <c r="C29">
        <v>221569</v>
      </c>
      <c r="D29">
        <v>-1</v>
      </c>
      <c r="E29">
        <v>118484</v>
      </c>
      <c r="F29">
        <v>93288</v>
      </c>
      <c r="G29">
        <v>2</v>
      </c>
      <c r="H29">
        <v>193819</v>
      </c>
      <c r="I29">
        <v>122338</v>
      </c>
      <c r="J29">
        <v>3</v>
      </c>
      <c r="K29">
        <v>50596</v>
      </c>
      <c r="L29">
        <v>28435</v>
      </c>
      <c r="M29">
        <v>0</v>
      </c>
      <c r="O29" s="3" t="s">
        <v>33</v>
      </c>
      <c r="P29">
        <f t="shared" si="1"/>
        <v>217044</v>
      </c>
      <c r="Q29">
        <f t="shared" si="0"/>
        <v>221569</v>
      </c>
      <c r="R29">
        <f t="shared" si="0"/>
        <v>-1</v>
      </c>
      <c r="S29">
        <f t="shared" si="0"/>
        <v>118484</v>
      </c>
      <c r="T29">
        <f t="shared" si="0"/>
        <v>93288</v>
      </c>
      <c r="U29">
        <f t="shared" si="0"/>
        <v>2</v>
      </c>
      <c r="V29">
        <f t="shared" si="0"/>
        <v>193819</v>
      </c>
      <c r="W29">
        <f t="shared" si="0"/>
        <v>122338</v>
      </c>
      <c r="X29">
        <f t="shared" si="0"/>
        <v>3</v>
      </c>
      <c r="Y29">
        <f t="shared" si="0"/>
        <v>50596</v>
      </c>
      <c r="Z29">
        <f t="shared" si="0"/>
        <v>28435</v>
      </c>
      <c r="AA29">
        <f t="shared" si="0"/>
        <v>0</v>
      </c>
    </row>
    <row r="30" spans="1:27" x14ac:dyDescent="0.2">
      <c r="A30" s="3" t="s">
        <v>34</v>
      </c>
      <c r="B30">
        <v>157141</v>
      </c>
      <c r="C30">
        <v>112034</v>
      </c>
      <c r="D30">
        <v>-2</v>
      </c>
      <c r="E30">
        <v>70647</v>
      </c>
      <c r="F30">
        <v>73471</v>
      </c>
      <c r="G30">
        <v>1</v>
      </c>
      <c r="H30">
        <v>93710</v>
      </c>
      <c r="I30">
        <v>47527</v>
      </c>
      <c r="J30">
        <v>5</v>
      </c>
      <c r="K30">
        <v>25956</v>
      </c>
      <c r="L30">
        <v>13455</v>
      </c>
      <c r="M30">
        <v>0</v>
      </c>
      <c r="O30" s="3" t="s">
        <v>34</v>
      </c>
      <c r="P30">
        <f t="shared" si="1"/>
        <v>157141</v>
      </c>
      <c r="Q30">
        <f t="shared" si="0"/>
        <v>112034</v>
      </c>
      <c r="R30">
        <f t="shared" si="0"/>
        <v>-2</v>
      </c>
      <c r="S30">
        <f t="shared" si="0"/>
        <v>70647</v>
      </c>
      <c r="T30">
        <f t="shared" si="0"/>
        <v>73471</v>
      </c>
      <c r="U30">
        <f t="shared" si="0"/>
        <v>1</v>
      </c>
      <c r="V30">
        <f t="shared" si="0"/>
        <v>93710</v>
      </c>
      <c r="W30">
        <f t="shared" si="0"/>
        <v>47527</v>
      </c>
      <c r="X30">
        <f t="shared" si="0"/>
        <v>5</v>
      </c>
      <c r="Y30">
        <f t="shared" si="0"/>
        <v>25956</v>
      </c>
      <c r="Z30">
        <f t="shared" si="0"/>
        <v>13455</v>
      </c>
      <c r="AA30">
        <f t="shared" si="0"/>
        <v>0</v>
      </c>
    </row>
    <row r="31" spans="1:27" x14ac:dyDescent="0.2">
      <c r="A31" s="3" t="s">
        <v>35</v>
      </c>
      <c r="B31">
        <v>57922</v>
      </c>
      <c r="C31">
        <v>64397</v>
      </c>
      <c r="D31">
        <v>4</v>
      </c>
      <c r="E31">
        <v>50255</v>
      </c>
      <c r="F31">
        <v>32656</v>
      </c>
      <c r="G31">
        <v>0</v>
      </c>
      <c r="H31">
        <v>54411</v>
      </c>
      <c r="I31">
        <v>40130</v>
      </c>
      <c r="J31">
        <v>1</v>
      </c>
      <c r="K31">
        <v>13966</v>
      </c>
      <c r="L31">
        <v>7688</v>
      </c>
      <c r="M31">
        <v>-3</v>
      </c>
      <c r="O31" s="3" t="s">
        <v>35</v>
      </c>
      <c r="P31">
        <f t="shared" si="1"/>
        <v>57922</v>
      </c>
      <c r="Q31">
        <f t="shared" si="0"/>
        <v>64397</v>
      </c>
      <c r="R31">
        <f t="shared" si="0"/>
        <v>4</v>
      </c>
      <c r="S31">
        <f t="shared" si="0"/>
        <v>50255</v>
      </c>
      <c r="T31">
        <f t="shared" si="0"/>
        <v>32656</v>
      </c>
      <c r="U31">
        <f t="shared" si="0"/>
        <v>0</v>
      </c>
      <c r="V31">
        <f t="shared" si="0"/>
        <v>54411</v>
      </c>
      <c r="W31">
        <f t="shared" si="0"/>
        <v>40130</v>
      </c>
      <c r="X31">
        <f t="shared" si="0"/>
        <v>1</v>
      </c>
      <c r="Y31">
        <f t="shared" si="0"/>
        <v>13966</v>
      </c>
      <c r="Z31">
        <f t="shared" si="0"/>
        <v>7688</v>
      </c>
      <c r="AA31">
        <f t="shared" si="0"/>
        <v>-3</v>
      </c>
    </row>
    <row r="34" spans="1:27" x14ac:dyDescent="0.2">
      <c r="O34" t="s">
        <v>60</v>
      </c>
      <c r="P34">
        <v>1</v>
      </c>
      <c r="Q34">
        <v>1</v>
      </c>
      <c r="S34">
        <v>2</v>
      </c>
      <c r="T34">
        <v>2</v>
      </c>
      <c r="V34">
        <v>3</v>
      </c>
      <c r="W34">
        <v>3</v>
      </c>
      <c r="Y34">
        <v>4</v>
      </c>
      <c r="Z34">
        <v>4</v>
      </c>
    </row>
    <row r="35" spans="1:27" x14ac:dyDescent="0.2">
      <c r="N35" t="s">
        <v>58</v>
      </c>
      <c r="O35" s="3" t="s">
        <v>59</v>
      </c>
      <c r="P35" s="3">
        <v>1</v>
      </c>
      <c r="Q35" s="3">
        <v>2</v>
      </c>
      <c r="R35" s="3">
        <v>3</v>
      </c>
      <c r="S35" s="3">
        <v>4</v>
      </c>
      <c r="T35" s="3">
        <v>5</v>
      </c>
      <c r="U35" s="3">
        <v>6</v>
      </c>
      <c r="V35" s="3">
        <v>7</v>
      </c>
      <c r="W35" s="3">
        <v>8</v>
      </c>
      <c r="X35" s="3">
        <v>9</v>
      </c>
      <c r="Y35" s="3">
        <v>10</v>
      </c>
      <c r="Z35" s="3">
        <v>11</v>
      </c>
      <c r="AA35" s="3">
        <v>12</v>
      </c>
    </row>
    <row r="36" spans="1:27" x14ac:dyDescent="0.2">
      <c r="A36" t="s">
        <v>36</v>
      </c>
      <c r="B36" s="2" t="s">
        <v>37</v>
      </c>
      <c r="O36" s="3" t="s">
        <v>28</v>
      </c>
    </row>
    <row r="37" spans="1:27" x14ac:dyDescent="0.2">
      <c r="N37">
        <v>0.01</v>
      </c>
      <c r="O37" s="3" t="s">
        <v>29</v>
      </c>
      <c r="P37" s="5">
        <f>P25/$N37</f>
        <v>398160900</v>
      </c>
      <c r="Q37" s="5">
        <f>Q25/$N37</f>
        <v>393716300</v>
      </c>
      <c r="S37" s="5">
        <f>S25/$N37</f>
        <v>176569900</v>
      </c>
      <c r="T37" s="5">
        <f>T25/$N37</f>
        <v>179984300</v>
      </c>
      <c r="V37" s="5">
        <f>V25/$N37</f>
        <v>292456500</v>
      </c>
      <c r="W37" s="5">
        <f>W25/$N37</f>
        <v>208743600</v>
      </c>
      <c r="Y37" s="5">
        <f>Y25/$N37</f>
        <v>66322700</v>
      </c>
      <c r="Z37" s="5">
        <f>Z25/$N37</f>
        <v>62448600</v>
      </c>
    </row>
    <row r="38" spans="1:27" x14ac:dyDescent="0.2">
      <c r="N38">
        <f t="shared" ref="N38:N43" si="2">N37/2</f>
        <v>5.0000000000000001E-3</v>
      </c>
      <c r="O38" s="3" t="s">
        <v>30</v>
      </c>
      <c r="P38" s="5">
        <f>P26/$N38</f>
        <v>384134400</v>
      </c>
      <c r="Q38" s="5">
        <f t="shared" ref="P38:Q43" si="3">Q26/$N38</f>
        <v>373344200</v>
      </c>
      <c r="S38" s="5">
        <f t="shared" ref="S38:T43" si="4">S26/$N38</f>
        <v>194373600</v>
      </c>
      <c r="T38" s="5">
        <f t="shared" si="4"/>
        <v>189942400</v>
      </c>
      <c r="V38" s="5">
        <f t="shared" ref="V38:W43" si="5">V26/$N38</f>
        <v>310691000</v>
      </c>
      <c r="W38" s="5">
        <f t="shared" si="5"/>
        <v>225729600</v>
      </c>
      <c r="Y38" s="5">
        <f t="shared" ref="Y38:Z43" si="6">Y26/$N38</f>
        <v>64692200</v>
      </c>
      <c r="Z38" s="5">
        <f t="shared" si="6"/>
        <v>70302400</v>
      </c>
    </row>
    <row r="39" spans="1:27" x14ac:dyDescent="0.2">
      <c r="N39">
        <f t="shared" si="2"/>
        <v>2.5000000000000001E-3</v>
      </c>
      <c r="O39" s="3" t="s">
        <v>31</v>
      </c>
      <c r="P39" s="5">
        <f t="shared" si="3"/>
        <v>383618000</v>
      </c>
      <c r="Q39" s="5">
        <f t="shared" si="3"/>
        <v>335284000</v>
      </c>
      <c r="S39" s="5">
        <f t="shared" si="4"/>
        <v>166579200</v>
      </c>
      <c r="T39" s="5">
        <f t="shared" si="4"/>
        <v>181471200</v>
      </c>
      <c r="V39" s="5">
        <f t="shared" si="5"/>
        <v>284253200</v>
      </c>
      <c r="W39" s="5">
        <f t="shared" si="5"/>
        <v>211175200</v>
      </c>
      <c r="Y39" s="5">
        <f t="shared" si="6"/>
        <v>50166400</v>
      </c>
      <c r="Z39" s="5">
        <f t="shared" si="6"/>
        <v>54531600</v>
      </c>
    </row>
    <row r="40" spans="1:27" x14ac:dyDescent="0.2">
      <c r="N40">
        <f t="shared" si="2"/>
        <v>1.25E-3</v>
      </c>
      <c r="O40" s="3" t="s">
        <v>32</v>
      </c>
      <c r="P40" s="5">
        <f t="shared" si="3"/>
        <v>416826400</v>
      </c>
      <c r="Q40" s="5">
        <f t="shared" si="3"/>
        <v>377670400</v>
      </c>
      <c r="S40" s="5">
        <f t="shared" si="4"/>
        <v>186801600</v>
      </c>
      <c r="T40" s="5">
        <f t="shared" si="4"/>
        <v>208394400</v>
      </c>
      <c r="V40" s="5">
        <f t="shared" si="5"/>
        <v>285678400</v>
      </c>
      <c r="W40" s="5">
        <f t="shared" si="5"/>
        <v>200557600</v>
      </c>
      <c r="Y40" s="5">
        <f t="shared" si="6"/>
        <v>76072000</v>
      </c>
      <c r="Z40" s="5">
        <f t="shared" si="6"/>
        <v>45576000</v>
      </c>
    </row>
    <row r="41" spans="1:27" x14ac:dyDescent="0.2">
      <c r="N41">
        <f t="shared" si="2"/>
        <v>6.2500000000000001E-4</v>
      </c>
      <c r="O41" s="3" t="s">
        <v>33</v>
      </c>
      <c r="P41" s="5">
        <f t="shared" si="3"/>
        <v>347270400</v>
      </c>
      <c r="Q41" s="5">
        <f t="shared" si="3"/>
        <v>354510400</v>
      </c>
      <c r="S41" s="5">
        <f t="shared" si="4"/>
        <v>189574400</v>
      </c>
      <c r="T41" s="5">
        <f t="shared" si="4"/>
        <v>149260800</v>
      </c>
      <c r="V41" s="5">
        <f t="shared" si="5"/>
        <v>310110400</v>
      </c>
      <c r="W41" s="5">
        <f t="shared" si="5"/>
        <v>195740800</v>
      </c>
      <c r="Y41" s="5">
        <f t="shared" si="6"/>
        <v>80953600</v>
      </c>
      <c r="Z41" s="5">
        <f t="shared" si="6"/>
        <v>45496000</v>
      </c>
    </row>
    <row r="42" spans="1:27" x14ac:dyDescent="0.2">
      <c r="N42">
        <f t="shared" si="2"/>
        <v>3.1250000000000001E-4</v>
      </c>
      <c r="O42" s="3" t="s">
        <v>34</v>
      </c>
      <c r="P42" s="5">
        <f t="shared" si="3"/>
        <v>502851200</v>
      </c>
      <c r="Q42" s="5">
        <f t="shared" si="3"/>
        <v>358508800</v>
      </c>
      <c r="S42" s="5">
        <f t="shared" si="4"/>
        <v>226070400</v>
      </c>
      <c r="T42" s="5">
        <f t="shared" si="4"/>
        <v>235107200</v>
      </c>
      <c r="V42" s="5">
        <f t="shared" si="5"/>
        <v>299872000</v>
      </c>
      <c r="W42" s="5">
        <f t="shared" si="5"/>
        <v>152086400</v>
      </c>
      <c r="Y42" s="5">
        <f t="shared" si="6"/>
        <v>83059200</v>
      </c>
      <c r="Z42" s="5">
        <f t="shared" si="6"/>
        <v>43056000</v>
      </c>
    </row>
    <row r="43" spans="1:27" x14ac:dyDescent="0.2">
      <c r="N43">
        <f t="shared" si="2"/>
        <v>1.5625E-4</v>
      </c>
      <c r="O43" s="3" t="s">
        <v>35</v>
      </c>
      <c r="P43" s="5">
        <f t="shared" si="3"/>
        <v>370700800</v>
      </c>
      <c r="Q43" s="5">
        <f t="shared" si="3"/>
        <v>412140800</v>
      </c>
      <c r="S43" s="5">
        <f t="shared" si="4"/>
        <v>321632000</v>
      </c>
      <c r="T43" s="5">
        <f t="shared" si="4"/>
        <v>208998400</v>
      </c>
      <c r="V43" s="5">
        <f t="shared" si="5"/>
        <v>348230400</v>
      </c>
      <c r="W43" s="5">
        <f t="shared" si="5"/>
        <v>256832000</v>
      </c>
      <c r="Y43" s="5">
        <f t="shared" si="6"/>
        <v>89382400</v>
      </c>
      <c r="Z43" s="5">
        <f t="shared" si="6"/>
        <v>49203200</v>
      </c>
    </row>
    <row r="44" spans="1:27" x14ac:dyDescent="0.2">
      <c r="P44" t="s">
        <v>63</v>
      </c>
      <c r="S44" t="s">
        <v>63</v>
      </c>
      <c r="V44" t="s">
        <v>63</v>
      </c>
      <c r="Y44" t="s">
        <v>63</v>
      </c>
    </row>
    <row r="45" spans="1:27" x14ac:dyDescent="0.2">
      <c r="P45" s="5">
        <f>AVERAGE(P37:P43)</f>
        <v>400508871.4285714</v>
      </c>
      <c r="Q45" s="5">
        <f>AVERAGE(Q37:Q43)</f>
        <v>372167842.85714287</v>
      </c>
      <c r="S45" s="5">
        <f>AVERAGE(S37:S43)</f>
        <v>208800157.14285713</v>
      </c>
      <c r="T45" s="5">
        <f>AVERAGE(T37:T43)</f>
        <v>193308385.7142857</v>
      </c>
      <c r="V45" s="5">
        <f>AVERAGE(V37:V43)</f>
        <v>304470271.4285714</v>
      </c>
      <c r="W45" s="5">
        <f>AVERAGE(W37:W43)</f>
        <v>207266457.14285713</v>
      </c>
      <c r="Y45" s="5">
        <f>AVERAGE(Y37:Y43)</f>
        <v>72949785.714285716</v>
      </c>
      <c r="Z45" s="5">
        <f>AVERAGE(Z37:Z43)</f>
        <v>52944828.571428575</v>
      </c>
    </row>
    <row r="46" spans="1:27" x14ac:dyDescent="0.2">
      <c r="P46" t="s">
        <v>64</v>
      </c>
      <c r="S46" t="s">
        <v>64</v>
      </c>
      <c r="V46" t="s">
        <v>64</v>
      </c>
      <c r="Y46" t="s">
        <v>64</v>
      </c>
    </row>
    <row r="47" spans="1:27" x14ac:dyDescent="0.2">
      <c r="P47" s="5">
        <f>AVERAGE(P45:Q45)</f>
        <v>386338357.14285713</v>
      </c>
      <c r="S47" s="5">
        <f>AVERAGE(S45:T45)</f>
        <v>201054271.4285714</v>
      </c>
      <c r="V47" s="5">
        <f>AVERAGE(V45:W45)</f>
        <v>255868364.28571427</v>
      </c>
      <c r="Y47" s="5">
        <f>AVERAGE(Y45:Z45)</f>
        <v>62947307.142857149</v>
      </c>
    </row>
    <row r="48" spans="1:27" x14ac:dyDescent="0.2">
      <c r="P48" t="s">
        <v>66</v>
      </c>
      <c r="S48" t="s">
        <v>66</v>
      </c>
      <c r="V48" t="s">
        <v>66</v>
      </c>
      <c r="Y48" t="s">
        <v>66</v>
      </c>
    </row>
    <row r="49" spans="16:26" x14ac:dyDescent="0.2">
      <c r="P49" s="5">
        <f>MEDIAN(P37:P43)</f>
        <v>384134400</v>
      </c>
      <c r="Q49" s="5">
        <f>MEDIAN(Q37:Q43)</f>
        <v>373344200</v>
      </c>
      <c r="S49" s="5">
        <f>MEDIAN(S37:S43)</f>
        <v>189574400</v>
      </c>
      <c r="T49" s="5">
        <f>MEDIAN(T37:T43)</f>
        <v>189942400</v>
      </c>
      <c r="V49" s="5">
        <f>MEDIAN(V37:V43)</f>
        <v>299872000</v>
      </c>
      <c r="W49" s="5">
        <f>MEDIAN(W37:W43)</f>
        <v>208743600</v>
      </c>
      <c r="Y49" s="5">
        <f>MEDIAN(Y37:Y43)</f>
        <v>76072000</v>
      </c>
      <c r="Z49" s="5">
        <f>MEDIAN(Z37:Z43)</f>
        <v>49203200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Plate6</vt:lpstr>
      <vt:lpstr>Plate5</vt:lpstr>
      <vt:lpstr>Plate4</vt:lpstr>
      <vt:lpstr>Plate3</vt:lpstr>
      <vt:lpstr>Plate2</vt:lpstr>
      <vt:lpstr>Plate1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Dusenbury Crawford, Katharine H</dc:creator>
  <cp:lastModifiedBy>Microsoft Office User</cp:lastModifiedBy>
  <dcterms:created xsi:type="dcterms:W3CDTF">2021-01-25T18:49:48Z</dcterms:created>
  <dcterms:modified xsi:type="dcterms:W3CDTF">2021-01-26T17:53:34Z</dcterms:modified>
</cp:coreProperties>
</file>