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dusenbury/Desktop/git_repos/SARS-CoV-2_lentiviral_pseudotype/figures/"/>
    </mc:Choice>
  </mc:AlternateContent>
  <xr:revisionPtr revIDLastSave="0" documentId="8_{C5EE8D4D-DEE0-814B-982C-392B8CAF6A56}" xr6:coauthVersionLast="45" xr6:coauthVersionMax="45" xr10:uidLastSave="{00000000-0000-0000-0000-000000000000}"/>
  <bookViews>
    <workbookView xWindow="1360" yWindow="1380" windowWidth="26440" windowHeight="14440" xr2:uid="{8658684D-0036-5849-9C0D-1C03209FB069}"/>
  </bookViews>
  <sheets>
    <sheet name="titerct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0" i="1" l="1"/>
  <c r="C60" i="1"/>
  <c r="D58" i="1"/>
  <c r="L52" i="1"/>
  <c r="K52" i="1"/>
  <c r="J52" i="1"/>
  <c r="I52" i="1"/>
  <c r="H52" i="1"/>
  <c r="G52" i="1"/>
  <c r="F52" i="1"/>
  <c r="E52" i="1"/>
  <c r="D52" i="1"/>
  <c r="D61" i="1" s="1"/>
  <c r="C52" i="1"/>
  <c r="C61" i="1" s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L49" i="1"/>
  <c r="K49" i="1"/>
  <c r="J49" i="1"/>
  <c r="I49" i="1"/>
  <c r="H49" i="1"/>
  <c r="G49" i="1"/>
  <c r="F49" i="1"/>
  <c r="E49" i="1"/>
  <c r="D49" i="1"/>
  <c r="L48" i="1"/>
  <c r="K48" i="1"/>
  <c r="J48" i="1"/>
  <c r="I48" i="1"/>
  <c r="H48" i="1"/>
  <c r="G48" i="1"/>
  <c r="F48" i="1"/>
  <c r="E48" i="1"/>
  <c r="D48" i="1"/>
  <c r="D57" i="1" s="1"/>
  <c r="L47" i="1"/>
  <c r="K47" i="1"/>
  <c r="J47" i="1"/>
  <c r="I47" i="1"/>
  <c r="H47" i="1"/>
  <c r="G47" i="1"/>
  <c r="F47" i="1"/>
  <c r="E47" i="1"/>
  <c r="D47" i="1"/>
  <c r="D56" i="1" s="1"/>
  <c r="C47" i="1"/>
  <c r="C56" i="1" s="1"/>
  <c r="D42" i="1"/>
  <c r="C42" i="1"/>
  <c r="D39" i="1"/>
  <c r="C37" i="1"/>
  <c r="D32" i="1"/>
  <c r="D37" i="1" s="1"/>
  <c r="E57" i="1" l="1"/>
  <c r="E32" i="1"/>
  <c r="D38" i="1"/>
  <c r="E38" i="1" l="1"/>
  <c r="E37" i="1"/>
  <c r="F32" i="1"/>
  <c r="E60" i="1"/>
  <c r="E42" i="1"/>
  <c r="E58" i="1"/>
  <c r="E39" i="1"/>
  <c r="E56" i="1"/>
  <c r="E61" i="1"/>
  <c r="G32" i="1" l="1"/>
  <c r="F39" i="1"/>
  <c r="F38" i="1"/>
  <c r="F58" i="1"/>
  <c r="F60" i="1"/>
  <c r="F42" i="1"/>
  <c r="F56" i="1"/>
  <c r="F37" i="1"/>
  <c r="F57" i="1"/>
  <c r="F61" i="1"/>
  <c r="G39" i="1" l="1"/>
  <c r="G56" i="1"/>
  <c r="G37" i="1"/>
  <c r="G57" i="1"/>
  <c r="G38" i="1"/>
  <c r="G59" i="1"/>
  <c r="G42" i="1"/>
  <c r="G58" i="1"/>
  <c r="G40" i="1"/>
  <c r="H32" i="1"/>
  <c r="G61" i="1"/>
  <c r="G60" i="1"/>
  <c r="H59" i="1" l="1"/>
  <c r="I32" i="1"/>
  <c r="H42" i="1"/>
  <c r="N42" i="1" s="1"/>
  <c r="H39" i="1"/>
  <c r="H56" i="1"/>
  <c r="H57" i="1"/>
  <c r="H58" i="1"/>
  <c r="H40" i="1"/>
  <c r="H37" i="1"/>
  <c r="H38" i="1"/>
  <c r="H60" i="1"/>
  <c r="H61" i="1"/>
  <c r="N61" i="1"/>
  <c r="I40" i="1" l="1"/>
  <c r="I57" i="1"/>
  <c r="I38" i="1"/>
  <c r="I39" i="1"/>
  <c r="I59" i="1"/>
  <c r="I56" i="1"/>
  <c r="N56" i="1" s="1"/>
  <c r="I37" i="1"/>
  <c r="N37" i="1" s="1"/>
  <c r="J32" i="1"/>
  <c r="I58" i="1"/>
  <c r="I60" i="1"/>
  <c r="J39" i="1" l="1"/>
  <c r="K32" i="1"/>
  <c r="J40" i="1"/>
  <c r="J38" i="1"/>
  <c r="J60" i="1"/>
  <c r="J58" i="1"/>
  <c r="J57" i="1"/>
  <c r="J59" i="1"/>
  <c r="K39" i="1" l="1"/>
  <c r="L32" i="1"/>
  <c r="K60" i="1"/>
  <c r="K40" i="1"/>
  <c r="K38" i="1"/>
  <c r="K59" i="1"/>
  <c r="K57" i="1"/>
  <c r="K58" i="1"/>
  <c r="L40" i="1" l="1"/>
  <c r="N40" i="1" s="1"/>
  <c r="L60" i="1"/>
  <c r="L38" i="1"/>
  <c r="N38" i="1" s="1"/>
  <c r="M32" i="1"/>
  <c r="L58" i="1"/>
  <c r="N58" i="1" s="1"/>
  <c r="L39" i="1"/>
  <c r="N39" i="1" s="1"/>
  <c r="L57" i="1"/>
  <c r="N57" i="1" s="1"/>
  <c r="L59" i="1"/>
  <c r="N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2C247379-26CF-934D-876E-2C690835F3D4}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 shapeId="0" xr:uid="{E1FC53C0-7C26-4D4F-8AA3-19D2C3EC626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<sst xmlns="http://schemas.openxmlformats.org/spreadsheetml/2006/main" count="49" uniqueCount="39">
  <si>
    <t>Application: Tecan i-control</t>
  </si>
  <si>
    <t>Tecan i-control , 1.9.17.0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</si>
  <si>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</si>
  <si>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</si>
  <si>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</si>
  <si>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</si>
  <si>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</si>
  <si>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</si>
  <si>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3:28:41 PM</t>
  </si>
  <si>
    <t>System</t>
  </si>
  <si>
    <t>JB-B00543-BS</t>
  </si>
  <si>
    <t>User</t>
  </si>
  <si>
    <t>FHCRC\kdusenbu</t>
  </si>
  <si>
    <t>Plate</t>
  </si>
  <si>
    <t>Corning 96 Flat Bottom black, clear bottom Polystyrol  [COR96fb clear bottom.pdfx]</t>
  </si>
  <si>
    <t>Plate-ID (Stacker)</t>
  </si>
  <si>
    <t>Label: Luciferase</t>
  </si>
  <si>
    <t>Mode</t>
  </si>
  <si>
    <t>Luminescence</t>
  </si>
  <si>
    <t>Attenuation</t>
  </si>
  <si>
    <t>NONE</t>
  </si>
  <si>
    <t>Integration Time</t>
  </si>
  <si>
    <t>ms</t>
  </si>
  <si>
    <t>Settle Time</t>
  </si>
  <si>
    <t>Start Time:</t>
  </si>
  <si>
    <t>6/4/2020 3:28:50 PM</t>
  </si>
  <si>
    <t>Temperature: 23.7 °C</t>
  </si>
  <si>
    <t>titerct</t>
  </si>
  <si>
    <t>A</t>
  </si>
  <si>
    <t>FL 2736</t>
  </si>
  <si>
    <t>delta18</t>
  </si>
  <si>
    <t>delta21</t>
  </si>
  <si>
    <t>VSVG</t>
  </si>
  <si>
    <t>NoVEP (bleed through as NoVEP was max 5000 on neut plate)</t>
  </si>
  <si>
    <t xml:space="preserve">FL 2710 </t>
  </si>
  <si>
    <t>H</t>
  </si>
  <si>
    <t>End Time:</t>
  </si>
  <si>
    <t>6/4/2020 3:30:51 PM</t>
  </si>
  <si>
    <t>RLUs/mL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</si>
</sst>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4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1" fillId="4" borderId="0" xfId="1"/>
    <xf numFmtId="11" fontId="0" fillId="0" borderId="0" xfId="0" applyNumberFormat="1"/>
  </cellXfs>
  <cellStyles count="2">
    <cellStyle name="Normal" xfId="0" builtinId="0"/>
    <cellStyle name="Tecan.At.Excel.Error" xfId="1" xr:uid="{B8A857C9-D42E-4748-9BFC-47D6E39543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RLUs vs Volume (in 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FullLength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1881014873141"/>
                  <c:y val="-7.7251385243511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titerct!$C$32:$L$32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0.390625</c:v>
                </c:pt>
                <c:pt idx="9">
                  <c:v>0.1953125</c:v>
                </c:pt>
              </c:numCache>
            </c:numRef>
          </c:xVal>
          <c:yVal>
            <c:numRef>
              <c:f>titerct!$C$25:$L$25</c:f>
              <c:numCache>
                <c:formatCode>General</c:formatCode>
                <c:ptCount val="10"/>
                <c:pt idx="0">
                  <c:v>571063</c:v>
                </c:pt>
                <c:pt idx="1">
                  <c:v>280350</c:v>
                </c:pt>
                <c:pt idx="2">
                  <c:v>149746</c:v>
                </c:pt>
                <c:pt idx="3">
                  <c:v>82720</c:v>
                </c:pt>
                <c:pt idx="4">
                  <c:v>36215</c:v>
                </c:pt>
                <c:pt idx="5">
                  <c:v>17363</c:v>
                </c:pt>
                <c:pt idx="6">
                  <c:v>10889</c:v>
                </c:pt>
                <c:pt idx="7">
                  <c:v>4375</c:v>
                </c:pt>
                <c:pt idx="8">
                  <c:v>3998</c:v>
                </c:pt>
                <c:pt idx="9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1-FF46-BB2E-F3CACE5F6307}"/>
            </c:ext>
          </c:extLst>
        </c:ser>
        <c:ser>
          <c:idx val="1"/>
          <c:order val="1"/>
          <c:tx>
            <c:v>delta18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9415889158947"/>
                  <c:y val="7.4817991692286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titerct!$C$32:$L$32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0.390625</c:v>
                </c:pt>
                <c:pt idx="9">
                  <c:v>0.1953125</c:v>
                </c:pt>
              </c:numCache>
            </c:numRef>
          </c:xVal>
          <c:yVal>
            <c:numRef>
              <c:f>titerct!$C$26:$L$26</c:f>
              <c:numCache>
                <c:formatCode>General</c:formatCode>
                <c:ptCount val="10"/>
                <c:pt idx="0">
                  <c:v>10000000</c:v>
                </c:pt>
                <c:pt idx="1">
                  <c:v>5282891</c:v>
                </c:pt>
                <c:pt idx="2">
                  <c:v>2230809</c:v>
                </c:pt>
                <c:pt idx="3">
                  <c:v>1104445</c:v>
                </c:pt>
                <c:pt idx="4">
                  <c:v>532107</c:v>
                </c:pt>
                <c:pt idx="5">
                  <c:v>270209</c:v>
                </c:pt>
                <c:pt idx="6">
                  <c:v>170253</c:v>
                </c:pt>
                <c:pt idx="7">
                  <c:v>78207</c:v>
                </c:pt>
                <c:pt idx="8">
                  <c:v>36794</c:v>
                </c:pt>
                <c:pt idx="9">
                  <c:v>19758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A1-FF46-BB2E-F3CACE5F6307}"/>
            </c:ext>
          </c:extLst>
        </c:ser>
        <c:ser>
          <c:idx val="2"/>
          <c:order val="2"/>
          <c:tx>
            <c:v>delta21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titerct!$C$32:$L$32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0.78125</c:v>
                </c:pt>
                <c:pt idx="8">
                  <c:v>0.390625</c:v>
                </c:pt>
                <c:pt idx="9">
                  <c:v>0.1953125</c:v>
                </c:pt>
              </c:numCache>
            </c:numRef>
          </c:xVal>
          <c:yVal>
            <c:numRef>
              <c:f>titerct!$C$27:$L$27</c:f>
              <c:numCache>
                <c:formatCode>General</c:formatCode>
                <c:ptCount val="10"/>
                <c:pt idx="0">
                  <c:v>10000000</c:v>
                </c:pt>
                <c:pt idx="1">
                  <c:v>6415458</c:v>
                </c:pt>
                <c:pt idx="2">
                  <c:v>2610345</c:v>
                </c:pt>
                <c:pt idx="3">
                  <c:v>1309883</c:v>
                </c:pt>
                <c:pt idx="4">
                  <c:v>650359</c:v>
                </c:pt>
                <c:pt idx="5">
                  <c:v>317140</c:v>
                </c:pt>
                <c:pt idx="6">
                  <c:v>165135</c:v>
                </c:pt>
                <c:pt idx="7">
                  <c:v>76123</c:v>
                </c:pt>
                <c:pt idx="8">
                  <c:v>31119</c:v>
                </c:pt>
                <c:pt idx="9">
                  <c:v>24982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A1-FF46-BB2E-F3CACE5F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74623"/>
        <c:axId val="343176255"/>
      </c:scatterChart>
      <c:valAx>
        <c:axId val="3431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virus (uL)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6255"/>
        <c:crosses val="autoZero"/>
        <c:crossBetween val="midCat"/>
      </c:valAx>
      <c:valAx>
        <c:axId val="3431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7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660400</xdr:colOff>
      <xdr:row>8</xdr:row>
      <xdr:rowOff>120650</xdr:rowOff>
    </xdr:from>
    <xdr:to>
      <xdr:col>28</xdr:col>
      <xdr:colOff>165100</xdr:colOff>
      <xdr:row>35</xdr:row>
      <xdr:rowOff>165100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C3977AF-4C74-5D40-85ED-520CA1EC6C5A}"/>
            </a:ext>
          </a:extLst>
        </xdr:cNvPr>
        <xdr:cNvGrpSpPr/>
      </xdr:nvGrpSpPr>
      <xdr:grpSpPr>
        <a:xfrm>
          <a:off x="10261600" y="1644650"/>
          <a:ext cx="8928100" cy="5187950"/>
          <a:chOff x="9359900" y="1212850"/>
          <a:chExt cx="8928100" cy="51879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38015FF-9582-3B4A-A97B-EC26CC8E5C48}"/>
              </a:ext>
            </a:extLst>
          </xdr:cNvPr>
          <xdr:cNvGraphicFramePr/>
        </xdr:nvGraphicFramePr>
        <xdr:xfrm>
          <a:off x="9359900" y="1212850"/>
          <a:ext cx="8928100" cy="5187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12C2FBC-E251-2A46-A83A-EF9D7EA751ED}"/>
              </a:ext>
            </a:extLst>
          </xdr:cNvPr>
          <xdr:cNvSpPr/>
        </xdr:nvSpPr>
        <xdr:spPr>
          <a:xfrm>
            <a:off x="12712700" y="2819400"/>
            <a:ext cx="419100" cy="2933700"/>
          </a:xfrm>
          <a:prstGeom prst="rect">
            <a:avLst/>
          </a:prstGeom>
          <a:noFill/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0.10242</cdr:x>
      <cdr:y>0.20685</cdr:y>
    </cdr:from>
    <cdr:to>
      <cdr:x>0.85064</cdr:x>
      <cdr:y>0.2093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61768E0-24BF-2048-9D94-C0FA24E53886}"/>
            </a:ext>
          </a:extLst>
        </cdr:cNvPr>
        <cdr:cNvCxnSpPr/>
      </cdr:nvCxnSpPr>
      <cdr:spPr>
        <a:xfrm xmlns:a="http://schemas.openxmlformats.org/drawingml/2006/main">
          <a:off x="914400" y="1073150"/>
          <a:ext cx="6680200" cy="127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604_deltaCT_vir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rct"/>
      <sheetName val="VHHneut"/>
      <sheetName val="neutct"/>
      <sheetName val="Sheet1"/>
    </sheetNames>
    <sheetDataSet>
      <sheetData sheetId="0">
        <row r="25">
          <cell r="C25">
            <v>571063</v>
          </cell>
          <cell r="D25">
            <v>280350</v>
          </cell>
          <cell r="E25">
            <v>149746</v>
          </cell>
          <cell r="F25">
            <v>82720</v>
          </cell>
          <cell r="G25">
            <v>36215</v>
          </cell>
          <cell r="H25">
            <v>17363</v>
          </cell>
          <cell r="I25">
            <v>10889</v>
          </cell>
          <cell r="J25">
            <v>4375</v>
          </cell>
          <cell r="K25">
            <v>3998</v>
          </cell>
          <cell r="L25">
            <v>623</v>
          </cell>
        </row>
        <row r="26">
          <cell r="C26">
            <v>10000000</v>
          </cell>
          <cell r="D26">
            <v>5282891</v>
          </cell>
          <cell r="E26">
            <v>2230809</v>
          </cell>
          <cell r="F26">
            <v>1104445</v>
          </cell>
          <cell r="G26">
            <v>532107</v>
          </cell>
          <cell r="H26">
            <v>270209</v>
          </cell>
          <cell r="I26">
            <v>170253</v>
          </cell>
          <cell r="J26">
            <v>78207</v>
          </cell>
          <cell r="K26">
            <v>36794</v>
          </cell>
          <cell r="L26">
            <v>19758</v>
          </cell>
        </row>
        <row r="27">
          <cell r="C27">
            <v>10000000</v>
          </cell>
          <cell r="D27">
            <v>6415458</v>
          </cell>
          <cell r="E27">
            <v>2610345</v>
          </cell>
          <cell r="F27">
            <v>1309883</v>
          </cell>
          <cell r="G27">
            <v>650359</v>
          </cell>
          <cell r="H27">
            <v>317140</v>
          </cell>
          <cell r="I27">
            <v>165135</v>
          </cell>
          <cell r="J27">
            <v>76123</v>
          </cell>
          <cell r="K27">
            <v>31119</v>
          </cell>
          <cell r="L27">
            <v>24982</v>
          </cell>
        </row>
        <row r="32">
          <cell r="C32">
            <v>100</v>
          </cell>
          <cell r="D32">
            <v>50</v>
          </cell>
          <cell r="E32">
            <v>25</v>
          </cell>
          <cell r="F32">
            <v>12.5</v>
          </cell>
          <cell r="G32">
            <v>6.25</v>
          </cell>
          <cell r="H32">
            <v>3.125</v>
          </cell>
          <cell r="I32">
            <v>1.5625</v>
          </cell>
          <cell r="J32">
            <v>0.78125</v>
          </cell>
          <cell r="K32">
            <v>0.390625</v>
          </cell>
          <cell r="L32">
            <v>0.1953125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137A-C036-384F-9F0F-EBD2F8E1E13C}">
  <dimension ref="A1:N61"/>
  <sheetViews>
    <sheetView tabSelected="1" topLeftCell="A48" workbookViewId="0">
      <selection activeCell="S52" sqref="S52"/>
    </sheetView>
  </sheetViews>
  <sheetFormatPr baseColWidth="10" defaultColWidth="8.83203125" defaultRowHeight="15" x14ac:dyDescent="0.2"/>
  <cols>
    <col min="3" max="3" width="9.1640625" bestFit="1" customWidth="1"/>
    <col min="4" max="4" width="10.1640625" bestFit="1" customWidth="1"/>
    <col min="5" max="6" width="9.1640625" bestFit="1" customWidth="1"/>
  </cols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43986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3" x14ac:dyDescent="0.2">
      <c r="A17" t="s">
        <v>19</v>
      </c>
      <c r="E17" t="s">
        <v>20</v>
      </c>
    </row>
    <row r="18" spans="1:13" x14ac:dyDescent="0.2">
      <c r="A18" t="s">
        <v>21</v>
      </c>
      <c r="E18">
        <v>1000</v>
      </c>
      <c r="F18" t="s">
        <v>22</v>
      </c>
    </row>
    <row r="19" spans="1:13" x14ac:dyDescent="0.2">
      <c r="A19" t="s">
        <v>23</v>
      </c>
      <c r="E19">
        <v>0</v>
      </c>
      <c r="F19" t="s">
        <v>22</v>
      </c>
    </row>
    <row r="20" spans="1:13" x14ac:dyDescent="0.2">
      <c r="A20" t="s">
        <v>24</v>
      </c>
      <c r="B20" s="2" t="s">
        <v>25</v>
      </c>
    </row>
    <row r="22" spans="1:13" x14ac:dyDescent="0.2">
      <c r="B22" t="s">
        <v>26</v>
      </c>
    </row>
    <row r="23" spans="1:13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</row>
    <row r="24" spans="1:13" x14ac:dyDescent="0.2">
      <c r="A24" s="3" t="s">
        <v>28</v>
      </c>
      <c r="B24">
        <v>5108</v>
      </c>
      <c r="C24">
        <v>7344</v>
      </c>
      <c r="D24">
        <v>7376</v>
      </c>
      <c r="E24">
        <v>5924</v>
      </c>
      <c r="F24">
        <v>4274</v>
      </c>
      <c r="G24">
        <v>2644</v>
      </c>
      <c r="H24">
        <v>1604</v>
      </c>
      <c r="I24">
        <v>944</v>
      </c>
      <c r="J24">
        <v>546</v>
      </c>
      <c r="K24">
        <v>330</v>
      </c>
      <c r="L24">
        <v>167</v>
      </c>
      <c r="M24">
        <v>150</v>
      </c>
    </row>
    <row r="25" spans="1:13" x14ac:dyDescent="0.2">
      <c r="A25" s="3" t="s">
        <v>29</v>
      </c>
      <c r="B25">
        <v>13985</v>
      </c>
      <c r="C25" s="4">
        <v>571063</v>
      </c>
      <c r="D25" s="4">
        <v>280350</v>
      </c>
      <c r="E25" s="4">
        <v>149746</v>
      </c>
      <c r="F25" s="4">
        <v>82720</v>
      </c>
      <c r="G25" s="4">
        <v>36215</v>
      </c>
      <c r="H25" s="4">
        <v>17363</v>
      </c>
      <c r="I25" s="4">
        <v>10889</v>
      </c>
      <c r="J25">
        <v>4375</v>
      </c>
      <c r="K25">
        <v>3998</v>
      </c>
      <c r="L25">
        <v>623</v>
      </c>
      <c r="M25">
        <v>202</v>
      </c>
    </row>
    <row r="26" spans="1:13" x14ac:dyDescent="0.2">
      <c r="A26" s="3" t="s">
        <v>30</v>
      </c>
      <c r="B26">
        <v>32283</v>
      </c>
      <c r="C26" s="5">
        <v>10000000</v>
      </c>
      <c r="D26" s="4">
        <v>5282891</v>
      </c>
      <c r="E26" s="4">
        <v>2230809</v>
      </c>
      <c r="F26" s="4">
        <v>1104445</v>
      </c>
      <c r="G26" s="4">
        <v>532107</v>
      </c>
      <c r="H26" s="4">
        <v>270209</v>
      </c>
      <c r="I26" s="4">
        <v>170253</v>
      </c>
      <c r="J26" s="4">
        <v>78207</v>
      </c>
      <c r="K26" s="4">
        <v>36794</v>
      </c>
      <c r="L26" s="4">
        <v>19758</v>
      </c>
      <c r="M26">
        <v>302</v>
      </c>
    </row>
    <row r="27" spans="1:13" x14ac:dyDescent="0.2">
      <c r="A27" s="3" t="s">
        <v>31</v>
      </c>
      <c r="B27">
        <v>60870</v>
      </c>
      <c r="C27" s="5">
        <v>10000000</v>
      </c>
      <c r="D27" s="4">
        <v>6415458</v>
      </c>
      <c r="E27" s="4">
        <v>2610345</v>
      </c>
      <c r="F27" s="4">
        <v>1309883</v>
      </c>
      <c r="G27" s="4">
        <v>650359</v>
      </c>
      <c r="H27" s="4">
        <v>317140</v>
      </c>
      <c r="I27" s="4">
        <v>165135</v>
      </c>
      <c r="J27" s="4">
        <v>76123</v>
      </c>
      <c r="K27" s="4">
        <v>31119</v>
      </c>
      <c r="L27" s="4">
        <v>24982</v>
      </c>
      <c r="M27">
        <v>408</v>
      </c>
    </row>
    <row r="28" spans="1:13" x14ac:dyDescent="0.2">
      <c r="A28" s="3" t="s">
        <v>32</v>
      </c>
      <c r="B28">
        <v>74252</v>
      </c>
      <c r="C28" s="5">
        <v>10000000</v>
      </c>
      <c r="D28" s="5">
        <v>10000000</v>
      </c>
      <c r="E28" s="5">
        <v>10000000</v>
      </c>
      <c r="F28" s="5">
        <v>10000000</v>
      </c>
      <c r="G28">
        <v>9039495</v>
      </c>
      <c r="H28">
        <v>4303269</v>
      </c>
      <c r="I28">
        <v>2172706</v>
      </c>
      <c r="J28">
        <v>1069783</v>
      </c>
      <c r="K28">
        <v>531043</v>
      </c>
      <c r="L28">
        <v>247211</v>
      </c>
      <c r="M28">
        <v>434</v>
      </c>
    </row>
    <row r="29" spans="1:13" x14ac:dyDescent="0.2">
      <c r="A29" s="3" t="s">
        <v>33</v>
      </c>
      <c r="B29">
        <v>40725</v>
      </c>
      <c r="C29">
        <v>118912</v>
      </c>
      <c r="D29">
        <v>118020</v>
      </c>
      <c r="E29">
        <v>84098</v>
      </c>
      <c r="F29">
        <v>50353</v>
      </c>
      <c r="G29">
        <v>27235</v>
      </c>
      <c r="H29">
        <v>14176</v>
      </c>
      <c r="I29">
        <v>7308</v>
      </c>
      <c r="J29">
        <v>3886</v>
      </c>
      <c r="K29">
        <v>2014</v>
      </c>
      <c r="L29">
        <v>1067</v>
      </c>
      <c r="M29">
        <v>269</v>
      </c>
    </row>
    <row r="30" spans="1:13" x14ac:dyDescent="0.2">
      <c r="A30" s="3" t="s">
        <v>34</v>
      </c>
      <c r="B30">
        <v>16044</v>
      </c>
      <c r="C30">
        <v>470136</v>
      </c>
      <c r="D30">
        <v>244268</v>
      </c>
      <c r="E30">
        <v>140302</v>
      </c>
      <c r="F30">
        <v>73465</v>
      </c>
      <c r="G30">
        <v>42925</v>
      </c>
      <c r="H30">
        <v>12229</v>
      </c>
      <c r="I30">
        <v>7216</v>
      </c>
      <c r="J30">
        <v>9601</v>
      </c>
      <c r="K30">
        <v>3015</v>
      </c>
      <c r="L30">
        <v>641</v>
      </c>
      <c r="M30">
        <v>160</v>
      </c>
    </row>
    <row r="31" spans="1:13" x14ac:dyDescent="0.2">
      <c r="A31" s="3" t="s">
        <v>35</v>
      </c>
      <c r="B31">
        <v>5240</v>
      </c>
      <c r="C31">
        <v>6021</v>
      </c>
      <c r="D31">
        <v>4665</v>
      </c>
      <c r="E31">
        <v>3185</v>
      </c>
      <c r="F31">
        <v>2410</v>
      </c>
      <c r="G31">
        <v>1608</v>
      </c>
      <c r="H31">
        <v>1014</v>
      </c>
      <c r="I31">
        <v>627</v>
      </c>
      <c r="J31">
        <v>380</v>
      </c>
      <c r="K31">
        <v>200</v>
      </c>
      <c r="L31">
        <v>144</v>
      </c>
      <c r="M31">
        <v>109</v>
      </c>
    </row>
    <row r="32" spans="1:13" x14ac:dyDescent="0.2">
      <c r="C32">
        <v>100</v>
      </c>
      <c r="D32">
        <f>C32/2</f>
        <v>50</v>
      </c>
      <c r="E32">
        <f t="shared" ref="E32:M32" si="0">D32/2</f>
        <v>25</v>
      </c>
      <c r="F32">
        <f t="shared" si="0"/>
        <v>12.5</v>
      </c>
      <c r="G32">
        <f t="shared" si="0"/>
        <v>6.25</v>
      </c>
      <c r="H32">
        <f t="shared" si="0"/>
        <v>3.125</v>
      </c>
      <c r="I32">
        <f t="shared" si="0"/>
        <v>1.5625</v>
      </c>
      <c r="J32">
        <f t="shared" si="0"/>
        <v>0.78125</v>
      </c>
      <c r="K32">
        <f t="shared" si="0"/>
        <v>0.390625</v>
      </c>
      <c r="L32">
        <f t="shared" si="0"/>
        <v>0.1953125</v>
      </c>
      <c r="M32">
        <f t="shared" si="0"/>
        <v>9.765625E-2</v>
      </c>
    </row>
    <row r="35" spans="1:14" x14ac:dyDescent="0.2">
      <c r="A35" t="s">
        <v>36</v>
      </c>
      <c r="B35" s="2" t="s">
        <v>37</v>
      </c>
    </row>
    <row r="36" spans="1:14" x14ac:dyDescent="0.2">
      <c r="B36" t="s">
        <v>38</v>
      </c>
    </row>
    <row r="37" spans="1:14" x14ac:dyDescent="0.2">
      <c r="C37" s="6">
        <f>C25/(C$32/1000)</f>
        <v>5710630</v>
      </c>
      <c r="D37" s="6">
        <f t="shared" ref="D37:L42" si="1">D25/(D$32/1000)</f>
        <v>5607000</v>
      </c>
      <c r="E37" s="6">
        <f t="shared" si="1"/>
        <v>5989840</v>
      </c>
      <c r="F37" s="6">
        <f t="shared" si="1"/>
        <v>6617600</v>
      </c>
      <c r="G37" s="6">
        <f t="shared" si="1"/>
        <v>5794400</v>
      </c>
      <c r="H37" s="6">
        <f t="shared" si="1"/>
        <v>5556160</v>
      </c>
      <c r="I37" s="6">
        <f t="shared" si="1"/>
        <v>6968960</v>
      </c>
      <c r="J37" s="6"/>
      <c r="K37" s="6"/>
      <c r="L37" s="6"/>
      <c r="N37" s="6">
        <f>AVERAGE(C37:I37)</f>
        <v>6034941.4285714282</v>
      </c>
    </row>
    <row r="38" spans="1:14" x14ac:dyDescent="0.2">
      <c r="D38" s="6">
        <f t="shared" si="1"/>
        <v>105657820</v>
      </c>
      <c r="E38" s="6">
        <f t="shared" si="1"/>
        <v>89232360</v>
      </c>
      <c r="F38" s="6">
        <f t="shared" si="1"/>
        <v>88355600</v>
      </c>
      <c r="G38" s="6">
        <f t="shared" si="1"/>
        <v>85137120</v>
      </c>
      <c r="H38" s="6">
        <f t="shared" si="1"/>
        <v>86466880</v>
      </c>
      <c r="I38" s="6">
        <f t="shared" si="1"/>
        <v>108961920</v>
      </c>
      <c r="J38" s="6">
        <f t="shared" si="1"/>
        <v>100104960</v>
      </c>
      <c r="K38" s="6">
        <f t="shared" si="1"/>
        <v>94192640</v>
      </c>
      <c r="L38" s="6">
        <f t="shared" si="1"/>
        <v>101160960</v>
      </c>
      <c r="M38" s="6"/>
      <c r="N38" s="6">
        <f>AVERAGE(C38:L38)</f>
        <v>95474473.333333328</v>
      </c>
    </row>
    <row r="39" spans="1:14" x14ac:dyDescent="0.2">
      <c r="D39" s="6">
        <f t="shared" si="1"/>
        <v>128309160</v>
      </c>
      <c r="E39" s="6">
        <f t="shared" si="1"/>
        <v>104413800</v>
      </c>
      <c r="F39" s="6">
        <f t="shared" si="1"/>
        <v>104790640</v>
      </c>
      <c r="G39" s="6">
        <f t="shared" si="1"/>
        <v>104057440</v>
      </c>
      <c r="H39" s="6">
        <f t="shared" si="1"/>
        <v>101484800</v>
      </c>
      <c r="I39" s="6">
        <f t="shared" si="1"/>
        <v>105686400</v>
      </c>
      <c r="J39" s="6">
        <f t="shared" si="1"/>
        <v>97437440</v>
      </c>
      <c r="K39" s="6">
        <f t="shared" si="1"/>
        <v>79664640</v>
      </c>
      <c r="L39" s="6">
        <f t="shared" si="1"/>
        <v>127907840</v>
      </c>
      <c r="N39" s="6">
        <f>AVERAGE(C39:L39)</f>
        <v>105972462.22222222</v>
      </c>
    </row>
    <row r="40" spans="1:14" x14ac:dyDescent="0.2">
      <c r="D40" s="6"/>
      <c r="E40" s="6"/>
      <c r="F40" s="6"/>
      <c r="G40" s="6">
        <f t="shared" si="1"/>
        <v>1446319200</v>
      </c>
      <c r="H40" s="6">
        <f t="shared" si="1"/>
        <v>1377046080</v>
      </c>
      <c r="I40" s="6">
        <f t="shared" si="1"/>
        <v>1390531840</v>
      </c>
      <c r="J40" s="6">
        <f t="shared" si="1"/>
        <v>1369322240</v>
      </c>
      <c r="K40" s="6">
        <f t="shared" si="1"/>
        <v>1359470080</v>
      </c>
      <c r="L40" s="6">
        <f t="shared" si="1"/>
        <v>1265720320</v>
      </c>
      <c r="N40" s="6">
        <f>AVERAGE(G40:L40)</f>
        <v>1368068293.3333333</v>
      </c>
    </row>
    <row r="41" spans="1:14" x14ac:dyDescent="0.2"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4" x14ac:dyDescent="0.2">
      <c r="C42" s="6">
        <f>C30/(C$32/1000)</f>
        <v>4701360</v>
      </c>
      <c r="D42" s="6">
        <f t="shared" si="1"/>
        <v>4885360</v>
      </c>
      <c r="E42" s="6">
        <f t="shared" si="1"/>
        <v>5612080</v>
      </c>
      <c r="F42" s="6">
        <f t="shared" si="1"/>
        <v>5877200</v>
      </c>
      <c r="G42" s="6">
        <f t="shared" si="1"/>
        <v>6868000</v>
      </c>
      <c r="H42" s="6">
        <f t="shared" si="1"/>
        <v>3913280</v>
      </c>
      <c r="N42" s="6">
        <f>AVERAGE(C42:H42)</f>
        <v>5309546.666666667</v>
      </c>
    </row>
    <row r="45" spans="1:14" x14ac:dyDescent="0.2">
      <c r="A45" s="3" t="s">
        <v>27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4" x14ac:dyDescent="0.2">
      <c r="A46" s="3" t="s">
        <v>28</v>
      </c>
      <c r="B46">
        <v>5108</v>
      </c>
      <c r="C46">
        <v>7344</v>
      </c>
      <c r="D46">
        <v>7376</v>
      </c>
      <c r="E46">
        <v>5924</v>
      </c>
      <c r="F46">
        <v>4274</v>
      </c>
      <c r="G46">
        <v>2644</v>
      </c>
      <c r="H46">
        <v>1604</v>
      </c>
      <c r="I46">
        <v>944</v>
      </c>
      <c r="J46">
        <v>546</v>
      </c>
      <c r="K46">
        <v>330</v>
      </c>
      <c r="L46">
        <v>167</v>
      </c>
      <c r="M46">
        <v>150</v>
      </c>
    </row>
    <row r="47" spans="1:14" x14ac:dyDescent="0.2">
      <c r="A47" s="3" t="s">
        <v>29</v>
      </c>
      <c r="B47">
        <v>13985</v>
      </c>
      <c r="C47" s="4">
        <f>C25-C$29</f>
        <v>452151</v>
      </c>
      <c r="D47" s="4">
        <f t="shared" ref="D47:L52" si="2">D25-D$29</f>
        <v>162330</v>
      </c>
      <c r="E47" s="4">
        <f t="shared" si="2"/>
        <v>65648</v>
      </c>
      <c r="F47" s="4">
        <f t="shared" si="2"/>
        <v>32367</v>
      </c>
      <c r="G47" s="4">
        <f t="shared" si="2"/>
        <v>8980</v>
      </c>
      <c r="H47" s="4">
        <f t="shared" si="2"/>
        <v>3187</v>
      </c>
      <c r="I47" s="4">
        <f t="shared" si="2"/>
        <v>3581</v>
      </c>
      <c r="J47" s="4">
        <f t="shared" si="2"/>
        <v>489</v>
      </c>
      <c r="K47" s="4">
        <f t="shared" si="2"/>
        <v>1984</v>
      </c>
      <c r="L47" s="4">
        <f t="shared" si="2"/>
        <v>-444</v>
      </c>
      <c r="M47">
        <v>202</v>
      </c>
    </row>
    <row r="48" spans="1:14" x14ac:dyDescent="0.2">
      <c r="A48" s="3" t="s">
        <v>30</v>
      </c>
      <c r="B48">
        <v>32283</v>
      </c>
      <c r="C48" s="5">
        <v>10000000</v>
      </c>
      <c r="D48" s="4">
        <f>D26-D$29</f>
        <v>5164871</v>
      </c>
      <c r="E48" s="4">
        <f t="shared" si="2"/>
        <v>2146711</v>
      </c>
      <c r="F48" s="4">
        <f t="shared" si="2"/>
        <v>1054092</v>
      </c>
      <c r="G48" s="4">
        <f t="shared" si="2"/>
        <v>504872</v>
      </c>
      <c r="H48" s="4">
        <f t="shared" si="2"/>
        <v>256033</v>
      </c>
      <c r="I48" s="4">
        <f t="shared" si="2"/>
        <v>162945</v>
      </c>
      <c r="J48" s="4">
        <f t="shared" si="2"/>
        <v>74321</v>
      </c>
      <c r="K48" s="4">
        <f t="shared" si="2"/>
        <v>34780</v>
      </c>
      <c r="L48" s="4">
        <f t="shared" si="2"/>
        <v>18691</v>
      </c>
      <c r="M48">
        <v>302</v>
      </c>
    </row>
    <row r="49" spans="1:14" x14ac:dyDescent="0.2">
      <c r="A49" s="3" t="s">
        <v>31</v>
      </c>
      <c r="B49">
        <v>60870</v>
      </c>
      <c r="C49" s="5">
        <v>10000000</v>
      </c>
      <c r="D49" s="4">
        <f>D27-D$29</f>
        <v>6297438</v>
      </c>
      <c r="E49" s="4">
        <f t="shared" si="2"/>
        <v>2526247</v>
      </c>
      <c r="F49" s="4">
        <f t="shared" si="2"/>
        <v>1259530</v>
      </c>
      <c r="G49" s="4">
        <f t="shared" si="2"/>
        <v>623124</v>
      </c>
      <c r="H49" s="4">
        <f t="shared" si="2"/>
        <v>302964</v>
      </c>
      <c r="I49" s="4">
        <f t="shared" si="2"/>
        <v>157827</v>
      </c>
      <c r="J49" s="4">
        <f t="shared" si="2"/>
        <v>72237</v>
      </c>
      <c r="K49" s="4">
        <f t="shared" si="2"/>
        <v>29105</v>
      </c>
      <c r="L49" s="4">
        <f>L27-L$29</f>
        <v>23915</v>
      </c>
      <c r="M49">
        <v>408</v>
      </c>
    </row>
    <row r="50" spans="1:14" x14ac:dyDescent="0.2">
      <c r="A50" s="3" t="s">
        <v>32</v>
      </c>
      <c r="B50">
        <v>74252</v>
      </c>
      <c r="C50" s="5">
        <v>10000000</v>
      </c>
      <c r="D50" s="5">
        <v>10000000</v>
      </c>
      <c r="E50" s="5">
        <v>10000000</v>
      </c>
      <c r="F50" s="5">
        <v>10000000</v>
      </c>
      <c r="G50">
        <f>G28-G$29</f>
        <v>9012260</v>
      </c>
      <c r="H50">
        <f t="shared" si="2"/>
        <v>4289093</v>
      </c>
      <c r="I50">
        <f t="shared" si="2"/>
        <v>2165398</v>
      </c>
      <c r="J50">
        <f t="shared" si="2"/>
        <v>1065897</v>
      </c>
      <c r="K50">
        <f t="shared" si="2"/>
        <v>529029</v>
      </c>
      <c r="L50">
        <f>L28-L$29</f>
        <v>246144</v>
      </c>
      <c r="M50">
        <v>434</v>
      </c>
    </row>
    <row r="51" spans="1:14" x14ac:dyDescent="0.2">
      <c r="A51" s="3" t="s">
        <v>33</v>
      </c>
      <c r="B51">
        <v>40725</v>
      </c>
      <c r="C51">
        <f>C29-C$29</f>
        <v>0</v>
      </c>
      <c r="D51">
        <f t="shared" ref="D51:G52" si="3">D29-D$29</f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>L29-L$29</f>
        <v>0</v>
      </c>
      <c r="M51">
        <v>269</v>
      </c>
    </row>
    <row r="52" spans="1:14" x14ac:dyDescent="0.2">
      <c r="A52" s="3" t="s">
        <v>34</v>
      </c>
      <c r="B52">
        <v>16044</v>
      </c>
      <c r="C52">
        <f>C30-C$29</f>
        <v>351224</v>
      </c>
      <c r="D52">
        <f t="shared" si="3"/>
        <v>126248</v>
      </c>
      <c r="E52">
        <f t="shared" si="3"/>
        <v>56204</v>
      </c>
      <c r="F52">
        <f t="shared" si="3"/>
        <v>23112</v>
      </c>
      <c r="G52">
        <f t="shared" si="3"/>
        <v>15690</v>
      </c>
      <c r="H52">
        <f t="shared" si="2"/>
        <v>-1947</v>
      </c>
      <c r="I52">
        <f t="shared" si="2"/>
        <v>-92</v>
      </c>
      <c r="J52">
        <f t="shared" si="2"/>
        <v>5715</v>
      </c>
      <c r="K52">
        <f t="shared" si="2"/>
        <v>1001</v>
      </c>
      <c r="L52">
        <f>L30-L$29</f>
        <v>-426</v>
      </c>
      <c r="M52">
        <v>160</v>
      </c>
    </row>
    <row r="53" spans="1:14" x14ac:dyDescent="0.2">
      <c r="A53" s="3" t="s">
        <v>35</v>
      </c>
      <c r="B53">
        <v>5240</v>
      </c>
      <c r="C53">
        <v>6021</v>
      </c>
      <c r="D53">
        <v>4665</v>
      </c>
      <c r="E53">
        <v>3185</v>
      </c>
      <c r="F53">
        <v>2410</v>
      </c>
      <c r="G53">
        <v>1608</v>
      </c>
      <c r="H53">
        <v>1014</v>
      </c>
      <c r="I53">
        <v>627</v>
      </c>
      <c r="J53">
        <v>380</v>
      </c>
      <c r="K53">
        <v>200</v>
      </c>
      <c r="L53">
        <v>144</v>
      </c>
      <c r="M53">
        <v>109</v>
      </c>
    </row>
    <row r="56" spans="1:14" x14ac:dyDescent="0.2">
      <c r="C56" s="6">
        <f>C47/(C$32/1000)</f>
        <v>4521510</v>
      </c>
      <c r="D56" s="6">
        <f t="shared" ref="D56:L59" si="4">D47/(D$32/1000)</f>
        <v>3246600</v>
      </c>
      <c r="E56" s="6">
        <f t="shared" si="4"/>
        <v>2625920</v>
      </c>
      <c r="F56" s="6">
        <f t="shared" si="4"/>
        <v>2589360</v>
      </c>
      <c r="G56" s="6">
        <f t="shared" si="4"/>
        <v>1436800</v>
      </c>
      <c r="H56" s="6">
        <f t="shared" si="4"/>
        <v>1019840</v>
      </c>
      <c r="I56" s="6">
        <f t="shared" si="4"/>
        <v>2291840</v>
      </c>
      <c r="J56" s="6"/>
      <c r="K56" s="6"/>
      <c r="L56" s="6"/>
      <c r="N56" s="6">
        <f>AVERAGE(C56:I56)</f>
        <v>2533124.2857142859</v>
      </c>
    </row>
    <row r="57" spans="1:14" x14ac:dyDescent="0.2">
      <c r="D57" s="6">
        <f t="shared" si="4"/>
        <v>103297420</v>
      </c>
      <c r="E57" s="6">
        <f t="shared" si="4"/>
        <v>85868440</v>
      </c>
      <c r="F57" s="6">
        <f t="shared" si="4"/>
        <v>84327360</v>
      </c>
      <c r="G57" s="6">
        <f t="shared" si="4"/>
        <v>80779520</v>
      </c>
      <c r="H57" s="6">
        <f t="shared" si="4"/>
        <v>81930560</v>
      </c>
      <c r="I57" s="6">
        <f t="shared" si="4"/>
        <v>104284800</v>
      </c>
      <c r="J57" s="6">
        <f t="shared" si="4"/>
        <v>95130880</v>
      </c>
      <c r="K57" s="6">
        <f t="shared" si="4"/>
        <v>89036800</v>
      </c>
      <c r="L57" s="6">
        <f t="shared" si="4"/>
        <v>95697920</v>
      </c>
      <c r="M57" s="6"/>
      <c r="N57" s="6">
        <f>AVERAGE(C57:L57)</f>
        <v>91150411.111111104</v>
      </c>
    </row>
    <row r="58" spans="1:14" x14ac:dyDescent="0.2">
      <c r="D58" s="6">
        <f t="shared" si="4"/>
        <v>125948760</v>
      </c>
      <c r="E58" s="6">
        <f t="shared" si="4"/>
        <v>101049880</v>
      </c>
      <c r="F58" s="6">
        <f t="shared" si="4"/>
        <v>100762400</v>
      </c>
      <c r="G58" s="6">
        <f t="shared" si="4"/>
        <v>99699840</v>
      </c>
      <c r="H58" s="6">
        <f t="shared" si="4"/>
        <v>96948480</v>
      </c>
      <c r="I58" s="6">
        <f t="shared" si="4"/>
        <v>101009280</v>
      </c>
      <c r="J58" s="6">
        <f t="shared" si="4"/>
        <v>92463360</v>
      </c>
      <c r="K58" s="6">
        <f t="shared" si="4"/>
        <v>74508800</v>
      </c>
      <c r="L58" s="6">
        <f t="shared" si="4"/>
        <v>122444800</v>
      </c>
      <c r="N58" s="6">
        <f>AVERAGE(C58:L58)</f>
        <v>101648400</v>
      </c>
    </row>
    <row r="59" spans="1:14" x14ac:dyDescent="0.2">
      <c r="D59" s="6"/>
      <c r="E59" s="6"/>
      <c r="F59" s="6"/>
      <c r="G59" s="6">
        <f t="shared" si="4"/>
        <v>1441961600</v>
      </c>
      <c r="H59" s="6">
        <f t="shared" si="4"/>
        <v>1372509760</v>
      </c>
      <c r="I59" s="6">
        <f t="shared" si="4"/>
        <v>1385854720</v>
      </c>
      <c r="J59" s="6">
        <f t="shared" si="4"/>
        <v>1364348160</v>
      </c>
      <c r="K59" s="6">
        <f t="shared" si="4"/>
        <v>1354314240</v>
      </c>
      <c r="L59" s="6">
        <f t="shared" si="4"/>
        <v>1260257280</v>
      </c>
      <c r="N59" s="6">
        <f>AVERAGE(G59:L59)</f>
        <v>1363207626.6666667</v>
      </c>
    </row>
    <row r="60" spans="1:14" x14ac:dyDescent="0.2">
      <c r="C60" s="6">
        <f>C51/(C$32/1000)</f>
        <v>0</v>
      </c>
      <c r="D60" s="6">
        <f t="shared" ref="D60:L61" si="5">D51/(D$32/1000)</f>
        <v>0</v>
      </c>
      <c r="E60" s="6">
        <f t="shared" si="5"/>
        <v>0</v>
      </c>
      <c r="F60" s="6">
        <f t="shared" si="5"/>
        <v>0</v>
      </c>
      <c r="G60" s="6">
        <f t="shared" si="5"/>
        <v>0</v>
      </c>
      <c r="H60" s="6">
        <f t="shared" si="5"/>
        <v>0</v>
      </c>
      <c r="I60" s="6">
        <f t="shared" si="5"/>
        <v>0</v>
      </c>
      <c r="J60" s="6">
        <f>J51/(J$32/1000)</f>
        <v>0</v>
      </c>
      <c r="K60" s="6">
        <f t="shared" si="5"/>
        <v>0</v>
      </c>
      <c r="L60" s="6">
        <f t="shared" si="5"/>
        <v>0</v>
      </c>
    </row>
    <row r="61" spans="1:14" x14ac:dyDescent="0.2">
      <c r="C61" s="6">
        <f>C52/(C$32/1000)</f>
        <v>3512240</v>
      </c>
      <c r="D61" s="6">
        <f t="shared" si="5"/>
        <v>2524960</v>
      </c>
      <c r="E61" s="6">
        <f t="shared" si="5"/>
        <v>2248160</v>
      </c>
      <c r="F61" s="6">
        <f t="shared" si="5"/>
        <v>1848960</v>
      </c>
      <c r="G61" s="6">
        <f t="shared" si="5"/>
        <v>2510400</v>
      </c>
      <c r="H61" s="6">
        <f t="shared" si="5"/>
        <v>-623040</v>
      </c>
      <c r="N61" s="6">
        <f>AVERAGE(C61:H61)</f>
        <v>2003613.3333333333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titerct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2020-06-11T04:39:59Z</dcterms:created>
  <dcterms:modified xsi:type="dcterms:W3CDTF">2020-06-11T04:40:26Z</dcterms:modified>
</cp:coreProperties>
</file>