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pp&amp;Integrations" sheetId="1" r:id="rId4"/>
    <sheet state="visible" name="Developer ecosystem" sheetId="2" r:id="rId5"/>
    <sheet state="visible" name="Distributed decision making" sheetId="3" r:id="rId6"/>
    <sheet state="visible" name="Proposer Outreach" sheetId="4" r:id="rId7"/>
    <sheet state="visible" name="Catalyst Value Onboarding" sheetId="5" r:id="rId8"/>
    <sheet state="visible" name="Local Community Centers" sheetId="6" r:id="rId9"/>
    <sheet state="visible" name="Fund6 Challenge Setting" sheetId="7" r:id="rId10"/>
    <sheet state="visible" name="Sponsored by leftovers" sheetId="8" r:id="rId11"/>
    <sheet state="visible" name="Validation" sheetId="9" r:id="rId12"/>
  </sheets>
  <definedNames>
    <definedName hidden="1" localSheetId="0" name="_xlnm._FilterDatabase">'DApp&amp;Integrations'!$A$1:$H$105</definedName>
    <definedName hidden="1" localSheetId="1" name="_xlnm._FilterDatabase">'Developer ecosystem'!$A$1:$H$72</definedName>
    <definedName hidden="1" localSheetId="2" name="_xlnm._FilterDatabase">'Distributed decision making'!$A$1:$H$20</definedName>
    <definedName hidden="1" localSheetId="3" name="_xlnm._FilterDatabase">'Proposer Outreach'!$A$1:$H$18</definedName>
    <definedName hidden="1" localSheetId="4" name="_xlnm._FilterDatabase">'Catalyst Value Onboarding'!$A$1:$H$13</definedName>
    <definedName hidden="1" localSheetId="5" name="_xlnm._FilterDatabase">'Local Community Centers'!$A$1:$H$26</definedName>
    <definedName hidden="1" localSheetId="6" name="_xlnm._FilterDatabase">'Fund6 Challenge Setting'!$A$1:$H$30</definedName>
    <definedName hidden="1" localSheetId="7" name="_xlnm._FilterDatabase">'Sponsored by leftovers'!$A$1:$H$27</definedName>
  </definedNames>
  <calcPr/>
</workbook>
</file>

<file path=xl/sharedStrings.xml><?xml version="1.0" encoding="utf-8"?>
<sst xmlns="http://schemas.openxmlformats.org/spreadsheetml/2006/main" count="702" uniqueCount="567">
  <si>
    <t>Proposal</t>
  </si>
  <si>
    <t>Link to ideascale</t>
  </si>
  <si>
    <t>Overall score</t>
  </si>
  <si>
    <t>YES</t>
  </si>
  <si>
    <t>NO</t>
  </si>
  <si>
    <t>Result</t>
  </si>
  <si>
    <t>Meets approval threshold</t>
  </si>
  <si>
    <t>REQUESTED $</t>
  </si>
  <si>
    <t>STATUS</t>
  </si>
  <si>
    <t>FUND DEPLETION</t>
  </si>
  <si>
    <t>Reason for not funded status</t>
  </si>
  <si>
    <t>Haskell Devs for Liqwid Plutus SC's</t>
  </si>
  <si>
    <t>http://app.ideascale.com/t/UM5UZBf8o</t>
  </si>
  <si>
    <t>Cardano On-Chain Voting</t>
  </si>
  <si>
    <t>http://app.ideascale.com/t/UM5UZBf37</t>
  </si>
  <si>
    <t>Littercoin - Mass Adoption</t>
  </si>
  <si>
    <t>http://app.ideascale.com/t/UM5UZBfcs</t>
  </si>
  <si>
    <t>PlayerMint: Token System for Gamers</t>
  </si>
  <si>
    <t>http://app.ideascale.com/t/UM5UZBfgi</t>
  </si>
  <si>
    <t>Cardax - DEX on Cardano</t>
  </si>
  <si>
    <t>http://app.ideascale.com/t/UM5UZBf8r</t>
  </si>
  <si>
    <t>NFT-DAO NFT metadata standards</t>
  </si>
  <si>
    <t>http://app.ideascale.com/t/UM5UZBfoW</t>
  </si>
  <si>
    <t>Wrapped Ether - The WETHER token 🌧</t>
  </si>
  <si>
    <t>http://app.ideascale.com/t/UM5UZBffd</t>
  </si>
  <si>
    <t>Decentralization Aids: Geo &amp; Infra</t>
  </si>
  <si>
    <t>http://app.ideascale.com/t/UM5UZBf3y</t>
  </si>
  <si>
    <t>REVUTO - Subscription Management</t>
  </si>
  <si>
    <t>http://app.ideascale.com/t/UM5UZBf8M</t>
  </si>
  <si>
    <t>NFT-DAO Framework Collab—continued</t>
  </si>
  <si>
    <t>http://app.ideascale.com/t/UM5UZBfoI</t>
  </si>
  <si>
    <t>CRITQ~Art Criticism NFT Marketplace</t>
  </si>
  <si>
    <t>http://app.ideascale.com/t/UM5UZBf2g</t>
  </si>
  <si>
    <t>Real Estate Investment Platform</t>
  </si>
  <si>
    <t>http://app.ideascale.com/t/UM5UZBfrR</t>
  </si>
  <si>
    <t>TipADA - Decentralized $ADA Tipping</t>
  </si>
  <si>
    <t>http://app.ideascale.com/t/UM5UZBfvE</t>
  </si>
  <si>
    <t>Novellia Gaming Platform and Store</t>
  </si>
  <si>
    <t>http://app.ideascale.com/t/UM5UZBfdv</t>
  </si>
  <si>
    <t>Bridging Cardano to Onomy &amp; Beyond</t>
  </si>
  <si>
    <t>http://app.ideascale.com/t/UM5UZBf3V</t>
  </si>
  <si>
    <t>Myjeeni - Decentralized Healthcare</t>
  </si>
  <si>
    <t>http://app.ideascale.com/t/UM5UZBfoP</t>
  </si>
  <si>
    <t>Migrate Tron Multi-PVP Game to ADA</t>
  </si>
  <si>
    <t>http://app.ideascale.com/t/UM5UZBfdr</t>
  </si>
  <si>
    <t>Art DApps to fund &amp; curate artwork</t>
  </si>
  <si>
    <t>http://app.ideascale.com/t/UM5UZBf5k</t>
  </si>
  <si>
    <t>Cardano-based Marketplace</t>
  </si>
  <si>
    <t>http://app.ideascale.com/t/UM5UZBfW3</t>
  </si>
  <si>
    <t>Dapp to control/monetize your data</t>
  </si>
  <si>
    <t>http://app.ideascale.com/t/UM5UZBfwX</t>
  </si>
  <si>
    <t>Peer-to-peer Cryptocurrency Market</t>
  </si>
  <si>
    <t>http://app.ideascale.com/t/UM5UZBfbK</t>
  </si>
  <si>
    <t>Bequeath: Inheritance tracking</t>
  </si>
  <si>
    <t>http://app.ideascale.com/t/UM5UZBf90</t>
  </si>
  <si>
    <t>Pharma&amp;Biotech - Supply Chain Mngt</t>
  </si>
  <si>
    <t>http://app.ideascale.com/t/UM5UZBfpp</t>
  </si>
  <si>
    <t>DeSci - Decentralised Science</t>
  </si>
  <si>
    <t>http://app.ideascale.com/t/UM5UZBfqc</t>
  </si>
  <si>
    <t>Xceed Decentralized eLearning</t>
  </si>
  <si>
    <t>http://app.ideascale.com/t/UM5UZBfbC</t>
  </si>
  <si>
    <t>Afri-pay</t>
  </si>
  <si>
    <t>http://app.ideascale.com/t/UM5UZBf5m</t>
  </si>
  <si>
    <t>Blockchain in Education</t>
  </si>
  <si>
    <t>http://app.ideascale.com/t/UM5UZBfwM</t>
  </si>
  <si>
    <t>Make donations transparent</t>
  </si>
  <si>
    <t>http://app.ideascale.com/t/UM5UZBfsg</t>
  </si>
  <si>
    <t>Indigenous Art Authenticity</t>
  </si>
  <si>
    <t>http://app.ideascale.com/t/UM5UZBf2M</t>
  </si>
  <si>
    <t>Cardano with Ă‘ / Cardano in Spanish</t>
  </si>
  <si>
    <t>http://app.ideascale.com/t/UM5UZBfzL</t>
  </si>
  <si>
    <t>Fiat to ADA stake machine</t>
  </si>
  <si>
    <t>http://app.ideascale.com/t/UM5UZBfp9</t>
  </si>
  <si>
    <t>Autographed selfies backed by NFT</t>
  </si>
  <si>
    <t>http://app.ideascale.com/t/UM5UZBfsr</t>
  </si>
  <si>
    <t>Polyswap: Decentralized Exchange</t>
  </si>
  <si>
    <t>http://app.ideascale.com/t/UM5UZBfep</t>
  </si>
  <si>
    <t>Distributed decision making Dapp</t>
  </si>
  <si>
    <t>http://app.ideascale.com/t/UM5UZBf9W</t>
  </si>
  <si>
    <t>Sustainable Forest Stablecoin</t>
  </si>
  <si>
    <t>http://app.ideascale.com/t/UM5UZBf8g</t>
  </si>
  <si>
    <t>Community-driven content production</t>
  </si>
  <si>
    <t>http://app.ideascale.com/t/UM5UZBf9n</t>
  </si>
  <si>
    <t>Vehicle Auctions with Tokenized Bid</t>
  </si>
  <si>
    <t>http://app.ideascale.com/t/UM5UZBfgS</t>
  </si>
  <si>
    <t>Decentralized Local Marketplace</t>
  </si>
  <si>
    <t>http://app.ideascale.com/t/UM5UZBfjO</t>
  </si>
  <si>
    <t>Tokenized ADA for Yield Farming</t>
  </si>
  <si>
    <t>http://app.ideascale.com/t/UM5UZBfxk</t>
  </si>
  <si>
    <t>Mobile Application for Cardano</t>
  </si>
  <si>
    <t>http://app.ideascale.com/t/UM5UZBfmS</t>
  </si>
  <si>
    <t>http://app.ideascale.com/t/UM5UZBfsR</t>
  </si>
  <si>
    <t>Online Makerspace</t>
  </si>
  <si>
    <t>http://app.ideascale.com/t/UM5UZBfpC</t>
  </si>
  <si>
    <t>The BookChain Library &amp; Exchange</t>
  </si>
  <si>
    <t>http://app.ideascale.com/t/UM5UZBfjJ</t>
  </si>
  <si>
    <t>Sports Industry Smart Contracts</t>
  </si>
  <si>
    <t>http://app.ideascale.com/t/UM5UZBfdM</t>
  </si>
  <si>
    <t>Stake Pool Operator Marketing</t>
  </si>
  <si>
    <t>http://app.ideascale.com/t/UM5UZBfhb</t>
  </si>
  <si>
    <t>ADA Subscription Payments</t>
  </si>
  <si>
    <t>http://app.ideascale.com/t/UM5UZBf1S</t>
  </si>
  <si>
    <t>SEPA to/from Cardano addresse</t>
  </si>
  <si>
    <t>http://app.ideascale.com/t/UM5UZBf7B</t>
  </si>
  <si>
    <t>Improving agriculture with Dapps</t>
  </si>
  <si>
    <t>http://app.ideascale.com/t/UM5UZBfeq</t>
  </si>
  <si>
    <t>Scale Up&amp;Go</t>
  </si>
  <si>
    <t>http://app.ideascale.com/t/UM5UZBflW</t>
  </si>
  <si>
    <t>Fair Food Ordering &amp; Delivery</t>
  </si>
  <si>
    <t>http://app.ideascale.com/t/UM5UZBfz7</t>
  </si>
  <si>
    <t>Mental Health Dapp on the go</t>
  </si>
  <si>
    <t>http://app.ideascale.com/t/UM5UZBfxU</t>
  </si>
  <si>
    <t>Token faucet</t>
  </si>
  <si>
    <t>http://app.ideascale.com/t/UM5UZBfvy</t>
  </si>
  <si>
    <t>M-Pesa payment rails integration</t>
  </si>
  <si>
    <t>http://app.ideascale.com/t/UM5UZBf4b</t>
  </si>
  <si>
    <t>Influencer Marketing Smart Contract</t>
  </si>
  <si>
    <t>http://app.ideascale.com/t/UM5UZBfdK</t>
  </si>
  <si>
    <t>Distributed financial support</t>
  </si>
  <si>
    <t>http://app.ideascale.com/t/UM5UZBfyp</t>
  </si>
  <si>
    <t>Synthesis - Hybrid Crowdfunding</t>
  </si>
  <si>
    <t>http://app.ideascale.com/t/UM5UZBfjW</t>
  </si>
  <si>
    <t>Tokenized Property Investment DApp</t>
  </si>
  <si>
    <t>http://app.ideascale.com/t/UM5UZBf1T</t>
  </si>
  <si>
    <t>Testing Smart Contracts</t>
  </si>
  <si>
    <t>http://app.ideascale.com/t/UM5UZBflI</t>
  </si>
  <si>
    <t>Order Book Based Exchange</t>
  </si>
  <si>
    <t>http://app.ideascale.com/t/UM5UZBfoh</t>
  </si>
  <si>
    <t>Genomic Data Marketplace</t>
  </si>
  <si>
    <t>http://app.ideascale.com/t/UM5UZBf8F</t>
  </si>
  <si>
    <t xml:space="preserve"> =+Rideshare-CO2 = Ada</t>
  </si>
  <si>
    <t>http://app.ideascale.com/t/UM5UZBfsV</t>
  </si>
  <si>
    <t>Voluntary.Gold: a community network</t>
  </si>
  <si>
    <t>http://app.ideascale.com/t/UM5UZBfyc</t>
  </si>
  <si>
    <t>Demos DAO</t>
  </si>
  <si>
    <t>http://app.ideascale.com/t/UM5UZBfaP</t>
  </si>
  <si>
    <t>Native Asset and Metadata app</t>
  </si>
  <si>
    <t>http://app.ideascale.com/t/UM5UZBf1F</t>
  </si>
  <si>
    <t>dRelic</t>
  </si>
  <si>
    <t>http://app.ideascale.com/t/UM5UZBf2k</t>
  </si>
  <si>
    <t>EmancipationStation</t>
  </si>
  <si>
    <t>http://app.ideascale.com/t/UM5UZBgAF</t>
  </si>
  <si>
    <t>tokenize agricultural products</t>
  </si>
  <si>
    <t>http://app.ideascale.com/t/UM5UZBf0F</t>
  </si>
  <si>
    <t>Howto Cardano</t>
  </si>
  <si>
    <t>http://app.ideascale.com/t/UM5UZBfk9</t>
  </si>
  <si>
    <t>Global Parity Valuation Engine</t>
  </si>
  <si>
    <t>http://app.ideascale.com/t/UM5UZBgBW</t>
  </si>
  <si>
    <t>Proof-of-Free-Will ADA HW wallet</t>
  </si>
  <si>
    <t>http://app.ideascale.com/t/UM5UZBf9M</t>
  </si>
  <si>
    <t>Global Restaurant Dapp - BIBOP</t>
  </si>
  <si>
    <t>http://app.ideascale.com/t/UM5UZBfdh</t>
  </si>
  <si>
    <t>ADA MyProject Freelance</t>
  </si>
  <si>
    <t>http://app.ideascale.com/t/UM5UZBf9o</t>
  </si>
  <si>
    <t>Data sharing for medical AI</t>
  </si>
  <si>
    <t>http://app.ideascale.com/t/UM5UZBgAb</t>
  </si>
  <si>
    <t>Decentralized Football Betting Pool</t>
  </si>
  <si>
    <t>http://app.ideascale.com/t/UM5UZBfWb</t>
  </si>
  <si>
    <t>Commodities Dex</t>
  </si>
  <si>
    <t>http://app.ideascale.com/t/UM5UZBfhv</t>
  </si>
  <si>
    <t>Free to Play Collectible Game</t>
  </si>
  <si>
    <t>http://app.ideascale.com/t/UM5UZBfon</t>
  </si>
  <si>
    <t>The Universal Cookbook</t>
  </si>
  <si>
    <t>http://app.ideascale.com/t/UM5UZBf7R</t>
  </si>
  <si>
    <t>Circle of Life (DNA)</t>
  </si>
  <si>
    <t>http://app.ideascale.com/t/UM5UZBfgv</t>
  </si>
  <si>
    <t>Better security using multi-sig</t>
  </si>
  <si>
    <t>http://app.ideascale.com/t/UM5UZBfuz</t>
  </si>
  <si>
    <t>ADA human resources</t>
  </si>
  <si>
    <t>http://app.ideascale.com/t/UM5UZBf7b</t>
  </si>
  <si>
    <t>NFT Based Online Football Manager</t>
  </si>
  <si>
    <t>http://app.ideascale.com/t/UM5UZBfqq</t>
  </si>
  <si>
    <t>Universal news subscription</t>
  </si>
  <si>
    <t>http://app.ideascale.com/t/UM5UZBf6j</t>
  </si>
  <si>
    <t>Multiplayer Game using Cardano</t>
  </si>
  <si>
    <t>http://app.ideascale.com/t/UM5UZBfv4</t>
  </si>
  <si>
    <t>Tokenize West Africa projects</t>
  </si>
  <si>
    <t>http://app.ideascale.com/t/UM5UZBfsl</t>
  </si>
  <si>
    <t>ADA Powers Incentive Apps</t>
  </si>
  <si>
    <t>http://app.ideascale.com/t/UM5UZBf7j</t>
  </si>
  <si>
    <t>OctoWars - a game platform</t>
  </si>
  <si>
    <t>http://app.ideascale.com/t/UM5UZBf4f</t>
  </si>
  <si>
    <t>Auto-Paying Royalty System</t>
  </si>
  <si>
    <t>http://app.ideascale.com/t/UM5UZBfah</t>
  </si>
  <si>
    <t>Peer-to-peer Science</t>
  </si>
  <si>
    <t>http://app.ideascale.com/t/UM5UZBfcv</t>
  </si>
  <si>
    <t>Funding Tree Planting Organisations</t>
  </si>
  <si>
    <t>http://app.ideascale.com/t/UM5UZBf44</t>
  </si>
  <si>
    <t>Mobile Device HW Wallet Integration</t>
  </si>
  <si>
    <t>http://app.ideascale.com/t/UM5UZBftR</t>
  </si>
  <si>
    <t>CardanoArcade</t>
  </si>
  <si>
    <t>http://app.ideascale.com/t/UM5UZBfto</t>
  </si>
  <si>
    <t>Content Creator Fanbase DEFI DAPP</t>
  </si>
  <si>
    <t>http://app.ideascale.com/t/UM5UZBfkx</t>
  </si>
  <si>
    <t>Escambo</t>
  </si>
  <si>
    <t>http://app.ideascale.com/t/UM5UZBf4u</t>
  </si>
  <si>
    <t>Global sustainable transport</t>
  </si>
  <si>
    <t>http://app.ideascale.com/t/UM5UZBfwQ</t>
  </si>
  <si>
    <t>Music Database MIDI blockchain</t>
  </si>
  <si>
    <t>http://app.ideascale.com/t/UM5UZBfyL</t>
  </si>
  <si>
    <t>The Predictors App - Oracle Service</t>
  </si>
  <si>
    <t>http://app.ideascale.com/t/UM5UZBf8i</t>
  </si>
  <si>
    <t>Better Security using Shamir Shares</t>
  </si>
  <si>
    <t>http://app.ideascale.com/t/UM5UZBf47</t>
  </si>
  <si>
    <t>Family/Groups join planning dAPP</t>
  </si>
  <si>
    <t>http://app.ideascale.com/t/UM5UZBflX</t>
  </si>
  <si>
    <t>ADA-backed algorithmic stablecoin</t>
  </si>
  <si>
    <t>http://app.ideascale.com/t/UM5UZBf2I</t>
  </si>
  <si>
    <t>Dapps of financial analysis on DEFI</t>
  </si>
  <si>
    <t>http://app.ideascale.com/t/UM5UZBfs4</t>
  </si>
  <si>
    <t>ADAppTO</t>
  </si>
  <si>
    <t>http://app.ideascale.com/t/UM5UZBfwu</t>
  </si>
  <si>
    <t>imToken wallet integration</t>
  </si>
  <si>
    <t>http://app.ideascale.com/t/UM5UZBf4r</t>
  </si>
  <si>
    <t>Decentralized Event-Risk Contracts</t>
  </si>
  <si>
    <t>http://app.ideascale.com/t/UM5UZBf4o</t>
  </si>
  <si>
    <t>Making Cardano the go to for games</t>
  </si>
  <si>
    <t>http://app.ideascale.com/t/UM5UZBfwH</t>
  </si>
  <si>
    <t>Haskell DeFi SDK for Plutus Devs</t>
  </si>
  <si>
    <t>http://app.ideascale.com/t/UM5UZBf8U</t>
  </si>
  <si>
    <t>Yoroi ⇄ Blockfrost bridge</t>
  </si>
  <si>
    <t>http://app.ideascale.com/t/UM5UZBfvx</t>
  </si>
  <si>
    <t>Ouroboros Networking Lib in JS</t>
  </si>
  <si>
    <t>http://app.ideascale.com/t/UM5UZBf8n</t>
  </si>
  <si>
    <t>Rust SDK for Blockfrost API</t>
  </si>
  <si>
    <t>http://app.ideascale.com/t/UM5UZBfvg</t>
  </si>
  <si>
    <t>PoolTool-Testnet Support</t>
  </si>
  <si>
    <t>http://app.ideascale.com/t/UM5UZBfy6</t>
  </si>
  <si>
    <t>JavaScript SDK for Blockfrost API</t>
  </si>
  <si>
    <t>http://app.ideascale.com/t/UM5UZBfva</t>
  </si>
  <si>
    <t>Nodeless command line interface</t>
  </si>
  <si>
    <t>http://app.ideascale.com/t/UM5UZBf68</t>
  </si>
  <si>
    <t>Haskell SDK for Blockfrost API</t>
  </si>
  <si>
    <t>http://app.ideascale.com/t/UM5UZBfve</t>
  </si>
  <si>
    <t>"ADA" Visual Scripting VSCode Ext.</t>
  </si>
  <si>
    <t>http://app.ideascale.com/t/UM5UZBf2u</t>
  </si>
  <si>
    <t>Python SDK for Blockfrost API</t>
  </si>
  <si>
    <t>http://app.ideascale.com/t/UM5UZBfvb</t>
  </si>
  <si>
    <t>AdaStat.net Platform Upgrade</t>
  </si>
  <si>
    <t>http://app.ideascale.com/t/UM5UZBfl9</t>
  </si>
  <si>
    <t>Arduino SDK for Blockfrost API</t>
  </si>
  <si>
    <t>http://app.ideascale.com/t/UM5UZBfvq</t>
  </si>
  <si>
    <t>Visual Studio Code Market Plugin</t>
  </si>
  <si>
    <t>http://app.ideascale.com/t/UM5UZBfvT</t>
  </si>
  <si>
    <t>Live Coding Mentor Marketplace</t>
  </si>
  <si>
    <t>http://app.ideascale.com/t/UM5UZBf2R</t>
  </si>
  <si>
    <t>West Africa: Dev Tools &amp; Events</t>
  </si>
  <si>
    <t>http://app.ideascale.com/t/UM5UZBfqk</t>
  </si>
  <si>
    <t>pruf.io: Media-rich NFTs on Cardano</t>
  </si>
  <si>
    <t>http://app.ideascale.com/t/UM5UZBfrS</t>
  </si>
  <si>
    <t>Java SDK for Blockfrost API</t>
  </si>
  <si>
    <t>http://app.ideascale.com/t/UM5UZBfvp</t>
  </si>
  <si>
    <t>Swift SDK for Blockfrost API</t>
  </si>
  <si>
    <t>http://app.ideascale.com/t/UM5UZBfvj</t>
  </si>
  <si>
    <t>Kotlin SDK for Blockfrost API</t>
  </si>
  <si>
    <t>http://app.ideascale.com/t/UM5UZBfw6</t>
  </si>
  <si>
    <t>Gimbalabs Building Network Capacity</t>
  </si>
  <si>
    <t>http://app.ideascale.com/t/UM5UZBfp3</t>
  </si>
  <si>
    <t>.NET SDK for Blockfrost API</t>
  </si>
  <si>
    <t>http://app.ideascale.com/t/UM5UZBfvt</t>
  </si>
  <si>
    <t>Golang SDK for Blockfrost API</t>
  </si>
  <si>
    <t>http://app.ideascale.com/t/UM5UZBfvd</t>
  </si>
  <si>
    <t>Ruby SDK for Blockfrost API</t>
  </si>
  <si>
    <t>http://app.ideascale.com/t/UM5UZBfvo</t>
  </si>
  <si>
    <t>Scala SDK for Blockfrost API</t>
  </si>
  <si>
    <t>http://app.ideascale.com/t/UM5UZBfvn</t>
  </si>
  <si>
    <t>ARMing Cardano</t>
  </si>
  <si>
    <t>http://app.ideascale.com/t/UM5UZBffo</t>
  </si>
  <si>
    <t>Build user-centric apps on Cardano</t>
  </si>
  <si>
    <t>http://app.ideascale.com/t/UM5UZBf95</t>
  </si>
  <si>
    <t>Elixir SDK for Blockfrost API</t>
  </si>
  <si>
    <t>http://app.ideascale.com/t/UM5UZBfvr</t>
  </si>
  <si>
    <t>PHP SDK for Blockfrost API</t>
  </si>
  <si>
    <t>http://app.ideascale.com/t/UM5UZBfvk</t>
  </si>
  <si>
    <t>Nada: Nodes-as-a-Service</t>
  </si>
  <si>
    <t>http://app.ideascale.com/t/UM5UZBfYX</t>
  </si>
  <si>
    <t>HW wallet passphrase recovery tool</t>
  </si>
  <si>
    <t>http://app.ideascale.com/t/UM5UZBfvX</t>
  </si>
  <si>
    <t>Indie Cardano Node</t>
  </si>
  <si>
    <t>http://app.ideascale.com/t/UM5UZBfng</t>
  </si>
  <si>
    <t>Large Example Projects for Devs</t>
  </si>
  <si>
    <t>http://app.ideascale.com/t/UM5UZBfks</t>
  </si>
  <si>
    <t>NFT-DAO EZ-on</t>
  </si>
  <si>
    <t>http://app.ideascale.com/t/UM5UZBf00</t>
  </si>
  <si>
    <t>Updev Community et Cardano Catalyst</t>
  </si>
  <si>
    <t>http://app.ideascale.com/t/UM5UZBf7F</t>
  </si>
  <si>
    <t xml:space="preserve"> =+ Dev incentives in Cameroon</t>
  </si>
  <si>
    <t>http://app.ideascale.com/t/UM5UZBfXU</t>
  </si>
  <si>
    <t>Experimental Educational Videos</t>
  </si>
  <si>
    <t>http://app.ideascale.com/t/UM5UZBf01</t>
  </si>
  <si>
    <t>Documentation Alignment</t>
  </si>
  <si>
    <t>http://app.ideascale.com/t/UM5UZBfW0</t>
  </si>
  <si>
    <t>Cardano Katas</t>
  </si>
  <si>
    <t>http://app.ideascale.com/t/UM5UZBfiD</t>
  </si>
  <si>
    <t>Crowdfunding Platform</t>
  </si>
  <si>
    <t>http://app.ideascale.com/t/UM5UZBfjp</t>
  </si>
  <si>
    <t>Layer 2 Advanced Architecture</t>
  </si>
  <si>
    <t>http://app.ideascale.com/t/UM5UZBfWm</t>
  </si>
  <si>
    <t>Direct funding: Medusa AdaWallet</t>
  </si>
  <si>
    <t>http://app.ideascale.com/t/UM5UZBflw</t>
  </si>
  <si>
    <t>Smart Contracts Tutorials</t>
  </si>
  <si>
    <t>http://app.ideascale.com/t/UM5UZBf7I</t>
  </si>
  <si>
    <t>ADA MakerSpace Hackathon</t>
  </si>
  <si>
    <t>http://app.ideascale.com/t/UM5UZBfmI</t>
  </si>
  <si>
    <t>API for decentralized application</t>
  </si>
  <si>
    <t>http://app.ideascale.com/t/UM5UZBfv2</t>
  </si>
  <si>
    <t>Tool to setup and run local testnet</t>
  </si>
  <si>
    <t>http://app.ideascale.com/t/UM5UZBftF</t>
  </si>
  <si>
    <t>Hub for Javascript Entrepreneurs</t>
  </si>
  <si>
    <t>http://app.ideascale.com/t/UM5UZBfiK</t>
  </si>
  <si>
    <t>Cardano School: Education Platform</t>
  </si>
  <si>
    <t>http://app.ideascale.com/t/UM5UZBf5L</t>
  </si>
  <si>
    <t>Rust version of cardano</t>
  </si>
  <si>
    <t>http://app.ideascale.com/t/UM5UZBfj2</t>
  </si>
  <si>
    <t>Ruggedized DeFi</t>
  </si>
  <si>
    <t>http://app.ideascale.com/t/UM5UZBfro</t>
  </si>
  <si>
    <t>Decentralized Studio on Cardano</t>
  </si>
  <si>
    <t>http://app.ideascale.com/t/UM5UZBfmf</t>
  </si>
  <si>
    <t>Native SDKs for iOS and Android</t>
  </si>
  <si>
    <t>http://app.ideascale.com/t/UM5UZBfmP</t>
  </si>
  <si>
    <t>DARP: Cardano Address Name Service</t>
  </si>
  <si>
    <t>http://app.ideascale.com/t/UM5UZBf4d</t>
  </si>
  <si>
    <t>Cardano Hackathon</t>
  </si>
  <si>
    <t>http://app.ideascale.com/t/UM5UZBf4z</t>
  </si>
  <si>
    <t>Local support hub to assit devs</t>
  </si>
  <si>
    <t>http://app.ideascale.com/t/UM5UZBf6c</t>
  </si>
  <si>
    <t>PoolPeek.com Upgrades</t>
  </si>
  <si>
    <t>http://app.ideascale.com/t/UM5UZBf7z</t>
  </si>
  <si>
    <t>http://app.ideascale.com/t/UM5UZBfwJ</t>
  </si>
  <si>
    <t>These Walled Gardens - DevThemePark</t>
  </si>
  <si>
    <t>http://app.ideascale.com/t/UM5UZBf9z</t>
  </si>
  <si>
    <t>Vy.Finance DeFi Protocol</t>
  </si>
  <si>
    <t>http://app.ideascale.com/t/UM5UZBfzQ</t>
  </si>
  <si>
    <t>Geographic centers of expertise</t>
  </si>
  <si>
    <t>http://app.ideascale.com/t/UM5UZBf6F</t>
  </si>
  <si>
    <t>Development Journey Documentation</t>
  </si>
  <si>
    <t>http://app.ideascale.com/t/UM5UZBfpo</t>
  </si>
  <si>
    <t>DAO for creating governance tools</t>
  </si>
  <si>
    <t>http://app.ideascale.com/t/UM5UZBf9b</t>
  </si>
  <si>
    <t>CardaWork.com - Work Marketplace</t>
  </si>
  <si>
    <t>http://app.ideascale.com/t/UM5UZBf55</t>
  </si>
  <si>
    <t>Delegation Tracker</t>
  </si>
  <si>
    <t>http://app.ideascale.com/t/UM5UZBfzB</t>
  </si>
  <si>
    <t>Deep Data Management Solution</t>
  </si>
  <si>
    <t>http://app.ideascale.com/t/UM5UZBf9S</t>
  </si>
  <si>
    <t>Developer Library</t>
  </si>
  <si>
    <t>http://app.ideascale.com/t/UM5UZBfXu</t>
  </si>
  <si>
    <t>Petercoin</t>
  </si>
  <si>
    <t>http://app.ideascale.com/t/UM5UZBfxL</t>
  </si>
  <si>
    <t>Stake Pool Operations Dashboard</t>
  </si>
  <si>
    <t>http://app.ideascale.com/t/UM5UZBfyV</t>
  </si>
  <si>
    <t>Decentralized exchange - VyFinance</t>
  </si>
  <si>
    <t>http://app.ideascale.com/t/UM5UZBfw8</t>
  </si>
  <si>
    <t>Smart Contract Development Campaign</t>
  </si>
  <si>
    <t>http://app.ideascale.com/t/UM5UZBfxK</t>
  </si>
  <si>
    <t>Plutus Certification Program</t>
  </si>
  <si>
    <t>http://app.ideascale.com/t/UM5UZBf24</t>
  </si>
  <si>
    <t>Translator</t>
  </si>
  <si>
    <t>http://app.ideascale.com/t/UM5UZBftq</t>
  </si>
  <si>
    <t>Infographics - Series 1</t>
  </si>
  <si>
    <t>http://app.ideascale.com/t/UM5UZBflf</t>
  </si>
  <si>
    <t>Diversify Voting Influence</t>
  </si>
  <si>
    <t>http://app.ideascale.com/t/UM5UZBfii</t>
  </si>
  <si>
    <t>The Great Filter ❌✅</t>
  </si>
  <si>
    <t>http://app.ideascale.com/t/UM5UZBfml</t>
  </si>
  <si>
    <t>Meta-Memory (Fmrly Fed. Debate)</t>
  </si>
  <si>
    <t>http://app.ideascale.com/t/UM5UZBfcb</t>
  </si>
  <si>
    <t>Adagov.org (Co-creation)</t>
  </si>
  <si>
    <t>http://app.ideascale.com/t/UM5UZBfi2</t>
  </si>
  <si>
    <t>Catalystwinners.com</t>
  </si>
  <si>
    <t>http://app.ideascale.com/t/UM5UZBf5X</t>
  </si>
  <si>
    <t>Guides to project Catalyst success</t>
  </si>
  <si>
    <t>http://app.ideascale.com/t/UM5UZBfYw</t>
  </si>
  <si>
    <t>Open Source Governance UI</t>
  </si>
  <si>
    <t>http://app.ideascale.com/t/UM5UZBf7u</t>
  </si>
  <si>
    <t xml:space="preserve"> =+WADA Outreach=Smart Catalyst Users</t>
  </si>
  <si>
    <t>http://app.ideascale.com/t/UM5UZBfzO</t>
  </si>
  <si>
    <t>Voltaire Assistant (Swarm Sessions)</t>
  </si>
  <si>
    <t>http://app.ideascale.com/t/UM5UZBflE</t>
  </si>
  <si>
    <t>Idea: decentralized hierarchies</t>
  </si>
  <si>
    <t>http://app.ideascale.com/t/UM5UZBfWr</t>
  </si>
  <si>
    <t>AI Proposal Evaluation and Guidance</t>
  </si>
  <si>
    <t>http://app.ideascale.com/t/UM5UZBgFN</t>
  </si>
  <si>
    <t>Calling All Deadheads!</t>
  </si>
  <si>
    <t>http://app.ideascale.com/t/UM5UZBf1X</t>
  </si>
  <si>
    <t>New Compensation Plan</t>
  </si>
  <si>
    <t>http://app.ideascale.com/t/UM5UZBfnO</t>
  </si>
  <si>
    <t>Working Groups</t>
  </si>
  <si>
    <t>http://app.ideascale.com/t/UM5UZBfXv</t>
  </si>
  <si>
    <t>Behavioural based governance</t>
  </si>
  <si>
    <t>http://app.ideascale.com/t/UM5UZBf4x</t>
  </si>
  <si>
    <t>http://app.ideascale.com/t/UM5UZBfyo</t>
  </si>
  <si>
    <t>Cardanotes</t>
  </si>
  <si>
    <t>http://app.ideascale.com/t/UM5UZBfx9</t>
  </si>
  <si>
    <t>Governance tools to boost collabs</t>
  </si>
  <si>
    <t>http://app.ideascale.com/t/UM5UZBf9Y</t>
  </si>
  <si>
    <t>Link to Ideascale</t>
  </si>
  <si>
    <t>West Africa Proposer Outreach</t>
  </si>
  <si>
    <t>http://app.ideascale.com/t/UM5UZBfXD</t>
  </si>
  <si>
    <t>Free Online Course about Catalyst</t>
  </si>
  <si>
    <t>http://app.ideascale.com/t/UM5UZBfiU</t>
  </si>
  <si>
    <t>University/College Outreach</t>
  </si>
  <si>
    <t>http://app.ideascale.com/t/UM5UZBfXz</t>
  </si>
  <si>
    <t>Cardano Vision Website Germany</t>
  </si>
  <si>
    <t>http://app.ideascale.com/t/UM5UZBf9w</t>
  </si>
  <si>
    <t>Sustainable ADA</t>
  </si>
  <si>
    <t>http://app.ideascale.com/t/UM5UZBfby</t>
  </si>
  <si>
    <t>Proposer to Producer Demo</t>
  </si>
  <si>
    <t>http://app.ideascale.com/t/UM5UZBfdV</t>
  </si>
  <si>
    <t>Crypto Blog &amp; Cardano Podcast</t>
  </si>
  <si>
    <t>http://app.ideascale.com/t/UM5UZBf3J</t>
  </si>
  <si>
    <t>Adaption and integration of Cardano</t>
  </si>
  <si>
    <t>http://app.ideascale.com/t/UM5UZBf76</t>
  </si>
  <si>
    <t>Gauntlets of Catalyst Courts</t>
  </si>
  <si>
    <t>http://app.ideascale.com/t/UM5UZBf8S</t>
  </si>
  <si>
    <t>A Cardano editorial news website</t>
  </si>
  <si>
    <t>http://app.ideascale.com/t/UM5UZBf3b</t>
  </si>
  <si>
    <t>Viral Media Campaign</t>
  </si>
  <si>
    <t>http://app.ideascale.com/t/UM5UZBfuA</t>
  </si>
  <si>
    <t>Beautiful and clear results page(s)</t>
  </si>
  <si>
    <t>http://app.ideascale.com/t/UM5UZBf8v</t>
  </si>
  <si>
    <t>WorldWide ADA/local fiat possible</t>
  </si>
  <si>
    <t>http://app.ideascale.com/t/UM5UZBf15</t>
  </si>
  <si>
    <t>Idea to Team Connection Support</t>
  </si>
  <si>
    <t>http://app.ideascale.com/t/UM5UZBgEz</t>
  </si>
  <si>
    <t>http://app.ideascale.com/t/UM5UZBf4q</t>
  </si>
  <si>
    <t>A platform for ordering drugs onlin</t>
  </si>
  <si>
    <t>http://app.ideascale.com/t/UM5UZBfoS</t>
  </si>
  <si>
    <t>Telecom infrastructure tokenization</t>
  </si>
  <si>
    <t>http://app.ideascale.com/t/UM5UZBf52</t>
  </si>
  <si>
    <t>Project Catalyst Landing Page</t>
  </si>
  <si>
    <t>http://app.ideascale.com/t/UM5UZBfz6</t>
  </si>
  <si>
    <t>Cardano Podcast Interviews w/Teams</t>
  </si>
  <si>
    <t>http://app.ideascale.com/t/UM5UZBfeg</t>
  </si>
  <si>
    <t>Guided Onboarding Experience</t>
  </si>
  <si>
    <t>http://app.ideascale.com/t/UM5UZBfkO</t>
  </si>
  <si>
    <t>West Africa Catalyst Onboarding</t>
  </si>
  <si>
    <t>http://app.ideascale.com/t/UM5UZBfY3</t>
  </si>
  <si>
    <t>Cardano Mobile App</t>
  </si>
  <si>
    <t>http://app.ideascale.com/t/UM5UZBfzS</t>
  </si>
  <si>
    <t>Create Social Network in Catalyst</t>
  </si>
  <si>
    <t>http://app.ideascale.com/t/UM5UZBfX1</t>
  </si>
  <si>
    <t>Encourage proposals</t>
  </si>
  <si>
    <t>http://app.ideascale.com/t/UM5UZBfYl</t>
  </si>
  <si>
    <t>Teaming to integrate multiple ideas</t>
  </si>
  <si>
    <t>http://app.ideascale.com/t/UM5UZBf1Y</t>
  </si>
  <si>
    <t>Incentivizing interaction</t>
  </si>
  <si>
    <t>http://app.ideascale.com/t/UM5UZBflR</t>
  </si>
  <si>
    <t>Social Physics-Balloon Challenge</t>
  </si>
  <si>
    <t>http://app.ideascale.com/t/UM5UZBf94</t>
  </si>
  <si>
    <t>"They desire a better country."</t>
  </si>
  <si>
    <t>http://app.ideascale.com/t/UM5UZBfty</t>
  </si>
  <si>
    <t>http://app.ideascale.com/t/UM5UZBfyz</t>
  </si>
  <si>
    <t>Local Centers in West Africa</t>
  </si>
  <si>
    <t>http://app.ideascale.com/t/UM5UZBfXP</t>
  </si>
  <si>
    <t>Cardano Adoption in D.R. of Congo</t>
  </si>
  <si>
    <t>http://app.ideascale.com/t/UM5UZBfxw</t>
  </si>
  <si>
    <t>Cardano spanish training programs</t>
  </si>
  <si>
    <t>http://app.ideascale.com/t/UM5UZBfat</t>
  </si>
  <si>
    <t>Cardano China Info Hub</t>
  </si>
  <si>
    <t>http://app.ideascale.com/t/UM5UZBfps</t>
  </si>
  <si>
    <t>ALDEA, the Latin America DAO</t>
  </si>
  <si>
    <t>http://app.ideascale.com/t/UM5UZBft3</t>
  </si>
  <si>
    <t>Education/Developer center - Sweden</t>
  </si>
  <si>
    <t>http://app.ideascale.com/t/UM5UZBfnL</t>
  </si>
  <si>
    <t>LCC in Brazil for Growth and Adopt.</t>
  </si>
  <si>
    <t>http://app.ideascale.com/t/UM5UZBf6O</t>
  </si>
  <si>
    <t>Local Venture Activation Centres</t>
  </si>
  <si>
    <t>http://app.ideascale.com/t/UM5UZBfaH</t>
  </si>
  <si>
    <t>Adriatic EU Community Center</t>
  </si>
  <si>
    <t>http://app.ideascale.com/t/UM5UZBfvB</t>
  </si>
  <si>
    <t>Training program NOA-NEA Argentina.</t>
  </si>
  <si>
    <t>http://app.ideascale.com/t/UM5UZBfnl</t>
  </si>
  <si>
    <t>Cardano LCC - Community Outreach DK</t>
  </si>
  <si>
    <t>http://app.ideascale.com/t/UM5UZBfht</t>
  </si>
  <si>
    <t>Save Farmers in India Initiative!</t>
  </si>
  <si>
    <t>http://app.ideascale.com/t/UM5UZBf4U</t>
  </si>
  <si>
    <t>ADA in CIS exchangers/online stores</t>
  </si>
  <si>
    <t>http://app.ideascale.com/t/UM5UZBfaD</t>
  </si>
  <si>
    <t>Strengthen local communities</t>
  </si>
  <si>
    <t>http://app.ideascale.com/t/UM5UZBf9i</t>
  </si>
  <si>
    <t>Fund Matching from C-Foundation</t>
  </si>
  <si>
    <t>http://app.ideascale.com/t/UM5UZBf9f</t>
  </si>
  <si>
    <t>L10N - localisation</t>
  </si>
  <si>
    <t>http://app.ideascale.com/t/UM5UZBf6E</t>
  </si>
  <si>
    <t>University Cardano Research Program</t>
  </si>
  <si>
    <t>http://app.ideascale.com/t/UM5UZBfxl</t>
  </si>
  <si>
    <t>http://app.ideascale.com/t/UM5UZBfxI</t>
  </si>
  <si>
    <t>Catalyst Legal Fund</t>
  </si>
  <si>
    <t>http://app.ideascale.com/t/UM5UZBfa6</t>
  </si>
  <si>
    <t>Cardano Center in Europe</t>
  </si>
  <si>
    <t>http://app.ideascale.com/t/UM5UZBfaW</t>
  </si>
  <si>
    <t>Al-Baari. The Creator.</t>
  </si>
  <si>
    <t>http://app.ideascale.com/t/UM5UZBf18</t>
  </si>
  <si>
    <t>Help University/hacker association</t>
  </si>
  <si>
    <t>http://app.ideascale.com/t/UM5UZBfxP</t>
  </si>
  <si>
    <t>Poor energy supply/infrastructures</t>
  </si>
  <si>
    <t>http://app.ideascale.com/t/UM5UZBfix</t>
  </si>
  <si>
    <t>http://app.ideascale.com/t/UM5UZBfvv</t>
  </si>
  <si>
    <t>Charity Casino</t>
  </si>
  <si>
    <t>http://app.ideascale.com/t/UM5UZBfc7</t>
  </si>
  <si>
    <t>Cardano Emerging Threat Alarm</t>
  </si>
  <si>
    <t>http://app.ideascale.com/t/UM5UZBfm7</t>
  </si>
  <si>
    <t>Multilingual resources</t>
  </si>
  <si>
    <t>http://app.ideascale.com/t/UM5UZBf0D</t>
  </si>
  <si>
    <t>DeFi and Microlending for Africa</t>
  </si>
  <si>
    <t>http://app.ideascale.com/t/UM5UZBfaC</t>
  </si>
  <si>
    <t>DLT Entrepreneurship Toolbox</t>
  </si>
  <si>
    <t>http://app.ideascale.com/t/UM5UZBf1b</t>
  </si>
  <si>
    <t>Nation Building Dapps</t>
  </si>
  <si>
    <t>http://app.ideascale.com/t/UM5UZBfhg</t>
  </si>
  <si>
    <t>Success Tracking</t>
  </si>
  <si>
    <t>http://app.ideascale.com/t/UM5UZBfcP</t>
  </si>
  <si>
    <t>Decentralised Storage Solutions</t>
  </si>
  <si>
    <t>http://app.ideascale.com/t/UM5UZBfno</t>
  </si>
  <si>
    <t>Partnerships for Global Adoption</t>
  </si>
  <si>
    <t>http://app.ideascale.com/t/UM5UZBfgC</t>
  </si>
  <si>
    <t>Self Governing Stake Pools</t>
  </si>
  <si>
    <t>http://app.ideascale.com/t/UM5UZBf42</t>
  </si>
  <si>
    <t>Allow the vote for network updates</t>
  </si>
  <si>
    <t>http://app.ideascale.com/t/UM5UZBf5l</t>
  </si>
  <si>
    <t>Propose, build &amp; deliver in 6 weeks</t>
  </si>
  <si>
    <t>http://app.ideascale.com/t/UM5UZBfnU</t>
  </si>
  <si>
    <t>Staking Pool Workshops</t>
  </si>
  <si>
    <t>http://app.ideascale.com/t/UM5UZBfkp</t>
  </si>
  <si>
    <t>Web-of-Trust Digital Identity</t>
  </si>
  <si>
    <t>http://app.ideascale.com/t/UM5UZBfu3</t>
  </si>
  <si>
    <t>Developer Courses</t>
  </si>
  <si>
    <t>http://app.ideascale.com/t/UM5UZBfjf</t>
  </si>
  <si>
    <t>Clean Water</t>
  </si>
  <si>
    <t>http://app.ideascale.com/t/UM5UZBfX4</t>
  </si>
  <si>
    <t>Functional Paradigm Onboarding</t>
  </si>
  <si>
    <t>http://app.ideascale.com/t/UM5UZBf0I</t>
  </si>
  <si>
    <t>Marketing</t>
  </si>
  <si>
    <t>http://app.ideascale.com/t/UM5UZBff5</t>
  </si>
  <si>
    <t>Migrate Ethereum</t>
  </si>
  <si>
    <t>http://app.ideascale.com/t/UM5UZBfWi</t>
  </si>
  <si>
    <t>Credit unions and co-operatives</t>
  </si>
  <si>
    <t>http://app.ideascale.com/t/UM5UZBfhY</t>
  </si>
  <si>
    <t>No-Code/Low-Code Solutions</t>
  </si>
  <si>
    <t>http://app.ideascale.com/t/UM5UZBgFU</t>
  </si>
  <si>
    <t>Lobbying team</t>
  </si>
  <si>
    <t>http://app.ideascale.com/t/UM5UZBf5Q</t>
  </si>
  <si>
    <t>Framework for non-tech entrepreneur</t>
  </si>
  <si>
    <t>http://app.ideascale.com/t/UM5UZBfpO</t>
  </si>
  <si>
    <t>Cardano Web Hub</t>
  </si>
  <si>
    <t>http://app.ideascale.com/t/UM5UZBfcA</t>
  </si>
  <si>
    <t>Global Impact: Fighting COVID</t>
  </si>
  <si>
    <t>http://app.ideascale.com/t/UM5UZBf43</t>
  </si>
  <si>
    <t>Pyramid Rewards system</t>
  </si>
  <si>
    <t>http://app.ideascale.com/t/UM5UZBf5I</t>
  </si>
  <si>
    <t>One Book a Month</t>
  </si>
  <si>
    <t>http://app.ideascale.com/t/UM5UZBffN</t>
  </si>
  <si>
    <t>ZooCardano-Stories of Value</t>
  </si>
  <si>
    <t>http://app.ideascale.com/t/UM5UZBf97</t>
  </si>
  <si>
    <t>Celebrities Onboarding</t>
  </si>
  <si>
    <t>http://app.ideascale.com/t/UM5UZBf5C</t>
  </si>
  <si>
    <t>More wood behind fewer arrows</t>
  </si>
  <si>
    <t>http://app.ideascale.com/t/UM5UZBf7V</t>
  </si>
  <si>
    <t>Fund size (DApps&amp;Integrations )</t>
  </si>
  <si>
    <t>Fund size (Developer ecosystem)</t>
  </si>
  <si>
    <t>Fund size (Distributed Decision Making)</t>
  </si>
  <si>
    <t>Fund size (Proposer Outreach)</t>
  </si>
  <si>
    <t>Fund size (Catalyst Value Onboarding)</t>
  </si>
  <si>
    <t>Fund size (Local Community Centers)</t>
  </si>
  <si>
    <t>Fund size (Fund6 Challenge Setting)</t>
  </si>
  <si>
    <t>Leftovers from regular challenges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</si>
</sst>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[$₳ ]#,##0.00"/>
    <numFmt numFmtId="165" formatCode="&quot;$&quot;#,##0"/>
    <numFmt numFmtId="166" formatCode="₳#,##0"/>
    <numFmt numFmtId="167" formatCode="&quot;$&quot;#,##0.00"/>
  </numFmts>
  <fonts count="9">
    <font>
      <sz val="10.0"/>
      <color rgb="FF000000"/>
      <name val="Arial"/>
      <scheme val="minor"/>
    </font>
    <font>
      <b/>
      <color theme="1"/>
      <name val="Arial"/>
    </font>
    <font>
      <sz val="11.0"/>
      <color theme="1"/>
      <name val="Arial"/>
    </font>
    <font>
      <sz val="11.0"/>
      <color rgb="FF000000"/>
      <name val="Calibri"/>
    </font>
    <font>
      <u/>
      <sz val="11.0"/>
      <color rgb="FF1155CC"/>
      <name val="Calibri"/>
    </font>
    <font>
      <color theme="1"/>
      <name val="Arial"/>
    </font>
    <font>
      <color theme="1"/>
      <name val="Arial"/>
      <scheme val="minor"/>
    </font>
    <font>
      <u/>
      <sz val="11.0"/>
      <color rgb="FF1155CC"/>
      <name val="Calibri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2">
    <border/>
    <border>
      <right style="thin">
        <color rgb="FFFF9900"/>
      </right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bottom" wrapText="1"/>
    </xf>
    <xf borderId="0" fillId="2" fontId="1" numFmtId="0" xfId="0" applyAlignment="1" applyFont="1">
      <alignment readingOrder="0" shrinkToFit="0" vertical="bottom" wrapText="1"/>
    </xf>
    <xf borderId="0" fillId="2" fontId="1" numFmtId="164" xfId="0" applyAlignment="1" applyFont="1" applyNumberFormat="1">
      <alignment shrinkToFit="0" vertical="bottom" wrapText="1"/>
    </xf>
    <xf borderId="0" fillId="2" fontId="1" numFmtId="164" xfId="0" applyAlignment="1" applyFont="1" applyNumberFormat="1">
      <alignment readingOrder="0" shrinkToFit="0" vertical="bottom" wrapText="1"/>
    </xf>
    <xf borderId="0" fillId="2" fontId="1" numFmtId="165" xfId="0" applyAlignment="1" applyFont="1" applyNumberFormat="1">
      <alignment readingOrder="0" shrinkToFit="0" vertical="bottom" wrapText="1"/>
    </xf>
    <xf borderId="1" fillId="2" fontId="1" numFmtId="165" xfId="0" applyAlignment="1" applyBorder="1" applyFont="1" applyNumberFormat="1">
      <alignment shrinkToFit="0" vertical="bottom" wrapText="1"/>
    </xf>
    <xf borderId="0" fillId="2" fontId="2" numFmtId="165" xfId="0" applyAlignment="1" applyFont="1" applyNumberFormat="1">
      <alignment horizontal="right" readingOrder="0" shrinkToFit="0" vertical="bottom" wrapText="1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horizontal="left" readingOrder="0" shrinkToFit="0" wrapText="0"/>
    </xf>
    <xf borderId="0" fillId="0" fontId="3" numFmtId="166" xfId="0" applyAlignment="1" applyFont="1" applyNumberFormat="1">
      <alignment horizontal="right" readingOrder="0" shrinkToFit="0" vertical="bottom" wrapText="0"/>
    </xf>
    <xf borderId="0" fillId="0" fontId="5" numFmtId="166" xfId="0" applyAlignment="1" applyFont="1" applyNumberFormat="1">
      <alignment horizontal="right" vertical="bottom"/>
    </xf>
    <xf borderId="0" fillId="3" fontId="6" numFmtId="0" xfId="0" applyFill="1" applyFont="1"/>
    <xf borderId="0" fillId="0" fontId="3" numFmtId="167" xfId="0" applyAlignment="1" applyFont="1" applyNumberFormat="1">
      <alignment horizontal="right" readingOrder="0" shrinkToFit="0" vertical="bottom" wrapText="0"/>
    </xf>
    <xf borderId="0" fillId="4" fontId="6" numFmtId="0" xfId="0" applyFill="1" applyFont="1"/>
    <xf borderId="0" fillId="4" fontId="5" numFmtId="165" xfId="0" applyAlignment="1" applyFont="1" applyNumberFormat="1">
      <alignment horizontal="right" vertical="bottom"/>
    </xf>
    <xf borderId="0" fillId="0" fontId="6" numFmtId="166" xfId="0" applyAlignment="1" applyFont="1" applyNumberFormat="1">
      <alignment readingOrder="0"/>
    </xf>
    <xf borderId="0" fillId="0" fontId="3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49" xfId="0" applyAlignment="1" applyFont="1" applyNumberFormat="1">
      <alignment readingOrder="0" shrinkToFit="0" vertical="bottom" wrapText="0"/>
    </xf>
    <xf borderId="0" fillId="0" fontId="7" numFmtId="49" xfId="0" applyAlignment="1" applyFont="1" applyNumberFormat="1">
      <alignment horizontal="left" readingOrder="0" shrinkToFit="0" vertical="bottom" wrapText="0"/>
    </xf>
    <xf borderId="0" fillId="0" fontId="3" numFmtId="49" xfId="0" applyAlignment="1" applyFont="1" applyNumberFormat="1">
      <alignment horizontal="right"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horizontal="right" readingOrder="0" shrinkToFit="0" wrapText="0"/>
    </xf>
    <xf borderId="0" fillId="0" fontId="3" numFmtId="0" xfId="0" applyAlignment="1" applyFont="1">
      <alignment horizontal="right" shrinkToFit="0" vertical="bottom" wrapText="0"/>
    </xf>
    <xf borderId="0" fillId="0" fontId="8" numFmtId="166" xfId="0" applyAlignment="1" applyFont="1" applyNumberFormat="1">
      <alignment vertical="bottom"/>
    </xf>
    <xf borderId="0" fillId="0" fontId="5" numFmtId="166" xfId="0" applyAlignment="1" applyFont="1" applyNumberFormat="1">
      <alignment vertical="bottom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right" readingOrder="0" vertical="bottom"/>
    </xf>
    <xf borderId="0" fillId="0" fontId="5" numFmtId="0" xfId="0" applyAlignment="1" applyFont="1">
      <alignment horizontal="right" vertical="bottom"/>
    </xf>
    <xf borderId="0" fillId="0" fontId="6" numFmtId="0" xfId="0" applyAlignment="1" applyFont="1">
      <alignment readingOrder="0"/>
    </xf>
    <xf borderId="0" fillId="0" fontId="6" numFmtId="165" xfId="0" applyFont="1" applyNumberFormat="1"/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ideascale.com/t/UM5UZBfmS" TargetMode="External"/><Relationship Id="rId42" Type="http://schemas.openxmlformats.org/officeDocument/2006/relationships/hyperlink" Target="http://ideascale.com/t/UM5UZBfpC" TargetMode="External"/><Relationship Id="rId41" Type="http://schemas.openxmlformats.org/officeDocument/2006/relationships/hyperlink" Target="http://ideascale.com/t/UM5UZBfsR" TargetMode="External"/><Relationship Id="rId44" Type="http://schemas.openxmlformats.org/officeDocument/2006/relationships/hyperlink" Target="http://ideascale.com/t/UM5UZBfdM" TargetMode="External"/><Relationship Id="rId43" Type="http://schemas.openxmlformats.org/officeDocument/2006/relationships/hyperlink" Target="http://ideascale.com/t/UM5UZBfjJ" TargetMode="External"/><Relationship Id="rId46" Type="http://schemas.openxmlformats.org/officeDocument/2006/relationships/hyperlink" Target="http://ideascale.com/t/UM5UZBf1S" TargetMode="External"/><Relationship Id="rId45" Type="http://schemas.openxmlformats.org/officeDocument/2006/relationships/hyperlink" Target="http://ideascale.com/t/UM5UZBfhb" TargetMode="External"/><Relationship Id="rId105" Type="http://schemas.openxmlformats.org/officeDocument/2006/relationships/drawing" Target="../drawings/drawing1.xml"/><Relationship Id="rId104" Type="http://schemas.openxmlformats.org/officeDocument/2006/relationships/hyperlink" Target="http://ideascale.com/t/UM5UZBfwH" TargetMode="External"/><Relationship Id="rId48" Type="http://schemas.openxmlformats.org/officeDocument/2006/relationships/hyperlink" Target="http://ideascale.com/t/UM5UZBfeq" TargetMode="External"/><Relationship Id="rId47" Type="http://schemas.openxmlformats.org/officeDocument/2006/relationships/hyperlink" Target="http://ideascale.com/t/UM5UZBf7B" TargetMode="External"/><Relationship Id="rId49" Type="http://schemas.openxmlformats.org/officeDocument/2006/relationships/hyperlink" Target="http://ideascale.com/t/UM5UZBflW" TargetMode="External"/><Relationship Id="rId103" Type="http://schemas.openxmlformats.org/officeDocument/2006/relationships/hyperlink" Target="http://ideascale.com/t/UM5UZBf4o" TargetMode="External"/><Relationship Id="rId102" Type="http://schemas.openxmlformats.org/officeDocument/2006/relationships/hyperlink" Target="http://ideascale.com/t/UM5UZBf4r" TargetMode="External"/><Relationship Id="rId101" Type="http://schemas.openxmlformats.org/officeDocument/2006/relationships/hyperlink" Target="http://ideascale.com/t/UM5UZBfwu" TargetMode="External"/><Relationship Id="rId100" Type="http://schemas.openxmlformats.org/officeDocument/2006/relationships/hyperlink" Target="http://ideascale.com/t/UM5UZBfs4" TargetMode="External"/><Relationship Id="rId31" Type="http://schemas.openxmlformats.org/officeDocument/2006/relationships/hyperlink" Target="http://ideascale.com/t/UM5UZBfp9" TargetMode="External"/><Relationship Id="rId30" Type="http://schemas.openxmlformats.org/officeDocument/2006/relationships/hyperlink" Target="http://ideascale.com/t/UM5UZBfzL" TargetMode="External"/><Relationship Id="rId33" Type="http://schemas.openxmlformats.org/officeDocument/2006/relationships/hyperlink" Target="http://ideascale.com/t/UM5UZBfep" TargetMode="External"/><Relationship Id="rId32" Type="http://schemas.openxmlformats.org/officeDocument/2006/relationships/hyperlink" Target="http://ideascale.com/t/UM5UZBfsr" TargetMode="External"/><Relationship Id="rId35" Type="http://schemas.openxmlformats.org/officeDocument/2006/relationships/hyperlink" Target="http://ideascale.com/t/UM5UZBf8g" TargetMode="External"/><Relationship Id="rId34" Type="http://schemas.openxmlformats.org/officeDocument/2006/relationships/hyperlink" Target="http://ideascale.com/t/UM5UZBf9W" TargetMode="External"/><Relationship Id="rId37" Type="http://schemas.openxmlformats.org/officeDocument/2006/relationships/hyperlink" Target="http://ideascale.com/t/UM5UZBfgS" TargetMode="External"/><Relationship Id="rId36" Type="http://schemas.openxmlformats.org/officeDocument/2006/relationships/hyperlink" Target="http://ideascale.com/t/UM5UZBf9n" TargetMode="External"/><Relationship Id="rId39" Type="http://schemas.openxmlformats.org/officeDocument/2006/relationships/hyperlink" Target="http://ideascale.com/t/UM5UZBfxk" TargetMode="External"/><Relationship Id="rId38" Type="http://schemas.openxmlformats.org/officeDocument/2006/relationships/hyperlink" Target="http://ideascale.com/t/UM5UZBfjO" TargetMode="External"/><Relationship Id="rId20" Type="http://schemas.openxmlformats.org/officeDocument/2006/relationships/hyperlink" Target="http://ideascale.com/t/UM5UZBfwX" TargetMode="External"/><Relationship Id="rId22" Type="http://schemas.openxmlformats.org/officeDocument/2006/relationships/hyperlink" Target="http://ideascale.com/t/UM5UZBf90" TargetMode="External"/><Relationship Id="rId21" Type="http://schemas.openxmlformats.org/officeDocument/2006/relationships/hyperlink" Target="http://ideascale.com/t/UM5UZBfbK" TargetMode="External"/><Relationship Id="rId24" Type="http://schemas.openxmlformats.org/officeDocument/2006/relationships/hyperlink" Target="http://ideascale.com/t/UM5UZBfqc" TargetMode="External"/><Relationship Id="rId23" Type="http://schemas.openxmlformats.org/officeDocument/2006/relationships/hyperlink" Target="http://ideascale.com/t/UM5UZBfpp" TargetMode="External"/><Relationship Id="rId26" Type="http://schemas.openxmlformats.org/officeDocument/2006/relationships/hyperlink" Target="http://ideascale.com/t/UM5UZBf5m" TargetMode="External"/><Relationship Id="rId25" Type="http://schemas.openxmlformats.org/officeDocument/2006/relationships/hyperlink" Target="http://ideascale.com/t/UM5UZBfbC" TargetMode="External"/><Relationship Id="rId28" Type="http://schemas.openxmlformats.org/officeDocument/2006/relationships/hyperlink" Target="http://ideascale.com/t/UM5UZBfsg" TargetMode="External"/><Relationship Id="rId27" Type="http://schemas.openxmlformats.org/officeDocument/2006/relationships/hyperlink" Target="http://ideascale.com/t/UM5UZBfwM" TargetMode="External"/><Relationship Id="rId29" Type="http://schemas.openxmlformats.org/officeDocument/2006/relationships/hyperlink" Target="http://ideascale.com/t/UM5UZBf2M" TargetMode="External"/><Relationship Id="rId95" Type="http://schemas.openxmlformats.org/officeDocument/2006/relationships/hyperlink" Target="http://ideascale.com/t/UM5UZBfyL" TargetMode="External"/><Relationship Id="rId94" Type="http://schemas.openxmlformats.org/officeDocument/2006/relationships/hyperlink" Target="http://ideascale.com/t/UM5UZBfwQ" TargetMode="External"/><Relationship Id="rId97" Type="http://schemas.openxmlformats.org/officeDocument/2006/relationships/hyperlink" Target="http://ideascale.com/t/UM5UZBf47" TargetMode="External"/><Relationship Id="rId96" Type="http://schemas.openxmlformats.org/officeDocument/2006/relationships/hyperlink" Target="http://ideascale.com/t/UM5UZBf8i" TargetMode="External"/><Relationship Id="rId11" Type="http://schemas.openxmlformats.org/officeDocument/2006/relationships/hyperlink" Target="http://ideascale.com/t/UM5UZBf2g" TargetMode="External"/><Relationship Id="rId99" Type="http://schemas.openxmlformats.org/officeDocument/2006/relationships/hyperlink" Target="http://ideascale.com/t/UM5UZBf2I" TargetMode="External"/><Relationship Id="rId10" Type="http://schemas.openxmlformats.org/officeDocument/2006/relationships/hyperlink" Target="http://ideascale.com/t/UM5UZBfoI" TargetMode="External"/><Relationship Id="rId98" Type="http://schemas.openxmlformats.org/officeDocument/2006/relationships/hyperlink" Target="http://ideascale.com/t/UM5UZBflX" TargetMode="External"/><Relationship Id="rId13" Type="http://schemas.openxmlformats.org/officeDocument/2006/relationships/hyperlink" Target="http://ideascale.com/t/UM5UZBfvE" TargetMode="External"/><Relationship Id="rId12" Type="http://schemas.openxmlformats.org/officeDocument/2006/relationships/hyperlink" Target="http://app.ideascale.com/t/UM5UZBfrR" TargetMode="External"/><Relationship Id="rId91" Type="http://schemas.openxmlformats.org/officeDocument/2006/relationships/hyperlink" Target="http://ideascale.com/t/UM5UZBfto" TargetMode="External"/><Relationship Id="rId90" Type="http://schemas.openxmlformats.org/officeDocument/2006/relationships/hyperlink" Target="http://ideascale.com/t/UM5UZBftR" TargetMode="External"/><Relationship Id="rId93" Type="http://schemas.openxmlformats.org/officeDocument/2006/relationships/hyperlink" Target="http://ideascale.com/t/UM5UZBf4u" TargetMode="External"/><Relationship Id="rId92" Type="http://schemas.openxmlformats.org/officeDocument/2006/relationships/hyperlink" Target="http://ideascale.com/t/UM5UZBfkx" TargetMode="External"/><Relationship Id="rId15" Type="http://schemas.openxmlformats.org/officeDocument/2006/relationships/hyperlink" Target="http://ideascale.com/t/UM5UZBf3V" TargetMode="External"/><Relationship Id="rId14" Type="http://schemas.openxmlformats.org/officeDocument/2006/relationships/hyperlink" Target="http://ideascale.com/t/UM5UZBfdv" TargetMode="External"/><Relationship Id="rId17" Type="http://schemas.openxmlformats.org/officeDocument/2006/relationships/hyperlink" Target="http://ideascale.com/t/UM5UZBfdr" TargetMode="External"/><Relationship Id="rId16" Type="http://schemas.openxmlformats.org/officeDocument/2006/relationships/hyperlink" Target="http://ideascale.com/t/UM5UZBfoP" TargetMode="External"/><Relationship Id="rId19" Type="http://schemas.openxmlformats.org/officeDocument/2006/relationships/hyperlink" Target="http://app.ideascale.com/t/UM5UZBfW3" TargetMode="External"/><Relationship Id="rId18" Type="http://schemas.openxmlformats.org/officeDocument/2006/relationships/hyperlink" Target="http://ideascale.com/t/UM5UZBf5k" TargetMode="External"/><Relationship Id="rId84" Type="http://schemas.openxmlformats.org/officeDocument/2006/relationships/hyperlink" Target="http://ideascale.com/t/UM5UZBfsl" TargetMode="External"/><Relationship Id="rId83" Type="http://schemas.openxmlformats.org/officeDocument/2006/relationships/hyperlink" Target="http://ideascale.com/t/UM5UZBfv4" TargetMode="External"/><Relationship Id="rId86" Type="http://schemas.openxmlformats.org/officeDocument/2006/relationships/hyperlink" Target="http://ideascale.com/t/UM5UZBf4f" TargetMode="External"/><Relationship Id="rId85" Type="http://schemas.openxmlformats.org/officeDocument/2006/relationships/hyperlink" Target="http://ideascale.com/t/UM5UZBf7j" TargetMode="External"/><Relationship Id="rId88" Type="http://schemas.openxmlformats.org/officeDocument/2006/relationships/hyperlink" Target="http://ideascale.com/t/UM5UZBfcv" TargetMode="External"/><Relationship Id="rId87" Type="http://schemas.openxmlformats.org/officeDocument/2006/relationships/hyperlink" Target="http://ideascale.com/t/UM5UZBfah" TargetMode="External"/><Relationship Id="rId89" Type="http://schemas.openxmlformats.org/officeDocument/2006/relationships/hyperlink" Target="http://ideascale.com/t/UM5UZBf44" TargetMode="External"/><Relationship Id="rId80" Type="http://schemas.openxmlformats.org/officeDocument/2006/relationships/hyperlink" Target="http://ideascale.com/t/UM5UZBf7b" TargetMode="External"/><Relationship Id="rId82" Type="http://schemas.openxmlformats.org/officeDocument/2006/relationships/hyperlink" Target="http://ideascale.com/t/UM5UZBf6j" TargetMode="External"/><Relationship Id="rId81" Type="http://schemas.openxmlformats.org/officeDocument/2006/relationships/hyperlink" Target="http://ideascale.com/t/UM5UZBfqq" TargetMode="External"/><Relationship Id="rId1" Type="http://schemas.openxmlformats.org/officeDocument/2006/relationships/hyperlink" Target="http://app.ideascale.com/t/UM5UZBf8o" TargetMode="External"/><Relationship Id="rId2" Type="http://schemas.openxmlformats.org/officeDocument/2006/relationships/hyperlink" Target="http://app.ideascale.com/t/UM5UZBf37" TargetMode="External"/><Relationship Id="rId3" Type="http://schemas.openxmlformats.org/officeDocument/2006/relationships/hyperlink" Target="http://app.ideascale.com/t/UM5UZBfcs" TargetMode="External"/><Relationship Id="rId4" Type="http://schemas.openxmlformats.org/officeDocument/2006/relationships/hyperlink" Target="http://ideascale.com/t/UM5UZBfgi" TargetMode="External"/><Relationship Id="rId9" Type="http://schemas.openxmlformats.org/officeDocument/2006/relationships/hyperlink" Target="http://ideascale.com/t/UM5UZBf8M" TargetMode="External"/><Relationship Id="rId5" Type="http://schemas.openxmlformats.org/officeDocument/2006/relationships/hyperlink" Target="http://app.ideascale.com/t/UM5UZBf8r" TargetMode="External"/><Relationship Id="rId6" Type="http://schemas.openxmlformats.org/officeDocument/2006/relationships/hyperlink" Target="http://ideascale.com/t/UM5UZBfoW" TargetMode="External"/><Relationship Id="rId7" Type="http://schemas.openxmlformats.org/officeDocument/2006/relationships/hyperlink" Target="http://ideascale.com/t/UM5UZBffd" TargetMode="External"/><Relationship Id="rId8" Type="http://schemas.openxmlformats.org/officeDocument/2006/relationships/hyperlink" Target="http://ideascale.com/t/UM5UZBf3y" TargetMode="External"/><Relationship Id="rId73" Type="http://schemas.openxmlformats.org/officeDocument/2006/relationships/hyperlink" Target="http://ideascale.com/t/UM5UZBgAb" TargetMode="External"/><Relationship Id="rId72" Type="http://schemas.openxmlformats.org/officeDocument/2006/relationships/hyperlink" Target="http://ideascale.com/t/UM5UZBf9o" TargetMode="External"/><Relationship Id="rId75" Type="http://schemas.openxmlformats.org/officeDocument/2006/relationships/hyperlink" Target="http://ideascale.com/t/UM5UZBfhv" TargetMode="External"/><Relationship Id="rId74" Type="http://schemas.openxmlformats.org/officeDocument/2006/relationships/hyperlink" Target="http://ideascale.com/t/UM5UZBfWb" TargetMode="External"/><Relationship Id="rId77" Type="http://schemas.openxmlformats.org/officeDocument/2006/relationships/hyperlink" Target="http://ideascale.com/t/UM5UZBf7R" TargetMode="External"/><Relationship Id="rId76" Type="http://schemas.openxmlformats.org/officeDocument/2006/relationships/hyperlink" Target="http://ideascale.com/t/UM5UZBfon" TargetMode="External"/><Relationship Id="rId79" Type="http://schemas.openxmlformats.org/officeDocument/2006/relationships/hyperlink" Target="http://ideascale.com/t/UM5UZBfuz" TargetMode="External"/><Relationship Id="rId78" Type="http://schemas.openxmlformats.org/officeDocument/2006/relationships/hyperlink" Target="http://ideascale.com/t/UM5UZBfgv" TargetMode="External"/><Relationship Id="rId71" Type="http://schemas.openxmlformats.org/officeDocument/2006/relationships/hyperlink" Target="http://ideascale.com/t/UM5UZBfdh" TargetMode="External"/><Relationship Id="rId70" Type="http://schemas.openxmlformats.org/officeDocument/2006/relationships/hyperlink" Target="http://ideascale.com/t/UM5UZBf9M" TargetMode="External"/><Relationship Id="rId62" Type="http://schemas.openxmlformats.org/officeDocument/2006/relationships/hyperlink" Target="http://ideascale.com/t/UM5UZBfyc" TargetMode="External"/><Relationship Id="rId61" Type="http://schemas.openxmlformats.org/officeDocument/2006/relationships/hyperlink" Target="http://ideascale.com/t/UM5UZBfsV" TargetMode="External"/><Relationship Id="rId64" Type="http://schemas.openxmlformats.org/officeDocument/2006/relationships/hyperlink" Target="http://ideascale.com/t/UM5UZBf1F" TargetMode="External"/><Relationship Id="rId63" Type="http://schemas.openxmlformats.org/officeDocument/2006/relationships/hyperlink" Target="http://ideascale.com/t/UM5UZBfaP" TargetMode="External"/><Relationship Id="rId66" Type="http://schemas.openxmlformats.org/officeDocument/2006/relationships/hyperlink" Target="http://ideascale.com/t/UM5UZBgAF" TargetMode="External"/><Relationship Id="rId65" Type="http://schemas.openxmlformats.org/officeDocument/2006/relationships/hyperlink" Target="http://ideascale.com/t/UM5UZBf2k" TargetMode="External"/><Relationship Id="rId68" Type="http://schemas.openxmlformats.org/officeDocument/2006/relationships/hyperlink" Target="http://ideascale.com/t/UM5UZBfk9" TargetMode="External"/><Relationship Id="rId67" Type="http://schemas.openxmlformats.org/officeDocument/2006/relationships/hyperlink" Target="http://ideascale.com/t/UM5UZBf0F" TargetMode="External"/><Relationship Id="rId60" Type="http://schemas.openxmlformats.org/officeDocument/2006/relationships/hyperlink" Target="http://ideascale.com/t/UM5UZBf8F" TargetMode="External"/><Relationship Id="rId69" Type="http://schemas.openxmlformats.org/officeDocument/2006/relationships/hyperlink" Target="http://ideascale.com/t/UM5UZBgBW" TargetMode="External"/><Relationship Id="rId51" Type="http://schemas.openxmlformats.org/officeDocument/2006/relationships/hyperlink" Target="http://ideascale.com/t/UM5UZBfxU" TargetMode="External"/><Relationship Id="rId50" Type="http://schemas.openxmlformats.org/officeDocument/2006/relationships/hyperlink" Target="http://ideascale.com/t/UM5UZBfz7" TargetMode="External"/><Relationship Id="rId53" Type="http://schemas.openxmlformats.org/officeDocument/2006/relationships/hyperlink" Target="http://ideascale.com/t/UM5UZBf4b" TargetMode="External"/><Relationship Id="rId52" Type="http://schemas.openxmlformats.org/officeDocument/2006/relationships/hyperlink" Target="http://ideascale.com/t/UM5UZBfvy" TargetMode="External"/><Relationship Id="rId55" Type="http://schemas.openxmlformats.org/officeDocument/2006/relationships/hyperlink" Target="http://ideascale.com/t/UM5UZBfyp" TargetMode="External"/><Relationship Id="rId54" Type="http://schemas.openxmlformats.org/officeDocument/2006/relationships/hyperlink" Target="http://ideascale.com/t/UM5UZBfdK" TargetMode="External"/><Relationship Id="rId57" Type="http://schemas.openxmlformats.org/officeDocument/2006/relationships/hyperlink" Target="http://ideascale.com/t/UM5UZBf1T" TargetMode="External"/><Relationship Id="rId56" Type="http://schemas.openxmlformats.org/officeDocument/2006/relationships/hyperlink" Target="http://ideascale.com/t/UM5UZBfjW" TargetMode="External"/><Relationship Id="rId59" Type="http://schemas.openxmlformats.org/officeDocument/2006/relationships/hyperlink" Target="http://ideascale.com/t/UM5UZBfoh" TargetMode="External"/><Relationship Id="rId58" Type="http://schemas.openxmlformats.org/officeDocument/2006/relationships/hyperlink" Target="http://ideascale.com/t/UM5UZBflI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://ideascale.com/t/UM5UZBfWm" TargetMode="External"/><Relationship Id="rId42" Type="http://schemas.openxmlformats.org/officeDocument/2006/relationships/hyperlink" Target="http://ideascale.com/t/UM5UZBf7I" TargetMode="External"/><Relationship Id="rId41" Type="http://schemas.openxmlformats.org/officeDocument/2006/relationships/hyperlink" Target="http://ideascale.com/t/UM5UZBflw" TargetMode="External"/><Relationship Id="rId44" Type="http://schemas.openxmlformats.org/officeDocument/2006/relationships/hyperlink" Target="http://ideascale.com/t/UM5UZBfv2" TargetMode="External"/><Relationship Id="rId43" Type="http://schemas.openxmlformats.org/officeDocument/2006/relationships/hyperlink" Target="http://ideascale.com/t/UM5UZBfmI" TargetMode="External"/><Relationship Id="rId46" Type="http://schemas.openxmlformats.org/officeDocument/2006/relationships/hyperlink" Target="http://ideascale.com/t/UM5UZBfiK" TargetMode="External"/><Relationship Id="rId45" Type="http://schemas.openxmlformats.org/officeDocument/2006/relationships/hyperlink" Target="http://ideascale.com/t/UM5UZBftF" TargetMode="External"/><Relationship Id="rId48" Type="http://schemas.openxmlformats.org/officeDocument/2006/relationships/hyperlink" Target="http://ideascale.com/t/UM5UZBfj2" TargetMode="External"/><Relationship Id="rId47" Type="http://schemas.openxmlformats.org/officeDocument/2006/relationships/hyperlink" Target="http://ideascale.com/t/UM5UZBf5L" TargetMode="External"/><Relationship Id="rId49" Type="http://schemas.openxmlformats.org/officeDocument/2006/relationships/hyperlink" Target="http://ideascale.com/t/UM5UZBfro" TargetMode="External"/><Relationship Id="rId31" Type="http://schemas.openxmlformats.org/officeDocument/2006/relationships/hyperlink" Target="http://ideascale.com/t/UM5UZBfng" TargetMode="External"/><Relationship Id="rId30" Type="http://schemas.openxmlformats.org/officeDocument/2006/relationships/hyperlink" Target="http://ideascale.com/t/UM5UZBfvX" TargetMode="External"/><Relationship Id="rId33" Type="http://schemas.openxmlformats.org/officeDocument/2006/relationships/hyperlink" Target="http://ideascale.com/t/UM5UZBf00" TargetMode="External"/><Relationship Id="rId32" Type="http://schemas.openxmlformats.org/officeDocument/2006/relationships/hyperlink" Target="http://ideascale.com/t/UM5UZBfks" TargetMode="External"/><Relationship Id="rId35" Type="http://schemas.openxmlformats.org/officeDocument/2006/relationships/hyperlink" Target="http://ideascale.com/t/UM5UZBfXU" TargetMode="External"/><Relationship Id="rId34" Type="http://schemas.openxmlformats.org/officeDocument/2006/relationships/hyperlink" Target="http://ideascale.com/t/UM5UZBf7F" TargetMode="External"/><Relationship Id="rId37" Type="http://schemas.openxmlformats.org/officeDocument/2006/relationships/hyperlink" Target="http://ideascale.com/t/UM5UZBfW0" TargetMode="External"/><Relationship Id="rId36" Type="http://schemas.openxmlformats.org/officeDocument/2006/relationships/hyperlink" Target="http://ideascale.com/t/UM5UZBf01" TargetMode="External"/><Relationship Id="rId39" Type="http://schemas.openxmlformats.org/officeDocument/2006/relationships/hyperlink" Target="http://ideascale.com/t/UM5UZBfjp" TargetMode="External"/><Relationship Id="rId38" Type="http://schemas.openxmlformats.org/officeDocument/2006/relationships/hyperlink" Target="http://ideascale.com/t/UM5UZBfiD" TargetMode="External"/><Relationship Id="rId20" Type="http://schemas.openxmlformats.org/officeDocument/2006/relationships/hyperlink" Target="http://ideascale.com/t/UM5UZBfp3" TargetMode="External"/><Relationship Id="rId22" Type="http://schemas.openxmlformats.org/officeDocument/2006/relationships/hyperlink" Target="http://ideascale.com/t/UM5UZBfvd" TargetMode="External"/><Relationship Id="rId21" Type="http://schemas.openxmlformats.org/officeDocument/2006/relationships/hyperlink" Target="http://ideascale.com/t/UM5UZBfvt" TargetMode="External"/><Relationship Id="rId24" Type="http://schemas.openxmlformats.org/officeDocument/2006/relationships/hyperlink" Target="http://ideascale.com/t/UM5UZBfvn" TargetMode="External"/><Relationship Id="rId23" Type="http://schemas.openxmlformats.org/officeDocument/2006/relationships/hyperlink" Target="http://ideascale.com/t/UM5UZBfvo" TargetMode="External"/><Relationship Id="rId26" Type="http://schemas.openxmlformats.org/officeDocument/2006/relationships/hyperlink" Target="http://ideascale.com/t/UM5UZBf95" TargetMode="External"/><Relationship Id="rId25" Type="http://schemas.openxmlformats.org/officeDocument/2006/relationships/hyperlink" Target="http://ideascale.com/t/UM5UZBffo" TargetMode="External"/><Relationship Id="rId28" Type="http://schemas.openxmlformats.org/officeDocument/2006/relationships/hyperlink" Target="http://ideascale.com/t/UM5UZBfvk" TargetMode="External"/><Relationship Id="rId27" Type="http://schemas.openxmlformats.org/officeDocument/2006/relationships/hyperlink" Target="http://ideascale.com/t/UM5UZBfvr" TargetMode="External"/><Relationship Id="rId29" Type="http://schemas.openxmlformats.org/officeDocument/2006/relationships/hyperlink" Target="http://ideascale.com/t/UM5UZBfYX" TargetMode="External"/><Relationship Id="rId11" Type="http://schemas.openxmlformats.org/officeDocument/2006/relationships/hyperlink" Target="http://ideascale.com/t/UM5UZBfl9" TargetMode="External"/><Relationship Id="rId10" Type="http://schemas.openxmlformats.org/officeDocument/2006/relationships/hyperlink" Target="http://ideascale.com/t/UM5UZBfvb" TargetMode="External"/><Relationship Id="rId13" Type="http://schemas.openxmlformats.org/officeDocument/2006/relationships/hyperlink" Target="http://ideascale.com/t/UM5UZBfvT" TargetMode="External"/><Relationship Id="rId12" Type="http://schemas.openxmlformats.org/officeDocument/2006/relationships/hyperlink" Target="http://ideascale.com/t/UM5UZBfvq" TargetMode="External"/><Relationship Id="rId15" Type="http://schemas.openxmlformats.org/officeDocument/2006/relationships/hyperlink" Target="http://ideascale.com/t/UM5UZBfqk" TargetMode="External"/><Relationship Id="rId14" Type="http://schemas.openxmlformats.org/officeDocument/2006/relationships/hyperlink" Target="http://ideascale.com/t/UM5UZBf2R" TargetMode="External"/><Relationship Id="rId17" Type="http://schemas.openxmlformats.org/officeDocument/2006/relationships/hyperlink" Target="http://ideascale.com/t/UM5UZBfvp" TargetMode="External"/><Relationship Id="rId16" Type="http://schemas.openxmlformats.org/officeDocument/2006/relationships/hyperlink" Target="http://ideascale.com/t/UM5UZBfrS" TargetMode="External"/><Relationship Id="rId19" Type="http://schemas.openxmlformats.org/officeDocument/2006/relationships/hyperlink" Target="http://ideascale.com/t/UM5UZBfw6" TargetMode="External"/><Relationship Id="rId18" Type="http://schemas.openxmlformats.org/officeDocument/2006/relationships/hyperlink" Target="http://ideascale.com/t/UM5UZBfvj" TargetMode="External"/><Relationship Id="rId1" Type="http://schemas.openxmlformats.org/officeDocument/2006/relationships/hyperlink" Target="http://ideascale.com/t/UM5UZBf8U" TargetMode="External"/><Relationship Id="rId2" Type="http://schemas.openxmlformats.org/officeDocument/2006/relationships/hyperlink" Target="http://ideascale.com/t/UM5UZBfvx" TargetMode="External"/><Relationship Id="rId3" Type="http://schemas.openxmlformats.org/officeDocument/2006/relationships/hyperlink" Target="http://ideascale.com/t/UM5UZBf8n" TargetMode="External"/><Relationship Id="rId4" Type="http://schemas.openxmlformats.org/officeDocument/2006/relationships/hyperlink" Target="http://ideascale.com/t/UM5UZBfvg" TargetMode="External"/><Relationship Id="rId9" Type="http://schemas.openxmlformats.org/officeDocument/2006/relationships/hyperlink" Target="http://ideascale.com/t/UM5UZBf2u" TargetMode="External"/><Relationship Id="rId5" Type="http://schemas.openxmlformats.org/officeDocument/2006/relationships/hyperlink" Target="http://ideascale.com/t/UM5UZBfy6" TargetMode="External"/><Relationship Id="rId6" Type="http://schemas.openxmlformats.org/officeDocument/2006/relationships/hyperlink" Target="http://ideascale.com/t/UM5UZBfva" TargetMode="External"/><Relationship Id="rId7" Type="http://schemas.openxmlformats.org/officeDocument/2006/relationships/hyperlink" Target="http://ideascale.com/t/UM5UZBf68" TargetMode="External"/><Relationship Id="rId8" Type="http://schemas.openxmlformats.org/officeDocument/2006/relationships/hyperlink" Target="http://ideascale.com/t/UM5UZBfve" TargetMode="External"/><Relationship Id="rId72" Type="http://schemas.openxmlformats.org/officeDocument/2006/relationships/drawing" Target="../drawings/drawing2.xml"/><Relationship Id="rId71" Type="http://schemas.openxmlformats.org/officeDocument/2006/relationships/hyperlink" Target="http://ideascale.com/t/UM5UZBftq" TargetMode="External"/><Relationship Id="rId70" Type="http://schemas.openxmlformats.org/officeDocument/2006/relationships/hyperlink" Target="http://ideascale.com/t/UM5UZBf24" TargetMode="External"/><Relationship Id="rId62" Type="http://schemas.openxmlformats.org/officeDocument/2006/relationships/hyperlink" Target="http://ideascale.com/t/UM5UZBf55" TargetMode="External"/><Relationship Id="rId61" Type="http://schemas.openxmlformats.org/officeDocument/2006/relationships/hyperlink" Target="http://ideascale.com/t/UM5UZBf9b" TargetMode="External"/><Relationship Id="rId64" Type="http://schemas.openxmlformats.org/officeDocument/2006/relationships/hyperlink" Target="http://ideascale.com/t/UM5UZBf9S" TargetMode="External"/><Relationship Id="rId63" Type="http://schemas.openxmlformats.org/officeDocument/2006/relationships/hyperlink" Target="http://ideascale.com/t/UM5UZBfzB" TargetMode="External"/><Relationship Id="rId66" Type="http://schemas.openxmlformats.org/officeDocument/2006/relationships/hyperlink" Target="http://ideascale.com/t/UM5UZBfxL" TargetMode="External"/><Relationship Id="rId65" Type="http://schemas.openxmlformats.org/officeDocument/2006/relationships/hyperlink" Target="http://ideascale.com/t/UM5UZBfXu" TargetMode="External"/><Relationship Id="rId68" Type="http://schemas.openxmlformats.org/officeDocument/2006/relationships/hyperlink" Target="http://ideascale.com/t/UM5UZBfw8" TargetMode="External"/><Relationship Id="rId67" Type="http://schemas.openxmlformats.org/officeDocument/2006/relationships/hyperlink" Target="http://ideascale.com/t/UM5UZBfyV" TargetMode="External"/><Relationship Id="rId60" Type="http://schemas.openxmlformats.org/officeDocument/2006/relationships/hyperlink" Target="http://ideascale.com/t/UM5UZBfpo" TargetMode="External"/><Relationship Id="rId69" Type="http://schemas.openxmlformats.org/officeDocument/2006/relationships/hyperlink" Target="http://ideascale.com/t/UM5UZBfxK" TargetMode="External"/><Relationship Id="rId51" Type="http://schemas.openxmlformats.org/officeDocument/2006/relationships/hyperlink" Target="http://ideascale.com/t/UM5UZBfmP" TargetMode="External"/><Relationship Id="rId50" Type="http://schemas.openxmlformats.org/officeDocument/2006/relationships/hyperlink" Target="http://ideascale.com/t/UM5UZBfmf" TargetMode="External"/><Relationship Id="rId53" Type="http://schemas.openxmlformats.org/officeDocument/2006/relationships/hyperlink" Target="http://ideascale.com/t/UM5UZBf4z" TargetMode="External"/><Relationship Id="rId52" Type="http://schemas.openxmlformats.org/officeDocument/2006/relationships/hyperlink" Target="http://ideascale.com/t/UM5UZBf4d" TargetMode="External"/><Relationship Id="rId55" Type="http://schemas.openxmlformats.org/officeDocument/2006/relationships/hyperlink" Target="http://ideascale.com/t/UM5UZBf7z" TargetMode="External"/><Relationship Id="rId54" Type="http://schemas.openxmlformats.org/officeDocument/2006/relationships/hyperlink" Target="http://ideascale.com/t/UM5UZBf6c" TargetMode="External"/><Relationship Id="rId57" Type="http://schemas.openxmlformats.org/officeDocument/2006/relationships/hyperlink" Target="http://ideascale.com/t/UM5UZBf9z" TargetMode="External"/><Relationship Id="rId56" Type="http://schemas.openxmlformats.org/officeDocument/2006/relationships/hyperlink" Target="http://ideascale.com/t/UM5UZBfwJ" TargetMode="External"/><Relationship Id="rId59" Type="http://schemas.openxmlformats.org/officeDocument/2006/relationships/hyperlink" Target="http://ideascale.com/t/UM5UZBf6F" TargetMode="External"/><Relationship Id="rId58" Type="http://schemas.openxmlformats.org/officeDocument/2006/relationships/hyperlink" Target="http://ideascale.com/t/UM5UZBfzQ" TargetMode="Externa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3.xml"/><Relationship Id="rId11" Type="http://schemas.openxmlformats.org/officeDocument/2006/relationships/hyperlink" Target="http://ideascale.com/t/UM5UZBfWr" TargetMode="External"/><Relationship Id="rId10" Type="http://schemas.openxmlformats.org/officeDocument/2006/relationships/hyperlink" Target="http://ideascale.com/t/UM5UZBflE" TargetMode="External"/><Relationship Id="rId13" Type="http://schemas.openxmlformats.org/officeDocument/2006/relationships/hyperlink" Target="http://ideascale.com/t/UM5UZBf1X" TargetMode="External"/><Relationship Id="rId12" Type="http://schemas.openxmlformats.org/officeDocument/2006/relationships/hyperlink" Target="http://ideascale.com/t/UM5UZBgFN" TargetMode="External"/><Relationship Id="rId15" Type="http://schemas.openxmlformats.org/officeDocument/2006/relationships/hyperlink" Target="http://ideascale.com/t/UM5UZBfXv" TargetMode="External"/><Relationship Id="rId14" Type="http://schemas.openxmlformats.org/officeDocument/2006/relationships/hyperlink" Target="http://ideascale.com/t/UM5UZBfnO" TargetMode="External"/><Relationship Id="rId17" Type="http://schemas.openxmlformats.org/officeDocument/2006/relationships/hyperlink" Target="http://ideascale.com/t/UM5UZBfyo" TargetMode="External"/><Relationship Id="rId16" Type="http://schemas.openxmlformats.org/officeDocument/2006/relationships/hyperlink" Target="http://ideascale.com/t/UM5UZBf4x" TargetMode="External"/><Relationship Id="rId19" Type="http://schemas.openxmlformats.org/officeDocument/2006/relationships/hyperlink" Target="http://ideascale.com/t/UM5UZBf9Y" TargetMode="External"/><Relationship Id="rId18" Type="http://schemas.openxmlformats.org/officeDocument/2006/relationships/hyperlink" Target="http://ideascale.com/t/UM5UZBfx9" TargetMode="External"/><Relationship Id="rId1" Type="http://schemas.openxmlformats.org/officeDocument/2006/relationships/hyperlink" Target="http://ideascale.com/t/UM5UZBflf" TargetMode="External"/><Relationship Id="rId2" Type="http://schemas.openxmlformats.org/officeDocument/2006/relationships/hyperlink" Target="http://ideascale.com/t/UM5UZBfii" TargetMode="External"/><Relationship Id="rId3" Type="http://schemas.openxmlformats.org/officeDocument/2006/relationships/hyperlink" Target="http://ideascale.com/t/UM5UZBfml" TargetMode="External"/><Relationship Id="rId4" Type="http://schemas.openxmlformats.org/officeDocument/2006/relationships/hyperlink" Target="http://ideascale.com/t/UM5UZBfcb" TargetMode="External"/><Relationship Id="rId9" Type="http://schemas.openxmlformats.org/officeDocument/2006/relationships/hyperlink" Target="http://ideascale.com/t/UM5UZBfzO" TargetMode="External"/><Relationship Id="rId5" Type="http://schemas.openxmlformats.org/officeDocument/2006/relationships/hyperlink" Target="http://ideascale.com/t/UM5UZBfi2" TargetMode="External"/><Relationship Id="rId6" Type="http://schemas.openxmlformats.org/officeDocument/2006/relationships/hyperlink" Target="http://ideascale.com/t/UM5UZBf5X" TargetMode="External"/><Relationship Id="rId7" Type="http://schemas.openxmlformats.org/officeDocument/2006/relationships/hyperlink" Target="http://ideascale.com/t/UM5UZBfYw" TargetMode="External"/><Relationship Id="rId8" Type="http://schemas.openxmlformats.org/officeDocument/2006/relationships/hyperlink" Target="http://ideascale.com/t/UM5UZBf7u" TargetMode="External"/></Relationships>
</file>

<file path=xl/worksheets/_rels/sheet4.xml.rels><?xml version="1.0" encoding="UTF-8" standalone="yes"?><Relationships xmlns="http://schemas.openxmlformats.org/package/2006/relationships"><Relationship Id="rId11" Type="http://schemas.openxmlformats.org/officeDocument/2006/relationships/hyperlink" Target="http://ideascale.com/t/UM5UZBfuA" TargetMode="External"/><Relationship Id="rId10" Type="http://schemas.openxmlformats.org/officeDocument/2006/relationships/hyperlink" Target="http://ideascale.com/t/UM5UZBf3b" TargetMode="External"/><Relationship Id="rId13" Type="http://schemas.openxmlformats.org/officeDocument/2006/relationships/hyperlink" Target="http://ideascale.com/t/UM5UZBf15" TargetMode="External"/><Relationship Id="rId12" Type="http://schemas.openxmlformats.org/officeDocument/2006/relationships/hyperlink" Target="http://ideascale.com/t/UM5UZBf8v" TargetMode="External"/><Relationship Id="rId15" Type="http://schemas.openxmlformats.org/officeDocument/2006/relationships/hyperlink" Target="http://ideascale.com/t/UM5UZBf4q" TargetMode="External"/><Relationship Id="rId14" Type="http://schemas.openxmlformats.org/officeDocument/2006/relationships/hyperlink" Target="http://ideascale.com/t/UM5UZBgEz" TargetMode="External"/><Relationship Id="rId17" Type="http://schemas.openxmlformats.org/officeDocument/2006/relationships/hyperlink" Target="http://ideascale.com/t/UM5UZBf52" TargetMode="External"/><Relationship Id="rId16" Type="http://schemas.openxmlformats.org/officeDocument/2006/relationships/hyperlink" Target="http://ideascale.com/t/UM5UZBfoS" TargetMode="External"/><Relationship Id="rId18" Type="http://schemas.openxmlformats.org/officeDocument/2006/relationships/drawing" Target="../drawings/drawing4.xml"/><Relationship Id="rId1" Type="http://schemas.openxmlformats.org/officeDocument/2006/relationships/hyperlink" Target="http://ideascale.com/t/UM5UZBfXD" TargetMode="External"/><Relationship Id="rId2" Type="http://schemas.openxmlformats.org/officeDocument/2006/relationships/hyperlink" Target="http://ideascale.com/t/UM5UZBfiU" TargetMode="External"/><Relationship Id="rId3" Type="http://schemas.openxmlformats.org/officeDocument/2006/relationships/hyperlink" Target="http://ideascale.com/t/UM5UZBfXz" TargetMode="External"/><Relationship Id="rId4" Type="http://schemas.openxmlformats.org/officeDocument/2006/relationships/hyperlink" Target="http://ideascale.com/t/UM5UZBf9w" TargetMode="External"/><Relationship Id="rId9" Type="http://schemas.openxmlformats.org/officeDocument/2006/relationships/hyperlink" Target="http://ideascale.com/t/UM5UZBf8S" TargetMode="External"/><Relationship Id="rId5" Type="http://schemas.openxmlformats.org/officeDocument/2006/relationships/hyperlink" Target="http://ideascale.com/t/UM5UZBfby" TargetMode="External"/><Relationship Id="rId6" Type="http://schemas.openxmlformats.org/officeDocument/2006/relationships/hyperlink" Target="http://ideascale.com/t/UM5UZBfdV" TargetMode="External"/><Relationship Id="rId7" Type="http://schemas.openxmlformats.org/officeDocument/2006/relationships/hyperlink" Target="http://ideascale.com/t/UM5UZBf3J" TargetMode="External"/><Relationship Id="rId8" Type="http://schemas.openxmlformats.org/officeDocument/2006/relationships/hyperlink" Target="http://ideascale.com/t/UM5UZBf76" TargetMode="External"/></Relationships>
</file>

<file path=xl/worksheets/_rels/sheet5.xml.rels><?xml version="1.0" encoding="UTF-8" standalone="yes"?><Relationships xmlns="http://schemas.openxmlformats.org/package/2006/relationships"><Relationship Id="rId11" Type="http://schemas.openxmlformats.org/officeDocument/2006/relationships/hyperlink" Target="http://ideascale.com/t/UM5UZBfty" TargetMode="External"/><Relationship Id="rId10" Type="http://schemas.openxmlformats.org/officeDocument/2006/relationships/hyperlink" Target="http://ideascale.com/t/UM5UZBf94" TargetMode="External"/><Relationship Id="rId13" Type="http://schemas.openxmlformats.org/officeDocument/2006/relationships/drawing" Target="../drawings/drawing5.xml"/><Relationship Id="rId12" Type="http://schemas.openxmlformats.org/officeDocument/2006/relationships/hyperlink" Target="http://ideascale.com/t/UM5UZBfyz" TargetMode="External"/><Relationship Id="rId1" Type="http://schemas.openxmlformats.org/officeDocument/2006/relationships/hyperlink" Target="http://ideascale.com/t/UM5UZBfz6" TargetMode="External"/><Relationship Id="rId2" Type="http://schemas.openxmlformats.org/officeDocument/2006/relationships/hyperlink" Target="http://ideascale.com/t/UM5UZBfeg" TargetMode="External"/><Relationship Id="rId3" Type="http://schemas.openxmlformats.org/officeDocument/2006/relationships/hyperlink" Target="http://ideascale.com/t/UM5UZBfkO" TargetMode="External"/><Relationship Id="rId4" Type="http://schemas.openxmlformats.org/officeDocument/2006/relationships/hyperlink" Target="http://ideascale.com/t/UM5UZBfY3" TargetMode="External"/><Relationship Id="rId9" Type="http://schemas.openxmlformats.org/officeDocument/2006/relationships/hyperlink" Target="http://ideascale.com/t/UM5UZBflR" TargetMode="External"/><Relationship Id="rId5" Type="http://schemas.openxmlformats.org/officeDocument/2006/relationships/hyperlink" Target="http://ideascale.com/t/UM5UZBfzS" TargetMode="External"/><Relationship Id="rId6" Type="http://schemas.openxmlformats.org/officeDocument/2006/relationships/hyperlink" Target="http://ideascale.com/t/UM5UZBfX1" TargetMode="External"/><Relationship Id="rId7" Type="http://schemas.openxmlformats.org/officeDocument/2006/relationships/hyperlink" Target="http://ideascale.com/t/UM5UZBfYl" TargetMode="External"/><Relationship Id="rId8" Type="http://schemas.openxmlformats.org/officeDocument/2006/relationships/hyperlink" Target="http://ideascale.com/t/UM5UZBf1Y" TargetMode="External"/></Relationships>
</file>

<file path=xl/worksheets/_rels/sheet6.xml.rels><?xml version="1.0" encoding="UTF-8" standalone="yes"?><Relationships xmlns="http://schemas.openxmlformats.org/package/2006/relationships"><Relationship Id="rId20" Type="http://schemas.openxmlformats.org/officeDocument/2006/relationships/hyperlink" Target="http://ideascale.com/t/UM5UZBfaW" TargetMode="External"/><Relationship Id="rId22" Type="http://schemas.openxmlformats.org/officeDocument/2006/relationships/hyperlink" Target="http://ideascale.com/t/UM5UZBfxP" TargetMode="External"/><Relationship Id="rId21" Type="http://schemas.openxmlformats.org/officeDocument/2006/relationships/hyperlink" Target="http://ideascale.com/t/UM5UZBf18" TargetMode="External"/><Relationship Id="rId24" Type="http://schemas.openxmlformats.org/officeDocument/2006/relationships/hyperlink" Target="http://ideascale.com/t/UM5UZBfvv" TargetMode="External"/><Relationship Id="rId23" Type="http://schemas.openxmlformats.org/officeDocument/2006/relationships/hyperlink" Target="http://ideascale.com/t/UM5UZBfix" TargetMode="External"/><Relationship Id="rId26" Type="http://schemas.openxmlformats.org/officeDocument/2006/relationships/drawing" Target="../drawings/drawing6.xml"/><Relationship Id="rId25" Type="http://schemas.openxmlformats.org/officeDocument/2006/relationships/hyperlink" Target="http://ideascale.com/t/UM5UZBfc7" TargetMode="External"/><Relationship Id="rId11" Type="http://schemas.openxmlformats.org/officeDocument/2006/relationships/hyperlink" Target="http://ideascale.com/t/UM5UZBfht" TargetMode="External"/><Relationship Id="rId10" Type="http://schemas.openxmlformats.org/officeDocument/2006/relationships/hyperlink" Target="http://ideascale.com/t/UM5UZBfnl" TargetMode="External"/><Relationship Id="rId13" Type="http://schemas.openxmlformats.org/officeDocument/2006/relationships/hyperlink" Target="http://ideascale.com/t/UM5UZBfaD" TargetMode="External"/><Relationship Id="rId12" Type="http://schemas.openxmlformats.org/officeDocument/2006/relationships/hyperlink" Target="http://ideascale.com/t/UM5UZBf4U" TargetMode="External"/><Relationship Id="rId15" Type="http://schemas.openxmlformats.org/officeDocument/2006/relationships/hyperlink" Target="http://ideascale.com/t/UM5UZBf9f" TargetMode="External"/><Relationship Id="rId14" Type="http://schemas.openxmlformats.org/officeDocument/2006/relationships/hyperlink" Target="http://ideascale.com/t/UM5UZBf9i" TargetMode="External"/><Relationship Id="rId17" Type="http://schemas.openxmlformats.org/officeDocument/2006/relationships/hyperlink" Target="http://ideascale.com/t/UM5UZBfxl" TargetMode="External"/><Relationship Id="rId16" Type="http://schemas.openxmlformats.org/officeDocument/2006/relationships/hyperlink" Target="http://ideascale.com/t/UM5UZBf6E" TargetMode="External"/><Relationship Id="rId19" Type="http://schemas.openxmlformats.org/officeDocument/2006/relationships/hyperlink" Target="http://ideascale.com/t/UM5UZBfa6" TargetMode="External"/><Relationship Id="rId18" Type="http://schemas.openxmlformats.org/officeDocument/2006/relationships/hyperlink" Target="http://ideascale.com/t/UM5UZBfxI" TargetMode="External"/><Relationship Id="rId1" Type="http://schemas.openxmlformats.org/officeDocument/2006/relationships/hyperlink" Target="http://ideascale.com/t/UM5UZBfXP" TargetMode="External"/><Relationship Id="rId2" Type="http://schemas.openxmlformats.org/officeDocument/2006/relationships/hyperlink" Target="http://ideascale.com/t/UM5UZBfxw" TargetMode="External"/><Relationship Id="rId3" Type="http://schemas.openxmlformats.org/officeDocument/2006/relationships/hyperlink" Target="http://ideascale.com/t/UM5UZBfat" TargetMode="External"/><Relationship Id="rId4" Type="http://schemas.openxmlformats.org/officeDocument/2006/relationships/hyperlink" Target="http://ideascale.com/t/UM5UZBfps" TargetMode="External"/><Relationship Id="rId9" Type="http://schemas.openxmlformats.org/officeDocument/2006/relationships/hyperlink" Target="http://ideascale.com/t/UM5UZBfvB" TargetMode="External"/><Relationship Id="rId5" Type="http://schemas.openxmlformats.org/officeDocument/2006/relationships/hyperlink" Target="http://ideascale.com/t/UM5UZBft3" TargetMode="External"/><Relationship Id="rId6" Type="http://schemas.openxmlformats.org/officeDocument/2006/relationships/hyperlink" Target="http://ideascale.com/t/UM5UZBfnL" TargetMode="External"/><Relationship Id="rId7" Type="http://schemas.openxmlformats.org/officeDocument/2006/relationships/hyperlink" Target="http://ideascale.com/t/UM5UZBf6O" TargetMode="External"/><Relationship Id="rId8" Type="http://schemas.openxmlformats.org/officeDocument/2006/relationships/hyperlink" Target="http://ideascale.com/t/UM5UZBfaH" TargetMode="External"/></Relationships>
</file>

<file path=xl/worksheets/_rels/sheet7.xml.rels><?xml version="1.0" encoding="UTF-8" standalone="yes"?><Relationships xmlns="http://schemas.openxmlformats.org/package/2006/relationships"><Relationship Id="rId30" Type="http://schemas.openxmlformats.org/officeDocument/2006/relationships/drawing" Target="../drawings/drawing7.xml"/><Relationship Id="rId20" Type="http://schemas.openxmlformats.org/officeDocument/2006/relationships/hyperlink" Target="http://ideascale.com/t/UM5UZBgFU" TargetMode="External"/><Relationship Id="rId22" Type="http://schemas.openxmlformats.org/officeDocument/2006/relationships/hyperlink" Target="http://ideascale.com/t/UM5UZBfpO" TargetMode="External"/><Relationship Id="rId21" Type="http://schemas.openxmlformats.org/officeDocument/2006/relationships/hyperlink" Target="http://ideascale.com/t/UM5UZBf5Q" TargetMode="External"/><Relationship Id="rId24" Type="http://schemas.openxmlformats.org/officeDocument/2006/relationships/hyperlink" Target="http://ideascale.com/t/UM5UZBf43" TargetMode="External"/><Relationship Id="rId23" Type="http://schemas.openxmlformats.org/officeDocument/2006/relationships/hyperlink" Target="http://ideascale.com/t/UM5UZBfcA" TargetMode="External"/><Relationship Id="rId26" Type="http://schemas.openxmlformats.org/officeDocument/2006/relationships/hyperlink" Target="http://ideascale.com/t/UM5UZBffN" TargetMode="External"/><Relationship Id="rId25" Type="http://schemas.openxmlformats.org/officeDocument/2006/relationships/hyperlink" Target="http://ideascale.com/t/UM5UZBf5I" TargetMode="External"/><Relationship Id="rId28" Type="http://schemas.openxmlformats.org/officeDocument/2006/relationships/hyperlink" Target="http://ideascale.com/t/UM5UZBf5C" TargetMode="External"/><Relationship Id="rId27" Type="http://schemas.openxmlformats.org/officeDocument/2006/relationships/hyperlink" Target="http://ideascale.com/t/UM5UZBf97" TargetMode="External"/><Relationship Id="rId29" Type="http://schemas.openxmlformats.org/officeDocument/2006/relationships/hyperlink" Target="http://ideascale.com/t/UM5UZBf7V" TargetMode="External"/><Relationship Id="rId11" Type="http://schemas.openxmlformats.org/officeDocument/2006/relationships/hyperlink" Target="http://ideascale.com/t/UM5UZBfnU" TargetMode="External"/><Relationship Id="rId10" Type="http://schemas.openxmlformats.org/officeDocument/2006/relationships/hyperlink" Target="http://ideascale.com/t/UM5UZBf5l" TargetMode="External"/><Relationship Id="rId13" Type="http://schemas.openxmlformats.org/officeDocument/2006/relationships/hyperlink" Target="http://ideascale.com/t/UM5UZBfu3" TargetMode="External"/><Relationship Id="rId12" Type="http://schemas.openxmlformats.org/officeDocument/2006/relationships/hyperlink" Target="http://ideascale.com/t/UM5UZBfkp" TargetMode="External"/><Relationship Id="rId15" Type="http://schemas.openxmlformats.org/officeDocument/2006/relationships/hyperlink" Target="http://ideascale.com/t/UM5UZBfX4" TargetMode="External"/><Relationship Id="rId14" Type="http://schemas.openxmlformats.org/officeDocument/2006/relationships/hyperlink" Target="http://ideascale.com/t/UM5UZBfjf" TargetMode="External"/><Relationship Id="rId17" Type="http://schemas.openxmlformats.org/officeDocument/2006/relationships/hyperlink" Target="http://ideascale.com/t/UM5UZBff5" TargetMode="External"/><Relationship Id="rId16" Type="http://schemas.openxmlformats.org/officeDocument/2006/relationships/hyperlink" Target="http://ideascale.com/t/UM5UZBf0I" TargetMode="External"/><Relationship Id="rId19" Type="http://schemas.openxmlformats.org/officeDocument/2006/relationships/hyperlink" Target="http://ideascale.com/t/UM5UZBfhY" TargetMode="External"/><Relationship Id="rId18" Type="http://schemas.openxmlformats.org/officeDocument/2006/relationships/hyperlink" Target="http://ideascale.com/t/UM5UZBfWi" TargetMode="External"/><Relationship Id="rId1" Type="http://schemas.openxmlformats.org/officeDocument/2006/relationships/hyperlink" Target="http://ideascale.com/t/UM5UZBfm7" TargetMode="External"/><Relationship Id="rId2" Type="http://schemas.openxmlformats.org/officeDocument/2006/relationships/hyperlink" Target="http://ideascale.com/t/UM5UZBf0D" TargetMode="External"/><Relationship Id="rId3" Type="http://schemas.openxmlformats.org/officeDocument/2006/relationships/hyperlink" Target="http://ideascale.com/t/UM5UZBfaC" TargetMode="External"/><Relationship Id="rId4" Type="http://schemas.openxmlformats.org/officeDocument/2006/relationships/hyperlink" Target="http://ideascale.com/t/UM5UZBf1b" TargetMode="External"/><Relationship Id="rId9" Type="http://schemas.openxmlformats.org/officeDocument/2006/relationships/hyperlink" Target="http://ideascale.com/t/UM5UZBf42" TargetMode="External"/><Relationship Id="rId5" Type="http://schemas.openxmlformats.org/officeDocument/2006/relationships/hyperlink" Target="http://ideascale.com/t/UM5UZBfhg" TargetMode="External"/><Relationship Id="rId6" Type="http://schemas.openxmlformats.org/officeDocument/2006/relationships/hyperlink" Target="http://ideascale.com/t/UM5UZBfcP" TargetMode="External"/><Relationship Id="rId7" Type="http://schemas.openxmlformats.org/officeDocument/2006/relationships/hyperlink" Target="http://ideascale.com/t/UM5UZBfno" TargetMode="External"/><Relationship Id="rId8" Type="http://schemas.openxmlformats.org/officeDocument/2006/relationships/hyperlink" Target="http://ideascale.com/t/UM5UZBfgC" TargetMode="External"/></Relationships>
</file>

<file path=xl/worksheets/_rels/sheet8.xml.rels><?xml version="1.0" encoding="UTF-8" standalone="yes"?><Relationships xmlns="http://schemas.openxmlformats.org/package/2006/relationships"><Relationship Id="rId20" Type="http://schemas.openxmlformats.org/officeDocument/2006/relationships/hyperlink" Target="http://ideascale.com/t/UM5UZBf5k" TargetMode="External"/><Relationship Id="rId22" Type="http://schemas.openxmlformats.org/officeDocument/2006/relationships/hyperlink" Target="http://ideascale.com/t/UM5UZBf95" TargetMode="External"/><Relationship Id="rId21" Type="http://schemas.openxmlformats.org/officeDocument/2006/relationships/hyperlink" Target="http://ideascale.com/t/UM5UZBffo" TargetMode="External"/><Relationship Id="rId24" Type="http://schemas.openxmlformats.org/officeDocument/2006/relationships/hyperlink" Target="http://ideascale.com/t/UM5UZBfwX" TargetMode="External"/><Relationship Id="rId23" Type="http://schemas.openxmlformats.org/officeDocument/2006/relationships/hyperlink" Target="http://ideascale.com/t/UM5UZBfvk" TargetMode="External"/><Relationship Id="rId26" Type="http://schemas.openxmlformats.org/officeDocument/2006/relationships/hyperlink" Target="http://ideascale.com/t/UM5UZBfYX" TargetMode="External"/><Relationship Id="rId25" Type="http://schemas.openxmlformats.org/officeDocument/2006/relationships/hyperlink" Target="http://ideascale.com/t/UM5UZBfbK" TargetMode="External"/><Relationship Id="rId27" Type="http://schemas.openxmlformats.org/officeDocument/2006/relationships/drawing" Target="../drawings/drawing8.xml"/><Relationship Id="rId11" Type="http://schemas.openxmlformats.org/officeDocument/2006/relationships/hyperlink" Target="http://ideascale.com/t/UM5UZBf2g" TargetMode="External"/><Relationship Id="rId10" Type="http://schemas.openxmlformats.org/officeDocument/2006/relationships/hyperlink" Target="http://ideascale.com/t/UM5UZBfoI" TargetMode="External"/><Relationship Id="rId13" Type="http://schemas.openxmlformats.org/officeDocument/2006/relationships/hyperlink" Target="http://ideascale.com/t/UM5UZBfvE" TargetMode="External"/><Relationship Id="rId12" Type="http://schemas.openxmlformats.org/officeDocument/2006/relationships/hyperlink" Target="http://ideascale.com/t/UM5UZBfp3" TargetMode="External"/><Relationship Id="rId15" Type="http://schemas.openxmlformats.org/officeDocument/2006/relationships/hyperlink" Target="http://ideascale.com/t/UM5UZBfvB" TargetMode="External"/><Relationship Id="rId14" Type="http://schemas.openxmlformats.org/officeDocument/2006/relationships/hyperlink" Target="http://ideascale.com/t/UM5UZBfdv" TargetMode="External"/><Relationship Id="rId17" Type="http://schemas.openxmlformats.org/officeDocument/2006/relationships/hyperlink" Target="http://ideascale.com/t/UM5UZBfoP" TargetMode="External"/><Relationship Id="rId16" Type="http://schemas.openxmlformats.org/officeDocument/2006/relationships/hyperlink" Target="http://ideascale.com/t/UM5UZBf3V" TargetMode="External"/><Relationship Id="rId19" Type="http://schemas.openxmlformats.org/officeDocument/2006/relationships/hyperlink" Target="http://ideascale.com/t/UM5UZBf5X" TargetMode="External"/><Relationship Id="rId18" Type="http://schemas.openxmlformats.org/officeDocument/2006/relationships/hyperlink" Target="http://ideascale.com/t/UM5UZBfdr" TargetMode="External"/><Relationship Id="rId1" Type="http://schemas.openxmlformats.org/officeDocument/2006/relationships/hyperlink" Target="http://ideascale.com/t/UM5UZBfoW" TargetMode="External"/><Relationship Id="rId2" Type="http://schemas.openxmlformats.org/officeDocument/2006/relationships/hyperlink" Target="http://ideascale.com/t/UM5UZBfcb" TargetMode="External"/><Relationship Id="rId3" Type="http://schemas.openxmlformats.org/officeDocument/2006/relationships/hyperlink" Target="http://ideascale.com/t/UM5UZBffd" TargetMode="External"/><Relationship Id="rId4" Type="http://schemas.openxmlformats.org/officeDocument/2006/relationships/hyperlink" Target="http://ideascale.com/t/UM5UZBft3" TargetMode="External"/><Relationship Id="rId9" Type="http://schemas.openxmlformats.org/officeDocument/2006/relationships/hyperlink" Target="http://ideascale.com/t/UM5UZBfaH" TargetMode="External"/><Relationship Id="rId5" Type="http://schemas.openxmlformats.org/officeDocument/2006/relationships/hyperlink" Target="http://ideascale.com/t/UM5UZBf3y" TargetMode="External"/><Relationship Id="rId6" Type="http://schemas.openxmlformats.org/officeDocument/2006/relationships/hyperlink" Target="http://ideascale.com/t/UM5UZBf8M" TargetMode="External"/><Relationship Id="rId7" Type="http://schemas.openxmlformats.org/officeDocument/2006/relationships/hyperlink" Target="http://ideascale.com/t/UM5UZBf6O" TargetMode="External"/><Relationship Id="rId8" Type="http://schemas.openxmlformats.org/officeDocument/2006/relationships/hyperlink" Target="http://ideascale.com/t/UM5UZBfi2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31.88"/>
    <col customWidth="1" min="3" max="3" width="14.0"/>
    <col customWidth="1" min="4" max="5" width="17.88"/>
    <col customWidth="1" min="6" max="6" width="18.38"/>
    <col customWidth="1" min="7" max="7" width="11.88"/>
    <col customWidth="1" min="8" max="8" width="15.25"/>
    <col customWidth="1" min="9" max="9" width="12.25"/>
    <col customWidth="1" min="10" max="10" width="13.25"/>
    <col customWidth="1" min="11" max="11" width="15.5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5" t="s">
        <v>7</v>
      </c>
      <c r="I1" s="1" t="s">
        <v>8</v>
      </c>
      <c r="J1" s="6" t="s">
        <v>9</v>
      </c>
      <c r="K1" s="7" t="s">
        <v>10</v>
      </c>
    </row>
    <row r="2" ht="15.75" customHeight="1">
      <c r="A2" s="8" t="s">
        <v>11</v>
      </c>
      <c r="B2" s="9" t="s">
        <v>12</v>
      </c>
      <c r="C2" s="10">
        <v>4.87</v>
      </c>
      <c r="D2" s="11">
        <v>9.87682507E8</v>
      </c>
      <c r="E2" s="11">
        <v>4.2852579E7</v>
      </c>
      <c r="F2" s="12">
        <f t="shared" ref="F2:F105" si="1">D2-E2</f>
        <v>944829928</v>
      </c>
      <c r="G2" s="13" t="str">
        <f t="shared" ref="G2:G105" si="2">IF(E2=0,"YES",IF(D2/E2&gt;=1.15,"YES","NO"))</f>
        <v>YES</v>
      </c>
      <c r="H2" s="14">
        <v>36500.0</v>
      </c>
      <c r="I2" s="15" t="str">
        <f>If(Validation!B11&gt;=H2,IF(G2="Yes","FUNDED","NOT FUNDED"),"NOT FUNDED")</f>
        <v>FUNDED</v>
      </c>
      <c r="J2" s="16">
        <f>If(Validation!B11&gt;=H2,Validation!B11-H2,Validation!B11)</f>
        <v>163500</v>
      </c>
      <c r="K2" s="17" t="str">
        <f t="shared" ref="K2:K105" si="3">If(G2="YES",IF(I2="FUNDED","","Over Budget"),"Approval Threshold")</f>
        <v/>
      </c>
    </row>
    <row r="3" ht="15.75" customHeight="1">
      <c r="A3" s="8" t="s">
        <v>13</v>
      </c>
      <c r="B3" s="9" t="s">
        <v>14</v>
      </c>
      <c r="C3" s="10">
        <v>4.33</v>
      </c>
      <c r="D3" s="11">
        <v>3.74916832E8</v>
      </c>
      <c r="E3" s="11">
        <v>5.5806397E7</v>
      </c>
      <c r="F3" s="12">
        <f t="shared" si="1"/>
        <v>319110435</v>
      </c>
      <c r="G3" s="13" t="str">
        <f t="shared" si="2"/>
        <v>YES</v>
      </c>
      <c r="H3" s="14">
        <v>15000.0</v>
      </c>
      <c r="I3" s="15" t="str">
        <f t="shared" ref="I3:I105" si="4">If(J2&gt;=H3,IF(G3="Yes","FUNDED","NOT FUNDED"),"NOT FUNDED")</f>
        <v>FUNDED</v>
      </c>
      <c r="J3" s="16">
        <f t="shared" ref="J3:J105" si="5">If(I3="FUNDED",IF(J2&gt;H3,(J2-H3),J2),J2)</f>
        <v>148500</v>
      </c>
      <c r="K3" s="17" t="str">
        <f t="shared" si="3"/>
        <v/>
      </c>
    </row>
    <row r="4" ht="15.75" customHeight="1">
      <c r="A4" s="8" t="s">
        <v>15</v>
      </c>
      <c r="B4" s="9" t="s">
        <v>16</v>
      </c>
      <c r="C4" s="10">
        <v>4.44</v>
      </c>
      <c r="D4" s="11">
        <v>2.85715266E8</v>
      </c>
      <c r="E4" s="11">
        <v>1.18436548E8</v>
      </c>
      <c r="F4" s="12">
        <f t="shared" si="1"/>
        <v>167278718</v>
      </c>
      <c r="G4" s="13" t="str">
        <f t="shared" si="2"/>
        <v>YES</v>
      </c>
      <c r="H4" s="14">
        <v>50000.0</v>
      </c>
      <c r="I4" s="15" t="str">
        <f t="shared" si="4"/>
        <v>FUNDED</v>
      </c>
      <c r="J4" s="16">
        <f t="shared" si="5"/>
        <v>98500</v>
      </c>
      <c r="K4" s="17" t="str">
        <f t="shared" si="3"/>
        <v/>
      </c>
    </row>
    <row r="5" ht="15.75" customHeight="1">
      <c r="A5" s="8" t="s">
        <v>17</v>
      </c>
      <c r="B5" s="9" t="s">
        <v>18</v>
      </c>
      <c r="C5" s="10">
        <v>4.24</v>
      </c>
      <c r="D5" s="11">
        <v>2.5141327E8</v>
      </c>
      <c r="E5" s="11">
        <v>9.490457E7</v>
      </c>
      <c r="F5" s="12">
        <f t="shared" si="1"/>
        <v>156508700</v>
      </c>
      <c r="G5" s="13" t="str">
        <f t="shared" si="2"/>
        <v>YES</v>
      </c>
      <c r="H5" s="14">
        <v>30000.0</v>
      </c>
      <c r="I5" s="15" t="str">
        <f t="shared" si="4"/>
        <v>FUNDED</v>
      </c>
      <c r="J5" s="16">
        <f t="shared" si="5"/>
        <v>68500</v>
      </c>
      <c r="K5" s="17" t="str">
        <f t="shared" si="3"/>
        <v/>
      </c>
    </row>
    <row r="6" ht="15.75" customHeight="1">
      <c r="A6" s="8" t="s">
        <v>19</v>
      </c>
      <c r="B6" s="9" t="s">
        <v>20</v>
      </c>
      <c r="C6" s="10">
        <v>2.61</v>
      </c>
      <c r="D6" s="11">
        <v>1.82500457E8</v>
      </c>
      <c r="E6" s="11">
        <v>3.4065727E7</v>
      </c>
      <c r="F6" s="12">
        <f t="shared" si="1"/>
        <v>148434730</v>
      </c>
      <c r="G6" s="13" t="str">
        <f t="shared" si="2"/>
        <v>YES</v>
      </c>
      <c r="H6" s="14">
        <v>50000.0</v>
      </c>
      <c r="I6" s="15" t="str">
        <f t="shared" si="4"/>
        <v>FUNDED</v>
      </c>
      <c r="J6" s="16">
        <f t="shared" si="5"/>
        <v>18500</v>
      </c>
      <c r="K6" s="17" t="str">
        <f t="shared" si="3"/>
        <v/>
      </c>
    </row>
    <row r="7" ht="15.75" customHeight="1">
      <c r="A7" s="8" t="s">
        <v>21</v>
      </c>
      <c r="B7" s="9" t="s">
        <v>22</v>
      </c>
      <c r="C7" s="10">
        <v>3.0</v>
      </c>
      <c r="D7" s="11">
        <v>1.88066218E8</v>
      </c>
      <c r="E7" s="11">
        <v>4.5029164E7</v>
      </c>
      <c r="F7" s="12">
        <f t="shared" si="1"/>
        <v>143037054</v>
      </c>
      <c r="G7" s="13" t="str">
        <f t="shared" si="2"/>
        <v>YES</v>
      </c>
      <c r="H7" s="14">
        <v>28648.0</v>
      </c>
      <c r="I7" s="15" t="str">
        <f t="shared" si="4"/>
        <v>NOT FUNDED</v>
      </c>
      <c r="J7" s="16">
        <f t="shared" si="5"/>
        <v>18500</v>
      </c>
      <c r="K7" s="17" t="str">
        <f t="shared" si="3"/>
        <v>Over Budget</v>
      </c>
    </row>
    <row r="8" ht="15.75" customHeight="1">
      <c r="A8" s="8" t="s">
        <v>23</v>
      </c>
      <c r="B8" s="9" t="s">
        <v>24</v>
      </c>
      <c r="C8" s="10">
        <v>1.83</v>
      </c>
      <c r="D8" s="11">
        <v>1.16652008E8</v>
      </c>
      <c r="E8" s="11">
        <v>3.7159851E7</v>
      </c>
      <c r="F8" s="12">
        <f t="shared" si="1"/>
        <v>79492157</v>
      </c>
      <c r="G8" s="13" t="str">
        <f t="shared" si="2"/>
        <v>YES</v>
      </c>
      <c r="H8" s="14">
        <v>30000.0</v>
      </c>
      <c r="I8" s="15" t="str">
        <f t="shared" si="4"/>
        <v>NOT FUNDED</v>
      </c>
      <c r="J8" s="16">
        <f t="shared" si="5"/>
        <v>18500</v>
      </c>
      <c r="K8" s="17" t="str">
        <f t="shared" si="3"/>
        <v>Over Budget</v>
      </c>
    </row>
    <row r="9" ht="15.75" customHeight="1">
      <c r="A9" s="8" t="s">
        <v>25</v>
      </c>
      <c r="B9" s="9" t="s">
        <v>26</v>
      </c>
      <c r="C9" s="10">
        <v>4.13</v>
      </c>
      <c r="D9" s="11">
        <v>1.76083946E8</v>
      </c>
      <c r="E9" s="11">
        <v>1.04782648E8</v>
      </c>
      <c r="F9" s="12">
        <f t="shared" si="1"/>
        <v>71301298</v>
      </c>
      <c r="G9" s="13" t="str">
        <f t="shared" si="2"/>
        <v>YES</v>
      </c>
      <c r="H9" s="14">
        <v>25000.0</v>
      </c>
      <c r="I9" s="15" t="str">
        <f t="shared" si="4"/>
        <v>NOT FUNDED</v>
      </c>
      <c r="J9" s="16">
        <f t="shared" si="5"/>
        <v>18500</v>
      </c>
      <c r="K9" s="17" t="str">
        <f t="shared" si="3"/>
        <v>Over Budget</v>
      </c>
    </row>
    <row r="10" ht="15.75" customHeight="1">
      <c r="A10" s="8" t="s">
        <v>27</v>
      </c>
      <c r="B10" s="9" t="s">
        <v>28</v>
      </c>
      <c r="C10" s="10">
        <v>3.83</v>
      </c>
      <c r="D10" s="11">
        <v>1.65247547E8</v>
      </c>
      <c r="E10" s="11">
        <v>9.6227746E7</v>
      </c>
      <c r="F10" s="12">
        <f t="shared" si="1"/>
        <v>69019801</v>
      </c>
      <c r="G10" s="13" t="str">
        <f t="shared" si="2"/>
        <v>YES</v>
      </c>
      <c r="H10" s="14">
        <v>60000.0</v>
      </c>
      <c r="I10" s="15" t="str">
        <f t="shared" si="4"/>
        <v>NOT FUNDED</v>
      </c>
      <c r="J10" s="16">
        <f t="shared" si="5"/>
        <v>18500</v>
      </c>
      <c r="K10" s="17" t="str">
        <f t="shared" si="3"/>
        <v>Over Budget</v>
      </c>
    </row>
    <row r="11" ht="15.75" customHeight="1">
      <c r="A11" s="8" t="s">
        <v>29</v>
      </c>
      <c r="B11" s="9" t="s">
        <v>30</v>
      </c>
      <c r="C11" s="10">
        <v>2.67</v>
      </c>
      <c r="D11" s="11">
        <v>9.4263242E7</v>
      </c>
      <c r="E11" s="11">
        <v>3.6564209E7</v>
      </c>
      <c r="F11" s="12">
        <f t="shared" si="1"/>
        <v>57699033</v>
      </c>
      <c r="G11" s="13" t="str">
        <f t="shared" si="2"/>
        <v>YES</v>
      </c>
      <c r="H11" s="14">
        <v>39987.0</v>
      </c>
      <c r="I11" s="15" t="str">
        <f t="shared" si="4"/>
        <v>NOT FUNDED</v>
      </c>
      <c r="J11" s="16">
        <f t="shared" si="5"/>
        <v>18500</v>
      </c>
      <c r="K11" s="17" t="str">
        <f t="shared" si="3"/>
        <v>Over Budget</v>
      </c>
    </row>
    <row r="12" ht="15.75" customHeight="1">
      <c r="A12" s="8" t="s">
        <v>31</v>
      </c>
      <c r="B12" s="9" t="s">
        <v>32</v>
      </c>
      <c r="C12" s="10">
        <v>4.2</v>
      </c>
      <c r="D12" s="11">
        <v>1.74928609E8</v>
      </c>
      <c r="E12" s="11">
        <v>1.19243988E8</v>
      </c>
      <c r="F12" s="12">
        <f t="shared" si="1"/>
        <v>55684621</v>
      </c>
      <c r="G12" s="13" t="str">
        <f t="shared" si="2"/>
        <v>YES</v>
      </c>
      <c r="H12" s="14">
        <v>20000.0</v>
      </c>
      <c r="I12" s="15" t="str">
        <f t="shared" si="4"/>
        <v>NOT FUNDED</v>
      </c>
      <c r="J12" s="16">
        <f t="shared" si="5"/>
        <v>18500</v>
      </c>
      <c r="K12" s="17" t="str">
        <f t="shared" si="3"/>
        <v>Over Budget</v>
      </c>
    </row>
    <row r="13" ht="15.75" customHeight="1">
      <c r="A13" s="8" t="s">
        <v>33</v>
      </c>
      <c r="B13" s="9" t="s">
        <v>34</v>
      </c>
      <c r="C13" s="10">
        <v>2.73</v>
      </c>
      <c r="D13" s="11">
        <v>8.721962E7</v>
      </c>
      <c r="E13" s="11">
        <v>4.230226E7</v>
      </c>
      <c r="F13" s="12">
        <f t="shared" si="1"/>
        <v>44917360</v>
      </c>
      <c r="G13" s="13" t="str">
        <f t="shared" si="2"/>
        <v>YES</v>
      </c>
      <c r="H13" s="14">
        <v>10000.0</v>
      </c>
      <c r="I13" s="15" t="str">
        <f t="shared" si="4"/>
        <v>FUNDED</v>
      </c>
      <c r="J13" s="16">
        <f t="shared" si="5"/>
        <v>8500</v>
      </c>
      <c r="K13" s="17" t="str">
        <f t="shared" si="3"/>
        <v/>
      </c>
    </row>
    <row r="14" ht="15.75" customHeight="1">
      <c r="A14" s="8" t="s">
        <v>35</v>
      </c>
      <c r="B14" s="9" t="s">
        <v>36</v>
      </c>
      <c r="C14" s="10">
        <v>3.67</v>
      </c>
      <c r="D14" s="11">
        <v>1.26759856E8</v>
      </c>
      <c r="E14" s="11">
        <v>8.459492E7</v>
      </c>
      <c r="F14" s="12">
        <f t="shared" si="1"/>
        <v>42164936</v>
      </c>
      <c r="G14" s="13" t="str">
        <f t="shared" si="2"/>
        <v>YES</v>
      </c>
      <c r="H14" s="14">
        <v>50000.0</v>
      </c>
      <c r="I14" s="15" t="str">
        <f t="shared" si="4"/>
        <v>NOT FUNDED</v>
      </c>
      <c r="J14" s="16">
        <f t="shared" si="5"/>
        <v>8500</v>
      </c>
      <c r="K14" s="17" t="str">
        <f t="shared" si="3"/>
        <v>Over Budget</v>
      </c>
    </row>
    <row r="15" ht="15.75" customHeight="1">
      <c r="A15" s="8" t="s">
        <v>37</v>
      </c>
      <c r="B15" s="9" t="s">
        <v>38</v>
      </c>
      <c r="C15" s="10">
        <v>4.0</v>
      </c>
      <c r="D15" s="11">
        <v>1.48009014E8</v>
      </c>
      <c r="E15" s="11">
        <v>1.09518777E8</v>
      </c>
      <c r="F15" s="12">
        <f t="shared" si="1"/>
        <v>38490237</v>
      </c>
      <c r="G15" s="13" t="str">
        <f t="shared" si="2"/>
        <v>YES</v>
      </c>
      <c r="H15" s="14">
        <v>60000.0</v>
      </c>
      <c r="I15" s="15" t="str">
        <f t="shared" si="4"/>
        <v>NOT FUNDED</v>
      </c>
      <c r="J15" s="16">
        <f t="shared" si="5"/>
        <v>8500</v>
      </c>
      <c r="K15" s="17" t="str">
        <f t="shared" si="3"/>
        <v>Over Budget</v>
      </c>
    </row>
    <row r="16" ht="15.75" customHeight="1">
      <c r="A16" s="8" t="s">
        <v>39</v>
      </c>
      <c r="B16" s="9" t="s">
        <v>40</v>
      </c>
      <c r="C16" s="10">
        <v>3.6</v>
      </c>
      <c r="D16" s="11">
        <v>1.02645296E8</v>
      </c>
      <c r="E16" s="11">
        <v>6.9926166E7</v>
      </c>
      <c r="F16" s="12">
        <f t="shared" si="1"/>
        <v>32719130</v>
      </c>
      <c r="G16" s="13" t="str">
        <f t="shared" si="2"/>
        <v>YES</v>
      </c>
      <c r="H16" s="14">
        <v>25000.0</v>
      </c>
      <c r="I16" s="15" t="str">
        <f t="shared" si="4"/>
        <v>NOT FUNDED</v>
      </c>
      <c r="J16" s="16">
        <f t="shared" si="5"/>
        <v>8500</v>
      </c>
      <c r="K16" s="17" t="str">
        <f t="shared" si="3"/>
        <v>Over Budget</v>
      </c>
    </row>
    <row r="17" ht="15.75" customHeight="1">
      <c r="A17" s="8" t="s">
        <v>41</v>
      </c>
      <c r="B17" s="9" t="s">
        <v>42</v>
      </c>
      <c r="C17" s="10">
        <v>3.67</v>
      </c>
      <c r="D17" s="11">
        <v>1.11669246E8</v>
      </c>
      <c r="E17" s="11">
        <v>8.020533E7</v>
      </c>
      <c r="F17" s="12">
        <f t="shared" si="1"/>
        <v>31463916</v>
      </c>
      <c r="G17" s="13" t="str">
        <f t="shared" si="2"/>
        <v>YES</v>
      </c>
      <c r="H17" s="14">
        <v>50000.0</v>
      </c>
      <c r="I17" s="15" t="str">
        <f t="shared" si="4"/>
        <v>NOT FUNDED</v>
      </c>
      <c r="J17" s="16">
        <f t="shared" si="5"/>
        <v>8500</v>
      </c>
      <c r="K17" s="17" t="str">
        <f t="shared" si="3"/>
        <v>Over Budget</v>
      </c>
    </row>
    <row r="18" ht="15.75" customHeight="1">
      <c r="A18" s="8" t="s">
        <v>43</v>
      </c>
      <c r="B18" s="9" t="s">
        <v>44</v>
      </c>
      <c r="C18" s="10">
        <v>3.9</v>
      </c>
      <c r="D18" s="11">
        <v>1.06804061E8</v>
      </c>
      <c r="E18" s="11">
        <v>7.5726471E7</v>
      </c>
      <c r="F18" s="12">
        <f t="shared" si="1"/>
        <v>31077590</v>
      </c>
      <c r="G18" s="13" t="str">
        <f t="shared" si="2"/>
        <v>YES</v>
      </c>
      <c r="H18" s="14">
        <v>40000.0</v>
      </c>
      <c r="I18" s="15" t="str">
        <f t="shared" si="4"/>
        <v>NOT FUNDED</v>
      </c>
      <c r="J18" s="16">
        <f t="shared" si="5"/>
        <v>8500</v>
      </c>
      <c r="K18" s="17" t="str">
        <f t="shared" si="3"/>
        <v>Over Budget</v>
      </c>
    </row>
    <row r="19" ht="15.75" customHeight="1">
      <c r="A19" s="8" t="s">
        <v>45</v>
      </c>
      <c r="B19" s="9" t="s">
        <v>46</v>
      </c>
      <c r="C19" s="10">
        <v>4.19</v>
      </c>
      <c r="D19" s="11">
        <v>1.37004256E8</v>
      </c>
      <c r="E19" s="11">
        <v>1.09123058E8</v>
      </c>
      <c r="F19" s="12">
        <f t="shared" si="1"/>
        <v>27881198</v>
      </c>
      <c r="G19" s="13" t="str">
        <f t="shared" si="2"/>
        <v>YES</v>
      </c>
      <c r="H19" s="14">
        <v>22567.0</v>
      </c>
      <c r="I19" s="15" t="str">
        <f t="shared" si="4"/>
        <v>NOT FUNDED</v>
      </c>
      <c r="J19" s="16">
        <f t="shared" si="5"/>
        <v>8500</v>
      </c>
      <c r="K19" s="17" t="str">
        <f t="shared" si="3"/>
        <v>Over Budget</v>
      </c>
    </row>
    <row r="20" ht="15.75" customHeight="1">
      <c r="A20" s="8" t="s">
        <v>47</v>
      </c>
      <c r="B20" s="9" t="s">
        <v>48</v>
      </c>
      <c r="C20" s="10">
        <v>3.4</v>
      </c>
      <c r="D20" s="11">
        <v>8.6716313E7</v>
      </c>
      <c r="E20" s="11">
        <v>6.0189927E7</v>
      </c>
      <c r="F20" s="12">
        <f t="shared" si="1"/>
        <v>26526386</v>
      </c>
      <c r="G20" s="13" t="str">
        <f t="shared" si="2"/>
        <v>YES</v>
      </c>
      <c r="H20" s="14">
        <v>5000.0</v>
      </c>
      <c r="I20" s="15" t="str">
        <f t="shared" si="4"/>
        <v>FUNDED</v>
      </c>
      <c r="J20" s="16">
        <f t="shared" si="5"/>
        <v>3500</v>
      </c>
      <c r="K20" s="17" t="str">
        <f t="shared" si="3"/>
        <v/>
      </c>
    </row>
    <row r="21" ht="15.75" customHeight="1">
      <c r="A21" s="8" t="s">
        <v>49</v>
      </c>
      <c r="B21" s="9" t="s">
        <v>50</v>
      </c>
      <c r="C21" s="10">
        <v>3.38</v>
      </c>
      <c r="D21" s="11">
        <v>8.5860911E7</v>
      </c>
      <c r="E21" s="11">
        <v>7.1876216E7</v>
      </c>
      <c r="F21" s="12">
        <f t="shared" si="1"/>
        <v>13984695</v>
      </c>
      <c r="G21" s="13" t="str">
        <f t="shared" si="2"/>
        <v>YES</v>
      </c>
      <c r="H21" s="14">
        <v>23200.0</v>
      </c>
      <c r="I21" s="15" t="str">
        <f t="shared" si="4"/>
        <v>NOT FUNDED</v>
      </c>
      <c r="J21" s="16">
        <f t="shared" si="5"/>
        <v>3500</v>
      </c>
      <c r="K21" s="17" t="str">
        <f t="shared" si="3"/>
        <v>Over Budget</v>
      </c>
    </row>
    <row r="22" ht="15.75" customHeight="1">
      <c r="A22" s="8" t="s">
        <v>51</v>
      </c>
      <c r="B22" s="9" t="s">
        <v>52</v>
      </c>
      <c r="C22" s="10">
        <v>3.2</v>
      </c>
      <c r="D22" s="11">
        <v>7.4247657E7</v>
      </c>
      <c r="E22" s="11">
        <v>6.1285344E7</v>
      </c>
      <c r="F22" s="12">
        <f t="shared" si="1"/>
        <v>12962313</v>
      </c>
      <c r="G22" s="13" t="str">
        <f t="shared" si="2"/>
        <v>YES</v>
      </c>
      <c r="H22" s="14">
        <v>6000.0</v>
      </c>
      <c r="I22" s="15" t="str">
        <f t="shared" si="4"/>
        <v>NOT FUNDED</v>
      </c>
      <c r="J22" s="16">
        <f t="shared" si="5"/>
        <v>3500</v>
      </c>
      <c r="K22" s="17" t="str">
        <f t="shared" si="3"/>
        <v>Over Budget</v>
      </c>
    </row>
    <row r="23" ht="15.75" customHeight="1">
      <c r="A23" s="8" t="s">
        <v>53</v>
      </c>
      <c r="B23" s="9" t="s">
        <v>54</v>
      </c>
      <c r="C23" s="10">
        <v>2.9</v>
      </c>
      <c r="D23" s="11">
        <v>6.6669791E7</v>
      </c>
      <c r="E23" s="11">
        <v>6.2034496E7</v>
      </c>
      <c r="F23" s="12">
        <f t="shared" si="1"/>
        <v>4635295</v>
      </c>
      <c r="G23" s="13" t="str">
        <f t="shared" si="2"/>
        <v>NO</v>
      </c>
      <c r="H23" s="14">
        <v>40000.0</v>
      </c>
      <c r="I23" s="15" t="str">
        <f t="shared" si="4"/>
        <v>NOT FUNDED</v>
      </c>
      <c r="J23" s="16">
        <f t="shared" si="5"/>
        <v>3500</v>
      </c>
      <c r="K23" s="17" t="str">
        <f t="shared" si="3"/>
        <v>Approval Threshold</v>
      </c>
    </row>
    <row r="24" ht="15.75" customHeight="1">
      <c r="A24" s="8" t="s">
        <v>55</v>
      </c>
      <c r="B24" s="9" t="s">
        <v>56</v>
      </c>
      <c r="C24" s="10">
        <v>2.73</v>
      </c>
      <c r="D24" s="11">
        <v>5.2610526E7</v>
      </c>
      <c r="E24" s="11">
        <v>4.8608276E7</v>
      </c>
      <c r="F24" s="12">
        <f t="shared" si="1"/>
        <v>4002250</v>
      </c>
      <c r="G24" s="13" t="str">
        <f t="shared" si="2"/>
        <v>NO</v>
      </c>
      <c r="H24" s="14">
        <v>50000.0</v>
      </c>
      <c r="I24" s="15" t="str">
        <f t="shared" si="4"/>
        <v>NOT FUNDED</v>
      </c>
      <c r="J24" s="16">
        <f t="shared" si="5"/>
        <v>3500</v>
      </c>
      <c r="K24" s="17" t="str">
        <f t="shared" si="3"/>
        <v>Approval Threshold</v>
      </c>
    </row>
    <row r="25" ht="15.75" customHeight="1">
      <c r="A25" s="8" t="s">
        <v>57</v>
      </c>
      <c r="B25" s="9" t="s">
        <v>58</v>
      </c>
      <c r="C25" s="10">
        <v>2.53</v>
      </c>
      <c r="D25" s="11">
        <v>5.2074904E7</v>
      </c>
      <c r="E25" s="11">
        <v>4.8830876E7</v>
      </c>
      <c r="F25" s="12">
        <f t="shared" si="1"/>
        <v>3244028</v>
      </c>
      <c r="G25" s="13" t="str">
        <f t="shared" si="2"/>
        <v>NO</v>
      </c>
      <c r="H25" s="14">
        <v>15000.0</v>
      </c>
      <c r="I25" s="15" t="str">
        <f t="shared" si="4"/>
        <v>NOT FUNDED</v>
      </c>
      <c r="J25" s="16">
        <f t="shared" si="5"/>
        <v>3500</v>
      </c>
      <c r="K25" s="17" t="str">
        <f t="shared" si="3"/>
        <v>Approval Threshold</v>
      </c>
    </row>
    <row r="26" ht="15.75" customHeight="1">
      <c r="A26" s="8" t="s">
        <v>59</v>
      </c>
      <c r="B26" s="9" t="s">
        <v>60</v>
      </c>
      <c r="C26" s="10">
        <v>3.33</v>
      </c>
      <c r="D26" s="11">
        <v>6.1415259E7</v>
      </c>
      <c r="E26" s="11">
        <v>5.9135571E7</v>
      </c>
      <c r="F26" s="12">
        <f t="shared" si="1"/>
        <v>2279688</v>
      </c>
      <c r="G26" s="13" t="str">
        <f t="shared" si="2"/>
        <v>NO</v>
      </c>
      <c r="H26" s="14">
        <v>10000.0</v>
      </c>
      <c r="I26" s="15" t="str">
        <f t="shared" si="4"/>
        <v>NOT FUNDED</v>
      </c>
      <c r="J26" s="16">
        <f t="shared" si="5"/>
        <v>3500</v>
      </c>
      <c r="K26" s="17" t="str">
        <f t="shared" si="3"/>
        <v>Approval Threshold</v>
      </c>
    </row>
    <row r="27" ht="15.75" customHeight="1">
      <c r="A27" s="8" t="s">
        <v>61</v>
      </c>
      <c r="B27" s="9" t="s">
        <v>62</v>
      </c>
      <c r="C27" s="10">
        <v>2.18</v>
      </c>
      <c r="D27" s="11">
        <v>5.5348788E7</v>
      </c>
      <c r="E27" s="11">
        <v>5.5503927E7</v>
      </c>
      <c r="F27" s="12">
        <f t="shared" si="1"/>
        <v>-155139</v>
      </c>
      <c r="G27" s="13" t="str">
        <f t="shared" si="2"/>
        <v>NO</v>
      </c>
      <c r="H27" s="14">
        <v>3000.0</v>
      </c>
      <c r="I27" s="15" t="str">
        <f t="shared" si="4"/>
        <v>NOT FUNDED</v>
      </c>
      <c r="J27" s="16">
        <f t="shared" si="5"/>
        <v>3500</v>
      </c>
      <c r="K27" s="17" t="str">
        <f t="shared" si="3"/>
        <v>Approval Threshold</v>
      </c>
    </row>
    <row r="28" ht="15.75" customHeight="1">
      <c r="A28" s="8" t="s">
        <v>63</v>
      </c>
      <c r="B28" s="9" t="s">
        <v>64</v>
      </c>
      <c r="C28" s="10">
        <v>2.2</v>
      </c>
      <c r="D28" s="11">
        <v>5.4911072E7</v>
      </c>
      <c r="E28" s="11">
        <v>6.2406186E7</v>
      </c>
      <c r="F28" s="12">
        <f t="shared" si="1"/>
        <v>-7495114</v>
      </c>
      <c r="G28" s="13" t="str">
        <f t="shared" si="2"/>
        <v>NO</v>
      </c>
      <c r="H28" s="14">
        <v>2000.0</v>
      </c>
      <c r="I28" s="15" t="str">
        <f t="shared" si="4"/>
        <v>NOT FUNDED</v>
      </c>
      <c r="J28" s="16">
        <f t="shared" si="5"/>
        <v>3500</v>
      </c>
      <c r="K28" s="17" t="str">
        <f t="shared" si="3"/>
        <v>Approval Threshold</v>
      </c>
    </row>
    <row r="29" ht="15.75" customHeight="1">
      <c r="A29" s="8" t="s">
        <v>65</v>
      </c>
      <c r="B29" s="9" t="s">
        <v>66</v>
      </c>
      <c r="C29" s="10">
        <v>2.0</v>
      </c>
      <c r="D29" s="11">
        <v>3.2111007E7</v>
      </c>
      <c r="E29" s="11">
        <v>3.9848302E7</v>
      </c>
      <c r="F29" s="12">
        <f t="shared" si="1"/>
        <v>-7737295</v>
      </c>
      <c r="G29" s="13" t="str">
        <f t="shared" si="2"/>
        <v>NO</v>
      </c>
      <c r="H29" s="14">
        <v>20000.0</v>
      </c>
      <c r="I29" s="15" t="str">
        <f t="shared" si="4"/>
        <v>NOT FUNDED</v>
      </c>
      <c r="J29" s="16">
        <f t="shared" si="5"/>
        <v>3500</v>
      </c>
      <c r="K29" s="17" t="str">
        <f t="shared" si="3"/>
        <v>Approval Threshold</v>
      </c>
    </row>
    <row r="30" ht="15.75" customHeight="1">
      <c r="A30" s="8" t="s">
        <v>67</v>
      </c>
      <c r="B30" s="9" t="s">
        <v>68</v>
      </c>
      <c r="C30" s="10">
        <v>3.86</v>
      </c>
      <c r="D30" s="11">
        <v>8.4390007E7</v>
      </c>
      <c r="E30" s="11">
        <v>9.7651809E7</v>
      </c>
      <c r="F30" s="12">
        <f t="shared" si="1"/>
        <v>-13261802</v>
      </c>
      <c r="G30" s="13" t="str">
        <f t="shared" si="2"/>
        <v>NO</v>
      </c>
      <c r="H30" s="14">
        <v>35000.0</v>
      </c>
      <c r="I30" s="15" t="str">
        <f t="shared" si="4"/>
        <v>NOT FUNDED</v>
      </c>
      <c r="J30" s="16">
        <f t="shared" si="5"/>
        <v>3500</v>
      </c>
      <c r="K30" s="17" t="str">
        <f t="shared" si="3"/>
        <v>Approval Threshold</v>
      </c>
    </row>
    <row r="31" ht="15.75" customHeight="1">
      <c r="A31" s="8" t="s">
        <v>69</v>
      </c>
      <c r="B31" s="9" t="s">
        <v>70</v>
      </c>
      <c r="C31" s="10">
        <v>2.56</v>
      </c>
      <c r="D31" s="11">
        <v>4.8603404E7</v>
      </c>
      <c r="E31" s="11">
        <v>6.2237588E7</v>
      </c>
      <c r="F31" s="12">
        <f t="shared" si="1"/>
        <v>-13634184</v>
      </c>
      <c r="G31" s="13" t="str">
        <f t="shared" si="2"/>
        <v>NO</v>
      </c>
      <c r="H31" s="14">
        <v>3000.0</v>
      </c>
      <c r="I31" s="15" t="str">
        <f t="shared" si="4"/>
        <v>NOT FUNDED</v>
      </c>
      <c r="J31" s="16">
        <f t="shared" si="5"/>
        <v>3500</v>
      </c>
      <c r="K31" s="17" t="str">
        <f t="shared" si="3"/>
        <v>Approval Threshold</v>
      </c>
    </row>
    <row r="32" ht="15.75" customHeight="1">
      <c r="A32" s="8" t="s">
        <v>71</v>
      </c>
      <c r="B32" s="9" t="s">
        <v>72</v>
      </c>
      <c r="C32" s="10">
        <v>2.89</v>
      </c>
      <c r="D32" s="11">
        <v>4.6890085E7</v>
      </c>
      <c r="E32" s="11">
        <v>6.0877587E7</v>
      </c>
      <c r="F32" s="12">
        <f t="shared" si="1"/>
        <v>-13987502</v>
      </c>
      <c r="G32" s="13" t="str">
        <f t="shared" si="2"/>
        <v>NO</v>
      </c>
      <c r="H32" s="14">
        <v>30000.0</v>
      </c>
      <c r="I32" s="15" t="str">
        <f t="shared" si="4"/>
        <v>NOT FUNDED</v>
      </c>
      <c r="J32" s="16">
        <f t="shared" si="5"/>
        <v>3500</v>
      </c>
      <c r="K32" s="17" t="str">
        <f t="shared" si="3"/>
        <v>Approval Threshold</v>
      </c>
    </row>
    <row r="33" ht="15.75" customHeight="1">
      <c r="A33" s="8" t="s">
        <v>73</v>
      </c>
      <c r="B33" s="9" t="s">
        <v>74</v>
      </c>
      <c r="C33" s="10">
        <v>2.29</v>
      </c>
      <c r="D33" s="11">
        <v>3.0169841E7</v>
      </c>
      <c r="E33" s="11">
        <v>4.5589741E7</v>
      </c>
      <c r="F33" s="12">
        <f t="shared" si="1"/>
        <v>-15419900</v>
      </c>
      <c r="G33" s="13" t="str">
        <f t="shared" si="2"/>
        <v>NO</v>
      </c>
      <c r="H33" s="14">
        <v>55000.0</v>
      </c>
      <c r="I33" s="15" t="str">
        <f t="shared" si="4"/>
        <v>NOT FUNDED</v>
      </c>
      <c r="J33" s="16">
        <f t="shared" si="5"/>
        <v>3500</v>
      </c>
      <c r="K33" s="17" t="str">
        <f t="shared" si="3"/>
        <v>Approval Threshold</v>
      </c>
    </row>
    <row r="34" ht="15.75" customHeight="1">
      <c r="A34" s="8" t="s">
        <v>75</v>
      </c>
      <c r="B34" s="9" t="s">
        <v>76</v>
      </c>
      <c r="C34" s="10">
        <v>2.43</v>
      </c>
      <c r="D34" s="11">
        <v>5.2476192E7</v>
      </c>
      <c r="E34" s="11">
        <v>6.8127131E7</v>
      </c>
      <c r="F34" s="12">
        <f t="shared" si="1"/>
        <v>-15650939</v>
      </c>
      <c r="G34" s="13" t="str">
        <f t="shared" si="2"/>
        <v>NO</v>
      </c>
      <c r="H34" s="14">
        <v>50000.0</v>
      </c>
      <c r="I34" s="15" t="str">
        <f t="shared" si="4"/>
        <v>NOT FUNDED</v>
      </c>
      <c r="J34" s="16">
        <f t="shared" si="5"/>
        <v>3500</v>
      </c>
      <c r="K34" s="17" t="str">
        <f t="shared" si="3"/>
        <v>Approval Threshold</v>
      </c>
    </row>
    <row r="35" ht="15.75" customHeight="1">
      <c r="A35" s="8" t="s">
        <v>77</v>
      </c>
      <c r="B35" s="9" t="s">
        <v>78</v>
      </c>
      <c r="C35" s="10">
        <v>2.5</v>
      </c>
      <c r="D35" s="11">
        <v>4.5558325E7</v>
      </c>
      <c r="E35" s="11">
        <v>6.1738666E7</v>
      </c>
      <c r="F35" s="12">
        <f t="shared" si="1"/>
        <v>-16180341</v>
      </c>
      <c r="G35" s="13" t="str">
        <f t="shared" si="2"/>
        <v>NO</v>
      </c>
      <c r="H35" s="14">
        <v>40800.0</v>
      </c>
      <c r="I35" s="15" t="str">
        <f t="shared" si="4"/>
        <v>NOT FUNDED</v>
      </c>
      <c r="J35" s="16">
        <f t="shared" si="5"/>
        <v>3500</v>
      </c>
      <c r="K35" s="17" t="str">
        <f t="shared" si="3"/>
        <v>Approval Threshold</v>
      </c>
    </row>
    <row r="36" ht="15.75" customHeight="1">
      <c r="A36" s="8" t="s">
        <v>79</v>
      </c>
      <c r="B36" s="9" t="s">
        <v>80</v>
      </c>
      <c r="C36" s="10">
        <v>3.38</v>
      </c>
      <c r="D36" s="11">
        <v>6.8523742E7</v>
      </c>
      <c r="E36" s="11">
        <v>8.5498729E7</v>
      </c>
      <c r="F36" s="12">
        <f t="shared" si="1"/>
        <v>-16974987</v>
      </c>
      <c r="G36" s="13" t="str">
        <f t="shared" si="2"/>
        <v>NO</v>
      </c>
      <c r="H36" s="14">
        <v>50000.0</v>
      </c>
      <c r="I36" s="15" t="str">
        <f t="shared" si="4"/>
        <v>NOT FUNDED</v>
      </c>
      <c r="J36" s="16">
        <f t="shared" si="5"/>
        <v>3500</v>
      </c>
      <c r="K36" s="17" t="str">
        <f t="shared" si="3"/>
        <v>Approval Threshold</v>
      </c>
    </row>
    <row r="37" ht="15.75" customHeight="1">
      <c r="A37" s="8" t="s">
        <v>81</v>
      </c>
      <c r="B37" s="9" t="s">
        <v>82</v>
      </c>
      <c r="C37" s="10">
        <v>3.57</v>
      </c>
      <c r="D37" s="11">
        <v>7.104601E7</v>
      </c>
      <c r="E37" s="11">
        <v>8.8736307E7</v>
      </c>
      <c r="F37" s="12">
        <f t="shared" si="1"/>
        <v>-17690297</v>
      </c>
      <c r="G37" s="13" t="str">
        <f t="shared" si="2"/>
        <v>NO</v>
      </c>
      <c r="H37" s="14">
        <v>22200.0</v>
      </c>
      <c r="I37" s="15" t="str">
        <f t="shared" si="4"/>
        <v>NOT FUNDED</v>
      </c>
      <c r="J37" s="16">
        <f t="shared" si="5"/>
        <v>3500</v>
      </c>
      <c r="K37" s="17" t="str">
        <f t="shared" si="3"/>
        <v>Approval Threshold</v>
      </c>
    </row>
    <row r="38" ht="15.75" customHeight="1">
      <c r="A38" s="8" t="s">
        <v>83</v>
      </c>
      <c r="B38" s="9" t="s">
        <v>84</v>
      </c>
      <c r="C38" s="10">
        <v>2.07</v>
      </c>
      <c r="D38" s="11">
        <v>3.2617215E7</v>
      </c>
      <c r="E38" s="11">
        <v>5.0599612E7</v>
      </c>
      <c r="F38" s="12">
        <f t="shared" si="1"/>
        <v>-17982397</v>
      </c>
      <c r="G38" s="13" t="str">
        <f t="shared" si="2"/>
        <v>NO</v>
      </c>
      <c r="H38" s="14">
        <v>30000.0</v>
      </c>
      <c r="I38" s="15" t="str">
        <f t="shared" si="4"/>
        <v>NOT FUNDED</v>
      </c>
      <c r="J38" s="16">
        <f t="shared" si="5"/>
        <v>3500</v>
      </c>
      <c r="K38" s="17" t="str">
        <f t="shared" si="3"/>
        <v>Approval Threshold</v>
      </c>
    </row>
    <row r="39" ht="15.75" customHeight="1">
      <c r="A39" s="8" t="s">
        <v>85</v>
      </c>
      <c r="B39" s="9" t="s">
        <v>86</v>
      </c>
      <c r="C39" s="10">
        <v>1.75</v>
      </c>
      <c r="D39" s="11">
        <v>3.2117051E7</v>
      </c>
      <c r="E39" s="11">
        <v>5.3357329E7</v>
      </c>
      <c r="F39" s="12">
        <f t="shared" si="1"/>
        <v>-21240278</v>
      </c>
      <c r="G39" s="13" t="str">
        <f t="shared" si="2"/>
        <v>NO</v>
      </c>
      <c r="H39" s="14">
        <v>50000.0</v>
      </c>
      <c r="I39" s="15" t="str">
        <f t="shared" si="4"/>
        <v>NOT FUNDED</v>
      </c>
      <c r="J39" s="16">
        <f t="shared" si="5"/>
        <v>3500</v>
      </c>
      <c r="K39" s="17" t="str">
        <f t="shared" si="3"/>
        <v>Approval Threshold</v>
      </c>
    </row>
    <row r="40" ht="15.75" customHeight="1">
      <c r="A40" s="8" t="s">
        <v>87</v>
      </c>
      <c r="B40" s="9" t="s">
        <v>88</v>
      </c>
      <c r="C40" s="10">
        <v>2.62</v>
      </c>
      <c r="D40" s="11">
        <v>5.5555758E7</v>
      </c>
      <c r="E40" s="11">
        <v>7.6837436E7</v>
      </c>
      <c r="F40" s="12">
        <f t="shared" si="1"/>
        <v>-21281678</v>
      </c>
      <c r="G40" s="13" t="str">
        <f t="shared" si="2"/>
        <v>NO</v>
      </c>
      <c r="H40" s="14">
        <v>80000.0</v>
      </c>
      <c r="I40" s="15" t="str">
        <f t="shared" si="4"/>
        <v>NOT FUNDED</v>
      </c>
      <c r="J40" s="16">
        <f t="shared" si="5"/>
        <v>3500</v>
      </c>
      <c r="K40" s="17" t="str">
        <f t="shared" si="3"/>
        <v>Approval Threshold</v>
      </c>
    </row>
    <row r="41" ht="15.75" customHeight="1">
      <c r="A41" s="8" t="s">
        <v>89</v>
      </c>
      <c r="B41" s="9" t="s">
        <v>90</v>
      </c>
      <c r="C41" s="10">
        <v>1.67</v>
      </c>
      <c r="D41" s="11">
        <v>3.3113916E7</v>
      </c>
      <c r="E41" s="11">
        <v>5.5090467E7</v>
      </c>
      <c r="F41" s="12">
        <f t="shared" si="1"/>
        <v>-21976551</v>
      </c>
      <c r="G41" s="13" t="str">
        <f t="shared" si="2"/>
        <v>NO</v>
      </c>
      <c r="H41" s="14">
        <v>50000.0</v>
      </c>
      <c r="I41" s="15" t="str">
        <f t="shared" si="4"/>
        <v>NOT FUNDED</v>
      </c>
      <c r="J41" s="16">
        <f t="shared" si="5"/>
        <v>3500</v>
      </c>
      <c r="K41" s="17" t="str">
        <f t="shared" si="3"/>
        <v>Approval Threshold</v>
      </c>
    </row>
    <row r="42" ht="15.75" customHeight="1">
      <c r="A42" s="8" t="s">
        <v>61</v>
      </c>
      <c r="B42" s="9" t="s">
        <v>91</v>
      </c>
      <c r="C42" s="10">
        <v>2.67</v>
      </c>
      <c r="D42" s="11">
        <v>3.6383367E7</v>
      </c>
      <c r="E42" s="11">
        <v>5.8692403E7</v>
      </c>
      <c r="F42" s="12">
        <f t="shared" si="1"/>
        <v>-22309036</v>
      </c>
      <c r="G42" s="13" t="str">
        <f t="shared" si="2"/>
        <v>NO</v>
      </c>
      <c r="H42" s="14">
        <v>9700.0</v>
      </c>
      <c r="I42" s="15" t="str">
        <f t="shared" si="4"/>
        <v>NOT FUNDED</v>
      </c>
      <c r="J42" s="16">
        <f t="shared" si="5"/>
        <v>3500</v>
      </c>
      <c r="K42" s="17" t="str">
        <f t="shared" si="3"/>
        <v>Approval Threshold</v>
      </c>
    </row>
    <row r="43" ht="15.75" customHeight="1">
      <c r="A43" s="8" t="s">
        <v>92</v>
      </c>
      <c r="B43" s="9" t="s">
        <v>93</v>
      </c>
      <c r="C43" s="10">
        <v>1.79</v>
      </c>
      <c r="D43" s="11">
        <v>3.3090074E7</v>
      </c>
      <c r="E43" s="11">
        <v>5.6316592E7</v>
      </c>
      <c r="F43" s="12">
        <f t="shared" si="1"/>
        <v>-23226518</v>
      </c>
      <c r="G43" s="13" t="str">
        <f t="shared" si="2"/>
        <v>NO</v>
      </c>
      <c r="H43" s="14">
        <v>25000.0</v>
      </c>
      <c r="I43" s="15" t="str">
        <f t="shared" si="4"/>
        <v>NOT FUNDED</v>
      </c>
      <c r="J43" s="16">
        <f t="shared" si="5"/>
        <v>3500</v>
      </c>
      <c r="K43" s="17" t="str">
        <f t="shared" si="3"/>
        <v>Approval Threshold</v>
      </c>
    </row>
    <row r="44" ht="15.75" customHeight="1">
      <c r="A44" s="8" t="s">
        <v>94</v>
      </c>
      <c r="B44" s="9" t="s">
        <v>95</v>
      </c>
      <c r="C44" s="10">
        <v>3.17</v>
      </c>
      <c r="D44" s="11">
        <v>4.9942387E7</v>
      </c>
      <c r="E44" s="11">
        <v>7.4809788E7</v>
      </c>
      <c r="F44" s="12">
        <f t="shared" si="1"/>
        <v>-24867401</v>
      </c>
      <c r="G44" s="13" t="str">
        <f t="shared" si="2"/>
        <v>NO</v>
      </c>
      <c r="H44" s="14">
        <v>25000.0</v>
      </c>
      <c r="I44" s="15" t="str">
        <f t="shared" si="4"/>
        <v>NOT FUNDED</v>
      </c>
      <c r="J44" s="16">
        <f t="shared" si="5"/>
        <v>3500</v>
      </c>
      <c r="K44" s="17" t="str">
        <f t="shared" si="3"/>
        <v>Approval Threshold</v>
      </c>
    </row>
    <row r="45" ht="15.75" customHeight="1">
      <c r="A45" s="8" t="s">
        <v>96</v>
      </c>
      <c r="B45" s="9" t="s">
        <v>97</v>
      </c>
      <c r="C45" s="10">
        <v>1.83</v>
      </c>
      <c r="D45" s="11">
        <v>3.2282359E7</v>
      </c>
      <c r="E45" s="11">
        <v>5.7248614E7</v>
      </c>
      <c r="F45" s="12">
        <f t="shared" si="1"/>
        <v>-24966255</v>
      </c>
      <c r="G45" s="13" t="str">
        <f t="shared" si="2"/>
        <v>NO</v>
      </c>
      <c r="H45" s="14">
        <v>10000.0</v>
      </c>
      <c r="I45" s="15" t="str">
        <f t="shared" si="4"/>
        <v>NOT FUNDED</v>
      </c>
      <c r="J45" s="16">
        <f t="shared" si="5"/>
        <v>3500</v>
      </c>
      <c r="K45" s="17" t="str">
        <f t="shared" si="3"/>
        <v>Approval Threshold</v>
      </c>
    </row>
    <row r="46" ht="15.75" customHeight="1">
      <c r="A46" s="8" t="s">
        <v>98</v>
      </c>
      <c r="B46" s="9" t="s">
        <v>99</v>
      </c>
      <c r="C46" s="10">
        <v>1.64</v>
      </c>
      <c r="D46" s="11">
        <v>3.6032507E7</v>
      </c>
      <c r="E46" s="11">
        <v>6.1176455E7</v>
      </c>
      <c r="F46" s="12">
        <f t="shared" si="1"/>
        <v>-25143948</v>
      </c>
      <c r="G46" s="13" t="str">
        <f t="shared" si="2"/>
        <v>NO</v>
      </c>
      <c r="H46" s="14">
        <v>50000.0</v>
      </c>
      <c r="I46" s="15" t="str">
        <f t="shared" si="4"/>
        <v>NOT FUNDED</v>
      </c>
      <c r="J46" s="16">
        <f t="shared" si="5"/>
        <v>3500</v>
      </c>
      <c r="K46" s="17" t="str">
        <f t="shared" si="3"/>
        <v>Approval Threshold</v>
      </c>
    </row>
    <row r="47" ht="15.75" customHeight="1">
      <c r="A47" s="8" t="s">
        <v>100</v>
      </c>
      <c r="B47" s="9" t="s">
        <v>101</v>
      </c>
      <c r="C47" s="10">
        <v>2.17</v>
      </c>
      <c r="D47" s="11">
        <v>3.6774143E7</v>
      </c>
      <c r="E47" s="11">
        <v>6.2347099E7</v>
      </c>
      <c r="F47" s="12">
        <f t="shared" si="1"/>
        <v>-25572956</v>
      </c>
      <c r="G47" s="13" t="str">
        <f t="shared" si="2"/>
        <v>NO</v>
      </c>
      <c r="H47" s="14">
        <v>45000.0</v>
      </c>
      <c r="I47" s="15" t="str">
        <f t="shared" si="4"/>
        <v>NOT FUNDED</v>
      </c>
      <c r="J47" s="16">
        <f t="shared" si="5"/>
        <v>3500</v>
      </c>
      <c r="K47" s="17" t="str">
        <f t="shared" si="3"/>
        <v>Approval Threshold</v>
      </c>
    </row>
    <row r="48" ht="15.75" customHeight="1">
      <c r="A48" s="8" t="s">
        <v>102</v>
      </c>
      <c r="B48" s="9" t="s">
        <v>103</v>
      </c>
      <c r="C48" s="10">
        <v>1.93</v>
      </c>
      <c r="D48" s="11">
        <v>3.3708384E7</v>
      </c>
      <c r="E48" s="11">
        <v>6.0610096E7</v>
      </c>
      <c r="F48" s="12">
        <f t="shared" si="1"/>
        <v>-26901712</v>
      </c>
      <c r="G48" s="13" t="str">
        <f t="shared" si="2"/>
        <v>NO</v>
      </c>
      <c r="H48" s="14">
        <v>5000.0</v>
      </c>
      <c r="I48" s="15" t="str">
        <f t="shared" si="4"/>
        <v>NOT FUNDED</v>
      </c>
      <c r="J48" s="16">
        <f t="shared" si="5"/>
        <v>3500</v>
      </c>
      <c r="K48" s="17" t="str">
        <f t="shared" si="3"/>
        <v>Approval Threshold</v>
      </c>
    </row>
    <row r="49" ht="15.75" customHeight="1">
      <c r="A49" s="8" t="s">
        <v>104</v>
      </c>
      <c r="B49" s="9" t="s">
        <v>105</v>
      </c>
      <c r="C49" s="10">
        <v>1.4</v>
      </c>
      <c r="D49" s="11">
        <v>3.0831869E7</v>
      </c>
      <c r="E49" s="11">
        <v>5.8290527E7</v>
      </c>
      <c r="F49" s="12">
        <f t="shared" si="1"/>
        <v>-27458658</v>
      </c>
      <c r="G49" s="13" t="str">
        <f t="shared" si="2"/>
        <v>NO</v>
      </c>
      <c r="H49" s="14">
        <v>15000.0</v>
      </c>
      <c r="I49" s="15" t="str">
        <f t="shared" si="4"/>
        <v>NOT FUNDED</v>
      </c>
      <c r="J49" s="16">
        <f t="shared" si="5"/>
        <v>3500</v>
      </c>
      <c r="K49" s="17" t="str">
        <f t="shared" si="3"/>
        <v>Approval Threshold</v>
      </c>
    </row>
    <row r="50" ht="15.75" customHeight="1">
      <c r="A50" s="8" t="s">
        <v>106</v>
      </c>
      <c r="B50" s="9" t="s">
        <v>107</v>
      </c>
      <c r="C50" s="10">
        <v>2.17</v>
      </c>
      <c r="D50" s="11">
        <v>3.202354E7</v>
      </c>
      <c r="E50" s="11">
        <v>6.0172293E7</v>
      </c>
      <c r="F50" s="12">
        <f t="shared" si="1"/>
        <v>-28148753</v>
      </c>
      <c r="G50" s="13" t="str">
        <f t="shared" si="2"/>
        <v>NO</v>
      </c>
      <c r="H50" s="14">
        <v>18000.0</v>
      </c>
      <c r="I50" s="15" t="str">
        <f t="shared" si="4"/>
        <v>NOT FUNDED</v>
      </c>
      <c r="J50" s="16">
        <f t="shared" si="5"/>
        <v>3500</v>
      </c>
      <c r="K50" s="17" t="str">
        <f t="shared" si="3"/>
        <v>Approval Threshold</v>
      </c>
    </row>
    <row r="51" ht="15.75" customHeight="1">
      <c r="A51" s="8" t="s">
        <v>108</v>
      </c>
      <c r="B51" s="9" t="s">
        <v>109</v>
      </c>
      <c r="C51" s="10">
        <v>1.71</v>
      </c>
      <c r="D51" s="11">
        <v>3.1293385E7</v>
      </c>
      <c r="E51" s="11">
        <v>5.9879906E7</v>
      </c>
      <c r="F51" s="12">
        <f t="shared" si="1"/>
        <v>-28586521</v>
      </c>
      <c r="G51" s="13" t="str">
        <f t="shared" si="2"/>
        <v>NO</v>
      </c>
      <c r="H51" s="14">
        <v>108.0</v>
      </c>
      <c r="I51" s="15" t="str">
        <f t="shared" si="4"/>
        <v>NOT FUNDED</v>
      </c>
      <c r="J51" s="16">
        <f t="shared" si="5"/>
        <v>3500</v>
      </c>
      <c r="K51" s="17" t="str">
        <f t="shared" si="3"/>
        <v>Approval Threshold</v>
      </c>
    </row>
    <row r="52" ht="15.75" customHeight="1">
      <c r="A52" s="8" t="s">
        <v>110</v>
      </c>
      <c r="B52" s="9" t="s">
        <v>111</v>
      </c>
      <c r="C52" s="10">
        <v>2.57</v>
      </c>
      <c r="D52" s="11">
        <v>4.2159034E7</v>
      </c>
      <c r="E52" s="11">
        <v>7.0782794E7</v>
      </c>
      <c r="F52" s="12">
        <f t="shared" si="1"/>
        <v>-28623760</v>
      </c>
      <c r="G52" s="13" t="str">
        <f t="shared" si="2"/>
        <v>NO</v>
      </c>
      <c r="H52" s="14">
        <v>25000.0</v>
      </c>
      <c r="I52" s="15" t="str">
        <f t="shared" si="4"/>
        <v>NOT FUNDED</v>
      </c>
      <c r="J52" s="16">
        <f t="shared" si="5"/>
        <v>3500</v>
      </c>
      <c r="K52" s="17" t="str">
        <f t="shared" si="3"/>
        <v>Approval Threshold</v>
      </c>
    </row>
    <row r="53" ht="15.75" customHeight="1">
      <c r="A53" s="8" t="s">
        <v>112</v>
      </c>
      <c r="B53" s="9" t="s">
        <v>113</v>
      </c>
      <c r="C53" s="10">
        <v>2.47</v>
      </c>
      <c r="D53" s="11">
        <v>3.7691795E7</v>
      </c>
      <c r="E53" s="11">
        <v>6.6619357E7</v>
      </c>
      <c r="F53" s="12">
        <f t="shared" si="1"/>
        <v>-28927562</v>
      </c>
      <c r="G53" s="13" t="str">
        <f t="shared" si="2"/>
        <v>NO</v>
      </c>
      <c r="H53" s="14">
        <v>9500.0</v>
      </c>
      <c r="I53" s="15" t="str">
        <f t="shared" si="4"/>
        <v>NOT FUNDED</v>
      </c>
      <c r="J53" s="16">
        <f t="shared" si="5"/>
        <v>3500</v>
      </c>
      <c r="K53" s="17" t="str">
        <f t="shared" si="3"/>
        <v>Approval Threshold</v>
      </c>
    </row>
    <row r="54" ht="15.75" customHeight="1">
      <c r="A54" s="8" t="s">
        <v>114</v>
      </c>
      <c r="B54" s="9" t="s">
        <v>115</v>
      </c>
      <c r="C54" s="10">
        <v>1.79</v>
      </c>
      <c r="D54" s="11">
        <v>3.1872632E7</v>
      </c>
      <c r="E54" s="11">
        <v>6.1861503E7</v>
      </c>
      <c r="F54" s="12">
        <f t="shared" si="1"/>
        <v>-29988871</v>
      </c>
      <c r="G54" s="13" t="str">
        <f t="shared" si="2"/>
        <v>NO</v>
      </c>
      <c r="H54" s="14">
        <v>20000.0</v>
      </c>
      <c r="I54" s="15" t="str">
        <f t="shared" si="4"/>
        <v>NOT FUNDED</v>
      </c>
      <c r="J54" s="16">
        <f t="shared" si="5"/>
        <v>3500</v>
      </c>
      <c r="K54" s="17" t="str">
        <f t="shared" si="3"/>
        <v>Approval Threshold</v>
      </c>
    </row>
    <row r="55" ht="15.75" customHeight="1">
      <c r="A55" s="8" t="s">
        <v>116</v>
      </c>
      <c r="B55" s="9" t="s">
        <v>117</v>
      </c>
      <c r="C55" s="10">
        <v>1.8</v>
      </c>
      <c r="D55" s="11">
        <v>2.8060384E7</v>
      </c>
      <c r="E55" s="11">
        <v>5.8069924E7</v>
      </c>
      <c r="F55" s="12">
        <f t="shared" si="1"/>
        <v>-30009540</v>
      </c>
      <c r="G55" s="13" t="str">
        <f t="shared" si="2"/>
        <v>NO</v>
      </c>
      <c r="H55" s="14">
        <v>10000.0</v>
      </c>
      <c r="I55" s="15" t="str">
        <f t="shared" si="4"/>
        <v>NOT FUNDED</v>
      </c>
      <c r="J55" s="16">
        <f t="shared" si="5"/>
        <v>3500</v>
      </c>
      <c r="K55" s="17" t="str">
        <f t="shared" si="3"/>
        <v>Approval Threshold</v>
      </c>
    </row>
    <row r="56" ht="15.75" customHeight="1">
      <c r="A56" s="8" t="s">
        <v>118</v>
      </c>
      <c r="B56" s="9" t="s">
        <v>119</v>
      </c>
      <c r="C56" s="10">
        <v>1.67</v>
      </c>
      <c r="D56" s="11">
        <v>3.2532074E7</v>
      </c>
      <c r="E56" s="11">
        <v>6.3024011E7</v>
      </c>
      <c r="F56" s="12">
        <f t="shared" si="1"/>
        <v>-30491937</v>
      </c>
      <c r="G56" s="13" t="str">
        <f t="shared" si="2"/>
        <v>NO</v>
      </c>
      <c r="H56" s="14">
        <v>40000.0</v>
      </c>
      <c r="I56" s="15" t="str">
        <f t="shared" si="4"/>
        <v>NOT FUNDED</v>
      </c>
      <c r="J56" s="16">
        <f t="shared" si="5"/>
        <v>3500</v>
      </c>
      <c r="K56" s="17" t="str">
        <f t="shared" si="3"/>
        <v>Approval Threshold</v>
      </c>
    </row>
    <row r="57">
      <c r="A57" s="8" t="s">
        <v>120</v>
      </c>
      <c r="B57" s="9" t="s">
        <v>121</v>
      </c>
      <c r="C57" s="10">
        <v>1.47</v>
      </c>
      <c r="D57" s="11">
        <v>2.9561729E7</v>
      </c>
      <c r="E57" s="11">
        <v>6.0645963E7</v>
      </c>
      <c r="F57" s="12">
        <f t="shared" si="1"/>
        <v>-31084234</v>
      </c>
      <c r="G57" s="13" t="str">
        <f t="shared" si="2"/>
        <v>NO</v>
      </c>
      <c r="H57" s="14">
        <v>25000.0</v>
      </c>
      <c r="I57" s="15" t="str">
        <f t="shared" si="4"/>
        <v>NOT FUNDED</v>
      </c>
      <c r="J57" s="16">
        <f t="shared" si="5"/>
        <v>3500</v>
      </c>
      <c r="K57" s="17" t="str">
        <f t="shared" si="3"/>
        <v>Approval Threshold</v>
      </c>
    </row>
    <row r="58">
      <c r="A58" s="8" t="s">
        <v>122</v>
      </c>
      <c r="B58" s="9" t="s">
        <v>123</v>
      </c>
      <c r="C58" s="10">
        <v>1.75</v>
      </c>
      <c r="D58" s="11">
        <v>3.1197222E7</v>
      </c>
      <c r="E58" s="11">
        <v>6.2788097E7</v>
      </c>
      <c r="F58" s="12">
        <f t="shared" si="1"/>
        <v>-31590875</v>
      </c>
      <c r="G58" s="13" t="str">
        <f t="shared" si="2"/>
        <v>NO</v>
      </c>
      <c r="H58" s="14">
        <v>50000.0</v>
      </c>
      <c r="I58" s="15" t="str">
        <f t="shared" si="4"/>
        <v>NOT FUNDED</v>
      </c>
      <c r="J58" s="16">
        <f t="shared" si="5"/>
        <v>3500</v>
      </c>
      <c r="K58" s="17" t="str">
        <f t="shared" si="3"/>
        <v>Approval Threshold</v>
      </c>
    </row>
    <row r="59">
      <c r="A59" s="8" t="s">
        <v>124</v>
      </c>
      <c r="B59" s="9" t="s">
        <v>125</v>
      </c>
      <c r="C59" s="10">
        <v>1.67</v>
      </c>
      <c r="D59" s="11">
        <v>2.8364904E7</v>
      </c>
      <c r="E59" s="11">
        <v>6.1189985E7</v>
      </c>
      <c r="F59" s="12">
        <f t="shared" si="1"/>
        <v>-32825081</v>
      </c>
      <c r="G59" s="13" t="str">
        <f t="shared" si="2"/>
        <v>NO</v>
      </c>
      <c r="H59" s="14">
        <v>30000.0</v>
      </c>
      <c r="I59" s="15" t="str">
        <f t="shared" si="4"/>
        <v>NOT FUNDED</v>
      </c>
      <c r="J59" s="16">
        <f t="shared" si="5"/>
        <v>3500</v>
      </c>
      <c r="K59" s="17" t="str">
        <f t="shared" si="3"/>
        <v>Approval Threshold</v>
      </c>
    </row>
    <row r="60">
      <c r="A60" s="8" t="s">
        <v>126</v>
      </c>
      <c r="B60" s="9" t="s">
        <v>127</v>
      </c>
      <c r="C60" s="10">
        <v>1.25</v>
      </c>
      <c r="D60" s="11">
        <v>2.9298984E7</v>
      </c>
      <c r="E60" s="11">
        <v>6.3904461E7</v>
      </c>
      <c r="F60" s="12">
        <f t="shared" si="1"/>
        <v>-34605477</v>
      </c>
      <c r="G60" s="13" t="str">
        <f t="shared" si="2"/>
        <v>NO</v>
      </c>
      <c r="H60" s="14">
        <v>50000.0</v>
      </c>
      <c r="I60" s="15" t="str">
        <f t="shared" si="4"/>
        <v>NOT FUNDED</v>
      </c>
      <c r="J60" s="16">
        <f t="shared" si="5"/>
        <v>3500</v>
      </c>
      <c r="K60" s="17" t="str">
        <f t="shared" si="3"/>
        <v>Approval Threshold</v>
      </c>
    </row>
    <row r="61">
      <c r="A61" s="8" t="s">
        <v>128</v>
      </c>
      <c r="B61" s="9" t="s">
        <v>129</v>
      </c>
      <c r="C61" s="10">
        <v>3.17</v>
      </c>
      <c r="D61" s="11">
        <v>4.6420588E7</v>
      </c>
      <c r="E61" s="11">
        <v>8.1338208E7</v>
      </c>
      <c r="F61" s="12">
        <f t="shared" si="1"/>
        <v>-34917620</v>
      </c>
      <c r="G61" s="13" t="str">
        <f t="shared" si="2"/>
        <v>NO</v>
      </c>
      <c r="H61" s="14">
        <v>50000.0</v>
      </c>
      <c r="I61" s="15" t="str">
        <f t="shared" si="4"/>
        <v>NOT FUNDED</v>
      </c>
      <c r="J61" s="16">
        <f t="shared" si="5"/>
        <v>3500</v>
      </c>
      <c r="K61" s="17" t="str">
        <f t="shared" si="3"/>
        <v>Approval Threshold</v>
      </c>
    </row>
    <row r="62">
      <c r="A62" s="18" t="s">
        <v>130</v>
      </c>
      <c r="B62" s="9" t="s">
        <v>131</v>
      </c>
      <c r="C62" s="10">
        <v>3.4</v>
      </c>
      <c r="D62" s="11">
        <v>4.7458002E7</v>
      </c>
      <c r="E62" s="11">
        <v>8.4221869E7</v>
      </c>
      <c r="F62" s="12">
        <f t="shared" si="1"/>
        <v>-36763867</v>
      </c>
      <c r="G62" s="13" t="str">
        <f t="shared" si="2"/>
        <v>NO</v>
      </c>
      <c r="H62" s="14">
        <v>20000.0</v>
      </c>
      <c r="I62" s="15" t="str">
        <f t="shared" si="4"/>
        <v>NOT FUNDED</v>
      </c>
      <c r="J62" s="16">
        <f t="shared" si="5"/>
        <v>3500</v>
      </c>
      <c r="K62" s="17" t="str">
        <f t="shared" si="3"/>
        <v>Approval Threshold</v>
      </c>
    </row>
    <row r="63">
      <c r="A63" s="8" t="s">
        <v>132</v>
      </c>
      <c r="B63" s="9" t="s">
        <v>133</v>
      </c>
      <c r="C63" s="10">
        <v>2.17</v>
      </c>
      <c r="D63" s="11">
        <v>2.9521179E7</v>
      </c>
      <c r="E63" s="11">
        <v>6.7624619E7</v>
      </c>
      <c r="F63" s="12">
        <f t="shared" si="1"/>
        <v>-38103440</v>
      </c>
      <c r="G63" s="13" t="str">
        <f t="shared" si="2"/>
        <v>NO</v>
      </c>
      <c r="H63" s="14">
        <v>50000.0</v>
      </c>
      <c r="I63" s="15" t="str">
        <f t="shared" si="4"/>
        <v>NOT FUNDED</v>
      </c>
      <c r="J63" s="16">
        <f t="shared" si="5"/>
        <v>3500</v>
      </c>
      <c r="K63" s="17" t="str">
        <f t="shared" si="3"/>
        <v>Approval Threshold</v>
      </c>
    </row>
    <row r="64">
      <c r="A64" s="8" t="s">
        <v>134</v>
      </c>
      <c r="B64" s="9" t="s">
        <v>135</v>
      </c>
      <c r="C64" s="10">
        <v>2.88</v>
      </c>
      <c r="D64" s="11">
        <v>3.9490585E7</v>
      </c>
      <c r="E64" s="11">
        <v>7.7674325E7</v>
      </c>
      <c r="F64" s="12">
        <f t="shared" si="1"/>
        <v>-38183740</v>
      </c>
      <c r="G64" s="13" t="str">
        <f t="shared" si="2"/>
        <v>NO</v>
      </c>
      <c r="H64" s="14">
        <v>50000.0</v>
      </c>
      <c r="I64" s="15" t="str">
        <f t="shared" si="4"/>
        <v>NOT FUNDED</v>
      </c>
      <c r="J64" s="16">
        <f t="shared" si="5"/>
        <v>3500</v>
      </c>
      <c r="K64" s="17" t="str">
        <f t="shared" si="3"/>
        <v>Approval Threshold</v>
      </c>
    </row>
    <row r="65">
      <c r="A65" s="8" t="s">
        <v>136</v>
      </c>
      <c r="B65" s="9" t="s">
        <v>137</v>
      </c>
      <c r="C65" s="10">
        <v>1.33</v>
      </c>
      <c r="D65" s="11">
        <v>3.2721333E7</v>
      </c>
      <c r="E65" s="11">
        <v>7.2837536E7</v>
      </c>
      <c r="F65" s="12">
        <f t="shared" si="1"/>
        <v>-40116203</v>
      </c>
      <c r="G65" s="13" t="str">
        <f t="shared" si="2"/>
        <v>NO</v>
      </c>
      <c r="H65" s="14">
        <v>20000.0</v>
      </c>
      <c r="I65" s="15" t="str">
        <f t="shared" si="4"/>
        <v>NOT FUNDED</v>
      </c>
      <c r="J65" s="16">
        <f t="shared" si="5"/>
        <v>3500</v>
      </c>
      <c r="K65" s="17" t="str">
        <f t="shared" si="3"/>
        <v>Approval Threshold</v>
      </c>
    </row>
    <row r="66">
      <c r="A66" s="8" t="s">
        <v>138</v>
      </c>
      <c r="B66" s="9" t="s">
        <v>139</v>
      </c>
      <c r="C66" s="10">
        <v>2.92</v>
      </c>
      <c r="D66" s="11">
        <v>3.9064167E7</v>
      </c>
      <c r="E66" s="11">
        <v>8.0002692E7</v>
      </c>
      <c r="F66" s="12">
        <f t="shared" si="1"/>
        <v>-40938525</v>
      </c>
      <c r="G66" s="13" t="str">
        <f t="shared" si="2"/>
        <v>NO</v>
      </c>
      <c r="H66" s="14">
        <v>5000.0</v>
      </c>
      <c r="I66" s="15" t="str">
        <f t="shared" si="4"/>
        <v>NOT FUNDED</v>
      </c>
      <c r="J66" s="16">
        <f t="shared" si="5"/>
        <v>3500</v>
      </c>
      <c r="K66" s="17" t="str">
        <f t="shared" si="3"/>
        <v>Approval Threshold</v>
      </c>
    </row>
    <row r="67">
      <c r="A67" s="8" t="s">
        <v>140</v>
      </c>
      <c r="B67" s="9" t="s">
        <v>141</v>
      </c>
      <c r="C67" s="10">
        <v>1.43</v>
      </c>
      <c r="D67" s="11">
        <v>2.8138947E7</v>
      </c>
      <c r="E67" s="11">
        <v>6.9187884E7</v>
      </c>
      <c r="F67" s="12">
        <f t="shared" si="1"/>
        <v>-41048937</v>
      </c>
      <c r="G67" s="13" t="str">
        <f t="shared" si="2"/>
        <v>NO</v>
      </c>
      <c r="H67" s="14">
        <v>25000.0</v>
      </c>
      <c r="I67" s="15" t="str">
        <f t="shared" si="4"/>
        <v>NOT FUNDED</v>
      </c>
      <c r="J67" s="16">
        <f t="shared" si="5"/>
        <v>3500</v>
      </c>
      <c r="K67" s="17" t="str">
        <f t="shared" si="3"/>
        <v>Approval Threshold</v>
      </c>
    </row>
    <row r="68">
      <c r="A68" s="8" t="s">
        <v>142</v>
      </c>
      <c r="B68" s="9" t="s">
        <v>143</v>
      </c>
      <c r="C68" s="10">
        <v>3.08</v>
      </c>
      <c r="D68" s="11">
        <v>6.5269395E7</v>
      </c>
      <c r="E68" s="11">
        <v>1.06447577E8</v>
      </c>
      <c r="F68" s="12">
        <f t="shared" si="1"/>
        <v>-41178182</v>
      </c>
      <c r="G68" s="13" t="str">
        <f t="shared" si="2"/>
        <v>NO</v>
      </c>
      <c r="H68" s="14">
        <v>100000.0</v>
      </c>
      <c r="I68" s="15" t="str">
        <f t="shared" si="4"/>
        <v>NOT FUNDED</v>
      </c>
      <c r="J68" s="16">
        <f t="shared" si="5"/>
        <v>3500</v>
      </c>
      <c r="K68" s="17" t="str">
        <f t="shared" si="3"/>
        <v>Approval Threshold</v>
      </c>
    </row>
    <row r="69">
      <c r="A69" s="8" t="s">
        <v>144</v>
      </c>
      <c r="B69" s="9" t="s">
        <v>145</v>
      </c>
      <c r="C69" s="10">
        <v>1.58</v>
      </c>
      <c r="D69" s="11">
        <v>2.6772852E7</v>
      </c>
      <c r="E69" s="11">
        <v>6.9188224E7</v>
      </c>
      <c r="F69" s="12">
        <f t="shared" si="1"/>
        <v>-42415372</v>
      </c>
      <c r="G69" s="13" t="str">
        <f t="shared" si="2"/>
        <v>NO</v>
      </c>
      <c r="H69" s="14">
        <v>100000.0</v>
      </c>
      <c r="I69" s="15" t="str">
        <f t="shared" si="4"/>
        <v>NOT FUNDED</v>
      </c>
      <c r="J69" s="16">
        <f t="shared" si="5"/>
        <v>3500</v>
      </c>
      <c r="K69" s="17" t="str">
        <f t="shared" si="3"/>
        <v>Approval Threshold</v>
      </c>
    </row>
    <row r="70">
      <c r="A70" s="8" t="s">
        <v>146</v>
      </c>
      <c r="B70" s="9" t="s">
        <v>147</v>
      </c>
      <c r="C70" s="10">
        <v>2.33</v>
      </c>
      <c r="D70" s="11">
        <v>2.9669029E7</v>
      </c>
      <c r="E70" s="11">
        <v>7.2465056E7</v>
      </c>
      <c r="F70" s="12">
        <f t="shared" si="1"/>
        <v>-42796027</v>
      </c>
      <c r="G70" s="13" t="str">
        <f t="shared" si="2"/>
        <v>NO</v>
      </c>
      <c r="H70" s="14">
        <v>35000.0</v>
      </c>
      <c r="I70" s="15" t="str">
        <f t="shared" si="4"/>
        <v>NOT FUNDED</v>
      </c>
      <c r="J70" s="16">
        <f t="shared" si="5"/>
        <v>3500</v>
      </c>
      <c r="K70" s="17" t="str">
        <f t="shared" si="3"/>
        <v>Approval Threshold</v>
      </c>
    </row>
    <row r="71">
      <c r="A71" s="8" t="s">
        <v>148</v>
      </c>
      <c r="B71" s="9" t="s">
        <v>149</v>
      </c>
      <c r="C71" s="10">
        <v>3.14</v>
      </c>
      <c r="D71" s="11">
        <v>5.3849023E7</v>
      </c>
      <c r="E71" s="11">
        <v>9.753766E7</v>
      </c>
      <c r="F71" s="12">
        <f t="shared" si="1"/>
        <v>-43688637</v>
      </c>
      <c r="G71" s="13" t="str">
        <f t="shared" si="2"/>
        <v>NO</v>
      </c>
      <c r="H71" s="14">
        <v>80000.0</v>
      </c>
      <c r="I71" s="15" t="str">
        <f t="shared" si="4"/>
        <v>NOT FUNDED</v>
      </c>
      <c r="J71" s="16">
        <f t="shared" si="5"/>
        <v>3500</v>
      </c>
      <c r="K71" s="17" t="str">
        <f t="shared" si="3"/>
        <v>Approval Threshold</v>
      </c>
    </row>
    <row r="72">
      <c r="A72" s="8" t="s">
        <v>150</v>
      </c>
      <c r="B72" s="9" t="s">
        <v>151</v>
      </c>
      <c r="C72" s="10">
        <v>1.71</v>
      </c>
      <c r="D72" s="11">
        <v>2.7473777E7</v>
      </c>
      <c r="E72" s="11">
        <v>7.1752841E7</v>
      </c>
      <c r="F72" s="12">
        <f t="shared" si="1"/>
        <v>-44279064</v>
      </c>
      <c r="G72" s="13" t="str">
        <f t="shared" si="2"/>
        <v>NO</v>
      </c>
      <c r="H72" s="14">
        <v>10000.0</v>
      </c>
      <c r="I72" s="15" t="str">
        <f t="shared" si="4"/>
        <v>NOT FUNDED</v>
      </c>
      <c r="J72" s="16">
        <f t="shared" si="5"/>
        <v>3500</v>
      </c>
      <c r="K72" s="17" t="str">
        <f t="shared" si="3"/>
        <v>Approval Threshold</v>
      </c>
    </row>
    <row r="73">
      <c r="A73" s="8" t="s">
        <v>152</v>
      </c>
      <c r="B73" s="9" t="s">
        <v>153</v>
      </c>
      <c r="C73" s="10">
        <v>1.55</v>
      </c>
      <c r="D73" s="11">
        <v>3.1263857E7</v>
      </c>
      <c r="E73" s="11">
        <v>7.6003877E7</v>
      </c>
      <c r="F73" s="12">
        <f t="shared" si="1"/>
        <v>-44740020</v>
      </c>
      <c r="G73" s="13" t="str">
        <f t="shared" si="2"/>
        <v>NO</v>
      </c>
      <c r="H73" s="14">
        <v>5000.0</v>
      </c>
      <c r="I73" s="15" t="str">
        <f t="shared" si="4"/>
        <v>NOT FUNDED</v>
      </c>
      <c r="J73" s="16">
        <f t="shared" si="5"/>
        <v>3500</v>
      </c>
      <c r="K73" s="17" t="str">
        <f t="shared" si="3"/>
        <v>Approval Threshold</v>
      </c>
    </row>
    <row r="74">
      <c r="A74" s="8" t="s">
        <v>154</v>
      </c>
      <c r="B74" s="9" t="s">
        <v>155</v>
      </c>
      <c r="C74" s="10">
        <v>1.37</v>
      </c>
      <c r="D74" s="11">
        <v>3.2198626E7</v>
      </c>
      <c r="E74" s="11">
        <v>7.7174001E7</v>
      </c>
      <c r="F74" s="12">
        <f t="shared" si="1"/>
        <v>-44975375</v>
      </c>
      <c r="G74" s="13" t="str">
        <f t="shared" si="2"/>
        <v>NO</v>
      </c>
      <c r="H74" s="14">
        <v>10000.0</v>
      </c>
      <c r="I74" s="15" t="str">
        <f t="shared" si="4"/>
        <v>NOT FUNDED</v>
      </c>
      <c r="J74" s="16">
        <f t="shared" si="5"/>
        <v>3500</v>
      </c>
      <c r="K74" s="17" t="str">
        <f t="shared" si="3"/>
        <v>Approval Threshold</v>
      </c>
    </row>
    <row r="75">
      <c r="A75" s="8" t="s">
        <v>156</v>
      </c>
      <c r="B75" s="9" t="s">
        <v>157</v>
      </c>
      <c r="C75" s="10">
        <v>2.76</v>
      </c>
      <c r="D75" s="11">
        <v>4.524718E7</v>
      </c>
      <c r="E75" s="11">
        <v>9.1767898E7</v>
      </c>
      <c r="F75" s="12">
        <f t="shared" si="1"/>
        <v>-46520718</v>
      </c>
      <c r="G75" s="13" t="str">
        <f t="shared" si="2"/>
        <v>NO</v>
      </c>
      <c r="H75" s="14">
        <v>50000.0</v>
      </c>
      <c r="I75" s="15" t="str">
        <f t="shared" si="4"/>
        <v>NOT FUNDED</v>
      </c>
      <c r="J75" s="16">
        <f t="shared" si="5"/>
        <v>3500</v>
      </c>
      <c r="K75" s="17" t="str">
        <f t="shared" si="3"/>
        <v>Approval Threshold</v>
      </c>
    </row>
    <row r="76">
      <c r="A76" s="8" t="s">
        <v>158</v>
      </c>
      <c r="B76" s="9" t="s">
        <v>159</v>
      </c>
      <c r="C76" s="10">
        <v>2.27</v>
      </c>
      <c r="D76" s="11">
        <v>1.7522199E7</v>
      </c>
      <c r="E76" s="11">
        <v>6.5703187E7</v>
      </c>
      <c r="F76" s="12">
        <f t="shared" si="1"/>
        <v>-48180988</v>
      </c>
      <c r="G76" s="13" t="str">
        <f t="shared" si="2"/>
        <v>NO</v>
      </c>
      <c r="H76" s="14">
        <v>20000.0</v>
      </c>
      <c r="I76" s="15" t="str">
        <f t="shared" si="4"/>
        <v>NOT FUNDED</v>
      </c>
      <c r="J76" s="16">
        <f t="shared" si="5"/>
        <v>3500</v>
      </c>
      <c r="K76" s="17" t="str">
        <f t="shared" si="3"/>
        <v>Approval Threshold</v>
      </c>
    </row>
    <row r="77">
      <c r="A77" s="8" t="s">
        <v>160</v>
      </c>
      <c r="B77" s="9" t="s">
        <v>161</v>
      </c>
      <c r="C77" s="10">
        <v>2.22</v>
      </c>
      <c r="D77" s="11">
        <v>2.8559521E7</v>
      </c>
      <c r="E77" s="11">
        <v>7.8395697E7</v>
      </c>
      <c r="F77" s="12">
        <f t="shared" si="1"/>
        <v>-49836176</v>
      </c>
      <c r="G77" s="13" t="str">
        <f t="shared" si="2"/>
        <v>NO</v>
      </c>
      <c r="H77" s="14">
        <v>50000.0</v>
      </c>
      <c r="I77" s="15" t="str">
        <f t="shared" si="4"/>
        <v>NOT FUNDED</v>
      </c>
      <c r="J77" s="16">
        <f t="shared" si="5"/>
        <v>3500</v>
      </c>
      <c r="K77" s="17" t="str">
        <f t="shared" si="3"/>
        <v>Approval Threshold</v>
      </c>
    </row>
    <row r="78">
      <c r="A78" s="8" t="s">
        <v>162</v>
      </c>
      <c r="B78" s="9" t="s">
        <v>163</v>
      </c>
      <c r="C78" s="10">
        <v>1.67</v>
      </c>
      <c r="D78" s="11">
        <v>2.8805775E7</v>
      </c>
      <c r="E78" s="11">
        <v>7.8884769E7</v>
      </c>
      <c r="F78" s="12">
        <f t="shared" si="1"/>
        <v>-50078994</v>
      </c>
      <c r="G78" s="13" t="str">
        <f t="shared" si="2"/>
        <v>NO</v>
      </c>
      <c r="H78" s="14">
        <v>5003.0</v>
      </c>
      <c r="I78" s="15" t="str">
        <f t="shared" si="4"/>
        <v>NOT FUNDED</v>
      </c>
      <c r="J78" s="16">
        <f t="shared" si="5"/>
        <v>3500</v>
      </c>
      <c r="K78" s="17" t="str">
        <f t="shared" si="3"/>
        <v>Approval Threshold</v>
      </c>
    </row>
    <row r="79">
      <c r="A79" s="8" t="s">
        <v>164</v>
      </c>
      <c r="B79" s="9" t="s">
        <v>165</v>
      </c>
      <c r="C79" s="10">
        <v>1.5</v>
      </c>
      <c r="D79" s="11">
        <v>2.9861638E7</v>
      </c>
      <c r="E79" s="11">
        <v>8.0358525E7</v>
      </c>
      <c r="F79" s="12">
        <f t="shared" si="1"/>
        <v>-50496887</v>
      </c>
      <c r="G79" s="13" t="str">
        <f t="shared" si="2"/>
        <v>NO</v>
      </c>
      <c r="H79" s="14">
        <v>80000.0</v>
      </c>
      <c r="I79" s="15" t="str">
        <f t="shared" si="4"/>
        <v>NOT FUNDED</v>
      </c>
      <c r="J79" s="16">
        <f t="shared" si="5"/>
        <v>3500</v>
      </c>
      <c r="K79" s="17" t="str">
        <f t="shared" si="3"/>
        <v>Approval Threshold</v>
      </c>
    </row>
    <row r="80">
      <c r="A80" s="8" t="s">
        <v>166</v>
      </c>
      <c r="B80" s="9" t="s">
        <v>167</v>
      </c>
      <c r="C80" s="10">
        <v>1.86</v>
      </c>
      <c r="D80" s="11">
        <v>3.140321E7</v>
      </c>
      <c r="E80" s="11">
        <v>8.2155538E7</v>
      </c>
      <c r="F80" s="12">
        <f t="shared" si="1"/>
        <v>-50752328</v>
      </c>
      <c r="G80" s="13" t="str">
        <f t="shared" si="2"/>
        <v>NO</v>
      </c>
      <c r="H80" s="14">
        <v>125000.0</v>
      </c>
      <c r="I80" s="15" t="str">
        <f t="shared" si="4"/>
        <v>NOT FUNDED</v>
      </c>
      <c r="J80" s="16">
        <f t="shared" si="5"/>
        <v>3500</v>
      </c>
      <c r="K80" s="17" t="str">
        <f t="shared" si="3"/>
        <v>Approval Threshold</v>
      </c>
    </row>
    <row r="81">
      <c r="A81" s="8" t="s">
        <v>168</v>
      </c>
      <c r="B81" s="9" t="s">
        <v>169</v>
      </c>
      <c r="C81" s="10">
        <v>1.35</v>
      </c>
      <c r="D81" s="11">
        <v>2.7286192E7</v>
      </c>
      <c r="E81" s="11">
        <v>7.9195188E7</v>
      </c>
      <c r="F81" s="12">
        <f t="shared" si="1"/>
        <v>-51908996</v>
      </c>
      <c r="G81" s="13" t="str">
        <f t="shared" si="2"/>
        <v>NO</v>
      </c>
      <c r="H81" s="14">
        <v>4000.0</v>
      </c>
      <c r="I81" s="15" t="str">
        <f t="shared" si="4"/>
        <v>NOT FUNDED</v>
      </c>
      <c r="J81" s="16">
        <f t="shared" si="5"/>
        <v>3500</v>
      </c>
      <c r="K81" s="17" t="str">
        <f t="shared" si="3"/>
        <v>Approval Threshold</v>
      </c>
    </row>
    <row r="82">
      <c r="A82" s="8" t="s">
        <v>170</v>
      </c>
      <c r="B82" s="9" t="s">
        <v>171</v>
      </c>
      <c r="C82" s="10">
        <v>2.67</v>
      </c>
      <c r="D82" s="11">
        <v>3.2836513E7</v>
      </c>
      <c r="E82" s="11">
        <v>8.6271744E7</v>
      </c>
      <c r="F82" s="12">
        <f t="shared" si="1"/>
        <v>-53435231</v>
      </c>
      <c r="G82" s="13" t="str">
        <f t="shared" si="2"/>
        <v>NO</v>
      </c>
      <c r="H82" s="14">
        <v>50000.0</v>
      </c>
      <c r="I82" s="15" t="str">
        <f t="shared" si="4"/>
        <v>NOT FUNDED</v>
      </c>
      <c r="J82" s="16">
        <f t="shared" si="5"/>
        <v>3500</v>
      </c>
      <c r="K82" s="17" t="str">
        <f t="shared" si="3"/>
        <v>Approval Threshold</v>
      </c>
    </row>
    <row r="83">
      <c r="A83" s="8" t="s">
        <v>172</v>
      </c>
      <c r="B83" s="9" t="s">
        <v>173</v>
      </c>
      <c r="C83" s="10">
        <v>2.94</v>
      </c>
      <c r="D83" s="11">
        <v>4.2264407E7</v>
      </c>
      <c r="E83" s="11">
        <v>9.6653625E7</v>
      </c>
      <c r="F83" s="12">
        <f t="shared" si="1"/>
        <v>-54389218</v>
      </c>
      <c r="G83" s="13" t="str">
        <f t="shared" si="2"/>
        <v>NO</v>
      </c>
      <c r="H83" s="14">
        <v>50000.0</v>
      </c>
      <c r="I83" s="15" t="str">
        <f t="shared" si="4"/>
        <v>NOT FUNDED</v>
      </c>
      <c r="J83" s="16">
        <f t="shared" si="5"/>
        <v>3500</v>
      </c>
      <c r="K83" s="17" t="str">
        <f t="shared" si="3"/>
        <v>Approval Threshold</v>
      </c>
    </row>
    <row r="84">
      <c r="A84" s="8" t="s">
        <v>174</v>
      </c>
      <c r="B84" s="9" t="s">
        <v>175</v>
      </c>
      <c r="C84" s="10">
        <v>2.0</v>
      </c>
      <c r="D84" s="11">
        <v>3.5459239E7</v>
      </c>
      <c r="E84" s="11">
        <v>9.1609179E7</v>
      </c>
      <c r="F84" s="12">
        <f t="shared" si="1"/>
        <v>-56149940</v>
      </c>
      <c r="G84" s="13" t="str">
        <f t="shared" si="2"/>
        <v>NO</v>
      </c>
      <c r="H84" s="14">
        <v>100000.0</v>
      </c>
      <c r="I84" s="15" t="str">
        <f t="shared" si="4"/>
        <v>NOT FUNDED</v>
      </c>
      <c r="J84" s="16">
        <f t="shared" si="5"/>
        <v>3500</v>
      </c>
      <c r="K84" s="17" t="str">
        <f t="shared" si="3"/>
        <v>Approval Threshold</v>
      </c>
    </row>
    <row r="85">
      <c r="A85" s="8" t="s">
        <v>176</v>
      </c>
      <c r="B85" s="9" t="s">
        <v>177</v>
      </c>
      <c r="C85" s="10">
        <v>2.36</v>
      </c>
      <c r="D85" s="11">
        <v>3.629113E7</v>
      </c>
      <c r="E85" s="11">
        <v>9.2546763E7</v>
      </c>
      <c r="F85" s="12">
        <f t="shared" si="1"/>
        <v>-56255633</v>
      </c>
      <c r="G85" s="13" t="str">
        <f t="shared" si="2"/>
        <v>NO</v>
      </c>
      <c r="H85" s="14">
        <v>200000.0</v>
      </c>
      <c r="I85" s="15" t="str">
        <f t="shared" si="4"/>
        <v>NOT FUNDED</v>
      </c>
      <c r="J85" s="16">
        <f t="shared" si="5"/>
        <v>3500</v>
      </c>
      <c r="K85" s="17" t="str">
        <f t="shared" si="3"/>
        <v>Approval Threshold</v>
      </c>
    </row>
    <row r="86">
      <c r="A86" s="8" t="s">
        <v>178</v>
      </c>
      <c r="B86" s="9" t="s">
        <v>179</v>
      </c>
      <c r="C86" s="10">
        <v>1.08</v>
      </c>
      <c r="D86" s="11">
        <v>3.7558414E7</v>
      </c>
      <c r="E86" s="11">
        <v>9.3843779E7</v>
      </c>
      <c r="F86" s="12">
        <f t="shared" si="1"/>
        <v>-56285365</v>
      </c>
      <c r="G86" s="13" t="str">
        <f t="shared" si="2"/>
        <v>NO</v>
      </c>
      <c r="H86" s="14">
        <v>35000.0</v>
      </c>
      <c r="I86" s="15" t="str">
        <f t="shared" si="4"/>
        <v>NOT FUNDED</v>
      </c>
      <c r="J86" s="16">
        <f t="shared" si="5"/>
        <v>3500</v>
      </c>
      <c r="K86" s="17" t="str">
        <f t="shared" si="3"/>
        <v>Approval Threshold</v>
      </c>
    </row>
    <row r="87">
      <c r="A87" s="8" t="s">
        <v>180</v>
      </c>
      <c r="B87" s="9" t="s">
        <v>181</v>
      </c>
      <c r="C87" s="10">
        <v>1.33</v>
      </c>
      <c r="D87" s="11">
        <v>3.2191778E7</v>
      </c>
      <c r="E87" s="11">
        <v>9.0988691E7</v>
      </c>
      <c r="F87" s="12">
        <f t="shared" si="1"/>
        <v>-58796913</v>
      </c>
      <c r="G87" s="13" t="str">
        <f t="shared" si="2"/>
        <v>NO</v>
      </c>
      <c r="H87" s="14">
        <v>125000.0</v>
      </c>
      <c r="I87" s="15" t="str">
        <f t="shared" si="4"/>
        <v>NOT FUNDED</v>
      </c>
      <c r="J87" s="16">
        <f t="shared" si="5"/>
        <v>3500</v>
      </c>
      <c r="K87" s="17" t="str">
        <f t="shared" si="3"/>
        <v>Approval Threshold</v>
      </c>
    </row>
    <row r="88">
      <c r="A88" s="8" t="s">
        <v>182</v>
      </c>
      <c r="B88" s="9" t="s">
        <v>183</v>
      </c>
      <c r="C88" s="10">
        <v>2.13</v>
      </c>
      <c r="D88" s="11">
        <v>2.2604384E7</v>
      </c>
      <c r="E88" s="11">
        <v>8.3996788E7</v>
      </c>
      <c r="F88" s="12">
        <f t="shared" si="1"/>
        <v>-61392404</v>
      </c>
      <c r="G88" s="13" t="str">
        <f t="shared" si="2"/>
        <v>NO</v>
      </c>
      <c r="H88" s="14">
        <v>75000.0</v>
      </c>
      <c r="I88" s="15" t="str">
        <f t="shared" si="4"/>
        <v>NOT FUNDED</v>
      </c>
      <c r="J88" s="16">
        <f t="shared" si="5"/>
        <v>3500</v>
      </c>
      <c r="K88" s="17" t="str">
        <f t="shared" si="3"/>
        <v>Approval Threshold</v>
      </c>
    </row>
    <row r="89">
      <c r="A89" s="8" t="s">
        <v>184</v>
      </c>
      <c r="B89" s="9" t="s">
        <v>185</v>
      </c>
      <c r="C89" s="10">
        <v>2.33</v>
      </c>
      <c r="D89" s="11">
        <v>2.8668406E7</v>
      </c>
      <c r="E89" s="11">
        <v>9.0385648E7</v>
      </c>
      <c r="F89" s="12">
        <f t="shared" si="1"/>
        <v>-61717242</v>
      </c>
      <c r="G89" s="13" t="str">
        <f t="shared" si="2"/>
        <v>NO</v>
      </c>
      <c r="H89" s="14">
        <v>100000.0</v>
      </c>
      <c r="I89" s="15" t="str">
        <f t="shared" si="4"/>
        <v>NOT FUNDED</v>
      </c>
      <c r="J89" s="16">
        <f t="shared" si="5"/>
        <v>3500</v>
      </c>
      <c r="K89" s="17" t="str">
        <f t="shared" si="3"/>
        <v>Approval Threshold</v>
      </c>
    </row>
    <row r="90">
      <c r="A90" s="8" t="s">
        <v>186</v>
      </c>
      <c r="B90" s="9" t="s">
        <v>187</v>
      </c>
      <c r="C90" s="10">
        <v>1.44</v>
      </c>
      <c r="D90" s="11">
        <v>3.2525796E7</v>
      </c>
      <c r="E90" s="11">
        <v>9.4269722E7</v>
      </c>
      <c r="F90" s="12">
        <f t="shared" si="1"/>
        <v>-61743926</v>
      </c>
      <c r="G90" s="13" t="str">
        <f t="shared" si="2"/>
        <v>NO</v>
      </c>
      <c r="H90" s="14">
        <v>100000.0</v>
      </c>
      <c r="I90" s="15" t="str">
        <f t="shared" si="4"/>
        <v>NOT FUNDED</v>
      </c>
      <c r="J90" s="16">
        <f t="shared" si="5"/>
        <v>3500</v>
      </c>
      <c r="K90" s="17" t="str">
        <f t="shared" si="3"/>
        <v>Approval Threshold</v>
      </c>
    </row>
    <row r="91">
      <c r="A91" s="8" t="s">
        <v>188</v>
      </c>
      <c r="B91" s="9" t="s">
        <v>189</v>
      </c>
      <c r="C91" s="10">
        <v>1.56</v>
      </c>
      <c r="D91" s="11">
        <v>3.1290193E7</v>
      </c>
      <c r="E91" s="11">
        <v>9.3947853E7</v>
      </c>
      <c r="F91" s="12">
        <f t="shared" si="1"/>
        <v>-62657660</v>
      </c>
      <c r="G91" s="13" t="str">
        <f t="shared" si="2"/>
        <v>NO</v>
      </c>
      <c r="H91" s="14">
        <v>100000.0</v>
      </c>
      <c r="I91" s="15" t="str">
        <f t="shared" si="4"/>
        <v>NOT FUNDED</v>
      </c>
      <c r="J91" s="16">
        <f t="shared" si="5"/>
        <v>3500</v>
      </c>
      <c r="K91" s="17" t="str">
        <f t="shared" si="3"/>
        <v>Approval Threshold</v>
      </c>
    </row>
    <row r="92">
      <c r="A92" s="8" t="s">
        <v>190</v>
      </c>
      <c r="B92" s="9" t="s">
        <v>191</v>
      </c>
      <c r="C92" s="10">
        <v>3.4</v>
      </c>
      <c r="D92" s="11">
        <v>2.6608369E7</v>
      </c>
      <c r="E92" s="11">
        <v>9.0818246E7</v>
      </c>
      <c r="F92" s="12">
        <f t="shared" si="1"/>
        <v>-64209877</v>
      </c>
      <c r="G92" s="13" t="str">
        <f t="shared" si="2"/>
        <v>NO</v>
      </c>
      <c r="H92" s="14">
        <v>200000.0</v>
      </c>
      <c r="I92" s="15" t="str">
        <f t="shared" si="4"/>
        <v>NOT FUNDED</v>
      </c>
      <c r="J92" s="16">
        <f t="shared" si="5"/>
        <v>3500</v>
      </c>
      <c r="K92" s="17" t="str">
        <f t="shared" si="3"/>
        <v>Approval Threshold</v>
      </c>
    </row>
    <row r="93">
      <c r="A93" s="8" t="s">
        <v>192</v>
      </c>
      <c r="B93" s="9" t="s">
        <v>193</v>
      </c>
      <c r="C93" s="10">
        <v>2.22</v>
      </c>
      <c r="D93" s="11">
        <v>1.6196649E7</v>
      </c>
      <c r="E93" s="11">
        <v>8.1459694E7</v>
      </c>
      <c r="F93" s="12">
        <f t="shared" si="1"/>
        <v>-65263045</v>
      </c>
      <c r="G93" s="13" t="str">
        <f t="shared" si="2"/>
        <v>NO</v>
      </c>
      <c r="H93" s="14">
        <v>50000.0</v>
      </c>
      <c r="I93" s="15" t="str">
        <f t="shared" si="4"/>
        <v>NOT FUNDED</v>
      </c>
      <c r="J93" s="16">
        <f t="shared" si="5"/>
        <v>3500</v>
      </c>
      <c r="K93" s="17" t="str">
        <f t="shared" si="3"/>
        <v>Approval Threshold</v>
      </c>
    </row>
    <row r="94">
      <c r="A94" s="8" t="s">
        <v>194</v>
      </c>
      <c r="B94" s="9" t="s">
        <v>195</v>
      </c>
      <c r="C94" s="10">
        <v>1.31</v>
      </c>
      <c r="D94" s="11">
        <v>2.7953276E7</v>
      </c>
      <c r="E94" s="11">
        <v>9.4312685E7</v>
      </c>
      <c r="F94" s="12">
        <f t="shared" si="1"/>
        <v>-66359409</v>
      </c>
      <c r="G94" s="13" t="str">
        <f t="shared" si="2"/>
        <v>NO</v>
      </c>
      <c r="H94" s="14">
        <v>50000.0</v>
      </c>
      <c r="I94" s="15" t="str">
        <f t="shared" si="4"/>
        <v>NOT FUNDED</v>
      </c>
      <c r="J94" s="16">
        <f t="shared" si="5"/>
        <v>3500</v>
      </c>
      <c r="K94" s="17" t="str">
        <f t="shared" si="3"/>
        <v>Approval Threshold</v>
      </c>
    </row>
    <row r="95">
      <c r="A95" s="8" t="s">
        <v>196</v>
      </c>
      <c r="B95" s="9" t="s">
        <v>197</v>
      </c>
      <c r="C95" s="10">
        <v>1.5</v>
      </c>
      <c r="D95" s="11">
        <v>1.9594545E7</v>
      </c>
      <c r="E95" s="11">
        <v>9.0691016E7</v>
      </c>
      <c r="F95" s="12">
        <f t="shared" si="1"/>
        <v>-71096471</v>
      </c>
      <c r="G95" s="13" t="str">
        <f t="shared" si="2"/>
        <v>NO</v>
      </c>
      <c r="H95" s="14">
        <v>25000.0</v>
      </c>
      <c r="I95" s="15" t="str">
        <f t="shared" si="4"/>
        <v>NOT FUNDED</v>
      </c>
      <c r="J95" s="16">
        <f t="shared" si="5"/>
        <v>3500</v>
      </c>
      <c r="K95" s="17" t="str">
        <f t="shared" si="3"/>
        <v>Approval Threshold</v>
      </c>
    </row>
    <row r="96">
      <c r="A96" s="8" t="s">
        <v>198</v>
      </c>
      <c r="B96" s="9" t="s">
        <v>199</v>
      </c>
      <c r="C96" s="10">
        <v>1.0</v>
      </c>
      <c r="D96" s="11">
        <v>2.9273854E7</v>
      </c>
      <c r="E96" s="11">
        <v>1.02705235E8</v>
      </c>
      <c r="F96" s="12">
        <f t="shared" si="1"/>
        <v>-73431381</v>
      </c>
      <c r="G96" s="13" t="str">
        <f t="shared" si="2"/>
        <v>NO</v>
      </c>
      <c r="H96" s="14">
        <v>5000.0</v>
      </c>
      <c r="I96" s="15" t="str">
        <f t="shared" si="4"/>
        <v>NOT FUNDED</v>
      </c>
      <c r="J96" s="16">
        <f t="shared" si="5"/>
        <v>3500</v>
      </c>
      <c r="K96" s="17" t="str">
        <f t="shared" si="3"/>
        <v>Approval Threshold</v>
      </c>
    </row>
    <row r="97">
      <c r="A97" s="8" t="s">
        <v>200</v>
      </c>
      <c r="B97" s="9" t="s">
        <v>201</v>
      </c>
      <c r="C97" s="10">
        <v>1.11</v>
      </c>
      <c r="D97" s="11">
        <v>2.8834775E7</v>
      </c>
      <c r="E97" s="11">
        <v>1.03065181E8</v>
      </c>
      <c r="F97" s="12">
        <f t="shared" si="1"/>
        <v>-74230406</v>
      </c>
      <c r="G97" s="13" t="str">
        <f t="shared" si="2"/>
        <v>NO</v>
      </c>
      <c r="H97" s="14">
        <v>10000.0</v>
      </c>
      <c r="I97" s="15" t="str">
        <f t="shared" si="4"/>
        <v>NOT FUNDED</v>
      </c>
      <c r="J97" s="16">
        <f t="shared" si="5"/>
        <v>3500</v>
      </c>
      <c r="K97" s="17" t="str">
        <f t="shared" si="3"/>
        <v>Approval Threshold</v>
      </c>
    </row>
    <row r="98">
      <c r="A98" s="8" t="s">
        <v>202</v>
      </c>
      <c r="B98" s="9" t="s">
        <v>203</v>
      </c>
      <c r="C98" s="10">
        <v>1.0</v>
      </c>
      <c r="D98" s="11">
        <v>3.4214312E7</v>
      </c>
      <c r="E98" s="11">
        <v>1.10019841E8</v>
      </c>
      <c r="F98" s="12">
        <f t="shared" si="1"/>
        <v>-75805529</v>
      </c>
      <c r="G98" s="13" t="str">
        <f t="shared" si="2"/>
        <v>NO</v>
      </c>
      <c r="H98" s="14">
        <v>100000.0</v>
      </c>
      <c r="I98" s="15" t="str">
        <f t="shared" si="4"/>
        <v>NOT FUNDED</v>
      </c>
      <c r="J98" s="16">
        <f t="shared" si="5"/>
        <v>3500</v>
      </c>
      <c r="K98" s="17" t="str">
        <f t="shared" si="3"/>
        <v>Approval Threshold</v>
      </c>
    </row>
    <row r="99">
      <c r="A99" s="8" t="s">
        <v>204</v>
      </c>
      <c r="B99" s="9" t="s">
        <v>205</v>
      </c>
      <c r="C99" s="10">
        <v>1.25</v>
      </c>
      <c r="D99" s="11">
        <v>2.5632944E7</v>
      </c>
      <c r="E99" s="11">
        <v>1.01783773E8</v>
      </c>
      <c r="F99" s="12">
        <f t="shared" si="1"/>
        <v>-76150829</v>
      </c>
      <c r="G99" s="13" t="str">
        <f t="shared" si="2"/>
        <v>NO</v>
      </c>
      <c r="H99" s="14">
        <v>80000.0</v>
      </c>
      <c r="I99" s="15" t="str">
        <f t="shared" si="4"/>
        <v>NOT FUNDED</v>
      </c>
      <c r="J99" s="16">
        <f t="shared" si="5"/>
        <v>3500</v>
      </c>
      <c r="K99" s="17" t="str">
        <f t="shared" si="3"/>
        <v>Approval Threshold</v>
      </c>
    </row>
    <row r="100">
      <c r="A100" s="8" t="s">
        <v>206</v>
      </c>
      <c r="B100" s="9" t="s">
        <v>207</v>
      </c>
      <c r="C100" s="10">
        <v>1.25</v>
      </c>
      <c r="D100" s="11">
        <v>1.4273918E7</v>
      </c>
      <c r="E100" s="11">
        <v>9.5796212E7</v>
      </c>
      <c r="F100" s="12">
        <f t="shared" si="1"/>
        <v>-81522294</v>
      </c>
      <c r="G100" s="13" t="str">
        <f t="shared" si="2"/>
        <v>NO</v>
      </c>
      <c r="H100" s="14">
        <v>5001.0</v>
      </c>
      <c r="I100" s="15" t="str">
        <f t="shared" si="4"/>
        <v>NOT FUNDED</v>
      </c>
      <c r="J100" s="16">
        <f t="shared" si="5"/>
        <v>3500</v>
      </c>
      <c r="K100" s="17" t="str">
        <f t="shared" si="3"/>
        <v>Approval Threshold</v>
      </c>
    </row>
    <row r="101">
      <c r="A101" s="8" t="s">
        <v>208</v>
      </c>
      <c r="B101" s="9" t="s">
        <v>209</v>
      </c>
      <c r="C101" s="10">
        <v>1.0</v>
      </c>
      <c r="D101" s="11">
        <v>3.1372543E7</v>
      </c>
      <c r="E101" s="11">
        <v>1.14988724E8</v>
      </c>
      <c r="F101" s="12">
        <f t="shared" si="1"/>
        <v>-83616181</v>
      </c>
      <c r="G101" s="13" t="str">
        <f t="shared" si="2"/>
        <v>NO</v>
      </c>
      <c r="H101" s="14">
        <v>50000.0</v>
      </c>
      <c r="I101" s="15" t="str">
        <f t="shared" si="4"/>
        <v>NOT FUNDED</v>
      </c>
      <c r="J101" s="16">
        <f t="shared" si="5"/>
        <v>3500</v>
      </c>
      <c r="K101" s="17" t="str">
        <f t="shared" si="3"/>
        <v>Approval Threshold</v>
      </c>
    </row>
    <row r="102">
      <c r="A102" s="8" t="s">
        <v>210</v>
      </c>
      <c r="B102" s="9" t="s">
        <v>211</v>
      </c>
      <c r="C102" s="10">
        <v>1.0</v>
      </c>
      <c r="D102" s="11">
        <v>2.9321178E7</v>
      </c>
      <c r="E102" s="11">
        <v>1.18959795E8</v>
      </c>
      <c r="F102" s="12">
        <f t="shared" si="1"/>
        <v>-89638617</v>
      </c>
      <c r="G102" s="13" t="str">
        <f t="shared" si="2"/>
        <v>NO</v>
      </c>
      <c r="H102" s="14">
        <v>10000.0</v>
      </c>
      <c r="I102" s="15" t="str">
        <f t="shared" si="4"/>
        <v>NOT FUNDED</v>
      </c>
      <c r="J102" s="16">
        <f t="shared" si="5"/>
        <v>3500</v>
      </c>
      <c r="K102" s="17" t="str">
        <f t="shared" si="3"/>
        <v>Approval Threshold</v>
      </c>
    </row>
    <row r="103">
      <c r="A103" s="8" t="s">
        <v>212</v>
      </c>
      <c r="B103" s="9" t="s">
        <v>213</v>
      </c>
      <c r="C103" s="10">
        <v>1.4</v>
      </c>
      <c r="D103" s="11">
        <v>3.2603793E7</v>
      </c>
      <c r="E103" s="11">
        <v>1.28459563E8</v>
      </c>
      <c r="F103" s="12">
        <f t="shared" si="1"/>
        <v>-95855770</v>
      </c>
      <c r="G103" s="13" t="str">
        <f t="shared" si="2"/>
        <v>NO</v>
      </c>
      <c r="H103" s="14">
        <v>200000.0</v>
      </c>
      <c r="I103" s="15" t="str">
        <f t="shared" si="4"/>
        <v>NOT FUNDED</v>
      </c>
      <c r="J103" s="16">
        <f t="shared" si="5"/>
        <v>3500</v>
      </c>
      <c r="K103" s="17" t="str">
        <f t="shared" si="3"/>
        <v>Approval Threshold</v>
      </c>
    </row>
    <row r="104">
      <c r="A104" s="8" t="s">
        <v>214</v>
      </c>
      <c r="B104" s="9" t="s">
        <v>215</v>
      </c>
      <c r="C104" s="10">
        <v>1.0</v>
      </c>
      <c r="D104" s="11">
        <v>1.6190639E7</v>
      </c>
      <c r="E104" s="11">
        <v>1.14738399E8</v>
      </c>
      <c r="F104" s="12">
        <f t="shared" si="1"/>
        <v>-98547760</v>
      </c>
      <c r="G104" s="13" t="str">
        <f t="shared" si="2"/>
        <v>NO</v>
      </c>
      <c r="H104" s="14">
        <v>50000.0</v>
      </c>
      <c r="I104" s="15" t="str">
        <f t="shared" si="4"/>
        <v>NOT FUNDED</v>
      </c>
      <c r="J104" s="16">
        <f t="shared" si="5"/>
        <v>3500</v>
      </c>
      <c r="K104" s="17" t="str">
        <f t="shared" si="3"/>
        <v>Approval Threshold</v>
      </c>
    </row>
    <row r="105">
      <c r="A105" s="8" t="s">
        <v>216</v>
      </c>
      <c r="B105" s="9" t="s">
        <v>217</v>
      </c>
      <c r="C105" s="10">
        <v>1.09</v>
      </c>
      <c r="D105" s="11">
        <v>1.3238037E7</v>
      </c>
      <c r="E105" s="11">
        <v>1.18386547E8</v>
      </c>
      <c r="F105" s="12">
        <f t="shared" si="1"/>
        <v>-105148510</v>
      </c>
      <c r="G105" s="13" t="str">
        <f t="shared" si="2"/>
        <v>NO</v>
      </c>
      <c r="H105" s="14">
        <v>50000.0</v>
      </c>
      <c r="I105" s="15" t="str">
        <f t="shared" si="4"/>
        <v>NOT FUNDED</v>
      </c>
      <c r="J105" s="16">
        <f t="shared" si="5"/>
        <v>3500</v>
      </c>
      <c r="K105" s="17" t="str">
        <f t="shared" si="3"/>
        <v>Approval Threshold</v>
      </c>
    </row>
  </sheetData>
  <autoFilter ref="$A$1:$H$105">
    <sortState ref="A1:H105">
      <sortCondition descending="1" ref="F1:F105"/>
      <sortCondition ref="A1:A105"/>
    </sortState>
  </autoFilter>
  <conditionalFormatting sqref="I2:I105">
    <cfRule type="cellIs" dxfId="0" priority="1" operator="equal">
      <formula>"FUNDED"</formula>
    </cfRule>
  </conditionalFormatting>
  <conditionalFormatting sqref="I2:I105">
    <cfRule type="cellIs" dxfId="1" priority="2" operator="equal">
      <formula>"NOT FUNDED"</formula>
    </cfRule>
  </conditionalFormatting>
  <conditionalFormatting sqref="K2:K105">
    <cfRule type="cellIs" dxfId="0" priority="3" operator="greaterThan">
      <formula>999</formula>
    </cfRule>
  </conditionalFormatting>
  <conditionalFormatting sqref="K2:K105">
    <cfRule type="cellIs" dxfId="0" priority="4" operator="greaterThan">
      <formula>999</formula>
    </cfRule>
  </conditionalFormatting>
  <conditionalFormatting sqref="K2:K105">
    <cfRule type="containsText" dxfId="1" priority="5" operator="containsText" text="NOT FUNDED">
      <formula>NOT(ISERROR(SEARCH(("NOT FUNDED"),(K2))))</formula>
    </cfRule>
  </conditionalFormatting>
  <conditionalFormatting sqref="K2:K105">
    <cfRule type="cellIs" dxfId="2" priority="6" operator="equal">
      <formula>"Over Budget"</formula>
    </cfRule>
  </conditionalFormatting>
  <conditionalFormatting sqref="K2:K105">
    <cfRule type="cellIs" dxfId="1" priority="7" operator="equal">
      <formula>"Approval Threshold"</formula>
    </cfRule>
  </conditionalFormatting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  <hyperlink r:id="rId62" ref="B63"/>
    <hyperlink r:id="rId63" ref="B64"/>
    <hyperlink r:id="rId64" ref="B65"/>
    <hyperlink r:id="rId65" ref="B66"/>
    <hyperlink r:id="rId66" ref="B67"/>
    <hyperlink r:id="rId67" ref="B68"/>
    <hyperlink r:id="rId68" ref="B69"/>
    <hyperlink r:id="rId69" ref="B70"/>
    <hyperlink r:id="rId70" ref="B71"/>
    <hyperlink r:id="rId71" ref="B72"/>
    <hyperlink r:id="rId72" ref="B73"/>
    <hyperlink r:id="rId73" ref="B74"/>
    <hyperlink r:id="rId74" ref="B75"/>
    <hyperlink r:id="rId75" ref="B76"/>
    <hyperlink r:id="rId76" ref="B77"/>
    <hyperlink r:id="rId77" ref="B78"/>
    <hyperlink r:id="rId78" ref="B79"/>
    <hyperlink r:id="rId79" ref="B80"/>
    <hyperlink r:id="rId80" ref="B81"/>
    <hyperlink r:id="rId81" ref="B82"/>
    <hyperlink r:id="rId82" ref="B83"/>
    <hyperlink r:id="rId83" ref="B84"/>
    <hyperlink r:id="rId84" ref="B85"/>
    <hyperlink r:id="rId85" ref="B86"/>
    <hyperlink r:id="rId86" ref="B87"/>
    <hyperlink r:id="rId87" ref="B88"/>
    <hyperlink r:id="rId88" ref="B89"/>
    <hyperlink r:id="rId89" ref="B90"/>
    <hyperlink r:id="rId90" ref="B91"/>
    <hyperlink r:id="rId91" ref="B92"/>
    <hyperlink r:id="rId92" ref="B93"/>
    <hyperlink r:id="rId93" ref="B94"/>
    <hyperlink r:id="rId94" ref="B95"/>
    <hyperlink r:id="rId95" ref="B96"/>
    <hyperlink r:id="rId96" ref="B97"/>
    <hyperlink r:id="rId97" ref="B98"/>
    <hyperlink r:id="rId98" ref="B99"/>
    <hyperlink r:id="rId99" ref="B100"/>
    <hyperlink r:id="rId100" ref="B101"/>
    <hyperlink r:id="rId101" ref="B102"/>
    <hyperlink r:id="rId102" ref="B103"/>
    <hyperlink r:id="rId103" ref="B104"/>
    <hyperlink r:id="rId104" ref="B105"/>
  </hyperlinks>
  <drawing r:id="rId10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31.88"/>
    <col customWidth="1" min="3" max="3" width="14.0"/>
    <col customWidth="1" min="4" max="5" width="17.88"/>
    <col customWidth="1" min="6" max="6" width="18.38"/>
    <col customWidth="1" min="7" max="7" width="11.88"/>
    <col customWidth="1" min="8" max="8" width="15.25"/>
    <col customWidth="1" min="9" max="9" width="12.25"/>
    <col customWidth="1" min="10" max="10" width="13.25"/>
    <col customWidth="1" min="11" max="11" width="15.5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5" t="s">
        <v>7</v>
      </c>
      <c r="I1" s="1" t="s">
        <v>8</v>
      </c>
      <c r="J1" s="6" t="s">
        <v>9</v>
      </c>
      <c r="K1" s="7" t="s">
        <v>10</v>
      </c>
    </row>
    <row r="2" ht="15.75" customHeight="1">
      <c r="A2" s="8" t="s">
        <v>218</v>
      </c>
      <c r="B2" s="9" t="s">
        <v>219</v>
      </c>
      <c r="C2" s="19">
        <v>4.93</v>
      </c>
      <c r="D2" s="11">
        <v>7.91925475E8</v>
      </c>
      <c r="E2" s="11">
        <v>2.8307858E7</v>
      </c>
      <c r="F2" s="12">
        <f t="shared" ref="F2:F72" si="1">D2-E2</f>
        <v>763617617</v>
      </c>
      <c r="G2" s="13" t="str">
        <f t="shared" ref="G2:G72" si="2">IF(E2=0,"YES",IF(D2/E2&gt;=1.15,"YES","NO"))</f>
        <v>YES</v>
      </c>
      <c r="H2" s="14">
        <v>56500.0</v>
      </c>
      <c r="I2" s="15" t="str">
        <f>If(Validation!B12&gt;=H2,IF(G2="Yes","FUNDED","NOT FUNDED"),"NOT FUNDED")</f>
        <v>FUNDED</v>
      </c>
      <c r="J2" s="16">
        <f>If(Validation!B12&gt;=H2,Validation!B12-H2,Validation!B12)</f>
        <v>343500</v>
      </c>
      <c r="K2" s="17" t="str">
        <f t="shared" ref="K2:K72" si="3">If(G2="YES",IF(I2="FUNDED","","Over Budget"),"Approval Threshold")</f>
        <v/>
      </c>
    </row>
    <row r="3" ht="15.75" customHeight="1">
      <c r="A3" s="8" t="s">
        <v>220</v>
      </c>
      <c r="B3" s="9" t="s">
        <v>221</v>
      </c>
      <c r="C3" s="19">
        <v>4.5</v>
      </c>
      <c r="D3" s="11">
        <v>3.08621052E8</v>
      </c>
      <c r="E3" s="11">
        <v>1.7282218E7</v>
      </c>
      <c r="F3" s="12">
        <f t="shared" si="1"/>
        <v>291338834</v>
      </c>
      <c r="G3" s="13" t="str">
        <f t="shared" si="2"/>
        <v>YES</v>
      </c>
      <c r="H3" s="14">
        <v>6500.0</v>
      </c>
      <c r="I3" s="15" t="str">
        <f t="shared" ref="I3:I72" si="4">If(J2&gt;=H3,IF(G3="Yes","FUNDED","NOT FUNDED"),"NOT FUNDED")</f>
        <v>FUNDED</v>
      </c>
      <c r="J3" s="16">
        <f t="shared" ref="J3:J72" si="5">If(I3="FUNDED",IF(J2&gt;H3,(J2-H3),J2),J2)</f>
        <v>337000</v>
      </c>
      <c r="K3" s="17" t="str">
        <f t="shared" si="3"/>
        <v/>
      </c>
    </row>
    <row r="4" ht="15.75" customHeight="1">
      <c r="A4" s="8" t="s">
        <v>222</v>
      </c>
      <c r="B4" s="9" t="s">
        <v>223</v>
      </c>
      <c r="C4" s="19">
        <v>4.64</v>
      </c>
      <c r="D4" s="11">
        <v>3.53741041E8</v>
      </c>
      <c r="E4" s="11">
        <v>6.7603548E7</v>
      </c>
      <c r="F4" s="12">
        <f t="shared" si="1"/>
        <v>286137493</v>
      </c>
      <c r="G4" s="13" t="str">
        <f t="shared" si="2"/>
        <v>YES</v>
      </c>
      <c r="H4" s="14">
        <v>80000.0</v>
      </c>
      <c r="I4" s="15" t="str">
        <f t="shared" si="4"/>
        <v>FUNDED</v>
      </c>
      <c r="J4" s="16">
        <f t="shared" si="5"/>
        <v>257000</v>
      </c>
      <c r="K4" s="17" t="str">
        <f t="shared" si="3"/>
        <v/>
      </c>
    </row>
    <row r="5" ht="15.75" customHeight="1">
      <c r="A5" s="8" t="s">
        <v>224</v>
      </c>
      <c r="B5" s="9" t="s">
        <v>225</v>
      </c>
      <c r="C5" s="19">
        <v>4.67</v>
      </c>
      <c r="D5" s="11">
        <v>2.96055734E8</v>
      </c>
      <c r="E5" s="11">
        <v>6.836475E7</v>
      </c>
      <c r="F5" s="12">
        <f t="shared" si="1"/>
        <v>227690984</v>
      </c>
      <c r="G5" s="13" t="str">
        <f t="shared" si="2"/>
        <v>YES</v>
      </c>
      <c r="H5" s="14">
        <v>7000.0</v>
      </c>
      <c r="I5" s="15" t="str">
        <f t="shared" si="4"/>
        <v>FUNDED</v>
      </c>
      <c r="J5" s="16">
        <f t="shared" si="5"/>
        <v>250000</v>
      </c>
      <c r="K5" s="17" t="str">
        <f t="shared" si="3"/>
        <v/>
      </c>
    </row>
    <row r="6" ht="15.75" customHeight="1">
      <c r="A6" s="8" t="s">
        <v>226</v>
      </c>
      <c r="B6" s="9" t="s">
        <v>227</v>
      </c>
      <c r="C6" s="19">
        <v>4.53</v>
      </c>
      <c r="D6" s="11">
        <v>2.54738422E8</v>
      </c>
      <c r="E6" s="11">
        <v>4.9663599E7</v>
      </c>
      <c r="F6" s="12">
        <f t="shared" si="1"/>
        <v>205074823</v>
      </c>
      <c r="G6" s="13" t="str">
        <f t="shared" si="2"/>
        <v>YES</v>
      </c>
      <c r="H6" s="14">
        <v>1500.0</v>
      </c>
      <c r="I6" s="15" t="str">
        <f t="shared" si="4"/>
        <v>FUNDED</v>
      </c>
      <c r="J6" s="16">
        <f t="shared" si="5"/>
        <v>248500</v>
      </c>
      <c r="K6" s="17" t="str">
        <f t="shared" si="3"/>
        <v/>
      </c>
    </row>
    <row r="7" ht="15.75" customHeight="1">
      <c r="A7" s="8" t="s">
        <v>228</v>
      </c>
      <c r="B7" s="9" t="s">
        <v>229</v>
      </c>
      <c r="C7" s="19">
        <v>4.29</v>
      </c>
      <c r="D7" s="11">
        <v>1.94685725E8</v>
      </c>
      <c r="E7" s="11">
        <v>2.5580767E7</v>
      </c>
      <c r="F7" s="12">
        <f t="shared" si="1"/>
        <v>169104958</v>
      </c>
      <c r="G7" s="13" t="str">
        <f t="shared" si="2"/>
        <v>YES</v>
      </c>
      <c r="H7" s="14">
        <v>9500.0</v>
      </c>
      <c r="I7" s="15" t="str">
        <f t="shared" si="4"/>
        <v>FUNDED</v>
      </c>
      <c r="J7" s="16">
        <f t="shared" si="5"/>
        <v>239000</v>
      </c>
      <c r="K7" s="17" t="str">
        <f t="shared" si="3"/>
        <v/>
      </c>
    </row>
    <row r="8" ht="15.75" customHeight="1">
      <c r="A8" s="8" t="s">
        <v>230</v>
      </c>
      <c r="B8" s="9" t="s">
        <v>231</v>
      </c>
      <c r="C8" s="19">
        <v>4.0</v>
      </c>
      <c r="D8" s="11">
        <v>1.7160281E8</v>
      </c>
      <c r="E8" s="11">
        <v>2.2591791E7</v>
      </c>
      <c r="F8" s="12">
        <f t="shared" si="1"/>
        <v>149011019</v>
      </c>
      <c r="G8" s="13" t="str">
        <f t="shared" si="2"/>
        <v>YES</v>
      </c>
      <c r="H8" s="14">
        <v>14000.0</v>
      </c>
      <c r="I8" s="15" t="str">
        <f t="shared" si="4"/>
        <v>FUNDED</v>
      </c>
      <c r="J8" s="16">
        <f t="shared" si="5"/>
        <v>225000</v>
      </c>
      <c r="K8" s="17" t="str">
        <f t="shared" si="3"/>
        <v/>
      </c>
    </row>
    <row r="9" ht="15.75" customHeight="1">
      <c r="A9" s="8" t="s">
        <v>232</v>
      </c>
      <c r="B9" s="9" t="s">
        <v>233</v>
      </c>
      <c r="C9" s="19">
        <v>4.5</v>
      </c>
      <c r="D9" s="11">
        <v>1.83441757E8</v>
      </c>
      <c r="E9" s="11">
        <v>6.6384681E7</v>
      </c>
      <c r="F9" s="12">
        <f t="shared" si="1"/>
        <v>117057076</v>
      </c>
      <c r="G9" s="13" t="str">
        <f t="shared" si="2"/>
        <v>YES</v>
      </c>
      <c r="H9" s="14">
        <v>8000.0</v>
      </c>
      <c r="I9" s="15" t="str">
        <f t="shared" si="4"/>
        <v>FUNDED</v>
      </c>
      <c r="J9" s="16">
        <f t="shared" si="5"/>
        <v>217000</v>
      </c>
      <c r="K9" s="17" t="str">
        <f t="shared" si="3"/>
        <v/>
      </c>
    </row>
    <row r="10" ht="15.75" customHeight="1">
      <c r="A10" s="8" t="s">
        <v>234</v>
      </c>
      <c r="B10" s="9" t="s">
        <v>235</v>
      </c>
      <c r="C10" s="19">
        <v>3.87</v>
      </c>
      <c r="D10" s="11">
        <v>1.39159487E8</v>
      </c>
      <c r="E10" s="11">
        <v>3.0152992E7</v>
      </c>
      <c r="F10" s="12">
        <f t="shared" si="1"/>
        <v>109006495</v>
      </c>
      <c r="G10" s="13" t="str">
        <f t="shared" si="2"/>
        <v>YES</v>
      </c>
      <c r="H10" s="14">
        <v>6000.0</v>
      </c>
      <c r="I10" s="15" t="str">
        <f t="shared" si="4"/>
        <v>FUNDED</v>
      </c>
      <c r="J10" s="16">
        <f t="shared" si="5"/>
        <v>211000</v>
      </c>
      <c r="K10" s="17" t="str">
        <f t="shared" si="3"/>
        <v/>
      </c>
    </row>
    <row r="11" ht="15.75" customHeight="1">
      <c r="A11" s="8" t="s">
        <v>236</v>
      </c>
      <c r="B11" s="9" t="s">
        <v>237</v>
      </c>
      <c r="C11" s="19">
        <v>4.39</v>
      </c>
      <c r="D11" s="11">
        <v>1.73693683E8</v>
      </c>
      <c r="E11" s="11">
        <v>6.6908795E7</v>
      </c>
      <c r="F11" s="12">
        <f t="shared" si="1"/>
        <v>106784888</v>
      </c>
      <c r="G11" s="13" t="str">
        <f t="shared" si="2"/>
        <v>YES</v>
      </c>
      <c r="H11" s="14">
        <v>9500.0</v>
      </c>
      <c r="I11" s="15" t="str">
        <f t="shared" si="4"/>
        <v>FUNDED</v>
      </c>
      <c r="J11" s="16">
        <f t="shared" si="5"/>
        <v>201500</v>
      </c>
      <c r="K11" s="17" t="str">
        <f t="shared" si="3"/>
        <v/>
      </c>
    </row>
    <row r="12" ht="15.75" customHeight="1">
      <c r="A12" s="8" t="s">
        <v>238</v>
      </c>
      <c r="B12" s="9" t="s">
        <v>239</v>
      </c>
      <c r="C12" s="19">
        <v>3.33</v>
      </c>
      <c r="D12" s="11">
        <v>1.17286683E8</v>
      </c>
      <c r="E12" s="11">
        <v>1.5181205E7</v>
      </c>
      <c r="F12" s="12">
        <f t="shared" si="1"/>
        <v>102105478</v>
      </c>
      <c r="G12" s="13" t="str">
        <f t="shared" si="2"/>
        <v>YES</v>
      </c>
      <c r="H12" s="14">
        <v>20000.0</v>
      </c>
      <c r="I12" s="15" t="str">
        <f t="shared" si="4"/>
        <v>FUNDED</v>
      </c>
      <c r="J12" s="16">
        <f t="shared" si="5"/>
        <v>181500</v>
      </c>
      <c r="K12" s="17" t="str">
        <f t="shared" si="3"/>
        <v/>
      </c>
    </row>
    <row r="13" ht="15.75" customHeight="1">
      <c r="A13" s="8" t="s">
        <v>240</v>
      </c>
      <c r="B13" s="9" t="s">
        <v>241</v>
      </c>
      <c r="C13" s="19">
        <v>4.5</v>
      </c>
      <c r="D13" s="11">
        <v>1.65809733E8</v>
      </c>
      <c r="E13" s="11">
        <v>6.4946079E7</v>
      </c>
      <c r="F13" s="12">
        <f t="shared" si="1"/>
        <v>100863654</v>
      </c>
      <c r="G13" s="13" t="str">
        <f t="shared" si="2"/>
        <v>YES</v>
      </c>
      <c r="H13" s="14">
        <v>9000.0</v>
      </c>
      <c r="I13" s="15" t="str">
        <f t="shared" si="4"/>
        <v>FUNDED</v>
      </c>
      <c r="J13" s="16">
        <f t="shared" si="5"/>
        <v>172500</v>
      </c>
      <c r="K13" s="17" t="str">
        <f t="shared" si="3"/>
        <v/>
      </c>
    </row>
    <row r="14" ht="15.75" customHeight="1">
      <c r="A14" s="8" t="s">
        <v>242</v>
      </c>
      <c r="B14" s="9" t="s">
        <v>243</v>
      </c>
      <c r="C14" s="19">
        <v>3.82</v>
      </c>
      <c r="D14" s="11">
        <v>1.39137405E8</v>
      </c>
      <c r="E14" s="11">
        <v>4.5863805E7</v>
      </c>
      <c r="F14" s="12">
        <f t="shared" si="1"/>
        <v>93273600</v>
      </c>
      <c r="G14" s="13" t="str">
        <f t="shared" si="2"/>
        <v>YES</v>
      </c>
      <c r="H14" s="14">
        <v>23450.0</v>
      </c>
      <c r="I14" s="15" t="str">
        <f t="shared" si="4"/>
        <v>FUNDED</v>
      </c>
      <c r="J14" s="16">
        <f t="shared" si="5"/>
        <v>149050</v>
      </c>
      <c r="K14" s="17" t="str">
        <f t="shared" si="3"/>
        <v/>
      </c>
    </row>
    <row r="15" ht="15.75" customHeight="1">
      <c r="A15" s="8" t="s">
        <v>244</v>
      </c>
      <c r="B15" s="9" t="s">
        <v>245</v>
      </c>
      <c r="C15" s="19">
        <v>4.11</v>
      </c>
      <c r="D15" s="11">
        <v>1.34958452E8</v>
      </c>
      <c r="E15" s="11">
        <v>4.228469E7</v>
      </c>
      <c r="F15" s="12">
        <f t="shared" si="1"/>
        <v>92673762</v>
      </c>
      <c r="G15" s="13" t="str">
        <f t="shared" si="2"/>
        <v>YES</v>
      </c>
      <c r="H15" s="14">
        <v>13000.0</v>
      </c>
      <c r="I15" s="15" t="str">
        <f t="shared" si="4"/>
        <v>FUNDED</v>
      </c>
      <c r="J15" s="16">
        <f t="shared" si="5"/>
        <v>136050</v>
      </c>
      <c r="K15" s="17" t="str">
        <f t="shared" si="3"/>
        <v/>
      </c>
    </row>
    <row r="16" ht="15.75" customHeight="1">
      <c r="A16" s="8" t="s">
        <v>246</v>
      </c>
      <c r="B16" s="9" t="s">
        <v>247</v>
      </c>
      <c r="C16" s="19">
        <v>4.0</v>
      </c>
      <c r="D16" s="11">
        <v>1.21754805E8</v>
      </c>
      <c r="E16" s="11">
        <v>3.2329756E7</v>
      </c>
      <c r="F16" s="12">
        <f t="shared" si="1"/>
        <v>89425049</v>
      </c>
      <c r="G16" s="13" t="str">
        <f t="shared" si="2"/>
        <v>YES</v>
      </c>
      <c r="H16" s="14">
        <v>15000.0</v>
      </c>
      <c r="I16" s="15" t="str">
        <f t="shared" si="4"/>
        <v>FUNDED</v>
      </c>
      <c r="J16" s="16">
        <f t="shared" si="5"/>
        <v>121050</v>
      </c>
      <c r="K16" s="17" t="str">
        <f t="shared" si="3"/>
        <v/>
      </c>
    </row>
    <row r="17" ht="15.75" customHeight="1">
      <c r="A17" s="8" t="s">
        <v>248</v>
      </c>
      <c r="B17" s="9" t="s">
        <v>249</v>
      </c>
      <c r="C17" s="19">
        <v>2.55</v>
      </c>
      <c r="D17" s="11">
        <v>1.12872314E8</v>
      </c>
      <c r="E17" s="11">
        <v>3.7526396E7</v>
      </c>
      <c r="F17" s="12">
        <f t="shared" si="1"/>
        <v>75345918</v>
      </c>
      <c r="G17" s="13" t="str">
        <f t="shared" si="2"/>
        <v>YES</v>
      </c>
      <c r="H17" s="14">
        <v>51840.0</v>
      </c>
      <c r="I17" s="15" t="str">
        <f t="shared" si="4"/>
        <v>FUNDED</v>
      </c>
      <c r="J17" s="16">
        <f t="shared" si="5"/>
        <v>69210</v>
      </c>
      <c r="K17" s="17" t="str">
        <f t="shared" si="3"/>
        <v/>
      </c>
    </row>
    <row r="18" ht="15.75" customHeight="1">
      <c r="A18" s="8" t="s">
        <v>250</v>
      </c>
      <c r="B18" s="9" t="s">
        <v>251</v>
      </c>
      <c r="C18" s="19">
        <v>4.15</v>
      </c>
      <c r="D18" s="11">
        <v>1.19769699E8</v>
      </c>
      <c r="E18" s="11">
        <v>4.6863739E7</v>
      </c>
      <c r="F18" s="12">
        <f t="shared" si="1"/>
        <v>72905960</v>
      </c>
      <c r="G18" s="13" t="str">
        <f t="shared" si="2"/>
        <v>YES</v>
      </c>
      <c r="H18" s="14">
        <v>8000.0</v>
      </c>
      <c r="I18" s="15" t="str">
        <f t="shared" si="4"/>
        <v>FUNDED</v>
      </c>
      <c r="J18" s="16">
        <f t="shared" si="5"/>
        <v>61210</v>
      </c>
      <c r="K18" s="17" t="str">
        <f t="shared" si="3"/>
        <v/>
      </c>
    </row>
    <row r="19" ht="15.75" customHeight="1">
      <c r="A19" s="8" t="s">
        <v>252</v>
      </c>
      <c r="B19" s="9" t="s">
        <v>253</v>
      </c>
      <c r="C19" s="19">
        <v>4.4</v>
      </c>
      <c r="D19" s="11">
        <v>1.30293934E8</v>
      </c>
      <c r="E19" s="11">
        <v>6.7498944E7</v>
      </c>
      <c r="F19" s="12">
        <f t="shared" si="1"/>
        <v>62794990</v>
      </c>
      <c r="G19" s="13" t="str">
        <f t="shared" si="2"/>
        <v>YES</v>
      </c>
      <c r="H19" s="14">
        <v>9500.0</v>
      </c>
      <c r="I19" s="15" t="str">
        <f t="shared" si="4"/>
        <v>FUNDED</v>
      </c>
      <c r="J19" s="16">
        <f t="shared" si="5"/>
        <v>51710</v>
      </c>
      <c r="K19" s="17" t="str">
        <f t="shared" si="3"/>
        <v/>
      </c>
    </row>
    <row r="20" ht="15.75" customHeight="1">
      <c r="A20" s="8" t="s">
        <v>254</v>
      </c>
      <c r="B20" s="9" t="s">
        <v>255</v>
      </c>
      <c r="C20" s="19">
        <v>4.27</v>
      </c>
      <c r="D20" s="11">
        <v>1.03918941E8</v>
      </c>
      <c r="E20" s="11">
        <v>5.2708627E7</v>
      </c>
      <c r="F20" s="12">
        <f t="shared" si="1"/>
        <v>51210314</v>
      </c>
      <c r="G20" s="13" t="str">
        <f t="shared" si="2"/>
        <v>YES</v>
      </c>
      <c r="H20" s="14">
        <v>9000.0</v>
      </c>
      <c r="I20" s="15" t="str">
        <f t="shared" si="4"/>
        <v>FUNDED</v>
      </c>
      <c r="J20" s="16">
        <f t="shared" si="5"/>
        <v>42710</v>
      </c>
      <c r="K20" s="17" t="str">
        <f t="shared" si="3"/>
        <v/>
      </c>
    </row>
    <row r="21" ht="15.75" customHeight="1">
      <c r="A21" s="8" t="s">
        <v>256</v>
      </c>
      <c r="B21" s="9" t="s">
        <v>257</v>
      </c>
      <c r="C21" s="19">
        <v>4.27</v>
      </c>
      <c r="D21" s="11">
        <v>1.0334511E8</v>
      </c>
      <c r="E21" s="11">
        <v>5.6099089E7</v>
      </c>
      <c r="F21" s="12">
        <f t="shared" si="1"/>
        <v>47246021</v>
      </c>
      <c r="G21" s="13" t="str">
        <f t="shared" si="2"/>
        <v>YES</v>
      </c>
      <c r="H21" s="14">
        <v>49350.0</v>
      </c>
      <c r="I21" s="15" t="str">
        <f t="shared" si="4"/>
        <v>NOT FUNDED</v>
      </c>
      <c r="J21" s="16">
        <f t="shared" si="5"/>
        <v>42710</v>
      </c>
      <c r="K21" s="17" t="str">
        <f t="shared" si="3"/>
        <v>Over Budget</v>
      </c>
    </row>
    <row r="22" ht="15.75" customHeight="1">
      <c r="A22" s="8" t="s">
        <v>258</v>
      </c>
      <c r="B22" s="9" t="s">
        <v>259</v>
      </c>
      <c r="C22" s="19">
        <v>4.43</v>
      </c>
      <c r="D22" s="11">
        <v>1.18978708E8</v>
      </c>
      <c r="E22" s="11">
        <v>7.1799795E7</v>
      </c>
      <c r="F22" s="12">
        <f t="shared" si="1"/>
        <v>47178913</v>
      </c>
      <c r="G22" s="13" t="str">
        <f t="shared" si="2"/>
        <v>YES</v>
      </c>
      <c r="H22" s="14">
        <v>8300.0</v>
      </c>
      <c r="I22" s="15" t="str">
        <f t="shared" si="4"/>
        <v>FUNDED</v>
      </c>
      <c r="J22" s="16">
        <f t="shared" si="5"/>
        <v>34410</v>
      </c>
      <c r="K22" s="17" t="str">
        <f t="shared" si="3"/>
        <v/>
      </c>
    </row>
    <row r="23" ht="15.75" customHeight="1">
      <c r="A23" s="8" t="s">
        <v>260</v>
      </c>
      <c r="B23" s="9" t="s">
        <v>261</v>
      </c>
      <c r="C23" s="19">
        <v>4.27</v>
      </c>
      <c r="D23" s="11">
        <v>1.06884704E8</v>
      </c>
      <c r="E23" s="11">
        <v>6.3888139E7</v>
      </c>
      <c r="F23" s="12">
        <f t="shared" si="1"/>
        <v>42996565</v>
      </c>
      <c r="G23" s="13" t="str">
        <f t="shared" si="2"/>
        <v>YES</v>
      </c>
      <c r="H23" s="14">
        <v>7000.0</v>
      </c>
      <c r="I23" s="15" t="str">
        <f t="shared" si="4"/>
        <v>FUNDED</v>
      </c>
      <c r="J23" s="16">
        <f t="shared" si="5"/>
        <v>27410</v>
      </c>
      <c r="K23" s="17" t="str">
        <f t="shared" si="3"/>
        <v/>
      </c>
    </row>
    <row r="24" ht="15.75" customHeight="1">
      <c r="A24" s="20" t="s">
        <v>262</v>
      </c>
      <c r="B24" s="21" t="s">
        <v>263</v>
      </c>
      <c r="C24" s="22">
        <v>4.42</v>
      </c>
      <c r="D24" s="11">
        <v>1.12961583E8</v>
      </c>
      <c r="E24" s="11">
        <v>7.1741853E7</v>
      </c>
      <c r="F24" s="12">
        <f t="shared" si="1"/>
        <v>41219730</v>
      </c>
      <c r="G24" s="13" t="str">
        <f t="shared" si="2"/>
        <v>YES</v>
      </c>
      <c r="H24" s="14">
        <v>7000.0</v>
      </c>
      <c r="I24" s="15" t="str">
        <f t="shared" si="4"/>
        <v>FUNDED</v>
      </c>
      <c r="J24" s="16">
        <f t="shared" si="5"/>
        <v>20410</v>
      </c>
      <c r="K24" s="17" t="str">
        <f t="shared" si="3"/>
        <v/>
      </c>
    </row>
    <row r="25" ht="15.75" customHeight="1">
      <c r="A25" s="8" t="s">
        <v>264</v>
      </c>
      <c r="B25" s="9" t="s">
        <v>265</v>
      </c>
      <c r="C25" s="19">
        <v>4.27</v>
      </c>
      <c r="D25" s="11">
        <v>9.471082E7</v>
      </c>
      <c r="E25" s="11">
        <v>5.4075851E7</v>
      </c>
      <c r="F25" s="12">
        <f t="shared" si="1"/>
        <v>40634969</v>
      </c>
      <c r="G25" s="13" t="str">
        <f t="shared" si="2"/>
        <v>YES</v>
      </c>
      <c r="H25" s="14">
        <v>9500.0</v>
      </c>
      <c r="I25" s="15" t="str">
        <f t="shared" si="4"/>
        <v>FUNDED</v>
      </c>
      <c r="J25" s="16">
        <f t="shared" si="5"/>
        <v>10910</v>
      </c>
      <c r="K25" s="17" t="str">
        <f t="shared" si="3"/>
        <v/>
      </c>
    </row>
    <row r="26" ht="15.75" customHeight="1">
      <c r="A26" s="8" t="s">
        <v>266</v>
      </c>
      <c r="B26" s="9" t="s">
        <v>267</v>
      </c>
      <c r="C26" s="19">
        <v>4.19</v>
      </c>
      <c r="D26" s="11">
        <v>9.2538885E7</v>
      </c>
      <c r="E26" s="11">
        <v>6.5714893E7</v>
      </c>
      <c r="F26" s="12">
        <f t="shared" si="1"/>
        <v>26823992</v>
      </c>
      <c r="G26" s="13" t="str">
        <f t="shared" si="2"/>
        <v>YES</v>
      </c>
      <c r="H26" s="14">
        <v>13943.0</v>
      </c>
      <c r="I26" s="15" t="str">
        <f t="shared" si="4"/>
        <v>NOT FUNDED</v>
      </c>
      <c r="J26" s="16">
        <f t="shared" si="5"/>
        <v>10910</v>
      </c>
      <c r="K26" s="17" t="str">
        <f t="shared" si="3"/>
        <v>Over Budget</v>
      </c>
    </row>
    <row r="27" ht="15.75" customHeight="1">
      <c r="A27" s="8" t="s">
        <v>268</v>
      </c>
      <c r="B27" s="9" t="s">
        <v>269</v>
      </c>
      <c r="C27" s="19">
        <v>4.0</v>
      </c>
      <c r="D27" s="11">
        <v>9.5724663E7</v>
      </c>
      <c r="E27" s="11">
        <v>7.1255174E7</v>
      </c>
      <c r="F27" s="12">
        <f t="shared" si="1"/>
        <v>24469489</v>
      </c>
      <c r="G27" s="13" t="str">
        <f t="shared" si="2"/>
        <v>YES</v>
      </c>
      <c r="H27" s="14">
        <v>29000.0</v>
      </c>
      <c r="I27" s="15" t="str">
        <f t="shared" si="4"/>
        <v>NOT FUNDED</v>
      </c>
      <c r="J27" s="16">
        <f t="shared" si="5"/>
        <v>10910</v>
      </c>
      <c r="K27" s="17" t="str">
        <f t="shared" si="3"/>
        <v>Over Budget</v>
      </c>
    </row>
    <row r="28" ht="15.75" customHeight="1">
      <c r="A28" s="8" t="s">
        <v>270</v>
      </c>
      <c r="B28" s="9" t="s">
        <v>271</v>
      </c>
      <c r="C28" s="19">
        <v>4.42</v>
      </c>
      <c r="D28" s="11">
        <v>9.6120691E7</v>
      </c>
      <c r="E28" s="11">
        <v>7.4242507E7</v>
      </c>
      <c r="F28" s="12">
        <f t="shared" si="1"/>
        <v>21878184</v>
      </c>
      <c r="G28" s="13" t="str">
        <f t="shared" si="2"/>
        <v>YES</v>
      </c>
      <c r="H28" s="14">
        <v>7000.0</v>
      </c>
      <c r="I28" s="15" t="str">
        <f t="shared" si="4"/>
        <v>FUNDED</v>
      </c>
      <c r="J28" s="16">
        <f t="shared" si="5"/>
        <v>3910</v>
      </c>
      <c r="K28" s="17" t="str">
        <f t="shared" si="3"/>
        <v/>
      </c>
    </row>
    <row r="29" ht="15.75" customHeight="1">
      <c r="A29" s="8" t="s">
        <v>272</v>
      </c>
      <c r="B29" s="9" t="s">
        <v>273</v>
      </c>
      <c r="C29" s="19">
        <v>4.33</v>
      </c>
      <c r="D29" s="11">
        <v>7.8845257E7</v>
      </c>
      <c r="E29" s="11">
        <v>6.205287E7</v>
      </c>
      <c r="F29" s="12">
        <f t="shared" si="1"/>
        <v>16792387</v>
      </c>
      <c r="G29" s="13" t="str">
        <f t="shared" si="2"/>
        <v>YES</v>
      </c>
      <c r="H29" s="14">
        <v>7000.0</v>
      </c>
      <c r="I29" s="15" t="str">
        <f t="shared" si="4"/>
        <v>NOT FUNDED</v>
      </c>
      <c r="J29" s="16">
        <f t="shared" si="5"/>
        <v>3910</v>
      </c>
      <c r="K29" s="17" t="str">
        <f t="shared" si="3"/>
        <v>Over Budget</v>
      </c>
    </row>
    <row r="30" ht="15.75" customHeight="1">
      <c r="A30" s="8" t="s">
        <v>274</v>
      </c>
      <c r="B30" s="9" t="s">
        <v>275</v>
      </c>
      <c r="C30" s="19">
        <v>1.8</v>
      </c>
      <c r="D30" s="11">
        <v>7.678669E7</v>
      </c>
      <c r="E30" s="11">
        <v>6.6577031E7</v>
      </c>
      <c r="F30" s="12">
        <f t="shared" si="1"/>
        <v>10209659</v>
      </c>
      <c r="G30" s="13" t="str">
        <f t="shared" si="2"/>
        <v>YES</v>
      </c>
      <c r="H30" s="14">
        <v>40000.0</v>
      </c>
      <c r="I30" s="15" t="str">
        <f t="shared" si="4"/>
        <v>NOT FUNDED</v>
      </c>
      <c r="J30" s="16">
        <f t="shared" si="5"/>
        <v>3910</v>
      </c>
      <c r="K30" s="17" t="str">
        <f t="shared" si="3"/>
        <v>Over Budget</v>
      </c>
    </row>
    <row r="31" ht="15.75" customHeight="1">
      <c r="A31" s="8" t="s">
        <v>276</v>
      </c>
      <c r="B31" s="9" t="s">
        <v>277</v>
      </c>
      <c r="C31" s="19">
        <v>3.5</v>
      </c>
      <c r="D31" s="11">
        <v>6.2007057E7</v>
      </c>
      <c r="E31" s="11">
        <v>5.3554985E7</v>
      </c>
      <c r="F31" s="12">
        <f t="shared" si="1"/>
        <v>8452072</v>
      </c>
      <c r="G31" s="13" t="str">
        <f t="shared" si="2"/>
        <v>YES</v>
      </c>
      <c r="H31" s="14">
        <v>2500.0</v>
      </c>
      <c r="I31" s="15" t="str">
        <f t="shared" si="4"/>
        <v>FUNDED</v>
      </c>
      <c r="J31" s="16">
        <f t="shared" si="5"/>
        <v>1410</v>
      </c>
      <c r="K31" s="17" t="str">
        <f t="shared" si="3"/>
        <v/>
      </c>
    </row>
    <row r="32" ht="15.75" customHeight="1">
      <c r="A32" s="8" t="s">
        <v>278</v>
      </c>
      <c r="B32" s="9" t="s">
        <v>279</v>
      </c>
      <c r="C32" s="19">
        <v>2.44</v>
      </c>
      <c r="D32" s="11">
        <v>4.4322391E7</v>
      </c>
      <c r="E32" s="11">
        <v>4.5122753E7</v>
      </c>
      <c r="F32" s="12">
        <f t="shared" si="1"/>
        <v>-800362</v>
      </c>
      <c r="G32" s="13" t="str">
        <f t="shared" si="2"/>
        <v>NO</v>
      </c>
      <c r="H32" s="14">
        <v>1500.0</v>
      </c>
      <c r="I32" s="15" t="str">
        <f t="shared" si="4"/>
        <v>NOT FUNDED</v>
      </c>
      <c r="J32" s="16">
        <f t="shared" si="5"/>
        <v>1410</v>
      </c>
      <c r="K32" s="17" t="str">
        <f t="shared" si="3"/>
        <v>Approval Threshold</v>
      </c>
    </row>
    <row r="33" ht="15.75" customHeight="1">
      <c r="A33" s="8" t="s">
        <v>280</v>
      </c>
      <c r="B33" s="9" t="s">
        <v>281</v>
      </c>
      <c r="C33" s="19">
        <v>2.56</v>
      </c>
      <c r="D33" s="11">
        <v>3.9541546E7</v>
      </c>
      <c r="E33" s="11">
        <v>4.6437432E7</v>
      </c>
      <c r="F33" s="12">
        <f t="shared" si="1"/>
        <v>-6895886</v>
      </c>
      <c r="G33" s="13" t="str">
        <f t="shared" si="2"/>
        <v>NO</v>
      </c>
      <c r="H33" s="14">
        <v>10000.0</v>
      </c>
      <c r="I33" s="15" t="str">
        <f t="shared" si="4"/>
        <v>NOT FUNDED</v>
      </c>
      <c r="J33" s="16">
        <f t="shared" si="5"/>
        <v>1410</v>
      </c>
      <c r="K33" s="17" t="str">
        <f t="shared" si="3"/>
        <v>Approval Threshold</v>
      </c>
    </row>
    <row r="34" ht="15.75" customHeight="1">
      <c r="A34" s="8" t="s">
        <v>282</v>
      </c>
      <c r="B34" s="9" t="s">
        <v>283</v>
      </c>
      <c r="C34" s="19">
        <v>2.08</v>
      </c>
      <c r="D34" s="11">
        <v>8.1022289E7</v>
      </c>
      <c r="E34" s="11">
        <v>8.8716537E7</v>
      </c>
      <c r="F34" s="12">
        <f t="shared" si="1"/>
        <v>-7694248</v>
      </c>
      <c r="G34" s="13" t="str">
        <f t="shared" si="2"/>
        <v>NO</v>
      </c>
      <c r="H34" s="14">
        <v>63842.0</v>
      </c>
      <c r="I34" s="15" t="str">
        <f t="shared" si="4"/>
        <v>NOT FUNDED</v>
      </c>
      <c r="J34" s="16">
        <f t="shared" si="5"/>
        <v>1410</v>
      </c>
      <c r="K34" s="17" t="str">
        <f t="shared" si="3"/>
        <v>Approval Threshold</v>
      </c>
    </row>
    <row r="35" ht="15.75" customHeight="1">
      <c r="A35" s="8" t="s">
        <v>284</v>
      </c>
      <c r="B35" s="9" t="s">
        <v>285</v>
      </c>
      <c r="C35" s="19">
        <v>3.8</v>
      </c>
      <c r="D35" s="11">
        <v>5.6135535E7</v>
      </c>
      <c r="E35" s="11">
        <v>6.564571E7</v>
      </c>
      <c r="F35" s="12">
        <f t="shared" si="1"/>
        <v>-9510175</v>
      </c>
      <c r="G35" s="13" t="str">
        <f t="shared" si="2"/>
        <v>NO</v>
      </c>
      <c r="H35" s="14">
        <v>4000.0</v>
      </c>
      <c r="I35" s="15" t="str">
        <f t="shared" si="4"/>
        <v>NOT FUNDED</v>
      </c>
      <c r="J35" s="16">
        <f t="shared" si="5"/>
        <v>1410</v>
      </c>
      <c r="K35" s="17" t="str">
        <f t="shared" si="3"/>
        <v>Approval Threshold</v>
      </c>
    </row>
    <row r="36" ht="15.75" customHeight="1">
      <c r="A36" s="18" t="s">
        <v>286</v>
      </c>
      <c r="B36" s="9" t="s">
        <v>287</v>
      </c>
      <c r="C36" s="23">
        <v>3.56</v>
      </c>
      <c r="D36" s="11">
        <v>4.7825833E7</v>
      </c>
      <c r="E36" s="11">
        <v>6.0695939E7</v>
      </c>
      <c r="F36" s="12">
        <f t="shared" si="1"/>
        <v>-12870106</v>
      </c>
      <c r="G36" s="13" t="str">
        <f t="shared" si="2"/>
        <v>NO</v>
      </c>
      <c r="H36" s="14">
        <v>9000.0</v>
      </c>
      <c r="I36" s="15" t="str">
        <f t="shared" si="4"/>
        <v>NOT FUNDED</v>
      </c>
      <c r="J36" s="16">
        <f t="shared" si="5"/>
        <v>1410</v>
      </c>
      <c r="K36" s="17" t="str">
        <f t="shared" si="3"/>
        <v>Approval Threshold</v>
      </c>
    </row>
    <row r="37" ht="15.75" customHeight="1">
      <c r="A37" s="8" t="s">
        <v>288</v>
      </c>
      <c r="B37" s="9" t="s">
        <v>289</v>
      </c>
      <c r="C37" s="19">
        <v>2.25</v>
      </c>
      <c r="D37" s="11">
        <v>4.6702378E7</v>
      </c>
      <c r="E37" s="11">
        <v>6.1763008E7</v>
      </c>
      <c r="F37" s="12">
        <f t="shared" si="1"/>
        <v>-15060630</v>
      </c>
      <c r="G37" s="13" t="str">
        <f t="shared" si="2"/>
        <v>NO</v>
      </c>
      <c r="H37" s="14">
        <v>6000.0</v>
      </c>
      <c r="I37" s="15" t="str">
        <f t="shared" si="4"/>
        <v>NOT FUNDED</v>
      </c>
      <c r="J37" s="16">
        <f t="shared" si="5"/>
        <v>1410</v>
      </c>
      <c r="K37" s="17" t="str">
        <f t="shared" si="3"/>
        <v>Approval Threshold</v>
      </c>
    </row>
    <row r="38" ht="15.75" customHeight="1">
      <c r="A38" s="8" t="s">
        <v>290</v>
      </c>
      <c r="B38" s="9" t="s">
        <v>291</v>
      </c>
      <c r="C38" s="19">
        <v>2.9</v>
      </c>
      <c r="D38" s="11">
        <v>2.4366942E7</v>
      </c>
      <c r="E38" s="11">
        <v>5.0543905E7</v>
      </c>
      <c r="F38" s="12">
        <f t="shared" si="1"/>
        <v>-26176963</v>
      </c>
      <c r="G38" s="13" t="str">
        <f t="shared" si="2"/>
        <v>NO</v>
      </c>
      <c r="H38" s="14">
        <v>5500.0</v>
      </c>
      <c r="I38" s="15" t="str">
        <f t="shared" si="4"/>
        <v>NOT FUNDED</v>
      </c>
      <c r="J38" s="16">
        <f t="shared" si="5"/>
        <v>1410</v>
      </c>
      <c r="K38" s="17" t="str">
        <f t="shared" si="3"/>
        <v>Approval Threshold</v>
      </c>
    </row>
    <row r="39" ht="15.75" customHeight="1">
      <c r="A39" s="8" t="s">
        <v>292</v>
      </c>
      <c r="B39" s="9" t="s">
        <v>293</v>
      </c>
      <c r="C39" s="19">
        <v>2.2</v>
      </c>
      <c r="D39" s="11">
        <v>3.133043E7</v>
      </c>
      <c r="E39" s="11">
        <v>5.7930999E7</v>
      </c>
      <c r="F39" s="12">
        <f t="shared" si="1"/>
        <v>-26600569</v>
      </c>
      <c r="G39" s="13" t="str">
        <f t="shared" si="2"/>
        <v>NO</v>
      </c>
      <c r="H39" s="14">
        <v>10000.0</v>
      </c>
      <c r="I39" s="15" t="str">
        <f t="shared" si="4"/>
        <v>NOT FUNDED</v>
      </c>
      <c r="J39" s="16">
        <f t="shared" si="5"/>
        <v>1410</v>
      </c>
      <c r="K39" s="17" t="str">
        <f t="shared" si="3"/>
        <v>Approval Threshold</v>
      </c>
    </row>
    <row r="40" ht="15.75" customHeight="1">
      <c r="A40" s="8" t="s">
        <v>294</v>
      </c>
      <c r="B40" s="9" t="s">
        <v>295</v>
      </c>
      <c r="C40" s="19">
        <v>2.53</v>
      </c>
      <c r="D40" s="11">
        <v>5.027323E7</v>
      </c>
      <c r="E40" s="11">
        <v>7.7823598E7</v>
      </c>
      <c r="F40" s="12">
        <f t="shared" si="1"/>
        <v>-27550368</v>
      </c>
      <c r="G40" s="13" t="str">
        <f t="shared" si="2"/>
        <v>NO</v>
      </c>
      <c r="H40" s="14">
        <v>50000.0</v>
      </c>
      <c r="I40" s="15" t="str">
        <f t="shared" si="4"/>
        <v>NOT FUNDED</v>
      </c>
      <c r="J40" s="16">
        <f t="shared" si="5"/>
        <v>1410</v>
      </c>
      <c r="K40" s="17" t="str">
        <f t="shared" si="3"/>
        <v>Approval Threshold</v>
      </c>
    </row>
    <row r="41" ht="15.75" customHeight="1">
      <c r="A41" s="8" t="s">
        <v>296</v>
      </c>
      <c r="B41" s="9" t="s">
        <v>297</v>
      </c>
      <c r="C41" s="19">
        <v>2.4</v>
      </c>
      <c r="D41" s="11">
        <v>7264404.0</v>
      </c>
      <c r="E41" s="11">
        <v>3.6495143E7</v>
      </c>
      <c r="F41" s="12">
        <f t="shared" si="1"/>
        <v>-29230739</v>
      </c>
      <c r="G41" s="13" t="str">
        <f t="shared" si="2"/>
        <v>NO</v>
      </c>
      <c r="H41" s="14">
        <v>200000.0</v>
      </c>
      <c r="I41" s="15" t="str">
        <f t="shared" si="4"/>
        <v>NOT FUNDED</v>
      </c>
      <c r="J41" s="16">
        <f t="shared" si="5"/>
        <v>1410</v>
      </c>
      <c r="K41" s="17" t="str">
        <f t="shared" si="3"/>
        <v>Approval Threshold</v>
      </c>
    </row>
    <row r="42" ht="15.75" customHeight="1">
      <c r="A42" s="8" t="s">
        <v>298</v>
      </c>
      <c r="B42" s="9" t="s">
        <v>299</v>
      </c>
      <c r="C42" s="19">
        <v>2.83</v>
      </c>
      <c r="D42" s="11">
        <v>3.6684643E7</v>
      </c>
      <c r="E42" s="11">
        <v>7.0100904E7</v>
      </c>
      <c r="F42" s="12">
        <f t="shared" si="1"/>
        <v>-33416261</v>
      </c>
      <c r="G42" s="13" t="str">
        <f t="shared" si="2"/>
        <v>NO</v>
      </c>
      <c r="H42" s="14">
        <v>30000.0</v>
      </c>
      <c r="I42" s="15" t="str">
        <f t="shared" si="4"/>
        <v>NOT FUNDED</v>
      </c>
      <c r="J42" s="16">
        <f t="shared" si="5"/>
        <v>1410</v>
      </c>
      <c r="K42" s="17" t="str">
        <f t="shared" si="3"/>
        <v>Approval Threshold</v>
      </c>
    </row>
    <row r="43" ht="15.75" customHeight="1">
      <c r="A43" s="8" t="s">
        <v>300</v>
      </c>
      <c r="B43" s="9" t="s">
        <v>301</v>
      </c>
      <c r="C43" s="19">
        <v>1.89</v>
      </c>
      <c r="D43" s="11">
        <v>3.4179556E7</v>
      </c>
      <c r="E43" s="11">
        <v>6.9320213E7</v>
      </c>
      <c r="F43" s="12">
        <f t="shared" si="1"/>
        <v>-35140657</v>
      </c>
      <c r="G43" s="13" t="str">
        <f t="shared" si="2"/>
        <v>NO</v>
      </c>
      <c r="H43" s="14">
        <v>5003.0</v>
      </c>
      <c r="I43" s="15" t="str">
        <f t="shared" si="4"/>
        <v>NOT FUNDED</v>
      </c>
      <c r="J43" s="16">
        <f t="shared" si="5"/>
        <v>1410</v>
      </c>
      <c r="K43" s="17" t="str">
        <f t="shared" si="3"/>
        <v>Approval Threshold</v>
      </c>
    </row>
    <row r="44" ht="15.75" customHeight="1">
      <c r="A44" s="8" t="s">
        <v>302</v>
      </c>
      <c r="B44" s="9" t="s">
        <v>303</v>
      </c>
      <c r="C44" s="19">
        <v>1.86</v>
      </c>
      <c r="D44" s="11">
        <v>3.0240443E7</v>
      </c>
      <c r="E44" s="11">
        <v>6.7180725E7</v>
      </c>
      <c r="F44" s="12">
        <f t="shared" si="1"/>
        <v>-36940282</v>
      </c>
      <c r="G44" s="13" t="str">
        <f t="shared" si="2"/>
        <v>NO</v>
      </c>
      <c r="H44" s="14">
        <v>30000.0</v>
      </c>
      <c r="I44" s="15" t="str">
        <f t="shared" si="4"/>
        <v>NOT FUNDED</v>
      </c>
      <c r="J44" s="16">
        <f t="shared" si="5"/>
        <v>1410</v>
      </c>
      <c r="K44" s="17" t="str">
        <f t="shared" si="3"/>
        <v>Approval Threshold</v>
      </c>
    </row>
    <row r="45" ht="15.75" customHeight="1">
      <c r="A45" s="8" t="s">
        <v>304</v>
      </c>
      <c r="B45" s="9" t="s">
        <v>305</v>
      </c>
      <c r="C45" s="19">
        <v>1.17</v>
      </c>
      <c r="D45" s="11">
        <v>3.3941452E7</v>
      </c>
      <c r="E45" s="11">
        <v>7.4517291E7</v>
      </c>
      <c r="F45" s="12">
        <f t="shared" si="1"/>
        <v>-40575839</v>
      </c>
      <c r="G45" s="13" t="str">
        <f t="shared" si="2"/>
        <v>NO</v>
      </c>
      <c r="H45" s="14">
        <v>1500.0</v>
      </c>
      <c r="I45" s="15" t="str">
        <f t="shared" si="4"/>
        <v>NOT FUNDED</v>
      </c>
      <c r="J45" s="16">
        <f t="shared" si="5"/>
        <v>1410</v>
      </c>
      <c r="K45" s="17" t="str">
        <f t="shared" si="3"/>
        <v>Approval Threshold</v>
      </c>
    </row>
    <row r="46" ht="15.75" customHeight="1">
      <c r="A46" s="8" t="s">
        <v>306</v>
      </c>
      <c r="B46" s="9" t="s">
        <v>307</v>
      </c>
      <c r="C46" s="19">
        <v>2.06</v>
      </c>
      <c r="D46" s="11">
        <v>2.9967252E7</v>
      </c>
      <c r="E46" s="11">
        <v>7.1041487E7</v>
      </c>
      <c r="F46" s="12">
        <f t="shared" si="1"/>
        <v>-41074235</v>
      </c>
      <c r="G46" s="13" t="str">
        <f t="shared" si="2"/>
        <v>NO</v>
      </c>
      <c r="H46" s="14">
        <v>1000.0</v>
      </c>
      <c r="I46" s="15" t="str">
        <f t="shared" si="4"/>
        <v>NOT FUNDED</v>
      </c>
      <c r="J46" s="16">
        <f t="shared" si="5"/>
        <v>1410</v>
      </c>
      <c r="K46" s="17" t="str">
        <f t="shared" si="3"/>
        <v>Approval Threshold</v>
      </c>
    </row>
    <row r="47" ht="15.75" customHeight="1">
      <c r="A47" s="8" t="s">
        <v>308</v>
      </c>
      <c r="B47" s="9" t="s">
        <v>309</v>
      </c>
      <c r="C47" s="19">
        <v>2.56</v>
      </c>
      <c r="D47" s="11">
        <v>3.2575111E7</v>
      </c>
      <c r="E47" s="11">
        <v>7.5503492E7</v>
      </c>
      <c r="F47" s="12">
        <f t="shared" si="1"/>
        <v>-42928381</v>
      </c>
      <c r="G47" s="13" t="str">
        <f t="shared" si="2"/>
        <v>NO</v>
      </c>
      <c r="H47" s="14">
        <v>50000.0</v>
      </c>
      <c r="I47" s="15" t="str">
        <f t="shared" si="4"/>
        <v>NOT FUNDED</v>
      </c>
      <c r="J47" s="16">
        <f t="shared" si="5"/>
        <v>1410</v>
      </c>
      <c r="K47" s="17" t="str">
        <f t="shared" si="3"/>
        <v>Approval Threshold</v>
      </c>
    </row>
    <row r="48">
      <c r="A48" s="8" t="s">
        <v>310</v>
      </c>
      <c r="B48" s="9" t="s">
        <v>311</v>
      </c>
      <c r="C48" s="19">
        <v>3.78</v>
      </c>
      <c r="D48" s="11">
        <v>4.1338076E7</v>
      </c>
      <c r="E48" s="11">
        <v>8.6029319E7</v>
      </c>
      <c r="F48" s="12">
        <f t="shared" si="1"/>
        <v>-44691243</v>
      </c>
      <c r="G48" s="13" t="str">
        <f t="shared" si="2"/>
        <v>NO</v>
      </c>
      <c r="H48" s="14">
        <v>7670.0</v>
      </c>
      <c r="I48" s="15" t="str">
        <f t="shared" si="4"/>
        <v>NOT FUNDED</v>
      </c>
      <c r="J48" s="16">
        <f t="shared" si="5"/>
        <v>1410</v>
      </c>
      <c r="K48" s="17" t="str">
        <f t="shared" si="3"/>
        <v>Approval Threshold</v>
      </c>
    </row>
    <row r="49">
      <c r="A49" s="8" t="s">
        <v>312</v>
      </c>
      <c r="B49" s="9" t="s">
        <v>313</v>
      </c>
      <c r="C49" s="19">
        <v>1.21</v>
      </c>
      <c r="D49" s="11">
        <v>3.3562856E7</v>
      </c>
      <c r="E49" s="11">
        <v>8.1041392E7</v>
      </c>
      <c r="F49" s="12">
        <f t="shared" si="1"/>
        <v>-47478536</v>
      </c>
      <c r="G49" s="13" t="str">
        <f t="shared" si="2"/>
        <v>NO</v>
      </c>
      <c r="H49" s="14">
        <v>100000.0</v>
      </c>
      <c r="I49" s="15" t="str">
        <f t="shared" si="4"/>
        <v>NOT FUNDED</v>
      </c>
      <c r="J49" s="16">
        <f t="shared" si="5"/>
        <v>1410</v>
      </c>
      <c r="K49" s="17" t="str">
        <f t="shared" si="3"/>
        <v>Approval Threshold</v>
      </c>
    </row>
    <row r="50">
      <c r="A50" s="8" t="s">
        <v>314</v>
      </c>
      <c r="B50" s="9" t="s">
        <v>315</v>
      </c>
      <c r="C50" s="19">
        <v>1.79</v>
      </c>
      <c r="D50" s="11">
        <v>3.1008954E7</v>
      </c>
      <c r="E50" s="11">
        <v>7.982399E7</v>
      </c>
      <c r="F50" s="12">
        <f t="shared" si="1"/>
        <v>-48815036</v>
      </c>
      <c r="G50" s="13" t="str">
        <f t="shared" si="2"/>
        <v>NO</v>
      </c>
      <c r="H50" s="14">
        <v>49000.0</v>
      </c>
      <c r="I50" s="15" t="str">
        <f t="shared" si="4"/>
        <v>NOT FUNDED</v>
      </c>
      <c r="J50" s="16">
        <f t="shared" si="5"/>
        <v>1410</v>
      </c>
      <c r="K50" s="17" t="str">
        <f t="shared" si="3"/>
        <v>Approval Threshold</v>
      </c>
    </row>
    <row r="51">
      <c r="A51" s="8" t="s">
        <v>316</v>
      </c>
      <c r="B51" s="9" t="s">
        <v>317</v>
      </c>
      <c r="C51" s="19">
        <v>2.0</v>
      </c>
      <c r="D51" s="11">
        <v>3.4066369E7</v>
      </c>
      <c r="E51" s="11">
        <v>8.4495289E7</v>
      </c>
      <c r="F51" s="12">
        <f t="shared" si="1"/>
        <v>-50428920</v>
      </c>
      <c r="G51" s="13" t="str">
        <f t="shared" si="2"/>
        <v>NO</v>
      </c>
      <c r="H51" s="14">
        <v>100000.0</v>
      </c>
      <c r="I51" s="15" t="str">
        <f t="shared" si="4"/>
        <v>NOT FUNDED</v>
      </c>
      <c r="J51" s="16">
        <f t="shared" si="5"/>
        <v>1410</v>
      </c>
      <c r="K51" s="17" t="str">
        <f t="shared" si="3"/>
        <v>Approval Threshold</v>
      </c>
    </row>
    <row r="52">
      <c r="A52" s="8" t="s">
        <v>318</v>
      </c>
      <c r="B52" s="9" t="s">
        <v>319</v>
      </c>
      <c r="C52" s="19">
        <v>1.75</v>
      </c>
      <c r="D52" s="11">
        <v>3.1823885E7</v>
      </c>
      <c r="E52" s="11">
        <v>8.3164333E7</v>
      </c>
      <c r="F52" s="12">
        <f t="shared" si="1"/>
        <v>-51340448</v>
      </c>
      <c r="G52" s="13" t="str">
        <f t="shared" si="2"/>
        <v>NO</v>
      </c>
      <c r="H52" s="14">
        <v>100000.0</v>
      </c>
      <c r="I52" s="15" t="str">
        <f t="shared" si="4"/>
        <v>NOT FUNDED</v>
      </c>
      <c r="J52" s="16">
        <f t="shared" si="5"/>
        <v>1410</v>
      </c>
      <c r="K52" s="17" t="str">
        <f t="shared" si="3"/>
        <v>Approval Threshold</v>
      </c>
    </row>
    <row r="53">
      <c r="A53" s="8" t="s">
        <v>320</v>
      </c>
      <c r="B53" s="9" t="s">
        <v>321</v>
      </c>
      <c r="C53" s="19">
        <v>2.83</v>
      </c>
      <c r="D53" s="11">
        <v>4.5281936E7</v>
      </c>
      <c r="E53" s="11">
        <v>9.6663906E7</v>
      </c>
      <c r="F53" s="12">
        <f t="shared" si="1"/>
        <v>-51381970</v>
      </c>
      <c r="G53" s="13" t="str">
        <f t="shared" si="2"/>
        <v>NO</v>
      </c>
      <c r="H53" s="14">
        <v>57500.0</v>
      </c>
      <c r="I53" s="15" t="str">
        <f t="shared" si="4"/>
        <v>NOT FUNDED</v>
      </c>
      <c r="J53" s="16">
        <f t="shared" si="5"/>
        <v>1410</v>
      </c>
      <c r="K53" s="17" t="str">
        <f t="shared" si="3"/>
        <v>Approval Threshold</v>
      </c>
    </row>
    <row r="54">
      <c r="A54" s="8" t="s">
        <v>322</v>
      </c>
      <c r="B54" s="9" t="s">
        <v>323</v>
      </c>
      <c r="C54" s="19">
        <v>1.83</v>
      </c>
      <c r="D54" s="11">
        <v>3.4532587E7</v>
      </c>
      <c r="E54" s="11">
        <v>8.9388898E7</v>
      </c>
      <c r="F54" s="12">
        <f t="shared" si="1"/>
        <v>-54856311</v>
      </c>
      <c r="G54" s="13" t="str">
        <f t="shared" si="2"/>
        <v>NO</v>
      </c>
      <c r="H54" s="14">
        <v>30000.0</v>
      </c>
      <c r="I54" s="15" t="str">
        <f t="shared" si="4"/>
        <v>NOT FUNDED</v>
      </c>
      <c r="J54" s="16">
        <f t="shared" si="5"/>
        <v>1410</v>
      </c>
      <c r="K54" s="17" t="str">
        <f t="shared" si="3"/>
        <v>Approval Threshold</v>
      </c>
    </row>
    <row r="55">
      <c r="A55" s="8" t="s">
        <v>324</v>
      </c>
      <c r="B55" s="9" t="s">
        <v>325</v>
      </c>
      <c r="C55" s="19">
        <v>2.24</v>
      </c>
      <c r="D55" s="11">
        <v>3.4007555E7</v>
      </c>
      <c r="E55" s="11">
        <v>9.2965201E7</v>
      </c>
      <c r="F55" s="12">
        <f t="shared" si="1"/>
        <v>-58957646</v>
      </c>
      <c r="G55" s="13" t="str">
        <f t="shared" si="2"/>
        <v>NO</v>
      </c>
      <c r="H55" s="14">
        <v>25000.0</v>
      </c>
      <c r="I55" s="15" t="str">
        <f t="shared" si="4"/>
        <v>NOT FUNDED</v>
      </c>
      <c r="J55" s="16">
        <f t="shared" si="5"/>
        <v>1410</v>
      </c>
      <c r="K55" s="17" t="str">
        <f t="shared" si="3"/>
        <v>Approval Threshold</v>
      </c>
    </row>
    <row r="56">
      <c r="A56" s="8" t="s">
        <v>326</v>
      </c>
      <c r="B56" s="9" t="s">
        <v>327</v>
      </c>
      <c r="C56" s="19">
        <v>2.0</v>
      </c>
      <c r="D56" s="11">
        <v>3.8310908E7</v>
      </c>
      <c r="E56" s="11">
        <v>9.7833685E7</v>
      </c>
      <c r="F56" s="12">
        <f t="shared" si="1"/>
        <v>-59522777</v>
      </c>
      <c r="G56" s="13" t="str">
        <f t="shared" si="2"/>
        <v>NO</v>
      </c>
      <c r="H56" s="14">
        <v>20000.0</v>
      </c>
      <c r="I56" s="15" t="str">
        <f t="shared" si="4"/>
        <v>NOT FUNDED</v>
      </c>
      <c r="J56" s="16">
        <f t="shared" si="5"/>
        <v>1410</v>
      </c>
      <c r="K56" s="17" t="str">
        <f t="shared" si="3"/>
        <v>Approval Threshold</v>
      </c>
    </row>
    <row r="57">
      <c r="A57" s="8" t="s">
        <v>216</v>
      </c>
      <c r="B57" s="9" t="s">
        <v>328</v>
      </c>
      <c r="C57" s="19">
        <v>1.67</v>
      </c>
      <c r="D57" s="11">
        <v>3.2089492E7</v>
      </c>
      <c r="E57" s="11">
        <v>9.4679194E7</v>
      </c>
      <c r="F57" s="12">
        <f t="shared" si="1"/>
        <v>-62589702</v>
      </c>
      <c r="G57" s="13" t="str">
        <f t="shared" si="2"/>
        <v>NO</v>
      </c>
      <c r="H57" s="14">
        <v>50000.0</v>
      </c>
      <c r="I57" s="15" t="str">
        <f t="shared" si="4"/>
        <v>NOT FUNDED</v>
      </c>
      <c r="J57" s="16">
        <f t="shared" si="5"/>
        <v>1410</v>
      </c>
      <c r="K57" s="17" t="str">
        <f t="shared" si="3"/>
        <v>Approval Threshold</v>
      </c>
    </row>
    <row r="58">
      <c r="A58" s="8" t="s">
        <v>329</v>
      </c>
      <c r="B58" s="9" t="s">
        <v>330</v>
      </c>
      <c r="C58" s="19">
        <v>1.67</v>
      </c>
      <c r="D58" s="11">
        <v>2.9858952E7</v>
      </c>
      <c r="E58" s="11">
        <v>9.3015969E7</v>
      </c>
      <c r="F58" s="12">
        <f t="shared" si="1"/>
        <v>-63157017</v>
      </c>
      <c r="G58" s="13" t="str">
        <f t="shared" si="2"/>
        <v>NO</v>
      </c>
      <c r="H58" s="14">
        <v>50000.0</v>
      </c>
      <c r="I58" s="15" t="str">
        <f t="shared" si="4"/>
        <v>NOT FUNDED</v>
      </c>
      <c r="J58" s="16">
        <f t="shared" si="5"/>
        <v>1410</v>
      </c>
      <c r="K58" s="17" t="str">
        <f t="shared" si="3"/>
        <v>Approval Threshold</v>
      </c>
    </row>
    <row r="59">
      <c r="A59" s="8" t="s">
        <v>331</v>
      </c>
      <c r="B59" s="9" t="s">
        <v>332</v>
      </c>
      <c r="C59" s="19">
        <v>1.24</v>
      </c>
      <c r="D59" s="11">
        <v>3.0766694E7</v>
      </c>
      <c r="E59" s="11">
        <v>9.4302908E7</v>
      </c>
      <c r="F59" s="12">
        <f t="shared" si="1"/>
        <v>-63536214</v>
      </c>
      <c r="G59" s="13" t="str">
        <f t="shared" si="2"/>
        <v>NO</v>
      </c>
      <c r="H59" s="14">
        <v>25000.0</v>
      </c>
      <c r="I59" s="15" t="str">
        <f t="shared" si="4"/>
        <v>NOT FUNDED</v>
      </c>
      <c r="J59" s="16">
        <f t="shared" si="5"/>
        <v>1410</v>
      </c>
      <c r="K59" s="17" t="str">
        <f t="shared" si="3"/>
        <v>Approval Threshold</v>
      </c>
    </row>
    <row r="60">
      <c r="A60" s="8" t="s">
        <v>333</v>
      </c>
      <c r="B60" s="9" t="s">
        <v>334</v>
      </c>
      <c r="C60" s="19">
        <v>2.33</v>
      </c>
      <c r="D60" s="11">
        <v>3.1712312E7</v>
      </c>
      <c r="E60" s="11">
        <v>9.5630806E7</v>
      </c>
      <c r="F60" s="12">
        <f t="shared" si="1"/>
        <v>-63918494</v>
      </c>
      <c r="G60" s="13" t="str">
        <f t="shared" si="2"/>
        <v>NO</v>
      </c>
      <c r="H60" s="14">
        <v>42000.0</v>
      </c>
      <c r="I60" s="15" t="str">
        <f t="shared" si="4"/>
        <v>NOT FUNDED</v>
      </c>
      <c r="J60" s="16">
        <f t="shared" si="5"/>
        <v>1410</v>
      </c>
      <c r="K60" s="17" t="str">
        <f t="shared" si="3"/>
        <v>Approval Threshold</v>
      </c>
    </row>
    <row r="61">
      <c r="A61" s="8" t="s">
        <v>335</v>
      </c>
      <c r="B61" s="9" t="s">
        <v>336</v>
      </c>
      <c r="C61" s="19">
        <v>2.25</v>
      </c>
      <c r="D61" s="11">
        <v>3.0295659E7</v>
      </c>
      <c r="E61" s="11">
        <v>9.4844651E7</v>
      </c>
      <c r="F61" s="12">
        <f t="shared" si="1"/>
        <v>-64548992</v>
      </c>
      <c r="G61" s="13" t="str">
        <f t="shared" si="2"/>
        <v>NO</v>
      </c>
      <c r="H61" s="14">
        <v>65000.0</v>
      </c>
      <c r="I61" s="15" t="str">
        <f t="shared" si="4"/>
        <v>NOT FUNDED</v>
      </c>
      <c r="J61" s="16">
        <f t="shared" si="5"/>
        <v>1410</v>
      </c>
      <c r="K61" s="17" t="str">
        <f t="shared" si="3"/>
        <v>Approval Threshold</v>
      </c>
    </row>
    <row r="62">
      <c r="A62" s="8" t="s">
        <v>337</v>
      </c>
      <c r="B62" s="9" t="s">
        <v>338</v>
      </c>
      <c r="C62" s="19">
        <v>1.76</v>
      </c>
      <c r="D62" s="11">
        <v>3.1815609E7</v>
      </c>
      <c r="E62" s="11">
        <v>9.7850293E7</v>
      </c>
      <c r="F62" s="12">
        <f t="shared" si="1"/>
        <v>-66034684</v>
      </c>
      <c r="G62" s="13" t="str">
        <f t="shared" si="2"/>
        <v>NO</v>
      </c>
      <c r="H62" s="14">
        <v>87480.0</v>
      </c>
      <c r="I62" s="15" t="str">
        <f t="shared" si="4"/>
        <v>NOT FUNDED</v>
      </c>
      <c r="J62" s="16">
        <f t="shared" si="5"/>
        <v>1410</v>
      </c>
      <c r="K62" s="17" t="str">
        <f t="shared" si="3"/>
        <v>Approval Threshold</v>
      </c>
    </row>
    <row r="63">
      <c r="A63" s="8" t="s">
        <v>339</v>
      </c>
      <c r="B63" s="9" t="s">
        <v>340</v>
      </c>
      <c r="C63" s="19">
        <v>2.13</v>
      </c>
      <c r="D63" s="11">
        <v>3.1761654E7</v>
      </c>
      <c r="E63" s="11">
        <v>9.8091715E7</v>
      </c>
      <c r="F63" s="12">
        <f t="shared" si="1"/>
        <v>-66330061</v>
      </c>
      <c r="G63" s="13" t="str">
        <f t="shared" si="2"/>
        <v>NO</v>
      </c>
      <c r="H63" s="14">
        <v>19700.0</v>
      </c>
      <c r="I63" s="15" t="str">
        <f t="shared" si="4"/>
        <v>NOT FUNDED</v>
      </c>
      <c r="J63" s="16">
        <f t="shared" si="5"/>
        <v>1410</v>
      </c>
      <c r="K63" s="17" t="str">
        <f t="shared" si="3"/>
        <v>Approval Threshold</v>
      </c>
    </row>
    <row r="64">
      <c r="A64" s="8" t="s">
        <v>341</v>
      </c>
      <c r="B64" s="9" t="s">
        <v>342</v>
      </c>
      <c r="C64" s="19">
        <v>1.83</v>
      </c>
      <c r="D64" s="11">
        <v>2.9510785E7</v>
      </c>
      <c r="E64" s="11">
        <v>9.5844652E7</v>
      </c>
      <c r="F64" s="12">
        <f t="shared" si="1"/>
        <v>-66333867</v>
      </c>
      <c r="G64" s="13" t="str">
        <f t="shared" si="2"/>
        <v>NO</v>
      </c>
      <c r="H64" s="14">
        <v>18550.0</v>
      </c>
      <c r="I64" s="15" t="str">
        <f t="shared" si="4"/>
        <v>NOT FUNDED</v>
      </c>
      <c r="J64" s="16">
        <f t="shared" si="5"/>
        <v>1410</v>
      </c>
      <c r="K64" s="17" t="str">
        <f t="shared" si="3"/>
        <v>Approval Threshold</v>
      </c>
    </row>
    <row r="65">
      <c r="A65" s="8" t="s">
        <v>343</v>
      </c>
      <c r="B65" s="9" t="s">
        <v>344</v>
      </c>
      <c r="C65" s="19">
        <v>1.57</v>
      </c>
      <c r="D65" s="11">
        <v>2.7870957E7</v>
      </c>
      <c r="E65" s="11">
        <v>1.02279055E8</v>
      </c>
      <c r="F65" s="12">
        <f t="shared" si="1"/>
        <v>-74408098</v>
      </c>
      <c r="G65" s="13" t="str">
        <f t="shared" si="2"/>
        <v>NO</v>
      </c>
      <c r="H65" s="14">
        <v>75000.0</v>
      </c>
      <c r="I65" s="15" t="str">
        <f t="shared" si="4"/>
        <v>NOT FUNDED</v>
      </c>
      <c r="J65" s="16">
        <f t="shared" si="5"/>
        <v>1410</v>
      </c>
      <c r="K65" s="17" t="str">
        <f t="shared" si="3"/>
        <v>Approval Threshold</v>
      </c>
    </row>
    <row r="66">
      <c r="A66" s="8" t="s">
        <v>345</v>
      </c>
      <c r="B66" s="9" t="s">
        <v>346</v>
      </c>
      <c r="C66" s="19">
        <v>2.0</v>
      </c>
      <c r="D66" s="11">
        <v>1.6175625E7</v>
      </c>
      <c r="E66" s="11">
        <v>9.0814223E7</v>
      </c>
      <c r="F66" s="12">
        <f t="shared" si="1"/>
        <v>-74638598</v>
      </c>
      <c r="G66" s="13" t="str">
        <f t="shared" si="2"/>
        <v>NO</v>
      </c>
      <c r="H66" s="14">
        <v>15000.0</v>
      </c>
      <c r="I66" s="15" t="str">
        <f t="shared" si="4"/>
        <v>NOT FUNDED</v>
      </c>
      <c r="J66" s="16">
        <f t="shared" si="5"/>
        <v>1410</v>
      </c>
      <c r="K66" s="17" t="str">
        <f t="shared" si="3"/>
        <v>Approval Threshold</v>
      </c>
    </row>
    <row r="67">
      <c r="A67" s="8" t="s">
        <v>347</v>
      </c>
      <c r="B67" s="9" t="s">
        <v>348</v>
      </c>
      <c r="C67" s="19">
        <v>1.0</v>
      </c>
      <c r="D67" s="11">
        <v>2.9493703E7</v>
      </c>
      <c r="E67" s="11">
        <v>1.1218376E8</v>
      </c>
      <c r="F67" s="12">
        <f t="shared" si="1"/>
        <v>-82690057</v>
      </c>
      <c r="G67" s="13" t="str">
        <f t="shared" si="2"/>
        <v>NO</v>
      </c>
      <c r="H67" s="14">
        <v>50000.0</v>
      </c>
      <c r="I67" s="15" t="str">
        <f t="shared" si="4"/>
        <v>NOT FUNDED</v>
      </c>
      <c r="J67" s="16">
        <f t="shared" si="5"/>
        <v>1410</v>
      </c>
      <c r="K67" s="17" t="str">
        <f t="shared" si="3"/>
        <v>Approval Threshold</v>
      </c>
    </row>
    <row r="68">
      <c r="A68" s="8" t="s">
        <v>349</v>
      </c>
      <c r="B68" s="9" t="s">
        <v>350</v>
      </c>
      <c r="C68" s="19">
        <v>1.25</v>
      </c>
      <c r="D68" s="11">
        <v>1.2151172E7</v>
      </c>
      <c r="E68" s="11">
        <v>9.9160124E7</v>
      </c>
      <c r="F68" s="12">
        <f t="shared" si="1"/>
        <v>-87008952</v>
      </c>
      <c r="G68" s="13" t="str">
        <f t="shared" si="2"/>
        <v>NO</v>
      </c>
      <c r="H68" s="14">
        <v>8000.0</v>
      </c>
      <c r="I68" s="15" t="str">
        <f t="shared" si="4"/>
        <v>NOT FUNDED</v>
      </c>
      <c r="J68" s="16">
        <f t="shared" si="5"/>
        <v>1410</v>
      </c>
      <c r="K68" s="17" t="str">
        <f t="shared" si="3"/>
        <v>Approval Threshold</v>
      </c>
    </row>
    <row r="69">
      <c r="A69" s="8" t="s">
        <v>351</v>
      </c>
      <c r="B69" s="9" t="s">
        <v>352</v>
      </c>
      <c r="C69" s="19">
        <v>1.0</v>
      </c>
      <c r="D69" s="11">
        <v>2.9129574E7</v>
      </c>
      <c r="E69" s="11">
        <v>1.17217669E8</v>
      </c>
      <c r="F69" s="12">
        <f t="shared" si="1"/>
        <v>-88088095</v>
      </c>
      <c r="G69" s="13" t="str">
        <f t="shared" si="2"/>
        <v>NO</v>
      </c>
      <c r="H69" s="14">
        <v>50000.0</v>
      </c>
      <c r="I69" s="15" t="str">
        <f t="shared" si="4"/>
        <v>NOT FUNDED</v>
      </c>
      <c r="J69" s="16">
        <f t="shared" si="5"/>
        <v>1410</v>
      </c>
      <c r="K69" s="17" t="str">
        <f t="shared" si="3"/>
        <v>Approval Threshold</v>
      </c>
    </row>
    <row r="70">
      <c r="A70" s="8" t="s">
        <v>353</v>
      </c>
      <c r="B70" s="9" t="s">
        <v>354</v>
      </c>
      <c r="C70" s="19">
        <v>1.2</v>
      </c>
      <c r="D70" s="11">
        <v>3.1196682E7</v>
      </c>
      <c r="E70" s="11">
        <v>1.28108095E8</v>
      </c>
      <c r="F70" s="12">
        <f t="shared" si="1"/>
        <v>-96911413</v>
      </c>
      <c r="G70" s="13" t="str">
        <f t="shared" si="2"/>
        <v>NO</v>
      </c>
      <c r="H70" s="14">
        <v>400000.0</v>
      </c>
      <c r="I70" s="15" t="str">
        <f t="shared" si="4"/>
        <v>NOT FUNDED</v>
      </c>
      <c r="J70" s="16">
        <f t="shared" si="5"/>
        <v>1410</v>
      </c>
      <c r="K70" s="17" t="str">
        <f t="shared" si="3"/>
        <v>Approval Threshold</v>
      </c>
    </row>
    <row r="71">
      <c r="A71" s="8" t="s">
        <v>355</v>
      </c>
      <c r="B71" s="9" t="s">
        <v>356</v>
      </c>
      <c r="C71" s="19">
        <v>1.22</v>
      </c>
      <c r="D71" s="11">
        <v>2.7969228E7</v>
      </c>
      <c r="E71" s="11">
        <v>1.3135522E8</v>
      </c>
      <c r="F71" s="12">
        <f t="shared" si="1"/>
        <v>-103385992</v>
      </c>
      <c r="G71" s="13" t="str">
        <f t="shared" si="2"/>
        <v>NO</v>
      </c>
      <c r="H71" s="14">
        <v>400000.0</v>
      </c>
      <c r="I71" s="15" t="str">
        <f t="shared" si="4"/>
        <v>NOT FUNDED</v>
      </c>
      <c r="J71" s="16">
        <f t="shared" si="5"/>
        <v>1410</v>
      </c>
      <c r="K71" s="17" t="str">
        <f t="shared" si="3"/>
        <v>Approval Threshold</v>
      </c>
    </row>
    <row r="72">
      <c r="A72" s="8" t="s">
        <v>357</v>
      </c>
      <c r="B72" s="9" t="s">
        <v>358</v>
      </c>
      <c r="C72" s="19">
        <v>1.13</v>
      </c>
      <c r="D72" s="11">
        <v>9219742.0</v>
      </c>
      <c r="E72" s="11">
        <v>1.19239289E8</v>
      </c>
      <c r="F72" s="12">
        <f t="shared" si="1"/>
        <v>-110019547</v>
      </c>
      <c r="G72" s="13" t="str">
        <f t="shared" si="2"/>
        <v>NO</v>
      </c>
      <c r="H72" s="14">
        <v>10000.0</v>
      </c>
      <c r="I72" s="15" t="str">
        <f t="shared" si="4"/>
        <v>NOT FUNDED</v>
      </c>
      <c r="J72" s="16">
        <f t="shared" si="5"/>
        <v>1410</v>
      </c>
      <c r="K72" s="17" t="str">
        <f t="shared" si="3"/>
        <v>Approval Threshold</v>
      </c>
    </row>
  </sheetData>
  <autoFilter ref="$A$1:$H$72">
    <sortState ref="A1:H72">
      <sortCondition descending="1" ref="F1:F72"/>
      <sortCondition ref="A1:A72"/>
    </sortState>
  </autoFilter>
  <conditionalFormatting sqref="I2:I72">
    <cfRule type="cellIs" dxfId="0" priority="1" operator="equal">
      <formula>"FUNDED"</formula>
    </cfRule>
  </conditionalFormatting>
  <conditionalFormatting sqref="I2:I72">
    <cfRule type="cellIs" dxfId="1" priority="2" operator="equal">
      <formula>"NOT FUNDED"</formula>
    </cfRule>
  </conditionalFormatting>
  <conditionalFormatting sqref="K2:K72">
    <cfRule type="cellIs" dxfId="0" priority="3" operator="greaterThan">
      <formula>999</formula>
    </cfRule>
  </conditionalFormatting>
  <conditionalFormatting sqref="K2:K72">
    <cfRule type="cellIs" dxfId="0" priority="4" operator="greaterThan">
      <formula>999</formula>
    </cfRule>
  </conditionalFormatting>
  <conditionalFormatting sqref="K2:K72">
    <cfRule type="containsText" dxfId="1" priority="5" operator="containsText" text="NOT FUNDED">
      <formula>NOT(ISERROR(SEARCH(("NOT FUNDED"),(K2))))</formula>
    </cfRule>
  </conditionalFormatting>
  <conditionalFormatting sqref="K2:K72">
    <cfRule type="cellIs" dxfId="2" priority="6" operator="equal">
      <formula>"Over Budget"</formula>
    </cfRule>
  </conditionalFormatting>
  <conditionalFormatting sqref="K2:K72">
    <cfRule type="cellIs" dxfId="1" priority="7" operator="equal">
      <formula>"Approval Threshold"</formula>
    </cfRule>
  </conditionalFormatting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  <hyperlink r:id="rId62" ref="B63"/>
    <hyperlink r:id="rId63" ref="B64"/>
    <hyperlink r:id="rId64" ref="B65"/>
    <hyperlink r:id="rId65" ref="B66"/>
    <hyperlink r:id="rId66" ref="B67"/>
    <hyperlink r:id="rId67" ref="B68"/>
    <hyperlink r:id="rId68" ref="B69"/>
    <hyperlink r:id="rId69" ref="B70"/>
    <hyperlink r:id="rId70" ref="B71"/>
    <hyperlink r:id="rId71" ref="B72"/>
  </hyperlinks>
  <drawing r:id="rId7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31.88"/>
    <col customWidth="1" min="3" max="3" width="14.0"/>
    <col customWidth="1" min="4" max="5" width="17.88"/>
    <col customWidth="1" min="6" max="6" width="18.38"/>
    <col customWidth="1" min="7" max="7" width="11.88"/>
    <col customWidth="1" min="8" max="8" width="15.25"/>
    <col customWidth="1" min="9" max="9" width="12.25"/>
    <col customWidth="1" min="10" max="10" width="13.25"/>
    <col customWidth="1" min="11" max="11" width="15.5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5" t="s">
        <v>7</v>
      </c>
      <c r="I1" s="1" t="s">
        <v>8</v>
      </c>
      <c r="J1" s="6" t="s">
        <v>9</v>
      </c>
      <c r="K1" s="7" t="s">
        <v>10</v>
      </c>
    </row>
    <row r="2" ht="15.75" customHeight="1">
      <c r="A2" s="8" t="s">
        <v>359</v>
      </c>
      <c r="B2" s="9" t="s">
        <v>360</v>
      </c>
      <c r="C2" s="19">
        <v>4.59</v>
      </c>
      <c r="D2" s="11">
        <v>4.67363599E8</v>
      </c>
      <c r="E2" s="11">
        <v>2.1061664E7</v>
      </c>
      <c r="F2" s="12">
        <f t="shared" ref="F2:F20" si="1">D2-E2</f>
        <v>446301935</v>
      </c>
      <c r="G2" s="13" t="str">
        <f t="shared" ref="G2:G20" si="2">IF(E2=0,"YES",IF(D2/E2&gt;=1.15,"YES","NO"))</f>
        <v>YES</v>
      </c>
      <c r="H2" s="14">
        <v>800.0</v>
      </c>
      <c r="I2" s="15" t="str">
        <f>If(Validation!B11&gt;=H2,IF(G2="Yes","FUNDED","NOT FUNDED"),"NOT FUNDED")</f>
        <v>FUNDED</v>
      </c>
      <c r="J2" s="16">
        <f>If(Validation!B13&gt;=H2,Validation!B13-H2,Validation!B13)</f>
        <v>49200</v>
      </c>
      <c r="K2" s="17" t="str">
        <f t="shared" ref="K2:K20" si="3">If(G2="YES",IF(I2="FUNDED","","Over Budget"),"Approval Threshold")</f>
        <v/>
      </c>
    </row>
    <row r="3" ht="15.75" customHeight="1">
      <c r="A3" s="8" t="s">
        <v>361</v>
      </c>
      <c r="B3" s="9" t="s">
        <v>362</v>
      </c>
      <c r="C3" s="19">
        <v>4.0</v>
      </c>
      <c r="D3" s="11">
        <v>2.11391984E8</v>
      </c>
      <c r="E3" s="11">
        <v>3.3629042E7</v>
      </c>
      <c r="F3" s="12">
        <f t="shared" si="1"/>
        <v>177762942</v>
      </c>
      <c r="G3" s="13" t="str">
        <f t="shared" si="2"/>
        <v>YES</v>
      </c>
      <c r="H3" s="14">
        <v>14000.0</v>
      </c>
      <c r="I3" s="15" t="str">
        <f t="shared" ref="I3:I20" si="4">If(J2&gt;=H3,IF(G3="Yes","FUNDED","NOT FUNDED"),"NOT FUNDED")</f>
        <v>FUNDED</v>
      </c>
      <c r="J3" s="16">
        <f t="shared" ref="J3:J20" si="5">If(I3="FUNDED",IF(J2&gt;H3,(J2-H3),J2),J2)</f>
        <v>35200</v>
      </c>
      <c r="K3" s="17" t="str">
        <f t="shared" si="3"/>
        <v/>
      </c>
    </row>
    <row r="4" ht="15.75" customHeight="1">
      <c r="A4" s="8" t="s">
        <v>363</v>
      </c>
      <c r="B4" s="9" t="s">
        <v>364</v>
      </c>
      <c r="C4" s="19">
        <v>4.19</v>
      </c>
      <c r="D4" s="11">
        <v>2.33212549E8</v>
      </c>
      <c r="E4" s="11">
        <v>5.9687255E7</v>
      </c>
      <c r="F4" s="12">
        <f t="shared" si="1"/>
        <v>173525294</v>
      </c>
      <c r="G4" s="13" t="str">
        <f t="shared" si="2"/>
        <v>YES</v>
      </c>
      <c r="H4" s="14">
        <v>30669.0</v>
      </c>
      <c r="I4" s="15" t="str">
        <f t="shared" si="4"/>
        <v>FUNDED</v>
      </c>
      <c r="J4" s="16">
        <f t="shared" si="5"/>
        <v>4531</v>
      </c>
      <c r="K4" s="17" t="str">
        <f t="shared" si="3"/>
        <v/>
      </c>
    </row>
    <row r="5" ht="15.75" customHeight="1">
      <c r="A5" s="8" t="s">
        <v>365</v>
      </c>
      <c r="B5" s="9" t="s">
        <v>366</v>
      </c>
      <c r="C5" s="19">
        <v>4.14</v>
      </c>
      <c r="D5" s="11">
        <v>1.48022787E8</v>
      </c>
      <c r="E5" s="11">
        <v>3.3211875E7</v>
      </c>
      <c r="F5" s="12">
        <f t="shared" si="1"/>
        <v>114810912</v>
      </c>
      <c r="G5" s="13" t="str">
        <f t="shared" si="2"/>
        <v>YES</v>
      </c>
      <c r="H5" s="14">
        <v>5000.0</v>
      </c>
      <c r="I5" s="15" t="str">
        <f t="shared" si="4"/>
        <v>NOT FUNDED</v>
      </c>
      <c r="J5" s="16">
        <f t="shared" si="5"/>
        <v>4531</v>
      </c>
      <c r="K5" s="17" t="str">
        <f t="shared" si="3"/>
        <v>Over Budget</v>
      </c>
    </row>
    <row r="6" ht="15.75" customHeight="1">
      <c r="A6" s="8" t="s">
        <v>367</v>
      </c>
      <c r="B6" s="9" t="s">
        <v>368</v>
      </c>
      <c r="C6" s="19">
        <v>3.58</v>
      </c>
      <c r="D6" s="11">
        <v>1.32923234E8</v>
      </c>
      <c r="E6" s="11">
        <v>6.7656807E7</v>
      </c>
      <c r="F6" s="12">
        <f t="shared" si="1"/>
        <v>65266427</v>
      </c>
      <c r="G6" s="13" t="str">
        <f t="shared" si="2"/>
        <v>YES</v>
      </c>
      <c r="H6" s="14">
        <v>8000.0</v>
      </c>
      <c r="I6" s="15" t="str">
        <f t="shared" si="4"/>
        <v>NOT FUNDED</v>
      </c>
      <c r="J6" s="16">
        <f t="shared" si="5"/>
        <v>4531</v>
      </c>
      <c r="K6" s="17" t="str">
        <f t="shared" si="3"/>
        <v>Over Budget</v>
      </c>
    </row>
    <row r="7" ht="15.75" customHeight="1">
      <c r="A7" s="24" t="s">
        <v>369</v>
      </c>
      <c r="B7" s="9" t="s">
        <v>370</v>
      </c>
      <c r="C7" s="25">
        <v>3.13</v>
      </c>
      <c r="D7" s="11">
        <v>8.6014481E7</v>
      </c>
      <c r="E7" s="11">
        <v>5.4962532E7</v>
      </c>
      <c r="F7" s="12">
        <f t="shared" si="1"/>
        <v>31051949</v>
      </c>
      <c r="G7" s="13" t="str">
        <f t="shared" si="2"/>
        <v>YES</v>
      </c>
      <c r="H7" s="14">
        <v>5680.0</v>
      </c>
      <c r="I7" s="15" t="str">
        <f t="shared" si="4"/>
        <v>NOT FUNDED</v>
      </c>
      <c r="J7" s="16">
        <f t="shared" si="5"/>
        <v>4531</v>
      </c>
      <c r="K7" s="17" t="str">
        <f t="shared" si="3"/>
        <v>Over Budget</v>
      </c>
    </row>
    <row r="8" ht="15.75" customHeight="1">
      <c r="A8" s="8" t="s">
        <v>371</v>
      </c>
      <c r="B8" s="9" t="s">
        <v>372</v>
      </c>
      <c r="C8" s="19">
        <v>2.8</v>
      </c>
      <c r="D8" s="11">
        <v>5.2140999E7</v>
      </c>
      <c r="E8" s="11">
        <v>4.5427116E7</v>
      </c>
      <c r="F8" s="12">
        <f t="shared" si="1"/>
        <v>6713883</v>
      </c>
      <c r="G8" s="13" t="str">
        <f t="shared" si="2"/>
        <v>NO</v>
      </c>
      <c r="H8" s="14">
        <v>100.0</v>
      </c>
      <c r="I8" s="15" t="str">
        <f t="shared" si="4"/>
        <v>NOT FUNDED</v>
      </c>
      <c r="J8" s="16">
        <f t="shared" si="5"/>
        <v>4531</v>
      </c>
      <c r="K8" s="17" t="str">
        <f t="shared" si="3"/>
        <v>Approval Threshold</v>
      </c>
    </row>
    <row r="9" ht="15.75" customHeight="1">
      <c r="A9" s="8" t="s">
        <v>373</v>
      </c>
      <c r="B9" s="9" t="s">
        <v>374</v>
      </c>
      <c r="C9" s="19">
        <v>3.43</v>
      </c>
      <c r="D9" s="11">
        <v>9.8466817E7</v>
      </c>
      <c r="E9" s="11">
        <v>9.1811129E7</v>
      </c>
      <c r="F9" s="12">
        <f t="shared" si="1"/>
        <v>6655688</v>
      </c>
      <c r="G9" s="13" t="str">
        <f t="shared" si="2"/>
        <v>NO</v>
      </c>
      <c r="H9" s="14">
        <v>25000.0</v>
      </c>
      <c r="I9" s="15" t="str">
        <f t="shared" si="4"/>
        <v>NOT FUNDED</v>
      </c>
      <c r="J9" s="16">
        <f t="shared" si="5"/>
        <v>4531</v>
      </c>
      <c r="K9" s="17" t="str">
        <f t="shared" si="3"/>
        <v>Approval Threshold</v>
      </c>
    </row>
    <row r="10" ht="15.75" customHeight="1">
      <c r="A10" s="18" t="s">
        <v>375</v>
      </c>
      <c r="B10" s="9" t="s">
        <v>376</v>
      </c>
      <c r="C10" s="23">
        <v>3.33</v>
      </c>
      <c r="D10" s="11">
        <v>6.8475992E7</v>
      </c>
      <c r="E10" s="11">
        <v>6.3280335E7</v>
      </c>
      <c r="F10" s="12">
        <f t="shared" si="1"/>
        <v>5195657</v>
      </c>
      <c r="G10" s="13" t="str">
        <f t="shared" si="2"/>
        <v>NO</v>
      </c>
      <c r="H10" s="14">
        <v>9000.0</v>
      </c>
      <c r="I10" s="15" t="str">
        <f t="shared" si="4"/>
        <v>NOT FUNDED</v>
      </c>
      <c r="J10" s="16">
        <f t="shared" si="5"/>
        <v>4531</v>
      </c>
      <c r="K10" s="17" t="str">
        <f t="shared" si="3"/>
        <v>Approval Threshold</v>
      </c>
    </row>
    <row r="11" ht="15.75" customHeight="1">
      <c r="A11" s="8" t="s">
        <v>377</v>
      </c>
      <c r="B11" s="9" t="s">
        <v>378</v>
      </c>
      <c r="C11" s="19">
        <v>3.0</v>
      </c>
      <c r="D11" s="11">
        <v>6.3891198E7</v>
      </c>
      <c r="E11" s="11">
        <v>6.1479827E7</v>
      </c>
      <c r="F11" s="12">
        <f t="shared" si="1"/>
        <v>2411371</v>
      </c>
      <c r="G11" s="13" t="str">
        <f t="shared" si="2"/>
        <v>NO</v>
      </c>
      <c r="H11" s="14">
        <v>7736.0</v>
      </c>
      <c r="I11" s="15" t="str">
        <f t="shared" si="4"/>
        <v>NOT FUNDED</v>
      </c>
      <c r="J11" s="16">
        <f t="shared" si="5"/>
        <v>4531</v>
      </c>
      <c r="K11" s="17" t="str">
        <f t="shared" si="3"/>
        <v>Approval Threshold</v>
      </c>
    </row>
    <row r="12" ht="15.75" customHeight="1">
      <c r="A12" s="8" t="s">
        <v>379</v>
      </c>
      <c r="B12" s="9" t="s">
        <v>380</v>
      </c>
      <c r="C12" s="19">
        <v>2.36</v>
      </c>
      <c r="D12" s="11">
        <v>2300962.0</v>
      </c>
      <c r="E12" s="11">
        <v>2.5236239E7</v>
      </c>
      <c r="F12" s="12">
        <f t="shared" si="1"/>
        <v>-22935277</v>
      </c>
      <c r="G12" s="13" t="str">
        <f t="shared" si="2"/>
        <v>NO</v>
      </c>
      <c r="H12" s="14">
        <v>800.0</v>
      </c>
      <c r="I12" s="15" t="str">
        <f t="shared" si="4"/>
        <v>NOT FUNDED</v>
      </c>
      <c r="J12" s="16">
        <f t="shared" si="5"/>
        <v>4531</v>
      </c>
      <c r="K12" s="17" t="str">
        <f t="shared" si="3"/>
        <v>Approval Threshold</v>
      </c>
    </row>
    <row r="13" ht="15.75" customHeight="1">
      <c r="A13" s="8" t="s">
        <v>381</v>
      </c>
      <c r="B13" s="9" t="s">
        <v>382</v>
      </c>
      <c r="C13" s="19">
        <v>3.04</v>
      </c>
      <c r="D13" s="11">
        <v>5.7121948E7</v>
      </c>
      <c r="E13" s="11">
        <v>9.066224E7</v>
      </c>
      <c r="F13" s="12">
        <f t="shared" si="1"/>
        <v>-33540292</v>
      </c>
      <c r="G13" s="13" t="str">
        <f t="shared" si="2"/>
        <v>NO</v>
      </c>
      <c r="H13" s="14">
        <v>10000.0</v>
      </c>
      <c r="I13" s="15" t="str">
        <f t="shared" si="4"/>
        <v>NOT FUNDED</v>
      </c>
      <c r="J13" s="16">
        <f t="shared" si="5"/>
        <v>4531</v>
      </c>
      <c r="K13" s="17" t="str">
        <f t="shared" si="3"/>
        <v>Approval Threshold</v>
      </c>
    </row>
    <row r="14" ht="15.75" customHeight="1">
      <c r="A14" s="8" t="s">
        <v>383</v>
      </c>
      <c r="B14" s="9" t="s">
        <v>384</v>
      </c>
      <c r="C14" s="19">
        <v>3.0</v>
      </c>
      <c r="D14" s="11">
        <v>3.3943324E7</v>
      </c>
      <c r="E14" s="11">
        <v>8.5193656E7</v>
      </c>
      <c r="F14" s="12">
        <f t="shared" si="1"/>
        <v>-51250332</v>
      </c>
      <c r="G14" s="13" t="str">
        <f t="shared" si="2"/>
        <v>NO</v>
      </c>
      <c r="H14" s="14">
        <v>5000.0</v>
      </c>
      <c r="I14" s="15" t="str">
        <f t="shared" si="4"/>
        <v>NOT FUNDED</v>
      </c>
      <c r="J14" s="16">
        <f t="shared" si="5"/>
        <v>4531</v>
      </c>
      <c r="K14" s="17" t="str">
        <f t="shared" si="3"/>
        <v>Approval Threshold</v>
      </c>
    </row>
    <row r="15" ht="15.75" customHeight="1">
      <c r="A15" s="8" t="s">
        <v>385</v>
      </c>
      <c r="B15" s="9" t="s">
        <v>386</v>
      </c>
      <c r="C15" s="19">
        <v>1.75</v>
      </c>
      <c r="D15" s="11">
        <v>2.826412E7</v>
      </c>
      <c r="E15" s="11">
        <v>9.3041675E7</v>
      </c>
      <c r="F15" s="12">
        <f t="shared" si="1"/>
        <v>-64777555</v>
      </c>
      <c r="G15" s="13" t="str">
        <f t="shared" si="2"/>
        <v>NO</v>
      </c>
      <c r="H15" s="14">
        <v>20000.0</v>
      </c>
      <c r="I15" s="15" t="str">
        <f t="shared" si="4"/>
        <v>NOT FUNDED</v>
      </c>
      <c r="J15" s="16">
        <f t="shared" si="5"/>
        <v>4531</v>
      </c>
      <c r="K15" s="17" t="str">
        <f t="shared" si="3"/>
        <v>Approval Threshold</v>
      </c>
    </row>
    <row r="16" ht="15.75" customHeight="1">
      <c r="A16" s="8" t="s">
        <v>387</v>
      </c>
      <c r="B16" s="9" t="s">
        <v>388</v>
      </c>
      <c r="C16" s="19">
        <v>1.2</v>
      </c>
      <c r="D16" s="11">
        <v>2.6463827E7</v>
      </c>
      <c r="E16" s="11">
        <v>9.2387541E7</v>
      </c>
      <c r="F16" s="12">
        <f t="shared" si="1"/>
        <v>-65923714</v>
      </c>
      <c r="G16" s="13" t="str">
        <f t="shared" si="2"/>
        <v>NO</v>
      </c>
      <c r="H16" s="14">
        <v>10000.0</v>
      </c>
      <c r="I16" s="15" t="str">
        <f t="shared" si="4"/>
        <v>NOT FUNDED</v>
      </c>
      <c r="J16" s="16">
        <f t="shared" si="5"/>
        <v>4531</v>
      </c>
      <c r="K16" s="17" t="str">
        <f t="shared" si="3"/>
        <v>Approval Threshold</v>
      </c>
    </row>
    <row r="17" ht="15.75" customHeight="1">
      <c r="A17" s="8" t="s">
        <v>389</v>
      </c>
      <c r="B17" s="9" t="s">
        <v>390</v>
      </c>
      <c r="C17" s="19">
        <v>1.18</v>
      </c>
      <c r="D17" s="11">
        <v>2.6614024E7</v>
      </c>
      <c r="E17" s="11">
        <v>9.5937402E7</v>
      </c>
      <c r="F17" s="12">
        <f t="shared" si="1"/>
        <v>-69323378</v>
      </c>
      <c r="G17" s="13" t="str">
        <f t="shared" si="2"/>
        <v>NO</v>
      </c>
      <c r="H17" s="14">
        <v>2000.0</v>
      </c>
      <c r="I17" s="15" t="str">
        <f t="shared" si="4"/>
        <v>NOT FUNDED</v>
      </c>
      <c r="J17" s="16">
        <f t="shared" si="5"/>
        <v>4531</v>
      </c>
      <c r="K17" s="17" t="str">
        <f t="shared" si="3"/>
        <v>Approval Threshold</v>
      </c>
    </row>
    <row r="18" ht="15.75" customHeight="1">
      <c r="A18" s="8" t="s">
        <v>132</v>
      </c>
      <c r="B18" s="9" t="s">
        <v>391</v>
      </c>
      <c r="C18" s="19">
        <v>2.23</v>
      </c>
      <c r="D18" s="11">
        <v>3.6882347E7</v>
      </c>
      <c r="E18" s="11">
        <v>1.06271971E8</v>
      </c>
      <c r="F18" s="12">
        <f t="shared" si="1"/>
        <v>-69389624</v>
      </c>
      <c r="G18" s="13" t="str">
        <f t="shared" si="2"/>
        <v>NO</v>
      </c>
      <c r="H18" s="14">
        <v>50000.0</v>
      </c>
      <c r="I18" s="15" t="str">
        <f t="shared" si="4"/>
        <v>NOT FUNDED</v>
      </c>
      <c r="J18" s="16">
        <f t="shared" si="5"/>
        <v>4531</v>
      </c>
      <c r="K18" s="17" t="str">
        <f t="shared" si="3"/>
        <v>Approval Threshold</v>
      </c>
    </row>
    <row r="19" ht="15.75" customHeight="1">
      <c r="A19" s="8" t="s">
        <v>392</v>
      </c>
      <c r="B19" s="9" t="s">
        <v>393</v>
      </c>
      <c r="C19" s="19">
        <v>1.56</v>
      </c>
      <c r="D19" s="11">
        <v>3.0703207E7</v>
      </c>
      <c r="E19" s="11">
        <v>1.09260525E8</v>
      </c>
      <c r="F19" s="12">
        <f t="shared" si="1"/>
        <v>-78557318</v>
      </c>
      <c r="G19" s="13" t="str">
        <f t="shared" si="2"/>
        <v>NO</v>
      </c>
      <c r="H19" s="14">
        <v>22000.0</v>
      </c>
      <c r="I19" s="15" t="str">
        <f t="shared" si="4"/>
        <v>NOT FUNDED</v>
      </c>
      <c r="J19" s="16">
        <f t="shared" si="5"/>
        <v>4531</v>
      </c>
      <c r="K19" s="17" t="str">
        <f t="shared" si="3"/>
        <v>Approval Threshold</v>
      </c>
    </row>
    <row r="20" ht="15.75" customHeight="1">
      <c r="A20" s="8" t="s">
        <v>394</v>
      </c>
      <c r="B20" s="9" t="s">
        <v>395</v>
      </c>
      <c r="C20" s="19">
        <v>2.07</v>
      </c>
      <c r="D20" s="11">
        <v>1.6270153E7</v>
      </c>
      <c r="E20" s="11">
        <v>1.22290716E8</v>
      </c>
      <c r="F20" s="12">
        <f t="shared" si="1"/>
        <v>-106020563</v>
      </c>
      <c r="G20" s="13" t="str">
        <f t="shared" si="2"/>
        <v>NO</v>
      </c>
      <c r="H20" s="14">
        <v>40320.0</v>
      </c>
      <c r="I20" s="15" t="str">
        <f t="shared" si="4"/>
        <v>NOT FUNDED</v>
      </c>
      <c r="J20" s="16">
        <f t="shared" si="5"/>
        <v>4531</v>
      </c>
      <c r="K20" s="17" t="str">
        <f t="shared" si="3"/>
        <v>Approval Threshold</v>
      </c>
    </row>
  </sheetData>
  <autoFilter ref="$A$1:$H$20">
    <sortState ref="A1:H20">
      <sortCondition descending="1" ref="F1:F20"/>
      <sortCondition ref="A1:A20"/>
    </sortState>
  </autoFilter>
  <conditionalFormatting sqref="I2:I20">
    <cfRule type="cellIs" dxfId="0" priority="1" operator="equal">
      <formula>"FUNDED"</formula>
    </cfRule>
  </conditionalFormatting>
  <conditionalFormatting sqref="I2:I20">
    <cfRule type="cellIs" dxfId="1" priority="2" operator="equal">
      <formula>"NOT FUNDED"</formula>
    </cfRule>
  </conditionalFormatting>
  <conditionalFormatting sqref="K2:K20">
    <cfRule type="cellIs" dxfId="0" priority="3" operator="greaterThan">
      <formula>999</formula>
    </cfRule>
  </conditionalFormatting>
  <conditionalFormatting sqref="K2:K20">
    <cfRule type="cellIs" dxfId="0" priority="4" operator="greaterThan">
      <formula>999</formula>
    </cfRule>
  </conditionalFormatting>
  <conditionalFormatting sqref="K2:K20">
    <cfRule type="containsText" dxfId="1" priority="5" operator="containsText" text="NOT FUNDED">
      <formula>NOT(ISERROR(SEARCH(("NOT FUNDED"),(K2))))</formula>
    </cfRule>
  </conditionalFormatting>
  <conditionalFormatting sqref="K2:K20">
    <cfRule type="cellIs" dxfId="2" priority="6" operator="equal">
      <formula>"Over Budget"</formula>
    </cfRule>
  </conditionalFormatting>
  <conditionalFormatting sqref="K2:K20">
    <cfRule type="cellIs" dxfId="1" priority="7" operator="equal">
      <formula>"Approval Threshold"</formula>
    </cfRule>
  </conditionalFormatting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</hyperlinks>
  <drawing r:id="rId20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31.88"/>
    <col customWidth="1" min="3" max="3" width="14.0"/>
    <col customWidth="1" min="4" max="5" width="17.88"/>
    <col customWidth="1" min="6" max="6" width="18.38"/>
    <col customWidth="1" min="7" max="7" width="11.88"/>
    <col customWidth="1" min="8" max="8" width="15.25"/>
    <col customWidth="1" min="9" max="9" width="12.25"/>
    <col customWidth="1" min="10" max="10" width="13.25"/>
    <col customWidth="1" min="11" max="11" width="15.5"/>
  </cols>
  <sheetData>
    <row r="1">
      <c r="A1" s="1" t="s">
        <v>0</v>
      </c>
      <c r="B1" s="2" t="s">
        <v>396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5" t="s">
        <v>7</v>
      </c>
      <c r="I1" s="1" t="s">
        <v>8</v>
      </c>
      <c r="J1" s="6" t="s">
        <v>9</v>
      </c>
      <c r="K1" s="7" t="s">
        <v>10</v>
      </c>
    </row>
    <row r="2" ht="15.75" customHeight="1">
      <c r="A2" s="8" t="s">
        <v>397</v>
      </c>
      <c r="B2" s="9" t="s">
        <v>398</v>
      </c>
      <c r="C2" s="19">
        <v>4.63</v>
      </c>
      <c r="D2" s="11">
        <v>4.00728608E8</v>
      </c>
      <c r="E2" s="11">
        <v>1.1653573E7</v>
      </c>
      <c r="F2" s="12">
        <f t="shared" ref="F2:F18" si="1">D2-E2</f>
        <v>389075035</v>
      </c>
      <c r="G2" s="13" t="str">
        <f t="shared" ref="G2:G18" si="2">IF(E2=0,"YES",IF(D2/E2&gt;=1.15,"YES","NO"))</f>
        <v>YES</v>
      </c>
      <c r="H2" s="14">
        <v>6000.0</v>
      </c>
      <c r="I2" s="15" t="str">
        <f>If(Validation!B11&gt;=H2,IF(G2="Yes","FUNDED","NOT FUNDED"),"NOT FUNDED")</f>
        <v>FUNDED</v>
      </c>
      <c r="J2" s="16">
        <f>If(Validation!B14&gt;=H2,Validation!B14-H2,Validation!B14)</f>
        <v>44000</v>
      </c>
      <c r="K2" s="17" t="str">
        <f t="shared" ref="K2:K18" si="3">If(G2="YES",IF(I2="FUNDED","","Over Budget"),"Approval Threshold")</f>
        <v/>
      </c>
    </row>
    <row r="3" ht="15.75" customHeight="1">
      <c r="A3" s="8" t="s">
        <v>399</v>
      </c>
      <c r="B3" s="9" t="s">
        <v>400</v>
      </c>
      <c r="C3" s="19">
        <v>3.17</v>
      </c>
      <c r="D3" s="11">
        <v>1.6371561E8</v>
      </c>
      <c r="E3" s="11">
        <v>6.5490271E7</v>
      </c>
      <c r="F3" s="12">
        <f t="shared" si="1"/>
        <v>98225339</v>
      </c>
      <c r="G3" s="13" t="str">
        <f t="shared" si="2"/>
        <v>YES</v>
      </c>
      <c r="H3" s="14">
        <v>13280.0</v>
      </c>
      <c r="I3" s="15" t="str">
        <f t="shared" ref="I3:I18" si="4">If(J2&gt;=H3,IF(G3="Yes","FUNDED","NOT FUNDED"),"NOT FUNDED")</f>
        <v>FUNDED</v>
      </c>
      <c r="J3" s="16">
        <f t="shared" ref="J3:J18" si="5">If(I3="FUNDED",IF(J2&gt;H3,(J2-H3),J2),J2)</f>
        <v>30720</v>
      </c>
      <c r="K3" s="17" t="str">
        <f t="shared" si="3"/>
        <v/>
      </c>
    </row>
    <row r="4" ht="15.75" customHeight="1">
      <c r="A4" s="8" t="s">
        <v>401</v>
      </c>
      <c r="B4" s="9" t="s">
        <v>402</v>
      </c>
      <c r="C4" s="19">
        <v>2.67</v>
      </c>
      <c r="D4" s="11">
        <v>9.6709154E7</v>
      </c>
      <c r="E4" s="11">
        <v>5.7469788E7</v>
      </c>
      <c r="F4" s="12">
        <f t="shared" si="1"/>
        <v>39239366</v>
      </c>
      <c r="G4" s="13" t="str">
        <f t="shared" si="2"/>
        <v>YES</v>
      </c>
      <c r="H4" s="14">
        <v>10000.0</v>
      </c>
      <c r="I4" s="15" t="str">
        <f t="shared" si="4"/>
        <v>FUNDED</v>
      </c>
      <c r="J4" s="16">
        <f t="shared" si="5"/>
        <v>20720</v>
      </c>
      <c r="K4" s="17" t="str">
        <f t="shared" si="3"/>
        <v/>
      </c>
    </row>
    <row r="5" ht="15.75" customHeight="1">
      <c r="A5" s="8" t="s">
        <v>403</v>
      </c>
      <c r="B5" s="9" t="s">
        <v>404</v>
      </c>
      <c r="C5" s="19">
        <v>2.9</v>
      </c>
      <c r="D5" s="11">
        <v>6.4527471E7</v>
      </c>
      <c r="E5" s="11">
        <v>7.9051566E7</v>
      </c>
      <c r="F5" s="12">
        <f t="shared" si="1"/>
        <v>-14524095</v>
      </c>
      <c r="G5" s="13" t="str">
        <f t="shared" si="2"/>
        <v>NO</v>
      </c>
      <c r="H5" s="14">
        <v>4500.0</v>
      </c>
      <c r="I5" s="15" t="str">
        <f t="shared" si="4"/>
        <v>NOT FUNDED</v>
      </c>
      <c r="J5" s="16">
        <f t="shared" si="5"/>
        <v>20720</v>
      </c>
      <c r="K5" s="17" t="str">
        <f t="shared" si="3"/>
        <v>Approval Threshold</v>
      </c>
    </row>
    <row r="6" ht="15.75" customHeight="1">
      <c r="A6" s="8" t="s">
        <v>405</v>
      </c>
      <c r="B6" s="9" t="s">
        <v>406</v>
      </c>
      <c r="C6" s="19">
        <v>2.13</v>
      </c>
      <c r="D6" s="11">
        <v>6.7697939E7</v>
      </c>
      <c r="E6" s="11">
        <v>8.3766607E7</v>
      </c>
      <c r="F6" s="12">
        <f t="shared" si="1"/>
        <v>-16068668</v>
      </c>
      <c r="G6" s="13" t="str">
        <f t="shared" si="2"/>
        <v>NO</v>
      </c>
      <c r="H6" s="14">
        <v>44000.0</v>
      </c>
      <c r="I6" s="15" t="str">
        <f t="shared" si="4"/>
        <v>NOT FUNDED</v>
      </c>
      <c r="J6" s="16">
        <f t="shared" si="5"/>
        <v>20720</v>
      </c>
      <c r="K6" s="17" t="str">
        <f t="shared" si="3"/>
        <v>Approval Threshold</v>
      </c>
    </row>
    <row r="7" ht="15.75" customHeight="1">
      <c r="A7" s="8" t="s">
        <v>407</v>
      </c>
      <c r="B7" s="9" t="s">
        <v>408</v>
      </c>
      <c r="C7" s="19">
        <v>2.67</v>
      </c>
      <c r="D7" s="11">
        <v>3.7013293E7</v>
      </c>
      <c r="E7" s="11">
        <v>6.2968233E7</v>
      </c>
      <c r="F7" s="12">
        <f t="shared" si="1"/>
        <v>-25954940</v>
      </c>
      <c r="G7" s="13" t="str">
        <f t="shared" si="2"/>
        <v>NO</v>
      </c>
      <c r="H7" s="14">
        <v>30000.0</v>
      </c>
      <c r="I7" s="15" t="str">
        <f t="shared" si="4"/>
        <v>NOT FUNDED</v>
      </c>
      <c r="J7" s="16">
        <f t="shared" si="5"/>
        <v>20720</v>
      </c>
      <c r="K7" s="17" t="str">
        <f t="shared" si="3"/>
        <v>Approval Threshold</v>
      </c>
    </row>
    <row r="8" ht="15.75" customHeight="1">
      <c r="A8" s="8" t="s">
        <v>409</v>
      </c>
      <c r="B8" s="9" t="s">
        <v>410</v>
      </c>
      <c r="C8" s="19">
        <v>2.06</v>
      </c>
      <c r="D8" s="11">
        <v>4.8077587E7</v>
      </c>
      <c r="E8" s="11">
        <v>7.4529335E7</v>
      </c>
      <c r="F8" s="12">
        <f t="shared" si="1"/>
        <v>-26451748</v>
      </c>
      <c r="G8" s="13" t="str">
        <f t="shared" si="2"/>
        <v>NO</v>
      </c>
      <c r="H8" s="14">
        <v>4000.0</v>
      </c>
      <c r="I8" s="15" t="str">
        <f t="shared" si="4"/>
        <v>NOT FUNDED</v>
      </c>
      <c r="J8" s="16">
        <f t="shared" si="5"/>
        <v>20720</v>
      </c>
      <c r="K8" s="17" t="str">
        <f t="shared" si="3"/>
        <v>Approval Threshold</v>
      </c>
    </row>
    <row r="9" ht="15.75" customHeight="1">
      <c r="A9" s="8" t="s">
        <v>411</v>
      </c>
      <c r="B9" s="9" t="s">
        <v>412</v>
      </c>
      <c r="C9" s="19">
        <v>2.08</v>
      </c>
      <c r="D9" s="11">
        <v>4.5648228E7</v>
      </c>
      <c r="E9" s="11">
        <v>7.2444666E7</v>
      </c>
      <c r="F9" s="12">
        <f t="shared" si="1"/>
        <v>-26796438</v>
      </c>
      <c r="G9" s="13" t="str">
        <f t="shared" si="2"/>
        <v>NO</v>
      </c>
      <c r="H9" s="14">
        <v>10000.0</v>
      </c>
      <c r="I9" s="15" t="str">
        <f t="shared" si="4"/>
        <v>NOT FUNDED</v>
      </c>
      <c r="J9" s="16">
        <f t="shared" si="5"/>
        <v>20720</v>
      </c>
      <c r="K9" s="17" t="str">
        <f t="shared" si="3"/>
        <v>Approval Threshold</v>
      </c>
    </row>
    <row r="10" ht="15.75" customHeight="1">
      <c r="A10" s="8" t="s">
        <v>413</v>
      </c>
      <c r="B10" s="9" t="s">
        <v>414</v>
      </c>
      <c r="C10" s="19">
        <v>2.71</v>
      </c>
      <c r="D10" s="11">
        <v>5.0604534E7</v>
      </c>
      <c r="E10" s="11">
        <v>7.9090374E7</v>
      </c>
      <c r="F10" s="12">
        <f t="shared" si="1"/>
        <v>-28485840</v>
      </c>
      <c r="G10" s="13" t="str">
        <f t="shared" si="2"/>
        <v>NO</v>
      </c>
      <c r="H10" s="14">
        <v>25000.0</v>
      </c>
      <c r="I10" s="15" t="str">
        <f t="shared" si="4"/>
        <v>NOT FUNDED</v>
      </c>
      <c r="J10" s="16">
        <f t="shared" si="5"/>
        <v>20720</v>
      </c>
      <c r="K10" s="17" t="str">
        <f t="shared" si="3"/>
        <v>Approval Threshold</v>
      </c>
    </row>
    <row r="11" ht="15.75" customHeight="1">
      <c r="A11" s="8" t="s">
        <v>415</v>
      </c>
      <c r="B11" s="9" t="s">
        <v>416</v>
      </c>
      <c r="C11" s="19">
        <v>2.11</v>
      </c>
      <c r="D11" s="11">
        <v>4.5199677E7</v>
      </c>
      <c r="E11" s="11">
        <v>7.4477471E7</v>
      </c>
      <c r="F11" s="12">
        <f t="shared" si="1"/>
        <v>-29277794</v>
      </c>
      <c r="G11" s="13" t="str">
        <f t="shared" si="2"/>
        <v>NO</v>
      </c>
      <c r="H11" s="14">
        <v>6000.0</v>
      </c>
      <c r="I11" s="15" t="str">
        <f t="shared" si="4"/>
        <v>NOT FUNDED</v>
      </c>
      <c r="J11" s="16">
        <f t="shared" si="5"/>
        <v>20720</v>
      </c>
      <c r="K11" s="17" t="str">
        <f t="shared" si="3"/>
        <v>Approval Threshold</v>
      </c>
    </row>
    <row r="12" ht="15.75" customHeight="1">
      <c r="A12" s="8" t="s">
        <v>417</v>
      </c>
      <c r="B12" s="9" t="s">
        <v>418</v>
      </c>
      <c r="C12" s="19">
        <v>1.83</v>
      </c>
      <c r="D12" s="11">
        <v>3.2118803E7</v>
      </c>
      <c r="E12" s="11">
        <v>7.7928949E7</v>
      </c>
      <c r="F12" s="12">
        <f t="shared" si="1"/>
        <v>-45810146</v>
      </c>
      <c r="G12" s="13" t="str">
        <f t="shared" si="2"/>
        <v>NO</v>
      </c>
      <c r="H12" s="14">
        <v>50000.0</v>
      </c>
      <c r="I12" s="15" t="str">
        <f t="shared" si="4"/>
        <v>NOT FUNDED</v>
      </c>
      <c r="J12" s="16">
        <f t="shared" si="5"/>
        <v>20720</v>
      </c>
      <c r="K12" s="17" t="str">
        <f t="shared" si="3"/>
        <v>Approval Threshold</v>
      </c>
    </row>
    <row r="13" ht="15.75" customHeight="1">
      <c r="A13" s="8" t="s">
        <v>419</v>
      </c>
      <c r="B13" s="9" t="s">
        <v>420</v>
      </c>
      <c r="C13" s="19">
        <v>2.0</v>
      </c>
      <c r="D13" s="11">
        <v>3.7579439E7</v>
      </c>
      <c r="E13" s="11">
        <v>8.8524411E7</v>
      </c>
      <c r="F13" s="12">
        <f t="shared" si="1"/>
        <v>-50944972</v>
      </c>
      <c r="G13" s="13" t="str">
        <f t="shared" si="2"/>
        <v>NO</v>
      </c>
      <c r="H13" s="14">
        <v>36000.0</v>
      </c>
      <c r="I13" s="15" t="str">
        <f t="shared" si="4"/>
        <v>NOT FUNDED</v>
      </c>
      <c r="J13" s="16">
        <f t="shared" si="5"/>
        <v>20720</v>
      </c>
      <c r="K13" s="17" t="str">
        <f t="shared" si="3"/>
        <v>Approval Threshold</v>
      </c>
    </row>
    <row r="14" ht="15.75" customHeight="1">
      <c r="A14" s="8" t="s">
        <v>421</v>
      </c>
      <c r="B14" s="9" t="s">
        <v>422</v>
      </c>
      <c r="C14" s="19">
        <v>1.75</v>
      </c>
      <c r="D14" s="11">
        <v>2.3620891E7</v>
      </c>
      <c r="E14" s="11">
        <v>8.4543537E7</v>
      </c>
      <c r="F14" s="12">
        <f t="shared" si="1"/>
        <v>-60922646</v>
      </c>
      <c r="G14" s="13" t="str">
        <f t="shared" si="2"/>
        <v>NO</v>
      </c>
      <c r="H14" s="14">
        <v>3000.0</v>
      </c>
      <c r="I14" s="15" t="str">
        <f t="shared" si="4"/>
        <v>NOT FUNDED</v>
      </c>
      <c r="J14" s="16">
        <f t="shared" si="5"/>
        <v>20720</v>
      </c>
      <c r="K14" s="17" t="str">
        <f t="shared" si="3"/>
        <v>Approval Threshold</v>
      </c>
    </row>
    <row r="15" ht="15.75" customHeight="1">
      <c r="A15" s="8" t="s">
        <v>423</v>
      </c>
      <c r="B15" s="9" t="s">
        <v>424</v>
      </c>
      <c r="C15" s="19">
        <v>1.76</v>
      </c>
      <c r="D15" s="11">
        <v>2.1384031E7</v>
      </c>
      <c r="E15" s="11">
        <v>8.2354116E7</v>
      </c>
      <c r="F15" s="12">
        <f t="shared" si="1"/>
        <v>-60970085</v>
      </c>
      <c r="G15" s="13" t="str">
        <f t="shared" si="2"/>
        <v>NO</v>
      </c>
      <c r="H15" s="14">
        <v>3000.0</v>
      </c>
      <c r="I15" s="15" t="str">
        <f t="shared" si="4"/>
        <v>NOT FUNDED</v>
      </c>
      <c r="J15" s="16">
        <f t="shared" si="5"/>
        <v>20720</v>
      </c>
      <c r="K15" s="17" t="str">
        <f t="shared" si="3"/>
        <v>Approval Threshold</v>
      </c>
    </row>
    <row r="16" ht="15.75" customHeight="1">
      <c r="A16" s="8" t="s">
        <v>322</v>
      </c>
      <c r="B16" s="9" t="s">
        <v>425</v>
      </c>
      <c r="C16" s="19">
        <v>1.33</v>
      </c>
      <c r="D16" s="11">
        <v>3.359996E7</v>
      </c>
      <c r="E16" s="11">
        <v>9.8707256E7</v>
      </c>
      <c r="F16" s="12">
        <f t="shared" si="1"/>
        <v>-65107296</v>
      </c>
      <c r="G16" s="13" t="str">
        <f t="shared" si="2"/>
        <v>NO</v>
      </c>
      <c r="H16" s="14">
        <v>30000.0</v>
      </c>
      <c r="I16" s="15" t="str">
        <f t="shared" si="4"/>
        <v>NOT FUNDED</v>
      </c>
      <c r="J16" s="16">
        <f t="shared" si="5"/>
        <v>20720</v>
      </c>
      <c r="K16" s="17" t="str">
        <f t="shared" si="3"/>
        <v>Approval Threshold</v>
      </c>
    </row>
    <row r="17" ht="15.75" customHeight="1">
      <c r="A17" s="8" t="s">
        <v>426</v>
      </c>
      <c r="B17" s="9" t="s">
        <v>427</v>
      </c>
      <c r="C17" s="19">
        <v>1.0</v>
      </c>
      <c r="D17" s="11">
        <v>3.1793907E7</v>
      </c>
      <c r="E17" s="11">
        <v>1.01488733E8</v>
      </c>
      <c r="F17" s="12">
        <f t="shared" si="1"/>
        <v>-69694826</v>
      </c>
      <c r="G17" s="13" t="str">
        <f t="shared" si="2"/>
        <v>NO</v>
      </c>
      <c r="H17" s="14">
        <v>10000.0</v>
      </c>
      <c r="I17" s="15" t="str">
        <f t="shared" si="4"/>
        <v>NOT FUNDED</v>
      </c>
      <c r="J17" s="16">
        <f t="shared" si="5"/>
        <v>20720</v>
      </c>
      <c r="K17" s="17" t="str">
        <f t="shared" si="3"/>
        <v>Approval Threshold</v>
      </c>
    </row>
    <row r="18" ht="15.75" customHeight="1">
      <c r="A18" s="8" t="s">
        <v>428</v>
      </c>
      <c r="B18" s="9" t="s">
        <v>429</v>
      </c>
      <c r="C18" s="19">
        <v>1.18</v>
      </c>
      <c r="D18" s="11">
        <v>1.6448091E7</v>
      </c>
      <c r="E18" s="11">
        <v>1.12047446E8</v>
      </c>
      <c r="F18" s="12">
        <f t="shared" si="1"/>
        <v>-95599355</v>
      </c>
      <c r="G18" s="13" t="str">
        <f t="shared" si="2"/>
        <v>NO</v>
      </c>
      <c r="H18" s="14">
        <v>30000.0</v>
      </c>
      <c r="I18" s="15" t="str">
        <f t="shared" si="4"/>
        <v>NOT FUNDED</v>
      </c>
      <c r="J18" s="16">
        <f t="shared" si="5"/>
        <v>20720</v>
      </c>
      <c r="K18" s="17" t="str">
        <f t="shared" si="3"/>
        <v>Approval Threshold</v>
      </c>
    </row>
  </sheetData>
  <autoFilter ref="$A$1:$H$18">
    <sortState ref="A1:H18">
      <sortCondition descending="1" ref="F1:F18"/>
      <sortCondition ref="A1:A18"/>
    </sortState>
  </autoFilter>
  <conditionalFormatting sqref="I2:I18">
    <cfRule type="cellIs" dxfId="0" priority="1" operator="equal">
      <formula>"FUNDED"</formula>
    </cfRule>
  </conditionalFormatting>
  <conditionalFormatting sqref="I2:I18">
    <cfRule type="cellIs" dxfId="1" priority="2" operator="equal">
      <formula>"NOT FUNDED"</formula>
    </cfRule>
  </conditionalFormatting>
  <conditionalFormatting sqref="K2:K18">
    <cfRule type="cellIs" dxfId="0" priority="3" operator="greaterThan">
      <formula>999</formula>
    </cfRule>
  </conditionalFormatting>
  <conditionalFormatting sqref="K2:K18">
    <cfRule type="cellIs" dxfId="0" priority="4" operator="greaterThan">
      <formula>999</formula>
    </cfRule>
  </conditionalFormatting>
  <conditionalFormatting sqref="K2:K18">
    <cfRule type="containsText" dxfId="1" priority="5" operator="containsText" text="NOT FUNDED">
      <formula>NOT(ISERROR(SEARCH(("NOT FUNDED"),(K2))))</formula>
    </cfRule>
  </conditionalFormatting>
  <conditionalFormatting sqref="K2:K18">
    <cfRule type="cellIs" dxfId="2" priority="6" operator="equal">
      <formula>"Over Budget"</formula>
    </cfRule>
  </conditionalFormatting>
  <conditionalFormatting sqref="K2:K18">
    <cfRule type="cellIs" dxfId="1" priority="7" operator="equal">
      <formula>"Approval Threshold"</formula>
    </cfRule>
  </conditionalFormatting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</hyperlinks>
  <drawing r:id="rId18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31.88"/>
    <col customWidth="1" min="3" max="3" width="14.0"/>
    <col customWidth="1" min="4" max="5" width="17.88"/>
    <col customWidth="1" min="6" max="6" width="18.38"/>
    <col customWidth="1" min="7" max="7" width="11.88"/>
    <col customWidth="1" min="8" max="8" width="15.25"/>
    <col customWidth="1" min="9" max="9" width="12.25"/>
    <col customWidth="1" min="10" max="10" width="13.25"/>
    <col customWidth="1" min="11" max="11" width="15.5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5" t="s">
        <v>7</v>
      </c>
      <c r="I1" s="1" t="s">
        <v>8</v>
      </c>
      <c r="J1" s="6" t="s">
        <v>9</v>
      </c>
      <c r="K1" s="7" t="s">
        <v>10</v>
      </c>
    </row>
    <row r="2" ht="15.75" customHeight="1">
      <c r="A2" s="8" t="s">
        <v>430</v>
      </c>
      <c r="B2" s="9" t="s">
        <v>431</v>
      </c>
      <c r="C2" s="19">
        <v>4.76</v>
      </c>
      <c r="D2" s="11">
        <v>3.97649907E8</v>
      </c>
      <c r="E2" s="11">
        <v>8.236397E7</v>
      </c>
      <c r="F2" s="12">
        <f t="shared" ref="F2:F13" si="1">D2-E2</f>
        <v>315285937</v>
      </c>
      <c r="G2" s="13" t="str">
        <f t="shared" ref="G2:G13" si="2">IF(E2=0,"YES",IF(D2/E2&gt;=1.15,"YES","NO"))</f>
        <v>YES</v>
      </c>
      <c r="H2" s="14">
        <v>10000.0</v>
      </c>
      <c r="I2" s="15" t="str">
        <f>If(Validation!B11&gt;=H2,IF(G2="Yes","FUNDED","NOT FUNDED"),"NOT FUNDED")</f>
        <v>FUNDED</v>
      </c>
      <c r="J2" s="16">
        <f>If(Validation!B15&gt;=H2,Validation!B15-H2,Validation!B15)</f>
        <v>40000</v>
      </c>
      <c r="K2" s="17" t="str">
        <f t="shared" ref="K2:K13" si="3">If(G2="YES",IF(I2="FUNDED","","Over Budget"),"Approval Threshold")</f>
        <v/>
      </c>
    </row>
    <row r="3" ht="15.75" customHeight="1">
      <c r="A3" s="8" t="s">
        <v>432</v>
      </c>
      <c r="B3" s="9" t="s">
        <v>433</v>
      </c>
      <c r="C3" s="19">
        <v>4.65</v>
      </c>
      <c r="D3" s="11">
        <v>3.13456402E8</v>
      </c>
      <c r="E3" s="11">
        <v>3.7106872E7</v>
      </c>
      <c r="F3" s="12">
        <f t="shared" si="1"/>
        <v>276349530</v>
      </c>
      <c r="G3" s="13" t="str">
        <f t="shared" si="2"/>
        <v>YES</v>
      </c>
      <c r="H3" s="14">
        <v>8740.0</v>
      </c>
      <c r="I3" s="15" t="str">
        <f t="shared" ref="I3:I13" si="4">If(J2&gt;=H3,IF(G3="Yes","FUNDED","NOT FUNDED"),"NOT FUNDED")</f>
        <v>FUNDED</v>
      </c>
      <c r="J3" s="16">
        <f t="shared" ref="J3:J13" si="5">If(I3="FUNDED",IF(J2&gt;H3,(J2-H3),J2),J2)</f>
        <v>31260</v>
      </c>
      <c r="K3" s="17" t="str">
        <f t="shared" si="3"/>
        <v/>
      </c>
    </row>
    <row r="4" ht="15.75" customHeight="1">
      <c r="A4" s="8" t="s">
        <v>434</v>
      </c>
      <c r="B4" s="9" t="s">
        <v>435</v>
      </c>
      <c r="C4" s="19">
        <v>4.63</v>
      </c>
      <c r="D4" s="11">
        <v>2.29427814E8</v>
      </c>
      <c r="E4" s="11">
        <v>3.4741985E7</v>
      </c>
      <c r="F4" s="12">
        <f t="shared" si="1"/>
        <v>194685829</v>
      </c>
      <c r="G4" s="13" t="str">
        <f t="shared" si="2"/>
        <v>YES</v>
      </c>
      <c r="H4" s="14">
        <v>15000.0</v>
      </c>
      <c r="I4" s="15" t="str">
        <f t="shared" si="4"/>
        <v>FUNDED</v>
      </c>
      <c r="J4" s="16">
        <f t="shared" si="5"/>
        <v>16260</v>
      </c>
      <c r="K4" s="17" t="str">
        <f t="shared" si="3"/>
        <v/>
      </c>
    </row>
    <row r="5" ht="15.75" customHeight="1">
      <c r="A5" s="8" t="s">
        <v>436</v>
      </c>
      <c r="B5" s="9" t="s">
        <v>437</v>
      </c>
      <c r="C5" s="19">
        <v>4.07</v>
      </c>
      <c r="D5" s="11">
        <v>1.80638556E8</v>
      </c>
      <c r="E5" s="11">
        <v>6.6965172E7</v>
      </c>
      <c r="F5" s="12">
        <f t="shared" si="1"/>
        <v>113673384</v>
      </c>
      <c r="G5" s="13" t="str">
        <f t="shared" si="2"/>
        <v>YES</v>
      </c>
      <c r="H5" s="14">
        <v>6000.0</v>
      </c>
      <c r="I5" s="15" t="str">
        <f t="shared" si="4"/>
        <v>FUNDED</v>
      </c>
      <c r="J5" s="16">
        <f t="shared" si="5"/>
        <v>10260</v>
      </c>
      <c r="K5" s="17" t="str">
        <f t="shared" si="3"/>
        <v/>
      </c>
    </row>
    <row r="6" ht="15.75" customHeight="1">
      <c r="A6" s="8" t="s">
        <v>438</v>
      </c>
      <c r="B6" s="9" t="s">
        <v>439</v>
      </c>
      <c r="C6" s="19">
        <v>3.18</v>
      </c>
      <c r="D6" s="11">
        <v>1.52749263E8</v>
      </c>
      <c r="E6" s="11">
        <v>8.0146878E7</v>
      </c>
      <c r="F6" s="12">
        <f t="shared" si="1"/>
        <v>72602385</v>
      </c>
      <c r="G6" s="13" t="str">
        <f t="shared" si="2"/>
        <v>YES</v>
      </c>
      <c r="H6" s="14">
        <v>5000.0</v>
      </c>
      <c r="I6" s="15" t="str">
        <f t="shared" si="4"/>
        <v>FUNDED</v>
      </c>
      <c r="J6" s="16">
        <f t="shared" si="5"/>
        <v>5260</v>
      </c>
      <c r="K6" s="17" t="str">
        <f t="shared" si="3"/>
        <v/>
      </c>
    </row>
    <row r="7" ht="15.75" customHeight="1">
      <c r="A7" s="8" t="s">
        <v>440</v>
      </c>
      <c r="B7" s="9" t="s">
        <v>441</v>
      </c>
      <c r="C7" s="19">
        <v>1.19</v>
      </c>
      <c r="D7" s="11">
        <v>3.7934152E7</v>
      </c>
      <c r="E7" s="11">
        <v>7.8198508E7</v>
      </c>
      <c r="F7" s="12">
        <f t="shared" si="1"/>
        <v>-40264356</v>
      </c>
      <c r="G7" s="13" t="str">
        <f t="shared" si="2"/>
        <v>NO</v>
      </c>
      <c r="H7" s="14">
        <v>5000.0</v>
      </c>
      <c r="I7" s="15" t="str">
        <f t="shared" si="4"/>
        <v>NOT FUNDED</v>
      </c>
      <c r="J7" s="16">
        <f t="shared" si="5"/>
        <v>5260</v>
      </c>
      <c r="K7" s="17" t="str">
        <f t="shared" si="3"/>
        <v>Approval Threshold</v>
      </c>
    </row>
    <row r="8" ht="15.75" customHeight="1">
      <c r="A8" s="8" t="s">
        <v>442</v>
      </c>
      <c r="B8" s="9" t="s">
        <v>443</v>
      </c>
      <c r="C8" s="19">
        <v>1.89</v>
      </c>
      <c r="D8" s="11">
        <v>3.5271272E7</v>
      </c>
      <c r="E8" s="11">
        <v>8.353614E7</v>
      </c>
      <c r="F8" s="12">
        <f t="shared" si="1"/>
        <v>-48264868</v>
      </c>
      <c r="G8" s="13" t="str">
        <f t="shared" si="2"/>
        <v>NO</v>
      </c>
      <c r="H8" s="14">
        <v>1.0</v>
      </c>
      <c r="I8" s="15" t="str">
        <f t="shared" si="4"/>
        <v>NOT FUNDED</v>
      </c>
      <c r="J8" s="16">
        <f t="shared" si="5"/>
        <v>5260</v>
      </c>
      <c r="K8" s="17" t="str">
        <f t="shared" si="3"/>
        <v>Approval Threshold</v>
      </c>
    </row>
    <row r="9" ht="15.75" customHeight="1">
      <c r="A9" s="8" t="s">
        <v>444</v>
      </c>
      <c r="B9" s="9" t="s">
        <v>445</v>
      </c>
      <c r="C9" s="19">
        <v>1.22</v>
      </c>
      <c r="D9" s="11">
        <v>3.525514E7</v>
      </c>
      <c r="E9" s="11">
        <v>9.2098335E7</v>
      </c>
      <c r="F9" s="12">
        <f t="shared" si="1"/>
        <v>-56843195</v>
      </c>
      <c r="G9" s="13" t="str">
        <f t="shared" si="2"/>
        <v>NO</v>
      </c>
      <c r="H9" s="14">
        <v>1000.0</v>
      </c>
      <c r="I9" s="15" t="str">
        <f t="shared" si="4"/>
        <v>NOT FUNDED</v>
      </c>
      <c r="J9" s="16">
        <f t="shared" si="5"/>
        <v>5260</v>
      </c>
      <c r="K9" s="17" t="str">
        <f t="shared" si="3"/>
        <v>Approval Threshold</v>
      </c>
    </row>
    <row r="10" ht="15.75" customHeight="1">
      <c r="A10" s="8" t="s">
        <v>446</v>
      </c>
      <c r="B10" s="9" t="s">
        <v>447</v>
      </c>
      <c r="C10" s="19">
        <v>1.25</v>
      </c>
      <c r="D10" s="11">
        <v>3.2946796E7</v>
      </c>
      <c r="E10" s="11">
        <v>1.02415363E8</v>
      </c>
      <c r="F10" s="12">
        <f t="shared" si="1"/>
        <v>-69468567</v>
      </c>
      <c r="G10" s="13" t="str">
        <f t="shared" si="2"/>
        <v>NO</v>
      </c>
      <c r="H10" s="14">
        <v>50000.0</v>
      </c>
      <c r="I10" s="15" t="str">
        <f t="shared" si="4"/>
        <v>NOT FUNDED</v>
      </c>
      <c r="J10" s="16">
        <f t="shared" si="5"/>
        <v>5260</v>
      </c>
      <c r="K10" s="17" t="str">
        <f t="shared" si="3"/>
        <v>Approval Threshold</v>
      </c>
    </row>
    <row r="11" ht="15.75" customHeight="1">
      <c r="A11" s="8" t="s">
        <v>448</v>
      </c>
      <c r="B11" s="9" t="s">
        <v>449</v>
      </c>
      <c r="C11" s="19">
        <v>2.83</v>
      </c>
      <c r="D11" s="11">
        <v>3.8961948E7</v>
      </c>
      <c r="E11" s="11">
        <v>1.17537917E8</v>
      </c>
      <c r="F11" s="12">
        <f t="shared" si="1"/>
        <v>-78575969</v>
      </c>
      <c r="G11" s="13" t="str">
        <f t="shared" si="2"/>
        <v>NO</v>
      </c>
      <c r="H11" s="14">
        <v>30000.0</v>
      </c>
      <c r="I11" s="15" t="str">
        <f t="shared" si="4"/>
        <v>NOT FUNDED</v>
      </c>
      <c r="J11" s="16">
        <f t="shared" si="5"/>
        <v>5260</v>
      </c>
      <c r="K11" s="17" t="str">
        <f t="shared" si="3"/>
        <v>Approval Threshold</v>
      </c>
    </row>
    <row r="12" ht="15.75" customHeight="1">
      <c r="A12" s="8" t="s">
        <v>450</v>
      </c>
      <c r="B12" s="9" t="s">
        <v>451</v>
      </c>
      <c r="C12" s="19">
        <v>2.6</v>
      </c>
      <c r="D12" s="11">
        <v>3.2549315E7</v>
      </c>
      <c r="E12" s="11">
        <v>1.17010219E8</v>
      </c>
      <c r="F12" s="12">
        <f t="shared" si="1"/>
        <v>-84460904</v>
      </c>
      <c r="G12" s="13" t="str">
        <f t="shared" si="2"/>
        <v>NO</v>
      </c>
      <c r="H12" s="14">
        <v>34000.0</v>
      </c>
      <c r="I12" s="15" t="str">
        <f t="shared" si="4"/>
        <v>NOT FUNDED</v>
      </c>
      <c r="J12" s="16">
        <f t="shared" si="5"/>
        <v>5260</v>
      </c>
      <c r="K12" s="17" t="str">
        <f t="shared" si="3"/>
        <v>Approval Threshold</v>
      </c>
    </row>
    <row r="13" ht="15.75" customHeight="1">
      <c r="A13" s="8" t="s">
        <v>132</v>
      </c>
      <c r="B13" s="9" t="s">
        <v>452</v>
      </c>
      <c r="C13" s="19">
        <v>2.75</v>
      </c>
      <c r="D13" s="11">
        <v>2.5987859E7</v>
      </c>
      <c r="E13" s="11">
        <v>1.30976795E8</v>
      </c>
      <c r="F13" s="12">
        <f t="shared" si="1"/>
        <v>-104988936</v>
      </c>
      <c r="G13" s="13" t="str">
        <f t="shared" si="2"/>
        <v>NO</v>
      </c>
      <c r="H13" s="14">
        <v>50000.0</v>
      </c>
      <c r="I13" s="15" t="str">
        <f t="shared" si="4"/>
        <v>NOT FUNDED</v>
      </c>
      <c r="J13" s="16">
        <f t="shared" si="5"/>
        <v>5260</v>
      </c>
      <c r="K13" s="17" t="str">
        <f t="shared" si="3"/>
        <v>Approval Threshold</v>
      </c>
    </row>
  </sheetData>
  <autoFilter ref="$A$1:$H$13">
    <sortState ref="A1:H13">
      <sortCondition descending="1" ref="F1:F13"/>
      <sortCondition ref="A1:A13"/>
    </sortState>
  </autoFilter>
  <conditionalFormatting sqref="I2:I13">
    <cfRule type="cellIs" dxfId="0" priority="1" operator="equal">
      <formula>"FUNDED"</formula>
    </cfRule>
  </conditionalFormatting>
  <conditionalFormatting sqref="I2:I13">
    <cfRule type="cellIs" dxfId="1" priority="2" operator="equal">
      <formula>"NOT FUNDED"</formula>
    </cfRule>
  </conditionalFormatting>
  <conditionalFormatting sqref="K2:K13">
    <cfRule type="cellIs" dxfId="0" priority="3" operator="greaterThan">
      <formula>999</formula>
    </cfRule>
  </conditionalFormatting>
  <conditionalFormatting sqref="K2:K13">
    <cfRule type="cellIs" dxfId="0" priority="4" operator="greaterThan">
      <formula>999</formula>
    </cfRule>
  </conditionalFormatting>
  <conditionalFormatting sqref="K2:K13">
    <cfRule type="containsText" dxfId="1" priority="5" operator="containsText" text="NOT FUNDED">
      <formula>NOT(ISERROR(SEARCH(("NOT FUNDED"),(K2))))</formula>
    </cfRule>
  </conditionalFormatting>
  <conditionalFormatting sqref="K2:K13">
    <cfRule type="cellIs" dxfId="2" priority="6" operator="equal">
      <formula>"Over Budget"</formula>
    </cfRule>
  </conditionalFormatting>
  <conditionalFormatting sqref="K2:K13">
    <cfRule type="cellIs" dxfId="1" priority="7" operator="equal">
      <formula>"Approval Threshold"</formula>
    </cfRule>
  </conditionalFormatting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</hyperlinks>
  <drawing r:id="rId1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31.88"/>
    <col customWidth="1" min="3" max="3" width="14.0"/>
    <col customWidth="1" min="4" max="5" width="17.88"/>
    <col customWidth="1" min="6" max="6" width="18.38"/>
    <col customWidth="1" min="7" max="7" width="11.88"/>
    <col customWidth="1" min="8" max="8" width="15.25"/>
    <col customWidth="1" min="9" max="9" width="12.25"/>
    <col customWidth="1" min="10" max="10" width="13.25"/>
    <col customWidth="1" min="11" max="11" width="15.5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5" t="s">
        <v>7</v>
      </c>
      <c r="I1" s="1" t="s">
        <v>8</v>
      </c>
      <c r="J1" s="6" t="s">
        <v>9</v>
      </c>
      <c r="K1" s="7" t="s">
        <v>10</v>
      </c>
    </row>
    <row r="2" ht="15.75" customHeight="1">
      <c r="A2" s="8" t="s">
        <v>453</v>
      </c>
      <c r="B2" s="9" t="s">
        <v>454</v>
      </c>
      <c r="C2" s="19">
        <v>4.76</v>
      </c>
      <c r="D2" s="11">
        <v>5.33685657E8</v>
      </c>
      <c r="E2" s="11">
        <v>3.8039282E7</v>
      </c>
      <c r="F2" s="12">
        <f t="shared" ref="F2:F26" si="1">D2-E2</f>
        <v>495646375</v>
      </c>
      <c r="G2" s="13" t="str">
        <f t="shared" ref="G2:G26" si="2">IF(E2=0,"YES",IF(D2/E2&gt;=1.15,"YES","NO"))</f>
        <v>YES</v>
      </c>
      <c r="H2" s="14">
        <v>4000.0</v>
      </c>
      <c r="I2" s="15" t="str">
        <f>If(Validation!B11&gt;=H2,IF(G2="Yes","FUNDED","NOT FUNDED"),"NOT FUNDED")</f>
        <v>FUNDED</v>
      </c>
      <c r="J2" s="16">
        <f>If(Validation!B16&gt;=H2,Validation!B16-H2,Validation!B16)</f>
        <v>46000</v>
      </c>
      <c r="K2" s="17" t="str">
        <f t="shared" ref="K2:K26" si="3">If(G2="YES",IF(I2="FUNDED","","Over Budget"),"Approval Threshold")</f>
        <v/>
      </c>
    </row>
    <row r="3" ht="15.75" customHeight="1">
      <c r="A3" s="8" t="s">
        <v>455</v>
      </c>
      <c r="B3" s="9" t="s">
        <v>456</v>
      </c>
      <c r="C3" s="19">
        <v>4.38</v>
      </c>
      <c r="D3" s="11">
        <v>3.11926508E8</v>
      </c>
      <c r="E3" s="11">
        <v>3.808642E7</v>
      </c>
      <c r="F3" s="12">
        <f t="shared" si="1"/>
        <v>273840088</v>
      </c>
      <c r="G3" s="13" t="str">
        <f t="shared" si="2"/>
        <v>YES</v>
      </c>
      <c r="H3" s="14">
        <v>3000.0</v>
      </c>
      <c r="I3" s="15" t="str">
        <f t="shared" ref="I3:I26" si="4">If(J2&gt;=H3,IF(G3="Yes","FUNDED","NOT FUNDED"),"NOT FUNDED")</f>
        <v>FUNDED</v>
      </c>
      <c r="J3" s="16">
        <f t="shared" ref="J3:J26" si="5">If(I3="FUNDED",IF(J2&gt;H3,(J2-H3),J2),J2)</f>
        <v>43000</v>
      </c>
      <c r="K3" s="17" t="str">
        <f t="shared" si="3"/>
        <v/>
      </c>
    </row>
    <row r="4" ht="15.75" customHeight="1">
      <c r="A4" s="8" t="s">
        <v>457</v>
      </c>
      <c r="B4" s="9" t="s">
        <v>458</v>
      </c>
      <c r="C4" s="19">
        <v>4.13</v>
      </c>
      <c r="D4" s="11">
        <v>2.68988757E8</v>
      </c>
      <c r="E4" s="11">
        <v>4.5424389E7</v>
      </c>
      <c r="F4" s="12">
        <f t="shared" si="1"/>
        <v>223564368</v>
      </c>
      <c r="G4" s="13" t="str">
        <f t="shared" si="2"/>
        <v>YES</v>
      </c>
      <c r="H4" s="14">
        <v>16900.0</v>
      </c>
      <c r="I4" s="15" t="str">
        <f t="shared" si="4"/>
        <v>FUNDED</v>
      </c>
      <c r="J4" s="16">
        <f t="shared" si="5"/>
        <v>26100</v>
      </c>
      <c r="K4" s="17" t="str">
        <f t="shared" si="3"/>
        <v/>
      </c>
    </row>
    <row r="5" ht="15.75" customHeight="1">
      <c r="A5" s="8" t="s">
        <v>459</v>
      </c>
      <c r="B5" s="9" t="s">
        <v>460</v>
      </c>
      <c r="C5" s="19">
        <v>3.94</v>
      </c>
      <c r="D5" s="11">
        <v>2.319086E8</v>
      </c>
      <c r="E5" s="11">
        <v>4.7997666E7</v>
      </c>
      <c r="F5" s="12">
        <f t="shared" si="1"/>
        <v>183910934</v>
      </c>
      <c r="G5" s="13" t="str">
        <f t="shared" si="2"/>
        <v>YES</v>
      </c>
      <c r="H5" s="14">
        <v>16700.0</v>
      </c>
      <c r="I5" s="15" t="str">
        <f t="shared" si="4"/>
        <v>FUNDED</v>
      </c>
      <c r="J5" s="16">
        <f t="shared" si="5"/>
        <v>9400</v>
      </c>
      <c r="K5" s="17" t="str">
        <f t="shared" si="3"/>
        <v/>
      </c>
    </row>
    <row r="6" ht="15.75" customHeight="1">
      <c r="A6" s="8" t="s">
        <v>461</v>
      </c>
      <c r="B6" s="9" t="s">
        <v>462</v>
      </c>
      <c r="C6" s="19">
        <v>3.53</v>
      </c>
      <c r="D6" s="11">
        <v>1.43639826E8</v>
      </c>
      <c r="E6" s="11">
        <v>6.832049E7</v>
      </c>
      <c r="F6" s="12">
        <f t="shared" si="1"/>
        <v>75319336</v>
      </c>
      <c r="G6" s="13" t="str">
        <f t="shared" si="2"/>
        <v>YES</v>
      </c>
      <c r="H6" s="14">
        <v>23040.0</v>
      </c>
      <c r="I6" s="15" t="str">
        <f t="shared" si="4"/>
        <v>NOT FUNDED</v>
      </c>
      <c r="J6" s="16">
        <f t="shared" si="5"/>
        <v>9400</v>
      </c>
      <c r="K6" s="17" t="str">
        <f t="shared" si="3"/>
        <v>Over Budget</v>
      </c>
    </row>
    <row r="7" ht="15.75" customHeight="1">
      <c r="A7" s="8" t="s">
        <v>463</v>
      </c>
      <c r="B7" s="9" t="s">
        <v>464</v>
      </c>
      <c r="C7" s="19">
        <v>2.81</v>
      </c>
      <c r="D7" s="11">
        <v>1.03716443E8</v>
      </c>
      <c r="E7" s="11">
        <v>3.1774255E7</v>
      </c>
      <c r="F7" s="12">
        <f t="shared" si="1"/>
        <v>71942188</v>
      </c>
      <c r="G7" s="13" t="str">
        <f t="shared" si="2"/>
        <v>YES</v>
      </c>
      <c r="H7" s="14">
        <v>2000.0</v>
      </c>
      <c r="I7" s="15" t="str">
        <f t="shared" si="4"/>
        <v>FUNDED</v>
      </c>
      <c r="J7" s="16">
        <f t="shared" si="5"/>
        <v>7400</v>
      </c>
      <c r="K7" s="17" t="str">
        <f t="shared" si="3"/>
        <v/>
      </c>
    </row>
    <row r="8" ht="15.75" customHeight="1">
      <c r="A8" s="8" t="s">
        <v>465</v>
      </c>
      <c r="B8" s="9" t="s">
        <v>466</v>
      </c>
      <c r="C8" s="19">
        <v>3.85</v>
      </c>
      <c r="D8" s="11">
        <v>1.389596E8</v>
      </c>
      <c r="E8" s="11">
        <v>7.3008071E7</v>
      </c>
      <c r="F8" s="12">
        <f t="shared" si="1"/>
        <v>65951529</v>
      </c>
      <c r="G8" s="13" t="str">
        <f t="shared" si="2"/>
        <v>YES</v>
      </c>
      <c r="H8" s="14">
        <v>14400.0</v>
      </c>
      <c r="I8" s="15" t="str">
        <f t="shared" si="4"/>
        <v>NOT FUNDED</v>
      </c>
      <c r="J8" s="16">
        <f t="shared" si="5"/>
        <v>7400</v>
      </c>
      <c r="K8" s="17" t="str">
        <f t="shared" si="3"/>
        <v>Over Budget</v>
      </c>
    </row>
    <row r="9" ht="15.75" customHeight="1">
      <c r="A9" s="8" t="s">
        <v>467</v>
      </c>
      <c r="B9" s="9" t="s">
        <v>468</v>
      </c>
      <c r="C9" s="19">
        <v>4.11</v>
      </c>
      <c r="D9" s="11">
        <v>1.1472205E8</v>
      </c>
      <c r="E9" s="11">
        <v>4.9841574E7</v>
      </c>
      <c r="F9" s="12">
        <f t="shared" si="1"/>
        <v>64880476</v>
      </c>
      <c r="G9" s="13" t="str">
        <f t="shared" si="2"/>
        <v>YES</v>
      </c>
      <c r="H9" s="14">
        <v>30000.0</v>
      </c>
      <c r="I9" s="15" t="str">
        <f t="shared" si="4"/>
        <v>NOT FUNDED</v>
      </c>
      <c r="J9" s="16">
        <f t="shared" si="5"/>
        <v>7400</v>
      </c>
      <c r="K9" s="17" t="str">
        <f t="shared" si="3"/>
        <v>Over Budget</v>
      </c>
    </row>
    <row r="10" ht="15.75" customHeight="1">
      <c r="A10" s="8" t="s">
        <v>469</v>
      </c>
      <c r="B10" s="9" t="s">
        <v>470</v>
      </c>
      <c r="C10" s="19">
        <v>3.52</v>
      </c>
      <c r="D10" s="11">
        <v>1.12768249E8</v>
      </c>
      <c r="E10" s="11">
        <v>7.5090212E7</v>
      </c>
      <c r="F10" s="12">
        <f t="shared" si="1"/>
        <v>37678037</v>
      </c>
      <c r="G10" s="13" t="str">
        <f t="shared" si="2"/>
        <v>YES</v>
      </c>
      <c r="H10" s="14">
        <v>12000.0</v>
      </c>
      <c r="I10" s="15" t="str">
        <f t="shared" si="4"/>
        <v>NOT FUNDED</v>
      </c>
      <c r="J10" s="16">
        <f t="shared" si="5"/>
        <v>7400</v>
      </c>
      <c r="K10" s="17" t="str">
        <f t="shared" si="3"/>
        <v>Over Budget</v>
      </c>
    </row>
    <row r="11" ht="15.75" customHeight="1">
      <c r="A11" s="8" t="s">
        <v>471</v>
      </c>
      <c r="B11" s="9" t="s">
        <v>472</v>
      </c>
      <c r="C11" s="19">
        <v>2.75</v>
      </c>
      <c r="D11" s="11">
        <v>8.5663619E7</v>
      </c>
      <c r="E11" s="11">
        <v>7.7904528E7</v>
      </c>
      <c r="F11" s="12">
        <f t="shared" si="1"/>
        <v>7759091</v>
      </c>
      <c r="G11" s="13" t="str">
        <f t="shared" si="2"/>
        <v>NO</v>
      </c>
      <c r="H11" s="14">
        <v>45800.0</v>
      </c>
      <c r="I11" s="15" t="str">
        <f t="shared" si="4"/>
        <v>NOT FUNDED</v>
      </c>
      <c r="J11" s="16">
        <f t="shared" si="5"/>
        <v>7400</v>
      </c>
      <c r="K11" s="17" t="str">
        <f t="shared" si="3"/>
        <v>Approval Threshold</v>
      </c>
    </row>
    <row r="12" ht="15.75" customHeight="1">
      <c r="A12" s="8" t="s">
        <v>473</v>
      </c>
      <c r="B12" s="9" t="s">
        <v>474</v>
      </c>
      <c r="C12" s="19">
        <v>3.33</v>
      </c>
      <c r="D12" s="11">
        <v>4.7936197E7</v>
      </c>
      <c r="E12" s="11">
        <v>6.3228082E7</v>
      </c>
      <c r="F12" s="12">
        <f t="shared" si="1"/>
        <v>-15291885</v>
      </c>
      <c r="G12" s="13" t="str">
        <f t="shared" si="2"/>
        <v>NO</v>
      </c>
      <c r="H12" s="14">
        <v>10000.0</v>
      </c>
      <c r="I12" s="15" t="str">
        <f t="shared" si="4"/>
        <v>NOT FUNDED</v>
      </c>
      <c r="J12" s="16">
        <f t="shared" si="5"/>
        <v>7400</v>
      </c>
      <c r="K12" s="17" t="str">
        <f t="shared" si="3"/>
        <v>Approval Threshold</v>
      </c>
    </row>
    <row r="13" ht="15.75" customHeight="1">
      <c r="A13" s="8" t="s">
        <v>475</v>
      </c>
      <c r="B13" s="9" t="s">
        <v>476</v>
      </c>
      <c r="C13" s="19">
        <v>2.32</v>
      </c>
      <c r="D13" s="11">
        <v>5.8649978E7</v>
      </c>
      <c r="E13" s="11">
        <v>7.7848745E7</v>
      </c>
      <c r="F13" s="12">
        <f t="shared" si="1"/>
        <v>-19198767</v>
      </c>
      <c r="G13" s="13" t="str">
        <f t="shared" si="2"/>
        <v>NO</v>
      </c>
      <c r="H13" s="14">
        <v>15000.0</v>
      </c>
      <c r="I13" s="15" t="str">
        <f t="shared" si="4"/>
        <v>NOT FUNDED</v>
      </c>
      <c r="J13" s="16">
        <f t="shared" si="5"/>
        <v>7400</v>
      </c>
      <c r="K13" s="17" t="str">
        <f t="shared" si="3"/>
        <v>Approval Threshold</v>
      </c>
    </row>
    <row r="14" ht="15.75" customHeight="1">
      <c r="A14" s="8" t="s">
        <v>477</v>
      </c>
      <c r="B14" s="9" t="s">
        <v>478</v>
      </c>
      <c r="C14" s="19">
        <v>2.75</v>
      </c>
      <c r="D14" s="11">
        <v>3.6744426E7</v>
      </c>
      <c r="E14" s="11">
        <v>7.3441814E7</v>
      </c>
      <c r="F14" s="12">
        <f t="shared" si="1"/>
        <v>-36697388</v>
      </c>
      <c r="G14" s="13" t="str">
        <f t="shared" si="2"/>
        <v>NO</v>
      </c>
      <c r="H14" s="14">
        <v>5000.0</v>
      </c>
      <c r="I14" s="15" t="str">
        <f t="shared" si="4"/>
        <v>NOT FUNDED</v>
      </c>
      <c r="J14" s="16">
        <f t="shared" si="5"/>
        <v>7400</v>
      </c>
      <c r="K14" s="17" t="str">
        <f t="shared" si="3"/>
        <v>Approval Threshold</v>
      </c>
    </row>
    <row r="15" ht="15.75" customHeight="1">
      <c r="A15" s="8" t="s">
        <v>479</v>
      </c>
      <c r="B15" s="9" t="s">
        <v>480</v>
      </c>
      <c r="C15" s="19">
        <v>1.85</v>
      </c>
      <c r="D15" s="11">
        <v>3.004299E7</v>
      </c>
      <c r="E15" s="11">
        <v>9.3233961E7</v>
      </c>
      <c r="F15" s="12">
        <f t="shared" si="1"/>
        <v>-63190971</v>
      </c>
      <c r="G15" s="13" t="str">
        <f t="shared" si="2"/>
        <v>NO</v>
      </c>
      <c r="H15" s="14">
        <v>1337.0</v>
      </c>
      <c r="I15" s="15" t="str">
        <f t="shared" si="4"/>
        <v>NOT FUNDED</v>
      </c>
      <c r="J15" s="16">
        <f t="shared" si="5"/>
        <v>7400</v>
      </c>
      <c r="K15" s="17" t="str">
        <f t="shared" si="3"/>
        <v>Approval Threshold</v>
      </c>
    </row>
    <row r="16" ht="15.75" customHeight="1">
      <c r="A16" s="8" t="s">
        <v>481</v>
      </c>
      <c r="B16" s="9" t="s">
        <v>482</v>
      </c>
      <c r="C16" s="19">
        <v>1.92</v>
      </c>
      <c r="D16" s="11">
        <v>3.6357614E7</v>
      </c>
      <c r="E16" s="11">
        <v>1.0642278E8</v>
      </c>
      <c r="F16" s="12">
        <f t="shared" si="1"/>
        <v>-70065166</v>
      </c>
      <c r="G16" s="13" t="str">
        <f t="shared" si="2"/>
        <v>NO</v>
      </c>
      <c r="H16" s="14">
        <v>30000.0</v>
      </c>
      <c r="I16" s="15" t="str">
        <f t="shared" si="4"/>
        <v>NOT FUNDED</v>
      </c>
      <c r="J16" s="16">
        <f t="shared" si="5"/>
        <v>7400</v>
      </c>
      <c r="K16" s="17" t="str">
        <f t="shared" si="3"/>
        <v>Approval Threshold</v>
      </c>
    </row>
    <row r="17" ht="15.75" customHeight="1">
      <c r="A17" s="8" t="s">
        <v>483</v>
      </c>
      <c r="B17" s="9" t="s">
        <v>484</v>
      </c>
      <c r="C17" s="19">
        <v>1.07</v>
      </c>
      <c r="D17" s="11">
        <v>3.8307442E7</v>
      </c>
      <c r="E17" s="11">
        <v>1.08817965E8</v>
      </c>
      <c r="F17" s="12">
        <f t="shared" si="1"/>
        <v>-70510523</v>
      </c>
      <c r="G17" s="13" t="str">
        <f t="shared" si="2"/>
        <v>NO</v>
      </c>
      <c r="H17" s="14">
        <v>10000.0</v>
      </c>
      <c r="I17" s="15" t="str">
        <f t="shared" si="4"/>
        <v>NOT FUNDED</v>
      </c>
      <c r="J17" s="16">
        <f t="shared" si="5"/>
        <v>7400</v>
      </c>
      <c r="K17" s="17" t="str">
        <f t="shared" si="3"/>
        <v>Approval Threshold</v>
      </c>
    </row>
    <row r="18" ht="15.75" customHeight="1">
      <c r="A18" s="8" t="s">
        <v>485</v>
      </c>
      <c r="B18" s="9" t="s">
        <v>486</v>
      </c>
      <c r="C18" s="19">
        <v>2.0</v>
      </c>
      <c r="D18" s="11">
        <v>2.9449031E7</v>
      </c>
      <c r="E18" s="11">
        <v>1.01892321E8</v>
      </c>
      <c r="F18" s="12">
        <f t="shared" si="1"/>
        <v>-72443290</v>
      </c>
      <c r="G18" s="13" t="str">
        <f t="shared" si="2"/>
        <v>NO</v>
      </c>
      <c r="H18" s="14">
        <v>15000.0</v>
      </c>
      <c r="I18" s="15" t="str">
        <f t="shared" si="4"/>
        <v>NOT FUNDED</v>
      </c>
      <c r="J18" s="16">
        <f t="shared" si="5"/>
        <v>7400</v>
      </c>
      <c r="K18" s="17" t="str">
        <f t="shared" si="3"/>
        <v>Approval Threshold</v>
      </c>
    </row>
    <row r="19" ht="15.75" customHeight="1">
      <c r="A19" s="8" t="s">
        <v>132</v>
      </c>
      <c r="B19" s="9" t="s">
        <v>487</v>
      </c>
      <c r="C19" s="19">
        <v>1.0</v>
      </c>
      <c r="D19" s="11">
        <v>4.0436467E7</v>
      </c>
      <c r="E19" s="11">
        <v>1.16948549E8</v>
      </c>
      <c r="F19" s="12">
        <f t="shared" si="1"/>
        <v>-76512082</v>
      </c>
      <c r="G19" s="13" t="str">
        <f t="shared" si="2"/>
        <v>NO</v>
      </c>
      <c r="H19" s="14">
        <v>50000.0</v>
      </c>
      <c r="I19" s="15" t="str">
        <f t="shared" si="4"/>
        <v>NOT FUNDED</v>
      </c>
      <c r="J19" s="16">
        <f t="shared" si="5"/>
        <v>7400</v>
      </c>
      <c r="K19" s="17" t="str">
        <f t="shared" si="3"/>
        <v>Approval Threshold</v>
      </c>
    </row>
    <row r="20" ht="15.75" customHeight="1">
      <c r="A20" s="8" t="s">
        <v>488</v>
      </c>
      <c r="B20" s="9" t="s">
        <v>489</v>
      </c>
      <c r="C20" s="19">
        <v>1.25</v>
      </c>
      <c r="D20" s="11">
        <v>1.9733634E7</v>
      </c>
      <c r="E20" s="11">
        <v>9.8329187E7</v>
      </c>
      <c r="F20" s="12">
        <f t="shared" si="1"/>
        <v>-78595553</v>
      </c>
      <c r="G20" s="13" t="str">
        <f t="shared" si="2"/>
        <v>NO</v>
      </c>
      <c r="H20" s="14">
        <v>15000.0</v>
      </c>
      <c r="I20" s="15" t="str">
        <f t="shared" si="4"/>
        <v>NOT FUNDED</v>
      </c>
      <c r="J20" s="16">
        <f t="shared" si="5"/>
        <v>7400</v>
      </c>
      <c r="K20" s="17" t="str">
        <f t="shared" si="3"/>
        <v>Approval Threshold</v>
      </c>
    </row>
    <row r="21" ht="15.75" customHeight="1">
      <c r="A21" s="8" t="s">
        <v>490</v>
      </c>
      <c r="B21" s="9" t="s">
        <v>491</v>
      </c>
      <c r="C21" s="19">
        <v>1.57</v>
      </c>
      <c r="D21" s="11">
        <v>3.7548972E7</v>
      </c>
      <c r="E21" s="11">
        <v>1.18696688E8</v>
      </c>
      <c r="F21" s="12">
        <f t="shared" si="1"/>
        <v>-81147716</v>
      </c>
      <c r="G21" s="13" t="str">
        <f t="shared" si="2"/>
        <v>NO</v>
      </c>
      <c r="H21" s="14">
        <v>31800.0</v>
      </c>
      <c r="I21" s="15" t="str">
        <f t="shared" si="4"/>
        <v>NOT FUNDED</v>
      </c>
      <c r="J21" s="16">
        <f t="shared" si="5"/>
        <v>7400</v>
      </c>
      <c r="K21" s="17" t="str">
        <f t="shared" si="3"/>
        <v>Approval Threshold</v>
      </c>
    </row>
    <row r="22" ht="15.75" customHeight="1">
      <c r="A22" s="8" t="s">
        <v>492</v>
      </c>
      <c r="B22" s="9" t="s">
        <v>493</v>
      </c>
      <c r="C22" s="19">
        <v>2.33</v>
      </c>
      <c r="D22" s="11">
        <v>3.219217E7</v>
      </c>
      <c r="E22" s="11">
        <v>1.16954461E8</v>
      </c>
      <c r="F22" s="12">
        <f t="shared" si="1"/>
        <v>-84762291</v>
      </c>
      <c r="G22" s="13" t="str">
        <f t="shared" si="2"/>
        <v>NO</v>
      </c>
      <c r="H22" s="14">
        <v>50000.0</v>
      </c>
      <c r="I22" s="15" t="str">
        <f t="shared" si="4"/>
        <v>NOT FUNDED</v>
      </c>
      <c r="J22" s="16">
        <f t="shared" si="5"/>
        <v>7400</v>
      </c>
      <c r="K22" s="17" t="str">
        <f t="shared" si="3"/>
        <v>Approval Threshold</v>
      </c>
    </row>
    <row r="23" ht="15.75" customHeight="1">
      <c r="A23" s="8" t="s">
        <v>494</v>
      </c>
      <c r="B23" s="9" t="s">
        <v>495</v>
      </c>
      <c r="C23" s="19">
        <v>2.33</v>
      </c>
      <c r="D23" s="11">
        <v>2.0634829E7</v>
      </c>
      <c r="E23" s="11">
        <v>1.07584208E8</v>
      </c>
      <c r="F23" s="12">
        <f t="shared" si="1"/>
        <v>-86949379</v>
      </c>
      <c r="G23" s="13" t="str">
        <f t="shared" si="2"/>
        <v>NO</v>
      </c>
      <c r="H23" s="14">
        <v>10000.0</v>
      </c>
      <c r="I23" s="15" t="str">
        <f t="shared" si="4"/>
        <v>NOT FUNDED</v>
      </c>
      <c r="J23" s="16">
        <f t="shared" si="5"/>
        <v>7400</v>
      </c>
      <c r="K23" s="17" t="str">
        <f t="shared" si="3"/>
        <v>Approval Threshold</v>
      </c>
    </row>
    <row r="24" ht="15.75" customHeight="1">
      <c r="A24" s="8" t="s">
        <v>496</v>
      </c>
      <c r="B24" s="9" t="s">
        <v>497</v>
      </c>
      <c r="C24" s="19">
        <v>1.24</v>
      </c>
      <c r="D24" s="11">
        <v>1.4919102E7</v>
      </c>
      <c r="E24" s="11">
        <v>1.06902712E8</v>
      </c>
      <c r="F24" s="12">
        <f t="shared" si="1"/>
        <v>-91983610</v>
      </c>
      <c r="G24" s="13" t="str">
        <f t="shared" si="2"/>
        <v>NO</v>
      </c>
      <c r="H24" s="14">
        <v>50000.0</v>
      </c>
      <c r="I24" s="15" t="str">
        <f t="shared" si="4"/>
        <v>NOT FUNDED</v>
      </c>
      <c r="J24" s="16">
        <f t="shared" si="5"/>
        <v>7400</v>
      </c>
      <c r="K24" s="17" t="str">
        <f t="shared" si="3"/>
        <v>Approval Threshold</v>
      </c>
    </row>
    <row r="25" ht="15.75" customHeight="1">
      <c r="A25" s="8" t="s">
        <v>196</v>
      </c>
      <c r="B25" s="9" t="s">
        <v>498</v>
      </c>
      <c r="C25" s="19">
        <v>1.17</v>
      </c>
      <c r="D25" s="11">
        <v>1.0386555E7</v>
      </c>
      <c r="E25" s="11">
        <v>1.04101238E8</v>
      </c>
      <c r="F25" s="12">
        <f t="shared" si="1"/>
        <v>-93714683</v>
      </c>
      <c r="G25" s="13" t="str">
        <f t="shared" si="2"/>
        <v>NO</v>
      </c>
      <c r="H25" s="14">
        <v>25000.0</v>
      </c>
      <c r="I25" s="15" t="str">
        <f t="shared" si="4"/>
        <v>NOT FUNDED</v>
      </c>
      <c r="J25" s="16">
        <f t="shared" si="5"/>
        <v>7400</v>
      </c>
      <c r="K25" s="17" t="str">
        <f t="shared" si="3"/>
        <v>Approval Threshold</v>
      </c>
    </row>
    <row r="26" ht="15.75" customHeight="1">
      <c r="A26" s="8" t="s">
        <v>499</v>
      </c>
      <c r="B26" s="9" t="s">
        <v>500</v>
      </c>
      <c r="C26" s="19">
        <v>1.45</v>
      </c>
      <c r="D26" s="11">
        <v>1.2839681E7</v>
      </c>
      <c r="E26" s="11">
        <v>1.2563028E8</v>
      </c>
      <c r="F26" s="12">
        <f t="shared" si="1"/>
        <v>-112790599</v>
      </c>
      <c r="G26" s="13" t="str">
        <f t="shared" si="2"/>
        <v>NO</v>
      </c>
      <c r="H26" s="14">
        <v>50000.0</v>
      </c>
      <c r="I26" s="15" t="str">
        <f t="shared" si="4"/>
        <v>NOT FUNDED</v>
      </c>
      <c r="J26" s="16">
        <f t="shared" si="5"/>
        <v>7400</v>
      </c>
      <c r="K26" s="17" t="str">
        <f t="shared" si="3"/>
        <v>Approval Threshold</v>
      </c>
    </row>
  </sheetData>
  <autoFilter ref="$A$1:$H$26">
    <sortState ref="A1:H26">
      <sortCondition descending="1" ref="F1:F26"/>
      <sortCondition ref="A1:A26"/>
    </sortState>
  </autoFilter>
  <conditionalFormatting sqref="I2:I26">
    <cfRule type="cellIs" dxfId="0" priority="1" operator="equal">
      <formula>"FUNDED"</formula>
    </cfRule>
  </conditionalFormatting>
  <conditionalFormatting sqref="I2:I26">
    <cfRule type="cellIs" dxfId="1" priority="2" operator="equal">
      <formula>"NOT FUNDED"</formula>
    </cfRule>
  </conditionalFormatting>
  <conditionalFormatting sqref="K2:K26">
    <cfRule type="cellIs" dxfId="0" priority="3" operator="greaterThan">
      <formula>999</formula>
    </cfRule>
  </conditionalFormatting>
  <conditionalFormatting sqref="K2:K26">
    <cfRule type="cellIs" dxfId="0" priority="4" operator="greaterThan">
      <formula>999</formula>
    </cfRule>
  </conditionalFormatting>
  <conditionalFormatting sqref="K2:K26">
    <cfRule type="containsText" dxfId="1" priority="5" operator="containsText" text="NOT FUNDED">
      <formula>NOT(ISERROR(SEARCH(("NOT FUNDED"),(K2))))</formula>
    </cfRule>
  </conditionalFormatting>
  <conditionalFormatting sqref="K2:K26">
    <cfRule type="cellIs" dxfId="2" priority="6" operator="equal">
      <formula>"Over Budget"</formula>
    </cfRule>
  </conditionalFormatting>
  <conditionalFormatting sqref="K2:K26">
    <cfRule type="cellIs" dxfId="1" priority="7" operator="equal">
      <formula>"Approval Threshold"</formula>
    </cfRule>
  </conditionalFormatting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</hyperlinks>
  <drawing r:id="rId26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31.88"/>
    <col customWidth="1" min="3" max="3" width="14.0"/>
    <col customWidth="1" min="4" max="5" width="17.88"/>
    <col customWidth="1" min="6" max="6" width="18.38"/>
    <col customWidth="1" min="7" max="7" width="11.88"/>
    <col customWidth="1" min="8" max="8" width="15.25"/>
    <col customWidth="1" min="9" max="9" width="12.25"/>
    <col customWidth="1" min="10" max="10" width="13.25"/>
    <col customWidth="1" min="11" max="11" width="15.5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5" t="s">
        <v>7</v>
      </c>
      <c r="I1" s="1" t="s">
        <v>8</v>
      </c>
      <c r="J1" s="6" t="s">
        <v>9</v>
      </c>
      <c r="K1" s="7" t="s">
        <v>10</v>
      </c>
    </row>
    <row r="2" ht="15.75" customHeight="1">
      <c r="A2" s="8" t="s">
        <v>501</v>
      </c>
      <c r="B2" s="9" t="s">
        <v>502</v>
      </c>
      <c r="C2" s="19">
        <v>4.6</v>
      </c>
      <c r="D2" s="11">
        <v>5.11582779E8</v>
      </c>
      <c r="E2" s="11">
        <v>3.977248E7</v>
      </c>
      <c r="F2" s="12">
        <f t="shared" ref="F2:F30" si="1">D2-E2</f>
        <v>471810299</v>
      </c>
      <c r="G2" s="13" t="str">
        <f t="shared" ref="G2:G30" si="2">IF(E2=0,"YES",IF(D2/E2&gt;=1.15,"YES","NO"))</f>
        <v>YES</v>
      </c>
      <c r="H2" s="14">
        <v>50000.0</v>
      </c>
      <c r="I2" s="15" t="str">
        <f>If(Validation!B13&gt;=H2,IF(G2="Yes","FUNDED","NOT FUNDED"),"NOT FUNDED")</f>
        <v>FUNDED</v>
      </c>
      <c r="J2" s="16">
        <f>If(Validation!B17&gt;=H2,Validation!B17-H2,Validation!B17)</f>
        <v>350000</v>
      </c>
      <c r="K2" s="17" t="str">
        <f t="shared" ref="K2:K30" si="3">If(G2="YES",IF(I2="FUNDED","","Over Budget"),"Approval Threshold")</f>
        <v/>
      </c>
    </row>
    <row r="3" ht="15.75" customHeight="1">
      <c r="A3" s="8" t="s">
        <v>503</v>
      </c>
      <c r="B3" s="9" t="s">
        <v>504</v>
      </c>
      <c r="C3" s="19">
        <v>4.0</v>
      </c>
      <c r="D3" s="11">
        <v>2.87176342E8</v>
      </c>
      <c r="E3" s="11">
        <v>4.3696669E7</v>
      </c>
      <c r="F3" s="12">
        <f t="shared" si="1"/>
        <v>243479673</v>
      </c>
      <c r="G3" s="13" t="str">
        <f t="shared" si="2"/>
        <v>YES</v>
      </c>
      <c r="H3" s="14">
        <v>75000.0</v>
      </c>
      <c r="I3" s="15" t="str">
        <f t="shared" ref="I3:I30" si="4">If(J2&gt;=H3,IF(G3="Yes","FUNDED","NOT FUNDED"),"NOT FUNDED")</f>
        <v>FUNDED</v>
      </c>
      <c r="J3" s="16">
        <f t="shared" ref="J3:J30" si="5">If(I3="FUNDED",IF(J2&gt;H3,(J2-H3),J2),J2)</f>
        <v>275000</v>
      </c>
      <c r="K3" s="17" t="str">
        <f t="shared" si="3"/>
        <v/>
      </c>
    </row>
    <row r="4" ht="15.75" customHeight="1">
      <c r="A4" s="8" t="s">
        <v>505</v>
      </c>
      <c r="B4" s="9" t="s">
        <v>506</v>
      </c>
      <c r="C4" s="19">
        <v>3.77</v>
      </c>
      <c r="D4" s="11">
        <v>2.60773139E8</v>
      </c>
      <c r="E4" s="11">
        <v>3.6491346E7</v>
      </c>
      <c r="F4" s="12">
        <f t="shared" si="1"/>
        <v>224281793</v>
      </c>
      <c r="G4" s="13" t="str">
        <f t="shared" si="2"/>
        <v>YES</v>
      </c>
      <c r="H4" s="14">
        <v>90000.0</v>
      </c>
      <c r="I4" s="15" t="str">
        <f t="shared" si="4"/>
        <v>FUNDED</v>
      </c>
      <c r="J4" s="16">
        <f t="shared" si="5"/>
        <v>185000</v>
      </c>
      <c r="K4" s="17" t="str">
        <f t="shared" si="3"/>
        <v/>
      </c>
    </row>
    <row r="5" ht="15.75" customHeight="1">
      <c r="A5" s="8" t="s">
        <v>507</v>
      </c>
      <c r="B5" s="9" t="s">
        <v>508</v>
      </c>
      <c r="C5" s="19">
        <v>4.17</v>
      </c>
      <c r="D5" s="11">
        <v>2.55498739E8</v>
      </c>
      <c r="E5" s="11">
        <v>7.8518119E7</v>
      </c>
      <c r="F5" s="12">
        <f t="shared" si="1"/>
        <v>176980620</v>
      </c>
      <c r="G5" s="13" t="str">
        <f t="shared" si="2"/>
        <v>YES</v>
      </c>
      <c r="H5" s="14">
        <v>150000.0</v>
      </c>
      <c r="I5" s="15" t="str">
        <f t="shared" si="4"/>
        <v>FUNDED</v>
      </c>
      <c r="J5" s="16">
        <f t="shared" si="5"/>
        <v>35000</v>
      </c>
      <c r="K5" s="17" t="str">
        <f t="shared" si="3"/>
        <v/>
      </c>
    </row>
    <row r="6" ht="15.75" customHeight="1">
      <c r="A6" s="8" t="s">
        <v>509</v>
      </c>
      <c r="B6" s="9" t="s">
        <v>510</v>
      </c>
      <c r="C6" s="19">
        <v>3.86</v>
      </c>
      <c r="D6" s="11">
        <v>1.81436355E8</v>
      </c>
      <c r="E6" s="11">
        <v>3.7067065E7</v>
      </c>
      <c r="F6" s="12">
        <f t="shared" si="1"/>
        <v>144369290</v>
      </c>
      <c r="G6" s="13" t="str">
        <f t="shared" si="2"/>
        <v>YES</v>
      </c>
      <c r="H6" s="14">
        <v>240000.0</v>
      </c>
      <c r="I6" s="15" t="str">
        <f t="shared" si="4"/>
        <v>NOT FUNDED</v>
      </c>
      <c r="J6" s="16">
        <f t="shared" si="5"/>
        <v>35000</v>
      </c>
      <c r="K6" s="17" t="str">
        <f t="shared" si="3"/>
        <v>Over Budget</v>
      </c>
    </row>
    <row r="7" ht="15.75" customHeight="1">
      <c r="A7" s="8" t="s">
        <v>511</v>
      </c>
      <c r="B7" s="9" t="s">
        <v>512</v>
      </c>
      <c r="C7" s="19">
        <v>3.96</v>
      </c>
      <c r="D7" s="11">
        <v>1.62592969E8</v>
      </c>
      <c r="E7" s="11">
        <v>5.1034639E7</v>
      </c>
      <c r="F7" s="12">
        <f t="shared" si="1"/>
        <v>111558330</v>
      </c>
      <c r="G7" s="13" t="str">
        <f t="shared" si="2"/>
        <v>YES</v>
      </c>
      <c r="H7" s="14">
        <v>100000.0</v>
      </c>
      <c r="I7" s="15" t="str">
        <f t="shared" si="4"/>
        <v>NOT FUNDED</v>
      </c>
      <c r="J7" s="16">
        <f t="shared" si="5"/>
        <v>35000</v>
      </c>
      <c r="K7" s="17" t="str">
        <f t="shared" si="3"/>
        <v>Over Budget</v>
      </c>
    </row>
    <row r="8" ht="15.75" customHeight="1">
      <c r="A8" s="8" t="s">
        <v>513</v>
      </c>
      <c r="B8" s="9" t="s">
        <v>514</v>
      </c>
      <c r="C8" s="19">
        <v>3.92</v>
      </c>
      <c r="D8" s="11">
        <v>1.59328511E8</v>
      </c>
      <c r="E8" s="11">
        <v>6.1803811E7</v>
      </c>
      <c r="F8" s="12">
        <f t="shared" si="1"/>
        <v>97524700</v>
      </c>
      <c r="G8" s="13" t="str">
        <f t="shared" si="2"/>
        <v>YES</v>
      </c>
      <c r="H8" s="14">
        <v>250000.0</v>
      </c>
      <c r="I8" s="15" t="str">
        <f t="shared" si="4"/>
        <v>NOT FUNDED</v>
      </c>
      <c r="J8" s="16">
        <f t="shared" si="5"/>
        <v>35000</v>
      </c>
      <c r="K8" s="17" t="str">
        <f t="shared" si="3"/>
        <v>Over Budget</v>
      </c>
    </row>
    <row r="9" ht="15.75" customHeight="1">
      <c r="A9" s="8" t="s">
        <v>515</v>
      </c>
      <c r="B9" s="9" t="s">
        <v>516</v>
      </c>
      <c r="C9" s="19">
        <v>2.7</v>
      </c>
      <c r="D9" s="11">
        <v>8.2930988E7</v>
      </c>
      <c r="E9" s="11">
        <v>3.2492583E7</v>
      </c>
      <c r="F9" s="12">
        <f t="shared" si="1"/>
        <v>50438405</v>
      </c>
      <c r="G9" s="13" t="str">
        <f t="shared" si="2"/>
        <v>YES</v>
      </c>
      <c r="H9" s="14">
        <v>30000.0</v>
      </c>
      <c r="I9" s="15" t="str">
        <f t="shared" si="4"/>
        <v>FUNDED</v>
      </c>
      <c r="J9" s="16">
        <f t="shared" si="5"/>
        <v>5000</v>
      </c>
      <c r="K9" s="17" t="str">
        <f t="shared" si="3"/>
        <v/>
      </c>
    </row>
    <row r="10">
      <c r="A10" s="8" t="s">
        <v>517</v>
      </c>
      <c r="B10" s="9" t="s">
        <v>518</v>
      </c>
      <c r="C10" s="19">
        <v>3.73</v>
      </c>
      <c r="D10" s="11">
        <v>1.09536429E8</v>
      </c>
      <c r="E10" s="11">
        <v>7.0609537E7</v>
      </c>
      <c r="F10" s="12">
        <f t="shared" si="1"/>
        <v>38926892</v>
      </c>
      <c r="G10" s="13" t="str">
        <f t="shared" si="2"/>
        <v>YES</v>
      </c>
      <c r="H10" s="14">
        <v>200000.0</v>
      </c>
      <c r="I10" s="15" t="str">
        <f t="shared" si="4"/>
        <v>NOT FUNDED</v>
      </c>
      <c r="J10" s="16">
        <f t="shared" si="5"/>
        <v>5000</v>
      </c>
      <c r="K10" s="17" t="str">
        <f t="shared" si="3"/>
        <v>Over Budget</v>
      </c>
    </row>
    <row r="11">
      <c r="A11" s="8" t="s">
        <v>519</v>
      </c>
      <c r="B11" s="9" t="s">
        <v>520</v>
      </c>
      <c r="C11" s="19">
        <v>2.14</v>
      </c>
      <c r="D11" s="11">
        <v>6.5496916E7</v>
      </c>
      <c r="E11" s="11">
        <v>4.0965911E7</v>
      </c>
      <c r="F11" s="12">
        <f t="shared" si="1"/>
        <v>24531005</v>
      </c>
      <c r="G11" s="13" t="str">
        <f t="shared" si="2"/>
        <v>YES</v>
      </c>
      <c r="H11" s="14">
        <v>12000.0</v>
      </c>
      <c r="I11" s="15" t="str">
        <f t="shared" si="4"/>
        <v>NOT FUNDED</v>
      </c>
      <c r="J11" s="16">
        <f t="shared" si="5"/>
        <v>5000</v>
      </c>
      <c r="K11" s="17" t="str">
        <f t="shared" si="3"/>
        <v>Over Budget</v>
      </c>
    </row>
    <row r="12">
      <c r="A12" s="8" t="s">
        <v>521</v>
      </c>
      <c r="B12" s="9" t="s">
        <v>522</v>
      </c>
      <c r="C12" s="19">
        <v>3.23</v>
      </c>
      <c r="D12" s="11">
        <v>8.3924539E7</v>
      </c>
      <c r="E12" s="11">
        <v>6.2325073E7</v>
      </c>
      <c r="F12" s="12">
        <f t="shared" si="1"/>
        <v>21599466</v>
      </c>
      <c r="G12" s="13" t="str">
        <f t="shared" si="2"/>
        <v>YES</v>
      </c>
      <c r="H12" s="14">
        <v>50000.0</v>
      </c>
      <c r="I12" s="15" t="str">
        <f t="shared" si="4"/>
        <v>NOT FUNDED</v>
      </c>
      <c r="J12" s="16">
        <f t="shared" si="5"/>
        <v>5000</v>
      </c>
      <c r="K12" s="17" t="str">
        <f t="shared" si="3"/>
        <v>Over Budget</v>
      </c>
    </row>
    <row r="13">
      <c r="A13" s="8" t="s">
        <v>523</v>
      </c>
      <c r="B13" s="9" t="s">
        <v>524</v>
      </c>
      <c r="C13" s="19">
        <v>2.94</v>
      </c>
      <c r="D13" s="11">
        <v>6.494798E7</v>
      </c>
      <c r="E13" s="11">
        <v>5.4058373E7</v>
      </c>
      <c r="F13" s="12">
        <f t="shared" si="1"/>
        <v>10889607</v>
      </c>
      <c r="G13" s="13" t="str">
        <f t="shared" si="2"/>
        <v>YES</v>
      </c>
      <c r="H13" s="14">
        <v>10000.0</v>
      </c>
      <c r="I13" s="15" t="str">
        <f t="shared" si="4"/>
        <v>NOT FUNDED</v>
      </c>
      <c r="J13" s="16">
        <f t="shared" si="5"/>
        <v>5000</v>
      </c>
      <c r="K13" s="17" t="str">
        <f t="shared" si="3"/>
        <v>Over Budget</v>
      </c>
    </row>
    <row r="14">
      <c r="A14" s="8" t="s">
        <v>525</v>
      </c>
      <c r="B14" s="9" t="s">
        <v>526</v>
      </c>
      <c r="C14" s="19">
        <v>3.25</v>
      </c>
      <c r="D14" s="11">
        <v>9.8601276E7</v>
      </c>
      <c r="E14" s="11">
        <v>9.2435927E7</v>
      </c>
      <c r="F14" s="12">
        <f t="shared" si="1"/>
        <v>6165349</v>
      </c>
      <c r="G14" s="13" t="str">
        <f t="shared" si="2"/>
        <v>NO</v>
      </c>
      <c r="H14" s="14">
        <v>400000.0</v>
      </c>
      <c r="I14" s="15" t="str">
        <f t="shared" si="4"/>
        <v>NOT FUNDED</v>
      </c>
      <c r="J14" s="16">
        <f t="shared" si="5"/>
        <v>5000</v>
      </c>
      <c r="K14" s="17" t="str">
        <f t="shared" si="3"/>
        <v>Approval Threshold</v>
      </c>
    </row>
    <row r="15">
      <c r="A15" s="8" t="s">
        <v>527</v>
      </c>
      <c r="B15" s="9" t="s">
        <v>528</v>
      </c>
      <c r="C15" s="19">
        <v>2.12</v>
      </c>
      <c r="D15" s="11">
        <v>5.0516696E7</v>
      </c>
      <c r="E15" s="11">
        <v>5.0042022E7</v>
      </c>
      <c r="F15" s="12">
        <f t="shared" si="1"/>
        <v>474674</v>
      </c>
      <c r="G15" s="13" t="str">
        <f t="shared" si="2"/>
        <v>NO</v>
      </c>
      <c r="H15" s="14">
        <v>25000.0</v>
      </c>
      <c r="I15" s="15" t="str">
        <f t="shared" si="4"/>
        <v>NOT FUNDED</v>
      </c>
      <c r="J15" s="16">
        <f t="shared" si="5"/>
        <v>5000</v>
      </c>
      <c r="K15" s="17" t="str">
        <f t="shared" si="3"/>
        <v>Approval Threshold</v>
      </c>
    </row>
    <row r="16">
      <c r="A16" s="8" t="s">
        <v>529</v>
      </c>
      <c r="B16" s="9" t="s">
        <v>530</v>
      </c>
      <c r="C16" s="19">
        <v>2.29</v>
      </c>
      <c r="D16" s="11">
        <v>4.0690525E7</v>
      </c>
      <c r="E16" s="11">
        <v>5.9869256E7</v>
      </c>
      <c r="F16" s="12">
        <f t="shared" si="1"/>
        <v>-19178731</v>
      </c>
      <c r="G16" s="13" t="str">
        <f t="shared" si="2"/>
        <v>NO</v>
      </c>
      <c r="H16" s="14">
        <v>5000.0</v>
      </c>
      <c r="I16" s="15" t="str">
        <f t="shared" si="4"/>
        <v>NOT FUNDED</v>
      </c>
      <c r="J16" s="16">
        <f t="shared" si="5"/>
        <v>5000</v>
      </c>
      <c r="K16" s="17" t="str">
        <f t="shared" si="3"/>
        <v>Approval Threshold</v>
      </c>
    </row>
    <row r="17">
      <c r="A17" s="8" t="s">
        <v>531</v>
      </c>
      <c r="B17" s="9" t="s">
        <v>532</v>
      </c>
      <c r="C17" s="19">
        <v>2.93</v>
      </c>
      <c r="D17" s="11">
        <v>4.33142E7</v>
      </c>
      <c r="E17" s="11">
        <v>6.3254959E7</v>
      </c>
      <c r="F17" s="12">
        <f t="shared" si="1"/>
        <v>-19940759</v>
      </c>
      <c r="G17" s="13" t="str">
        <f t="shared" si="2"/>
        <v>NO</v>
      </c>
      <c r="H17" s="14">
        <v>21000.0</v>
      </c>
      <c r="I17" s="15" t="str">
        <f t="shared" si="4"/>
        <v>NOT FUNDED</v>
      </c>
      <c r="J17" s="16">
        <f t="shared" si="5"/>
        <v>5000</v>
      </c>
      <c r="K17" s="17" t="str">
        <f t="shared" si="3"/>
        <v>Approval Threshold</v>
      </c>
    </row>
    <row r="18">
      <c r="A18" s="8" t="s">
        <v>533</v>
      </c>
      <c r="B18" s="9" t="s">
        <v>534</v>
      </c>
      <c r="C18" s="19">
        <v>2.5</v>
      </c>
      <c r="D18" s="11">
        <v>6.2319109E7</v>
      </c>
      <c r="E18" s="11">
        <v>8.2754097E7</v>
      </c>
      <c r="F18" s="12">
        <f t="shared" si="1"/>
        <v>-20434988</v>
      </c>
      <c r="G18" s="13" t="str">
        <f t="shared" si="2"/>
        <v>NO</v>
      </c>
      <c r="H18" s="14">
        <v>400000.0</v>
      </c>
      <c r="I18" s="15" t="str">
        <f t="shared" si="4"/>
        <v>NOT FUNDED</v>
      </c>
      <c r="J18" s="16">
        <f t="shared" si="5"/>
        <v>5000</v>
      </c>
      <c r="K18" s="17" t="str">
        <f t="shared" si="3"/>
        <v>Approval Threshold</v>
      </c>
    </row>
    <row r="19">
      <c r="A19" s="8" t="s">
        <v>535</v>
      </c>
      <c r="B19" s="9" t="s">
        <v>536</v>
      </c>
      <c r="C19" s="19">
        <v>3.19</v>
      </c>
      <c r="D19" s="11">
        <v>4.3816663E7</v>
      </c>
      <c r="E19" s="11">
        <v>6.539144E7</v>
      </c>
      <c r="F19" s="12">
        <f t="shared" si="1"/>
        <v>-21574777</v>
      </c>
      <c r="G19" s="13" t="str">
        <f t="shared" si="2"/>
        <v>NO</v>
      </c>
      <c r="H19" s="14">
        <v>400000.0</v>
      </c>
      <c r="I19" s="15" t="str">
        <f t="shared" si="4"/>
        <v>NOT FUNDED</v>
      </c>
      <c r="J19" s="16">
        <f t="shared" si="5"/>
        <v>5000</v>
      </c>
      <c r="K19" s="17" t="str">
        <f t="shared" si="3"/>
        <v>Approval Threshold</v>
      </c>
    </row>
    <row r="20">
      <c r="A20" s="8" t="s">
        <v>537</v>
      </c>
      <c r="B20" s="9" t="s">
        <v>538</v>
      </c>
      <c r="C20" s="19">
        <v>3.0</v>
      </c>
      <c r="D20" s="11">
        <v>4.8966781E7</v>
      </c>
      <c r="E20" s="11">
        <v>7.6140044E7</v>
      </c>
      <c r="F20" s="12">
        <f t="shared" si="1"/>
        <v>-27173263</v>
      </c>
      <c r="G20" s="13" t="str">
        <f t="shared" si="2"/>
        <v>NO</v>
      </c>
      <c r="H20" s="14">
        <v>50000.0</v>
      </c>
      <c r="I20" s="15" t="str">
        <f t="shared" si="4"/>
        <v>NOT FUNDED</v>
      </c>
      <c r="J20" s="16">
        <f t="shared" si="5"/>
        <v>5000</v>
      </c>
      <c r="K20" s="17" t="str">
        <f t="shared" si="3"/>
        <v>Approval Threshold</v>
      </c>
    </row>
    <row r="21">
      <c r="A21" s="8" t="s">
        <v>539</v>
      </c>
      <c r="B21" s="9" t="s">
        <v>540</v>
      </c>
      <c r="C21" s="19">
        <v>2.78</v>
      </c>
      <c r="D21" s="11">
        <v>4.4205491E7</v>
      </c>
      <c r="E21" s="11">
        <v>7.4176151E7</v>
      </c>
      <c r="F21" s="12">
        <f t="shared" si="1"/>
        <v>-29970660</v>
      </c>
      <c r="G21" s="13" t="str">
        <f t="shared" si="2"/>
        <v>NO</v>
      </c>
      <c r="H21" s="14">
        <v>200000.0</v>
      </c>
      <c r="I21" s="15" t="str">
        <f t="shared" si="4"/>
        <v>NOT FUNDED</v>
      </c>
      <c r="J21" s="16">
        <f t="shared" si="5"/>
        <v>5000</v>
      </c>
      <c r="K21" s="17" t="str">
        <f t="shared" si="3"/>
        <v>Approval Threshold</v>
      </c>
    </row>
    <row r="22">
      <c r="A22" s="8" t="s">
        <v>541</v>
      </c>
      <c r="B22" s="9" t="s">
        <v>542</v>
      </c>
      <c r="C22" s="19">
        <v>1.75</v>
      </c>
      <c r="D22" s="11">
        <v>3.8458574E7</v>
      </c>
      <c r="E22" s="11">
        <v>7.2337377E7</v>
      </c>
      <c r="F22" s="12">
        <f t="shared" si="1"/>
        <v>-33878803</v>
      </c>
      <c r="G22" s="13" t="str">
        <f t="shared" si="2"/>
        <v>NO</v>
      </c>
      <c r="H22" s="14">
        <v>2000.0</v>
      </c>
      <c r="I22" s="15" t="str">
        <f t="shared" si="4"/>
        <v>NOT FUNDED</v>
      </c>
      <c r="J22" s="16">
        <f t="shared" si="5"/>
        <v>5000</v>
      </c>
      <c r="K22" s="17" t="str">
        <f t="shared" si="3"/>
        <v>Approval Threshold</v>
      </c>
    </row>
    <row r="23">
      <c r="A23" s="8" t="s">
        <v>543</v>
      </c>
      <c r="B23" s="9" t="s">
        <v>544</v>
      </c>
      <c r="C23" s="19">
        <v>3.21</v>
      </c>
      <c r="D23" s="11">
        <v>4.542747E7</v>
      </c>
      <c r="E23" s="11">
        <v>8.5286541E7</v>
      </c>
      <c r="F23" s="12">
        <f t="shared" si="1"/>
        <v>-39859071</v>
      </c>
      <c r="G23" s="13" t="str">
        <f t="shared" si="2"/>
        <v>NO</v>
      </c>
      <c r="H23" s="14">
        <v>45000.0</v>
      </c>
      <c r="I23" s="15" t="str">
        <f t="shared" si="4"/>
        <v>NOT FUNDED</v>
      </c>
      <c r="J23" s="16">
        <f t="shared" si="5"/>
        <v>5000</v>
      </c>
      <c r="K23" s="17" t="str">
        <f t="shared" si="3"/>
        <v>Approval Threshold</v>
      </c>
    </row>
    <row r="24">
      <c r="A24" s="8" t="s">
        <v>545</v>
      </c>
      <c r="B24" s="9" t="s">
        <v>546</v>
      </c>
      <c r="C24" s="19">
        <v>2.96</v>
      </c>
      <c r="D24" s="11">
        <v>3.3041226E7</v>
      </c>
      <c r="E24" s="11">
        <v>7.6265007E7</v>
      </c>
      <c r="F24" s="12">
        <f t="shared" si="1"/>
        <v>-43223781</v>
      </c>
      <c r="G24" s="13" t="str">
        <f t="shared" si="2"/>
        <v>NO</v>
      </c>
      <c r="H24" s="14">
        <v>25000.0</v>
      </c>
      <c r="I24" s="15" t="str">
        <f t="shared" si="4"/>
        <v>NOT FUNDED</v>
      </c>
      <c r="J24" s="16">
        <f t="shared" si="5"/>
        <v>5000</v>
      </c>
      <c r="K24" s="17" t="str">
        <f t="shared" si="3"/>
        <v>Approval Threshold</v>
      </c>
    </row>
    <row r="25">
      <c r="A25" s="8" t="s">
        <v>547</v>
      </c>
      <c r="B25" s="9" t="s">
        <v>548</v>
      </c>
      <c r="C25" s="19">
        <v>1.69</v>
      </c>
      <c r="D25" s="11">
        <v>3.5906866E7</v>
      </c>
      <c r="E25" s="11">
        <v>8.3512218E7</v>
      </c>
      <c r="F25" s="12">
        <f t="shared" si="1"/>
        <v>-47605352</v>
      </c>
      <c r="G25" s="13" t="str">
        <f t="shared" si="2"/>
        <v>NO</v>
      </c>
      <c r="H25" s="14">
        <v>100000.0</v>
      </c>
      <c r="I25" s="15" t="str">
        <f t="shared" si="4"/>
        <v>NOT FUNDED</v>
      </c>
      <c r="J25" s="16">
        <f t="shared" si="5"/>
        <v>5000</v>
      </c>
      <c r="K25" s="17" t="str">
        <f t="shared" si="3"/>
        <v>Approval Threshold</v>
      </c>
    </row>
    <row r="26">
      <c r="A26" s="8" t="s">
        <v>549</v>
      </c>
      <c r="B26" s="9" t="s">
        <v>550</v>
      </c>
      <c r="C26" s="19">
        <v>1.36</v>
      </c>
      <c r="D26" s="11">
        <v>3.4130829E7</v>
      </c>
      <c r="E26" s="11">
        <v>8.2955214E7</v>
      </c>
      <c r="F26" s="12">
        <f t="shared" si="1"/>
        <v>-48824385</v>
      </c>
      <c r="G26" s="13" t="str">
        <f t="shared" si="2"/>
        <v>NO</v>
      </c>
      <c r="H26" s="14">
        <v>2000.0</v>
      </c>
      <c r="I26" s="15" t="str">
        <f t="shared" si="4"/>
        <v>NOT FUNDED</v>
      </c>
      <c r="J26" s="16">
        <f t="shared" si="5"/>
        <v>5000</v>
      </c>
      <c r="K26" s="17" t="str">
        <f t="shared" si="3"/>
        <v>Approval Threshold</v>
      </c>
    </row>
    <row r="27">
      <c r="A27" s="8" t="s">
        <v>551</v>
      </c>
      <c r="B27" s="9" t="s">
        <v>552</v>
      </c>
      <c r="C27" s="19">
        <v>1.27</v>
      </c>
      <c r="D27" s="11">
        <v>2.8471751E7</v>
      </c>
      <c r="E27" s="11">
        <v>8.4856674E7</v>
      </c>
      <c r="F27" s="12">
        <f t="shared" si="1"/>
        <v>-56384923</v>
      </c>
      <c r="G27" s="13" t="str">
        <f t="shared" si="2"/>
        <v>NO</v>
      </c>
      <c r="H27" s="14">
        <v>30000.0</v>
      </c>
      <c r="I27" s="15" t="str">
        <f t="shared" si="4"/>
        <v>NOT FUNDED</v>
      </c>
      <c r="J27" s="16">
        <f t="shared" si="5"/>
        <v>5000</v>
      </c>
      <c r="K27" s="17" t="str">
        <f t="shared" si="3"/>
        <v>Approval Threshold</v>
      </c>
    </row>
    <row r="28">
      <c r="A28" s="8" t="s">
        <v>553</v>
      </c>
      <c r="B28" s="9" t="s">
        <v>554</v>
      </c>
      <c r="C28" s="19">
        <v>2.59</v>
      </c>
      <c r="D28" s="11">
        <v>4.3608073E7</v>
      </c>
      <c r="E28" s="11">
        <v>1.00869122E8</v>
      </c>
      <c r="F28" s="12">
        <f t="shared" si="1"/>
        <v>-57261049</v>
      </c>
      <c r="G28" s="13" t="str">
        <f t="shared" si="2"/>
        <v>NO</v>
      </c>
      <c r="H28" s="14">
        <v>300000.0</v>
      </c>
      <c r="I28" s="15" t="str">
        <f t="shared" si="4"/>
        <v>NOT FUNDED</v>
      </c>
      <c r="J28" s="16">
        <f t="shared" si="5"/>
        <v>5000</v>
      </c>
      <c r="K28" s="17" t="str">
        <f t="shared" si="3"/>
        <v>Approval Threshold</v>
      </c>
    </row>
    <row r="29">
      <c r="A29" s="8" t="s">
        <v>555</v>
      </c>
      <c r="B29" s="9" t="s">
        <v>556</v>
      </c>
      <c r="C29" s="19">
        <v>1.84</v>
      </c>
      <c r="D29" s="11">
        <v>3.6973043E7</v>
      </c>
      <c r="E29" s="11">
        <v>1.09699869E8</v>
      </c>
      <c r="F29" s="12">
        <f t="shared" si="1"/>
        <v>-72726826</v>
      </c>
      <c r="G29" s="13" t="str">
        <f t="shared" si="2"/>
        <v>NO</v>
      </c>
      <c r="H29" s="14">
        <v>100000.0</v>
      </c>
      <c r="I29" s="15" t="str">
        <f t="shared" si="4"/>
        <v>NOT FUNDED</v>
      </c>
      <c r="J29" s="16">
        <f t="shared" si="5"/>
        <v>5000</v>
      </c>
      <c r="K29" s="17" t="str">
        <f t="shared" si="3"/>
        <v>Approval Threshold</v>
      </c>
    </row>
    <row r="30">
      <c r="A30" s="8" t="s">
        <v>557</v>
      </c>
      <c r="B30" s="9" t="s">
        <v>558</v>
      </c>
      <c r="C30" s="19">
        <v>1.8</v>
      </c>
      <c r="D30" s="11">
        <v>2.0925108E7</v>
      </c>
      <c r="E30" s="11">
        <v>1.13486812E8</v>
      </c>
      <c r="F30" s="12">
        <f t="shared" si="1"/>
        <v>-92561704</v>
      </c>
      <c r="G30" s="13" t="str">
        <f t="shared" si="2"/>
        <v>NO</v>
      </c>
      <c r="H30" s="14">
        <v>250000.0</v>
      </c>
      <c r="I30" s="15" t="str">
        <f t="shared" si="4"/>
        <v>NOT FUNDED</v>
      </c>
      <c r="J30" s="16">
        <f t="shared" si="5"/>
        <v>5000</v>
      </c>
      <c r="K30" s="17" t="str">
        <f t="shared" si="3"/>
        <v>Approval Threshold</v>
      </c>
    </row>
  </sheetData>
  <autoFilter ref="$A$1:$H$30">
    <sortState ref="A1:H30">
      <sortCondition descending="1" ref="F1:F30"/>
      <sortCondition ref="A1:A30"/>
    </sortState>
  </autoFilter>
  <conditionalFormatting sqref="I2:I30">
    <cfRule type="cellIs" dxfId="0" priority="1" operator="equal">
      <formula>"FUNDED"</formula>
    </cfRule>
  </conditionalFormatting>
  <conditionalFormatting sqref="I2:I30">
    <cfRule type="cellIs" dxfId="1" priority="2" operator="equal">
      <formula>"NOT FUNDED"</formula>
    </cfRule>
  </conditionalFormatting>
  <conditionalFormatting sqref="K2:K30">
    <cfRule type="cellIs" dxfId="0" priority="3" operator="greaterThan">
      <formula>999</formula>
    </cfRule>
  </conditionalFormatting>
  <conditionalFormatting sqref="K2:K30">
    <cfRule type="cellIs" dxfId="0" priority="4" operator="greaterThan">
      <formula>999</formula>
    </cfRule>
  </conditionalFormatting>
  <conditionalFormatting sqref="K2:K30">
    <cfRule type="containsText" dxfId="1" priority="5" operator="containsText" text="NOT FUNDED">
      <formula>NOT(ISERROR(SEARCH(("NOT FUNDED"),(K2))))</formula>
    </cfRule>
  </conditionalFormatting>
  <conditionalFormatting sqref="K2:K30">
    <cfRule type="cellIs" dxfId="2" priority="6" operator="equal">
      <formula>"Over Budget"</formula>
    </cfRule>
  </conditionalFormatting>
  <conditionalFormatting sqref="K2:K30">
    <cfRule type="cellIs" dxfId="1" priority="7" operator="equal">
      <formula>"Approval Threshold"</formula>
    </cfRule>
  </conditionalFormatting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</hyperlinks>
  <drawing r:id="rId30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31.88"/>
    <col customWidth="1" min="3" max="3" width="14.0"/>
    <col customWidth="1" min="4" max="5" width="17.88"/>
    <col customWidth="1" min="6" max="6" width="18.38"/>
    <col customWidth="1" min="7" max="7" width="11.88"/>
    <col customWidth="1" min="8" max="8" width="15.25"/>
    <col customWidth="1" min="9" max="9" width="12.25"/>
    <col customWidth="1" min="10" max="10" width="13.25"/>
    <col customWidth="1" min="11" max="11" width="15.5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5" t="s">
        <v>7</v>
      </c>
      <c r="I1" s="1" t="s">
        <v>8</v>
      </c>
      <c r="J1" s="6" t="s">
        <v>9</v>
      </c>
      <c r="K1" s="7" t="s">
        <v>10</v>
      </c>
    </row>
    <row r="2" ht="15.75" customHeight="1">
      <c r="A2" s="8" t="s">
        <v>21</v>
      </c>
      <c r="B2" s="9" t="s">
        <v>22</v>
      </c>
      <c r="C2" s="26">
        <v>3.0</v>
      </c>
      <c r="D2" s="11">
        <v>1.88066218E8</v>
      </c>
      <c r="E2" s="11">
        <v>4.5029164E7</v>
      </c>
      <c r="F2" s="12">
        <f t="shared" ref="F2:F27" si="1">D2-E2</f>
        <v>143037054</v>
      </c>
      <c r="G2" s="13" t="str">
        <f t="shared" ref="G2:G27" si="2">IF(E2=0,"YES",IF(D2/E2&gt;=1.15,"YES","NO"))</f>
        <v>YES</v>
      </c>
      <c r="H2" s="14">
        <v>28648.0</v>
      </c>
      <c r="I2" s="15" t="str">
        <f>If(Validation!B13&gt;=H2,IF(G2="Yes","FUNDED","NOT FUNDED"),"NOT FUNDED")</f>
        <v>FUNDED</v>
      </c>
      <c r="J2" s="16">
        <f>If(Validation!B18&gt;=H2,Validation!B18-H2,Validation!B18)</f>
        <v>14173</v>
      </c>
      <c r="K2" s="17" t="str">
        <f t="shared" ref="K2:K27" si="3">If(G2="YES",IF(I2="FUNDED","","Over Budget"),"Approval Threshold")</f>
        <v/>
      </c>
    </row>
    <row r="3" ht="15.75" customHeight="1">
      <c r="A3" s="8" t="s">
        <v>365</v>
      </c>
      <c r="B3" s="9" t="s">
        <v>366</v>
      </c>
      <c r="C3" s="23">
        <v>4.14</v>
      </c>
      <c r="D3" s="11">
        <v>1.48022787E8</v>
      </c>
      <c r="E3" s="11">
        <v>3.3211875E7</v>
      </c>
      <c r="F3" s="12">
        <f t="shared" si="1"/>
        <v>114810912</v>
      </c>
      <c r="G3" s="13" t="str">
        <f t="shared" si="2"/>
        <v>YES</v>
      </c>
      <c r="H3" s="14">
        <v>5000.0</v>
      </c>
      <c r="I3" s="15" t="str">
        <f t="shared" ref="I3:I27" si="4">If(J2&gt;=H3,IF(G3="Yes","FUNDED","NOT FUNDED"),"NOT FUNDED")</f>
        <v>FUNDED</v>
      </c>
      <c r="J3" s="16">
        <f t="shared" ref="J3:J27" si="5">If(I3="FUNDED",IF(J2&gt;H3,(J2-H3),J2),J2)</f>
        <v>9173</v>
      </c>
      <c r="K3" s="17" t="str">
        <f t="shared" si="3"/>
        <v/>
      </c>
    </row>
    <row r="4" ht="15.75" customHeight="1">
      <c r="A4" s="8" t="s">
        <v>23</v>
      </c>
      <c r="B4" s="9" t="s">
        <v>24</v>
      </c>
      <c r="C4" s="26">
        <v>1.83</v>
      </c>
      <c r="D4" s="11">
        <v>1.16652008E8</v>
      </c>
      <c r="E4" s="11">
        <v>3.7159851E7</v>
      </c>
      <c r="F4" s="12">
        <f t="shared" si="1"/>
        <v>79492157</v>
      </c>
      <c r="G4" s="13" t="str">
        <f t="shared" si="2"/>
        <v>YES</v>
      </c>
      <c r="H4" s="14">
        <v>30000.0</v>
      </c>
      <c r="I4" s="15" t="str">
        <f t="shared" si="4"/>
        <v>NOT FUNDED</v>
      </c>
      <c r="J4" s="16">
        <f t="shared" si="5"/>
        <v>9173</v>
      </c>
      <c r="K4" s="17" t="str">
        <f t="shared" si="3"/>
        <v>Over Budget</v>
      </c>
    </row>
    <row r="5" ht="15.75" customHeight="1">
      <c r="A5" s="8" t="s">
        <v>461</v>
      </c>
      <c r="B5" s="9" t="s">
        <v>462</v>
      </c>
      <c r="C5" s="23">
        <v>3.53</v>
      </c>
      <c r="D5" s="11">
        <v>1.43639826E8</v>
      </c>
      <c r="E5" s="11">
        <v>6.832049E7</v>
      </c>
      <c r="F5" s="12">
        <f t="shared" si="1"/>
        <v>75319336</v>
      </c>
      <c r="G5" s="13" t="str">
        <f t="shared" si="2"/>
        <v>YES</v>
      </c>
      <c r="H5" s="14">
        <v>23040.0</v>
      </c>
      <c r="I5" s="15" t="str">
        <f t="shared" si="4"/>
        <v>NOT FUNDED</v>
      </c>
      <c r="J5" s="16">
        <f t="shared" si="5"/>
        <v>9173</v>
      </c>
      <c r="K5" s="17" t="str">
        <f t="shared" si="3"/>
        <v>Over Budget</v>
      </c>
    </row>
    <row r="6" ht="15.75" customHeight="1">
      <c r="A6" s="8" t="s">
        <v>25</v>
      </c>
      <c r="B6" s="9" t="s">
        <v>26</v>
      </c>
      <c r="C6" s="26">
        <v>4.13</v>
      </c>
      <c r="D6" s="11">
        <v>1.76083946E8</v>
      </c>
      <c r="E6" s="11">
        <v>1.04782648E8</v>
      </c>
      <c r="F6" s="12">
        <f t="shared" si="1"/>
        <v>71301298</v>
      </c>
      <c r="G6" s="13" t="str">
        <f t="shared" si="2"/>
        <v>YES</v>
      </c>
      <c r="H6" s="14">
        <v>25000.0</v>
      </c>
      <c r="I6" s="15" t="str">
        <f t="shared" si="4"/>
        <v>NOT FUNDED</v>
      </c>
      <c r="J6" s="16">
        <f t="shared" si="5"/>
        <v>9173</v>
      </c>
      <c r="K6" s="17" t="str">
        <f t="shared" si="3"/>
        <v>Over Budget</v>
      </c>
    </row>
    <row r="7" ht="15.75" customHeight="1">
      <c r="A7" s="8" t="s">
        <v>27</v>
      </c>
      <c r="B7" s="9" t="s">
        <v>28</v>
      </c>
      <c r="C7" s="26">
        <v>3.83</v>
      </c>
      <c r="D7" s="11">
        <v>1.65247547E8</v>
      </c>
      <c r="E7" s="11">
        <v>9.6227746E7</v>
      </c>
      <c r="F7" s="12">
        <f t="shared" si="1"/>
        <v>69019801</v>
      </c>
      <c r="G7" s="13" t="str">
        <f t="shared" si="2"/>
        <v>YES</v>
      </c>
      <c r="H7" s="14">
        <v>60000.0</v>
      </c>
      <c r="I7" s="15" t="str">
        <f t="shared" si="4"/>
        <v>NOT FUNDED</v>
      </c>
      <c r="J7" s="16">
        <f t="shared" si="5"/>
        <v>9173</v>
      </c>
      <c r="K7" s="17" t="str">
        <f t="shared" si="3"/>
        <v>Over Budget</v>
      </c>
    </row>
    <row r="8" ht="15.75" customHeight="1">
      <c r="A8" s="8" t="s">
        <v>465</v>
      </c>
      <c r="B8" s="9" t="s">
        <v>466</v>
      </c>
      <c r="C8" s="23">
        <v>3.85</v>
      </c>
      <c r="D8" s="11">
        <v>1.389596E8</v>
      </c>
      <c r="E8" s="11">
        <v>7.3008071E7</v>
      </c>
      <c r="F8" s="12">
        <f t="shared" si="1"/>
        <v>65951529</v>
      </c>
      <c r="G8" s="13" t="str">
        <f t="shared" si="2"/>
        <v>YES</v>
      </c>
      <c r="H8" s="14">
        <v>14400.0</v>
      </c>
      <c r="I8" s="15" t="str">
        <f t="shared" si="4"/>
        <v>NOT FUNDED</v>
      </c>
      <c r="J8" s="16">
        <f t="shared" si="5"/>
        <v>9173</v>
      </c>
      <c r="K8" s="17" t="str">
        <f t="shared" si="3"/>
        <v>Over Budget</v>
      </c>
    </row>
    <row r="9" ht="15.75" customHeight="1">
      <c r="A9" s="8" t="s">
        <v>367</v>
      </c>
      <c r="B9" s="9" t="s">
        <v>368</v>
      </c>
      <c r="C9" s="23">
        <v>3.58</v>
      </c>
      <c r="D9" s="11">
        <v>1.32923234E8</v>
      </c>
      <c r="E9" s="11">
        <v>6.7656807E7</v>
      </c>
      <c r="F9" s="12">
        <f t="shared" si="1"/>
        <v>65266427</v>
      </c>
      <c r="G9" s="13" t="str">
        <f t="shared" si="2"/>
        <v>YES</v>
      </c>
      <c r="H9" s="14">
        <v>8000.0</v>
      </c>
      <c r="I9" s="15" t="str">
        <f t="shared" si="4"/>
        <v>FUNDED</v>
      </c>
      <c r="J9" s="16">
        <f t="shared" si="5"/>
        <v>1173</v>
      </c>
      <c r="K9" s="17" t="str">
        <f t="shared" si="3"/>
        <v/>
      </c>
    </row>
    <row r="10">
      <c r="A10" s="8" t="s">
        <v>467</v>
      </c>
      <c r="B10" s="9" t="s">
        <v>468</v>
      </c>
      <c r="C10" s="23">
        <v>4.11</v>
      </c>
      <c r="D10" s="11">
        <v>1.1472205E8</v>
      </c>
      <c r="E10" s="11">
        <v>4.9841574E7</v>
      </c>
      <c r="F10" s="12">
        <f t="shared" si="1"/>
        <v>64880476</v>
      </c>
      <c r="G10" s="13" t="str">
        <f t="shared" si="2"/>
        <v>YES</v>
      </c>
      <c r="H10" s="14">
        <v>30000.0</v>
      </c>
      <c r="I10" s="15" t="str">
        <f t="shared" si="4"/>
        <v>NOT FUNDED</v>
      </c>
      <c r="J10" s="16">
        <f t="shared" si="5"/>
        <v>1173</v>
      </c>
      <c r="K10" s="17" t="str">
        <f t="shared" si="3"/>
        <v>Over Budget</v>
      </c>
    </row>
    <row r="11">
      <c r="A11" s="8" t="s">
        <v>29</v>
      </c>
      <c r="B11" s="9" t="s">
        <v>30</v>
      </c>
      <c r="C11" s="26">
        <v>2.67</v>
      </c>
      <c r="D11" s="11">
        <v>9.4263242E7</v>
      </c>
      <c r="E11" s="11">
        <v>3.6564209E7</v>
      </c>
      <c r="F11" s="12">
        <f t="shared" si="1"/>
        <v>57699033</v>
      </c>
      <c r="G11" s="13" t="str">
        <f t="shared" si="2"/>
        <v>YES</v>
      </c>
      <c r="H11" s="14">
        <v>39987.0</v>
      </c>
      <c r="I11" s="15" t="str">
        <f t="shared" si="4"/>
        <v>NOT FUNDED</v>
      </c>
      <c r="J11" s="16">
        <f t="shared" si="5"/>
        <v>1173</v>
      </c>
      <c r="K11" s="17" t="str">
        <f t="shared" si="3"/>
        <v>Over Budget</v>
      </c>
    </row>
    <row r="12">
      <c r="A12" s="8" t="s">
        <v>31</v>
      </c>
      <c r="B12" s="9" t="s">
        <v>32</v>
      </c>
      <c r="C12" s="26">
        <v>4.2</v>
      </c>
      <c r="D12" s="11">
        <v>1.74928609E8</v>
      </c>
      <c r="E12" s="11">
        <v>1.19243988E8</v>
      </c>
      <c r="F12" s="12">
        <f t="shared" si="1"/>
        <v>55684621</v>
      </c>
      <c r="G12" s="13" t="str">
        <f t="shared" si="2"/>
        <v>YES</v>
      </c>
      <c r="H12" s="14">
        <v>20000.0</v>
      </c>
      <c r="I12" s="15" t="str">
        <f t="shared" si="4"/>
        <v>NOT FUNDED</v>
      </c>
      <c r="J12" s="16">
        <f t="shared" si="5"/>
        <v>1173</v>
      </c>
      <c r="K12" s="17" t="str">
        <f t="shared" si="3"/>
        <v>Over Budget</v>
      </c>
    </row>
    <row r="13">
      <c r="A13" s="8" t="s">
        <v>256</v>
      </c>
      <c r="B13" s="9" t="s">
        <v>257</v>
      </c>
      <c r="C13" s="23">
        <v>4.27</v>
      </c>
      <c r="D13" s="11">
        <v>1.0334511E8</v>
      </c>
      <c r="E13" s="11">
        <v>5.6099089E7</v>
      </c>
      <c r="F13" s="12">
        <f t="shared" si="1"/>
        <v>47246021</v>
      </c>
      <c r="G13" s="13" t="str">
        <f t="shared" si="2"/>
        <v>YES</v>
      </c>
      <c r="H13" s="14">
        <v>49350.0</v>
      </c>
      <c r="I13" s="15" t="str">
        <f t="shared" si="4"/>
        <v>NOT FUNDED</v>
      </c>
      <c r="J13" s="16">
        <f t="shared" si="5"/>
        <v>1173</v>
      </c>
      <c r="K13" s="17" t="str">
        <f t="shared" si="3"/>
        <v>Over Budget</v>
      </c>
    </row>
    <row r="14">
      <c r="A14" s="8" t="s">
        <v>35</v>
      </c>
      <c r="B14" s="9" t="s">
        <v>36</v>
      </c>
      <c r="C14" s="26">
        <v>3.67</v>
      </c>
      <c r="D14" s="11">
        <v>1.26759856E8</v>
      </c>
      <c r="E14" s="11">
        <v>8.459492E7</v>
      </c>
      <c r="F14" s="12">
        <f t="shared" si="1"/>
        <v>42164936</v>
      </c>
      <c r="G14" s="13" t="str">
        <f t="shared" si="2"/>
        <v>YES</v>
      </c>
      <c r="H14" s="14">
        <v>50000.0</v>
      </c>
      <c r="I14" s="15" t="str">
        <f t="shared" si="4"/>
        <v>NOT FUNDED</v>
      </c>
      <c r="J14" s="16">
        <f t="shared" si="5"/>
        <v>1173</v>
      </c>
      <c r="K14" s="17" t="str">
        <f t="shared" si="3"/>
        <v>Over Budget</v>
      </c>
    </row>
    <row r="15">
      <c r="A15" s="8" t="s">
        <v>37</v>
      </c>
      <c r="B15" s="9" t="s">
        <v>38</v>
      </c>
      <c r="C15" s="26">
        <v>4.0</v>
      </c>
      <c r="D15" s="11">
        <v>1.48009014E8</v>
      </c>
      <c r="E15" s="11">
        <v>1.09518777E8</v>
      </c>
      <c r="F15" s="12">
        <f t="shared" si="1"/>
        <v>38490237</v>
      </c>
      <c r="G15" s="13" t="str">
        <f t="shared" si="2"/>
        <v>YES</v>
      </c>
      <c r="H15" s="14">
        <v>60000.0</v>
      </c>
      <c r="I15" s="15" t="str">
        <f t="shared" si="4"/>
        <v>NOT FUNDED</v>
      </c>
      <c r="J15" s="16">
        <f t="shared" si="5"/>
        <v>1173</v>
      </c>
      <c r="K15" s="17" t="str">
        <f t="shared" si="3"/>
        <v>Over Budget</v>
      </c>
    </row>
    <row r="16">
      <c r="A16" s="8" t="s">
        <v>469</v>
      </c>
      <c r="B16" s="9" t="s">
        <v>470</v>
      </c>
      <c r="C16" s="23">
        <v>3.52</v>
      </c>
      <c r="D16" s="11">
        <v>1.12768249E8</v>
      </c>
      <c r="E16" s="11">
        <v>7.5090212E7</v>
      </c>
      <c r="F16" s="12">
        <f t="shared" si="1"/>
        <v>37678037</v>
      </c>
      <c r="G16" s="13" t="str">
        <f t="shared" si="2"/>
        <v>YES</v>
      </c>
      <c r="H16" s="14">
        <v>12000.0</v>
      </c>
      <c r="I16" s="15" t="str">
        <f t="shared" si="4"/>
        <v>NOT FUNDED</v>
      </c>
      <c r="J16" s="16">
        <f t="shared" si="5"/>
        <v>1173</v>
      </c>
      <c r="K16" s="17" t="str">
        <f t="shared" si="3"/>
        <v>Over Budget</v>
      </c>
    </row>
    <row r="17">
      <c r="A17" s="8" t="s">
        <v>39</v>
      </c>
      <c r="B17" s="9" t="s">
        <v>40</v>
      </c>
      <c r="C17" s="26">
        <v>3.6</v>
      </c>
      <c r="D17" s="11">
        <v>1.02645296E8</v>
      </c>
      <c r="E17" s="11">
        <v>6.9926166E7</v>
      </c>
      <c r="F17" s="12">
        <f t="shared" si="1"/>
        <v>32719130</v>
      </c>
      <c r="G17" s="13" t="str">
        <f t="shared" si="2"/>
        <v>YES</v>
      </c>
      <c r="H17" s="14">
        <v>25000.0</v>
      </c>
      <c r="I17" s="15" t="str">
        <f t="shared" si="4"/>
        <v>NOT FUNDED</v>
      </c>
      <c r="J17" s="16">
        <f t="shared" si="5"/>
        <v>1173</v>
      </c>
      <c r="K17" s="17" t="str">
        <f t="shared" si="3"/>
        <v>Over Budget</v>
      </c>
    </row>
    <row r="18">
      <c r="A18" s="8" t="s">
        <v>41</v>
      </c>
      <c r="B18" s="9" t="s">
        <v>42</v>
      </c>
      <c r="C18" s="26">
        <v>3.67</v>
      </c>
      <c r="D18" s="11">
        <v>1.11669246E8</v>
      </c>
      <c r="E18" s="11">
        <v>8.020533E7</v>
      </c>
      <c r="F18" s="12">
        <f t="shared" si="1"/>
        <v>31463916</v>
      </c>
      <c r="G18" s="13" t="str">
        <f t="shared" si="2"/>
        <v>YES</v>
      </c>
      <c r="H18" s="14">
        <v>50000.0</v>
      </c>
      <c r="I18" s="15" t="str">
        <f t="shared" si="4"/>
        <v>NOT FUNDED</v>
      </c>
      <c r="J18" s="16">
        <f t="shared" si="5"/>
        <v>1173</v>
      </c>
      <c r="K18" s="17" t="str">
        <f t="shared" si="3"/>
        <v>Over Budget</v>
      </c>
    </row>
    <row r="19">
      <c r="A19" s="8" t="s">
        <v>43</v>
      </c>
      <c r="B19" s="9" t="s">
        <v>44</v>
      </c>
      <c r="C19" s="26">
        <v>3.9</v>
      </c>
      <c r="D19" s="11">
        <v>1.06804061E8</v>
      </c>
      <c r="E19" s="11">
        <v>7.5726471E7</v>
      </c>
      <c r="F19" s="12">
        <f t="shared" si="1"/>
        <v>31077590</v>
      </c>
      <c r="G19" s="13" t="str">
        <f t="shared" si="2"/>
        <v>YES</v>
      </c>
      <c r="H19" s="14">
        <v>40000.0</v>
      </c>
      <c r="I19" s="15" t="str">
        <f t="shared" si="4"/>
        <v>NOT FUNDED</v>
      </c>
      <c r="J19" s="16">
        <f t="shared" si="5"/>
        <v>1173</v>
      </c>
      <c r="K19" s="17" t="str">
        <f t="shared" si="3"/>
        <v>Over Budget</v>
      </c>
    </row>
    <row r="20">
      <c r="A20" s="24" t="s">
        <v>369</v>
      </c>
      <c r="B20" s="9" t="s">
        <v>370</v>
      </c>
      <c r="C20" s="27">
        <v>3.13</v>
      </c>
      <c r="D20" s="11">
        <v>8.6014481E7</v>
      </c>
      <c r="E20" s="11">
        <v>5.4962532E7</v>
      </c>
      <c r="F20" s="12">
        <f t="shared" si="1"/>
        <v>31051949</v>
      </c>
      <c r="G20" s="13" t="str">
        <f t="shared" si="2"/>
        <v>YES</v>
      </c>
      <c r="H20" s="14">
        <v>5680.0</v>
      </c>
      <c r="I20" s="15" t="str">
        <f t="shared" si="4"/>
        <v>NOT FUNDED</v>
      </c>
      <c r="J20" s="16">
        <f t="shared" si="5"/>
        <v>1173</v>
      </c>
      <c r="K20" s="17" t="str">
        <f t="shared" si="3"/>
        <v>Over Budget</v>
      </c>
    </row>
    <row r="21">
      <c r="A21" s="8" t="s">
        <v>45</v>
      </c>
      <c r="B21" s="9" t="s">
        <v>46</v>
      </c>
      <c r="C21" s="26">
        <v>4.19</v>
      </c>
      <c r="D21" s="11">
        <v>1.37004256E8</v>
      </c>
      <c r="E21" s="11">
        <v>1.09123058E8</v>
      </c>
      <c r="F21" s="12">
        <f t="shared" si="1"/>
        <v>27881198</v>
      </c>
      <c r="G21" s="13" t="str">
        <f t="shared" si="2"/>
        <v>YES</v>
      </c>
      <c r="H21" s="14">
        <v>22567.0</v>
      </c>
      <c r="I21" s="15" t="str">
        <f t="shared" si="4"/>
        <v>NOT FUNDED</v>
      </c>
      <c r="J21" s="16">
        <f t="shared" si="5"/>
        <v>1173</v>
      </c>
      <c r="K21" s="17" t="str">
        <f t="shared" si="3"/>
        <v>Over Budget</v>
      </c>
    </row>
    <row r="22">
      <c r="A22" s="8" t="s">
        <v>266</v>
      </c>
      <c r="B22" s="9" t="s">
        <v>267</v>
      </c>
      <c r="C22" s="23">
        <v>4.19</v>
      </c>
      <c r="D22" s="11">
        <v>9.2538885E7</v>
      </c>
      <c r="E22" s="11">
        <v>6.5714893E7</v>
      </c>
      <c r="F22" s="12">
        <f t="shared" si="1"/>
        <v>26823992</v>
      </c>
      <c r="G22" s="13" t="str">
        <f t="shared" si="2"/>
        <v>YES</v>
      </c>
      <c r="H22" s="14">
        <v>13943.0</v>
      </c>
      <c r="I22" s="15" t="str">
        <f t="shared" si="4"/>
        <v>NOT FUNDED</v>
      </c>
      <c r="J22" s="16">
        <f t="shared" si="5"/>
        <v>1173</v>
      </c>
      <c r="K22" s="17" t="str">
        <f t="shared" si="3"/>
        <v>Over Budget</v>
      </c>
    </row>
    <row r="23">
      <c r="A23" s="8" t="s">
        <v>268</v>
      </c>
      <c r="B23" s="9" t="s">
        <v>269</v>
      </c>
      <c r="C23" s="23">
        <v>4.0</v>
      </c>
      <c r="D23" s="11">
        <v>9.5724663E7</v>
      </c>
      <c r="E23" s="11">
        <v>7.1255174E7</v>
      </c>
      <c r="F23" s="12">
        <f t="shared" si="1"/>
        <v>24469489</v>
      </c>
      <c r="G23" s="13" t="str">
        <f t="shared" si="2"/>
        <v>YES</v>
      </c>
      <c r="H23" s="14">
        <v>29000.0</v>
      </c>
      <c r="I23" s="15" t="str">
        <f t="shared" si="4"/>
        <v>NOT FUNDED</v>
      </c>
      <c r="J23" s="16">
        <f t="shared" si="5"/>
        <v>1173</v>
      </c>
      <c r="K23" s="17" t="str">
        <f t="shared" si="3"/>
        <v>Over Budget</v>
      </c>
    </row>
    <row r="24">
      <c r="A24" s="8" t="s">
        <v>272</v>
      </c>
      <c r="B24" s="9" t="s">
        <v>273</v>
      </c>
      <c r="C24" s="23">
        <v>4.33</v>
      </c>
      <c r="D24" s="11">
        <v>7.8845257E7</v>
      </c>
      <c r="E24" s="11">
        <v>6.205287E7</v>
      </c>
      <c r="F24" s="12">
        <f t="shared" si="1"/>
        <v>16792387</v>
      </c>
      <c r="G24" s="13" t="str">
        <f t="shared" si="2"/>
        <v>YES</v>
      </c>
      <c r="H24" s="14">
        <v>7000.0</v>
      </c>
      <c r="I24" s="15" t="str">
        <f t="shared" si="4"/>
        <v>NOT FUNDED</v>
      </c>
      <c r="J24" s="16">
        <f t="shared" si="5"/>
        <v>1173</v>
      </c>
      <c r="K24" s="17" t="str">
        <f t="shared" si="3"/>
        <v>Over Budget</v>
      </c>
    </row>
    <row r="25">
      <c r="A25" s="8" t="s">
        <v>49</v>
      </c>
      <c r="B25" s="9" t="s">
        <v>50</v>
      </c>
      <c r="C25" s="26">
        <v>3.38</v>
      </c>
      <c r="D25" s="11">
        <v>8.5860911E7</v>
      </c>
      <c r="E25" s="11">
        <v>7.1876216E7</v>
      </c>
      <c r="F25" s="12">
        <f t="shared" si="1"/>
        <v>13984695</v>
      </c>
      <c r="G25" s="13" t="str">
        <f t="shared" si="2"/>
        <v>YES</v>
      </c>
      <c r="H25" s="14">
        <v>23200.0</v>
      </c>
      <c r="I25" s="15" t="str">
        <f t="shared" si="4"/>
        <v>NOT FUNDED</v>
      </c>
      <c r="J25" s="16">
        <f t="shared" si="5"/>
        <v>1173</v>
      </c>
      <c r="K25" s="17" t="str">
        <f t="shared" si="3"/>
        <v>Over Budget</v>
      </c>
    </row>
    <row r="26">
      <c r="A26" s="8" t="s">
        <v>51</v>
      </c>
      <c r="B26" s="9" t="s">
        <v>52</v>
      </c>
      <c r="C26" s="26">
        <v>3.2</v>
      </c>
      <c r="D26" s="11">
        <v>7.4247657E7</v>
      </c>
      <c r="E26" s="11">
        <v>6.1285344E7</v>
      </c>
      <c r="F26" s="12">
        <f t="shared" si="1"/>
        <v>12962313</v>
      </c>
      <c r="G26" s="13" t="str">
        <f t="shared" si="2"/>
        <v>YES</v>
      </c>
      <c r="H26" s="14">
        <v>6000.0</v>
      </c>
      <c r="I26" s="15" t="str">
        <f t="shared" si="4"/>
        <v>NOT FUNDED</v>
      </c>
      <c r="J26" s="16">
        <f t="shared" si="5"/>
        <v>1173</v>
      </c>
      <c r="K26" s="17" t="str">
        <f t="shared" si="3"/>
        <v>Over Budget</v>
      </c>
    </row>
    <row r="27">
      <c r="A27" s="8" t="s">
        <v>274</v>
      </c>
      <c r="B27" s="9" t="s">
        <v>275</v>
      </c>
      <c r="C27" s="23">
        <v>1.8</v>
      </c>
      <c r="D27" s="11">
        <v>7.678669E7</v>
      </c>
      <c r="E27" s="11">
        <v>6.6577031E7</v>
      </c>
      <c r="F27" s="12">
        <f t="shared" si="1"/>
        <v>10209659</v>
      </c>
      <c r="G27" s="13" t="str">
        <f t="shared" si="2"/>
        <v>YES</v>
      </c>
      <c r="H27" s="14">
        <v>40000.0</v>
      </c>
      <c r="I27" s="15" t="str">
        <f t="shared" si="4"/>
        <v>NOT FUNDED</v>
      </c>
      <c r="J27" s="16">
        <f t="shared" si="5"/>
        <v>1173</v>
      </c>
      <c r="K27" s="17" t="str">
        <f t="shared" si="3"/>
        <v>Over Budget</v>
      </c>
    </row>
  </sheetData>
  <autoFilter ref="$A$1:$H$27">
    <sortState ref="A1:H27">
      <sortCondition descending="1" ref="F1:F27"/>
    </sortState>
  </autoFilter>
  <conditionalFormatting sqref="I2:I27">
    <cfRule type="cellIs" dxfId="0" priority="1" operator="equal">
      <formula>"FUNDED"</formula>
    </cfRule>
  </conditionalFormatting>
  <conditionalFormatting sqref="I2:I27">
    <cfRule type="cellIs" dxfId="1" priority="2" operator="equal">
      <formula>"NOT FUNDED"</formula>
    </cfRule>
  </conditionalFormatting>
  <conditionalFormatting sqref="K2:K27">
    <cfRule type="cellIs" dxfId="0" priority="3" operator="greaterThan">
      <formula>999</formula>
    </cfRule>
  </conditionalFormatting>
  <conditionalFormatting sqref="K2:K27">
    <cfRule type="cellIs" dxfId="0" priority="4" operator="greaterThan">
      <formula>999</formula>
    </cfRule>
  </conditionalFormatting>
  <conditionalFormatting sqref="K2:K27">
    <cfRule type="containsText" dxfId="1" priority="5" operator="containsText" text="NOT FUNDED">
      <formula>NOT(ISERROR(SEARCH(("NOT FUNDED"),(K2))))</formula>
    </cfRule>
  </conditionalFormatting>
  <conditionalFormatting sqref="K2:K27">
    <cfRule type="cellIs" dxfId="2" priority="6" operator="equal">
      <formula>"Over Budget"</formula>
    </cfRule>
  </conditionalFormatting>
  <conditionalFormatting sqref="K2:K27">
    <cfRule type="cellIs" dxfId="1" priority="7" operator="equal">
      <formula>"Approval Threshold"</formula>
    </cfRule>
  </conditionalFormatting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</hyperlinks>
  <drawing r:id="rId27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5"/>
    <col customWidth="1" min="5" max="5" width="25.63"/>
  </cols>
  <sheetData>
    <row r="1">
      <c r="E1" s="28"/>
    </row>
    <row r="2">
      <c r="E2" s="29"/>
    </row>
    <row r="7">
      <c r="A7" s="30"/>
      <c r="B7" s="31"/>
    </row>
    <row r="8">
      <c r="A8" s="31"/>
      <c r="B8" s="32"/>
    </row>
    <row r="9">
      <c r="A9" s="31"/>
      <c r="B9" s="33"/>
    </row>
    <row r="11">
      <c r="A11" s="34" t="s">
        <v>559</v>
      </c>
      <c r="B11" s="34">
        <v>200000.0</v>
      </c>
    </row>
    <row r="12">
      <c r="A12" s="34" t="s">
        <v>560</v>
      </c>
      <c r="B12" s="34">
        <v>400000.0</v>
      </c>
    </row>
    <row r="13">
      <c r="A13" s="34" t="s">
        <v>561</v>
      </c>
      <c r="B13" s="34">
        <v>50000.0</v>
      </c>
    </row>
    <row r="14">
      <c r="A14" s="34" t="s">
        <v>562</v>
      </c>
      <c r="B14" s="34">
        <v>50000.0</v>
      </c>
    </row>
    <row r="15">
      <c r="A15" s="34" t="s">
        <v>563</v>
      </c>
      <c r="B15" s="34">
        <v>50000.0</v>
      </c>
    </row>
    <row r="16">
      <c r="A16" s="34" t="s">
        <v>564</v>
      </c>
      <c r="B16" s="34">
        <v>50000.0</v>
      </c>
    </row>
    <row r="17">
      <c r="A17" s="34" t="s">
        <v>565</v>
      </c>
      <c r="B17" s="34">
        <v>400000.0</v>
      </c>
    </row>
    <row r="18">
      <c r="A18" s="34" t="s">
        <v>566</v>
      </c>
      <c r="B18" s="35">
        <f>'DApp&amp;Integrations'!J105+'Developer ecosystem'!J72+'Distributed decision making'!J20+'Proposer Outreach'!J18+'Catalyst Value Onboarding'!J13+'Local Community Centers'!J26</f>
        <v>42821</v>
      </c>
    </row>
  </sheetData>
  <drawing r:id="rId1"/>
</worksheet>
</file>