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er ecosystem" sheetId="1" r:id="rId4"/>
    <sheet state="visible" name="DApp&amp;Integrations" sheetId="2" r:id="rId5"/>
    <sheet state="visible" name="Distributed decision making" sheetId="3" r:id="rId6"/>
    <sheet state="visible" name="Proposer Outreach" sheetId="4" r:id="rId7"/>
    <sheet state="visible" name="Catalyst Value Onboarding" sheetId="5" r:id="rId8"/>
    <sheet state="visible" name="Metadata challenge" sheetId="6" r:id="rId9"/>
    <sheet state="visible" name="Grow Africa, Grow Cardano wv" sheetId="7" r:id="rId10"/>
    <sheet state="visible" name="Scale-UP Cardanos DeFi Ecosyste" sheetId="8" r:id="rId11"/>
    <sheet state="visible" name="Fund7 Challenge Setting wv" sheetId="9" r:id="rId12"/>
    <sheet state="visible" name="Sponsored by leftovers" sheetId="10" r:id="rId13"/>
    <sheet state="visible" name="Validation" sheetId="11" r:id="rId14"/>
  </sheets>
  <definedNames>
    <definedName hidden="1" localSheetId="0" name="_xlnm._FilterDatabase">'Developer ecosystem'!$A$1:$K$44</definedName>
    <definedName hidden="1" localSheetId="1" name="_xlnm._FilterDatabase">'DApp&amp;Integrations'!$A$1:$K$82</definedName>
    <definedName hidden="1" localSheetId="2" name="_xlnm._FilterDatabase">'Distributed decision making'!$A$1:$K$14</definedName>
    <definedName hidden="1" localSheetId="3" name="_xlnm._FilterDatabase">'Proposer Outreach'!$A$1:$K$20</definedName>
    <definedName hidden="1" localSheetId="4" name="_xlnm._FilterDatabase">'Catalyst Value Onboarding'!$A$1:$K$20</definedName>
    <definedName hidden="1" localSheetId="5" name="_xlnm._FilterDatabase">'Metadata challenge'!$A$1:$K$21</definedName>
    <definedName hidden="1" localSheetId="6" name="_xlnm._FilterDatabase">'Grow Africa, Grow Cardano wv'!$A$1:$K$28</definedName>
    <definedName hidden="1" localSheetId="7" name="_xlnm._FilterDatabase">'Scale-UP Cardanos DeFi Ecosyste'!$A$1:$K$22</definedName>
    <definedName hidden="1" localSheetId="8" name="_xlnm._FilterDatabase">'Fund7 Challenge Setting wv'!$A$1:$K$24</definedName>
    <definedName hidden="1" localSheetId="9" name="_xlnm._FilterDatabase">'Sponsored by leftovers'!$A$1:$K$40</definedName>
  </definedNames>
  <calcPr/>
</workbook>
</file>

<file path=xl/sharedStrings.xml><?xml version="1.0" encoding="utf-8"?>
<sst xmlns="http://schemas.openxmlformats.org/spreadsheetml/2006/main" count="760" uniqueCount="556">
  <si>
    <t>Proposal</t>
  </si>
  <si>
    <t>Link to ideascale</t>
  </si>
  <si>
    <t>Overall score</t>
  </si>
  <si>
    <t>Unique Yes</t>
  </si>
  <si>
    <t>Unique No</t>
  </si>
  <si>
    <t>Votes casted</t>
  </si>
  <si>
    <t>YES</t>
  </si>
  <si>
    <t>NO</t>
  </si>
  <si>
    <t>Result</t>
  </si>
  <si>
    <t>Meets approval threshold</t>
  </si>
  <si>
    <t>REQUESTED $</t>
  </si>
  <si>
    <t>STATUS</t>
  </si>
  <si>
    <t>FUND DEPLETION</t>
  </si>
  <si>
    <t>Reason for not funded status</t>
  </si>
  <si>
    <t>Testnet Cardanoscan Explorer</t>
  </si>
  <si>
    <t>http://app.ideascale.com/t/UM5UZBivb</t>
  </si>
  <si>
    <t>Cardano Rust SDK update for Alonzo</t>
  </si>
  <si>
    <t>http://app.ideascale.com/t/UM5UZBitW</t>
  </si>
  <si>
    <t>C# SDK for Blockfrost API</t>
  </si>
  <si>
    <t>http://app.ideascale.com/t/UM5UZBiyB</t>
  </si>
  <si>
    <t>Elixir SDK</t>
  </si>
  <si>
    <t>http://app.ideascale.com/t/UM5UZBiOH</t>
  </si>
  <si>
    <t>Cardano JS API</t>
  </si>
  <si>
    <t>http://app.ideascale.com/t/UM5UZBiPS</t>
  </si>
  <si>
    <t>Cardano Wallet Flutter SDK</t>
  </si>
  <si>
    <t>http://app.ideascale.com/t/UM5UZBivs</t>
  </si>
  <si>
    <t>Metadata oracle endpoint in Yoroi</t>
  </si>
  <si>
    <t>http://app.ideascale.com/t/UM5UZBipP</t>
  </si>
  <si>
    <t>Websocket link for Blockfrost API</t>
  </si>
  <si>
    <t>http://app.ideascale.com/t/UM5UZBix4</t>
  </si>
  <si>
    <t>NFT Key</t>
  </si>
  <si>
    <t>http://app.ideascale.com/t/UM5UZBilz</t>
  </si>
  <si>
    <t>Cardano IPFS chronicles</t>
  </si>
  <si>
    <t>http://app.ideascale.com/t/UM5UZBiyY</t>
  </si>
  <si>
    <t>Glow Formal verification</t>
  </si>
  <si>
    <t>http://app.ideascale.com/t/UM5UZBix7</t>
  </si>
  <si>
    <t>Free Commerce payment gateway</t>
  </si>
  <si>
    <t>http://app.ideascale.com/t/UM5UZBiQQ</t>
  </si>
  <si>
    <t>Localize Yoroi for Slovak market</t>
  </si>
  <si>
    <t>http://app.ideascale.com/t/UM5UZBipV</t>
  </si>
  <si>
    <t>End-to-End No-code Cardano Apps</t>
  </si>
  <si>
    <t>http://app.ideascale.com/t/UM5UZBix3</t>
  </si>
  <si>
    <t>Localize Yoroi for Czech market</t>
  </si>
  <si>
    <t>http://app.ideascale.com/t/UM5UZBipW</t>
  </si>
  <si>
    <t>Arnot - iOS SDK</t>
  </si>
  <si>
    <t>http://app.ideascale.com/t/UM5UZBiN7</t>
  </si>
  <si>
    <t>NFT Guaranteed Storage</t>
  </si>
  <si>
    <t>http://app.ideascale.com/t/UM5UZBiPr</t>
  </si>
  <si>
    <t>Quality-Assurance-DAO</t>
  </si>
  <si>
    <t>http://app.ideascale.com/t/UM5UZBigN</t>
  </si>
  <si>
    <t>NFT-DAO EZ-Pay API wallet connector</t>
  </si>
  <si>
    <t>http://app.ideascale.com/t/UM5UZBinj</t>
  </si>
  <si>
    <t>Artificial Intelligence/ML API</t>
  </si>
  <si>
    <t>http://app.ideascale.com/t/UM5UZBidT</t>
  </si>
  <si>
    <t>Step-by-Step Guide: Off-Chain Code</t>
  </si>
  <si>
    <t>http://app.ideascale.com/t/UM5UZBiNh</t>
  </si>
  <si>
    <t>Native Token API for Game Devs</t>
  </si>
  <si>
    <t>http://app.ideascale.com/t/UM5UZBinQ</t>
  </si>
  <si>
    <t>NFT-DAO EZ-On Interop NFTs</t>
  </si>
  <si>
    <t>http://app.ideascale.com/t/UM5UZBinp</t>
  </si>
  <si>
    <t>Turning Devs into Blockchain Devs</t>
  </si>
  <si>
    <t>http://app.ideascale.com/t/UM5UZBiu9</t>
  </si>
  <si>
    <t>NFT-DAO EZ-Name</t>
  </si>
  <si>
    <t>http://app.ideascale.com/t/UM5UZBioG</t>
  </si>
  <si>
    <t>Tokenizing GitHub Pull request</t>
  </si>
  <si>
    <t>http://app.ideascale.com/t/UM5UZBiQf</t>
  </si>
  <si>
    <t>Mobile Plutus and Marlowe Dev Tools</t>
  </si>
  <si>
    <t>http://app.ideascale.com/t/UM5UZBimi</t>
  </si>
  <si>
    <t>Learn and Earn: Developer Training</t>
  </si>
  <si>
    <t>http://app.ideascale.com/t/UM5UZBitK</t>
  </si>
  <si>
    <t>ADA MakerSpace Accelerator</t>
  </si>
  <si>
    <t>http://app.ideascale.com/t/UM5UZBiq0</t>
  </si>
  <si>
    <t>Crowdfunding Website for Proposals</t>
  </si>
  <si>
    <t>http://app.ideascale.com/t/UM5UZBipv</t>
  </si>
  <si>
    <t>Indigenous Source Dev Tools +Events</t>
  </si>
  <si>
    <t>http://app.ideascale.com/t/UM5UZBixu</t>
  </si>
  <si>
    <t>Incentive system for documentation</t>
  </si>
  <si>
    <t>http://app.ideascale.com/t/UM5UZBiod</t>
  </si>
  <si>
    <t>Aregato - ADA ebook marketplace</t>
  </si>
  <si>
    <t>http://app.ideascale.com/t/UM5UZBiuy</t>
  </si>
  <si>
    <t>Wallet Name System (WNS)</t>
  </si>
  <si>
    <t>http://app.ideascale.com/t/UM5UZBiQL</t>
  </si>
  <si>
    <t>NFT re-minting service</t>
  </si>
  <si>
    <t>http://app.ideascale.com/t/UM5UZBiP1</t>
  </si>
  <si>
    <t>Make your Dapp visible</t>
  </si>
  <si>
    <t>http://app.ideascale.com/t/UM5UZBihN</t>
  </si>
  <si>
    <t>Educational materials about Cardano</t>
  </si>
  <si>
    <t>http://app.ideascale.com/t/UM5UZBit4</t>
  </si>
  <si>
    <t>Workspace for JavaScript Developers</t>
  </si>
  <si>
    <t>http://app.ideascale.com/t/UM5UZBiXV</t>
  </si>
  <si>
    <t>Cardano Marketplace</t>
  </si>
  <si>
    <t>http://app.ideascale.com/t/UM5UZBiXb</t>
  </si>
  <si>
    <t>Neona 1on1 Lunar Cycle Mentorship</t>
  </si>
  <si>
    <t>http://app.ideascale.com/t/UM5UZBiuJ</t>
  </si>
  <si>
    <t>Catalyst Common Idea Funnel</t>
  </si>
  <si>
    <t>http://app.ideascale.com/t/UM5UZBiSo</t>
  </si>
  <si>
    <t>Bind to other Prog.Languages</t>
  </si>
  <si>
    <t>http://app.ideascale.com/t/UM5UZBiYv</t>
  </si>
  <si>
    <t>The Game of Life</t>
  </si>
  <si>
    <t>http://app.ideascale.com/t/UM5UZBixd</t>
  </si>
  <si>
    <t>Cardano Connector (Metamask-like)</t>
  </si>
  <si>
    <t>http://app.ideascale.com/t/UM5UZBitY</t>
  </si>
  <si>
    <t>The Quest for ADA</t>
  </si>
  <si>
    <t>http://app.ideascale.com/t/UM5UZBif8</t>
  </si>
  <si>
    <t>nft-maker.io -&gt; Full NFT platform</t>
  </si>
  <si>
    <t>http://app.ideascale.com/t/UM5UZBify</t>
  </si>
  <si>
    <t>DaPassword - a password manager</t>
  </si>
  <si>
    <t>http://app.ideascale.com/t/UM5UZBiQX</t>
  </si>
  <si>
    <t>iGIVit - The Future of Giving</t>
  </si>
  <si>
    <t>http://app.ideascale.com/t/UM5UZBigv</t>
  </si>
  <si>
    <t>Mosaic: fNFT Native Token Mint</t>
  </si>
  <si>
    <t>http://app.ideascale.com/t/UM5UZBiqB</t>
  </si>
  <si>
    <t>Ensuro: A Decentralized Insurance</t>
  </si>
  <si>
    <t>http://app.ideascale.com/t/UM5UZBivQ</t>
  </si>
  <si>
    <t>WooCommerce Payments Plugin</t>
  </si>
  <si>
    <t>http://app.ideascale.com/t/UM5UZBidF</t>
  </si>
  <si>
    <t>Smart Contract-Based Paper Wallets</t>
  </si>
  <si>
    <t>http://app.ideascale.com/t/UM5UZBia9</t>
  </si>
  <si>
    <t>DEX, Cardano Decentralized Exchange</t>
  </si>
  <si>
    <t>http://app.ideascale.com/t/UM5UZBiy5</t>
  </si>
  <si>
    <t>Dapp to control/monetize your data</t>
  </si>
  <si>
    <t>http://app.ideascale.com/t/UM5UZBiOo</t>
  </si>
  <si>
    <t>Trusted time-tracking and billing</t>
  </si>
  <si>
    <t>http://app.ideascale.com/t/UM5UZBiel</t>
  </si>
  <si>
    <t>NFT-DAO EZ-Ticket dispenser</t>
  </si>
  <si>
    <t>http://app.ideascale.com/t/UM5UZBin9</t>
  </si>
  <si>
    <t>Artano - The NFT Art Marketplace</t>
  </si>
  <si>
    <t>http://app.ideascale.com/t/UM5UZBigR</t>
  </si>
  <si>
    <t>ChainEscrow - On-chain escrow dApp</t>
  </si>
  <si>
    <t>http://app.ideascale.com/t/UM5UZBiOi</t>
  </si>
  <si>
    <t>PlayerMint P2: MetaVerse Toolkit</t>
  </si>
  <si>
    <t>http://app.ideascale.com/t/UM5UZBiNj</t>
  </si>
  <si>
    <t>Democratised AlgoTrading on Cardano</t>
  </si>
  <si>
    <t>http://app.ideascale.com/t/UM5UZBizG</t>
  </si>
  <si>
    <t>On-Chain Trust</t>
  </si>
  <si>
    <t>http://app.ideascale.com/t/UM5UZBiSO</t>
  </si>
  <si>
    <t>NFTDOT.IO-enable adoption of NFT&amp;FT</t>
  </si>
  <si>
    <t>http://app.ideascale.com/t/UM5UZBiu7</t>
  </si>
  <si>
    <t>UnicornHire Recruitment Platform</t>
  </si>
  <si>
    <t>http://app.ideascale.com/t/UM5UZBiwm</t>
  </si>
  <si>
    <t>Crowdano Crowdfunding Platform</t>
  </si>
  <si>
    <t>http://app.ideascale.com/t/UM5UZBiXG</t>
  </si>
  <si>
    <t>Font Management App</t>
  </si>
  <si>
    <t>http://app.ideascale.com/t/UM5UZBipu</t>
  </si>
  <si>
    <t>Burblr - let's make books fun.</t>
  </si>
  <si>
    <t>http://app.ideascale.com/t/UM5UZBisn</t>
  </si>
  <si>
    <t>RAY Wallet</t>
  </si>
  <si>
    <t>http://app.ideascale.com/t/UM5UZBiPw</t>
  </si>
  <si>
    <t>WrapAssets.io</t>
  </si>
  <si>
    <t>http://app.ideascale.com/t/UM5UZBiS8</t>
  </si>
  <si>
    <t>SPRD: Advanced delegation system</t>
  </si>
  <si>
    <t>http://app.ideascale.com/t/UM5UZBilj</t>
  </si>
  <si>
    <t>CardanoTales: CNFTs-based RPG game.</t>
  </si>
  <si>
    <t>http://app.ideascale.com/t/UM5UZBiwC</t>
  </si>
  <si>
    <t>ADALancer</t>
  </si>
  <si>
    <t>http://app.ideascale.com/t/UM5UZBiXX</t>
  </si>
  <si>
    <t>Back to Basis - Tax compliance tool</t>
  </si>
  <si>
    <t>http://app.ideascale.com/t/UM5UZBiOB</t>
  </si>
  <si>
    <t>NFT platform for art organizations</t>
  </si>
  <si>
    <t>http://app.ideascale.com/t/UM5UZBiwt</t>
  </si>
  <si>
    <t>dApps for Designers and Creatives</t>
  </si>
  <si>
    <t>http://app.ideascale.com/t/UM5UZBiqJ</t>
  </si>
  <si>
    <t>ALLIN Social Betting Platform</t>
  </si>
  <si>
    <t>http://app.ideascale.com/t/UM5UZBit9</t>
  </si>
  <si>
    <t>Animal Conservation - NFT Rewards</t>
  </si>
  <si>
    <t>http://app.ideascale.com/t/UM5UZBiOv</t>
  </si>
  <si>
    <t>T0 Intraday Liquidity Management</t>
  </si>
  <si>
    <t>http://app.ideascale.com/t/UM5UZBije</t>
  </si>
  <si>
    <t>Food Delivery App + Low Commissions</t>
  </si>
  <si>
    <t>http://app.ideascale.com/t/UM5UZBiQ8</t>
  </si>
  <si>
    <t>Cardano Support for Point of Sale</t>
  </si>
  <si>
    <t>http://app.ideascale.com/t/UM5UZBiNy</t>
  </si>
  <si>
    <t>Prepaid Debit Card</t>
  </si>
  <si>
    <t>http://app.ideascale.com/t/UM5UZBiNs</t>
  </si>
  <si>
    <t>Cardmintano - Native Token Minter</t>
  </si>
  <si>
    <t>http://app.ideascale.com/t/UM5UZBiuk</t>
  </si>
  <si>
    <t>Banking The Unbanked</t>
  </si>
  <si>
    <t>http://app.ideascale.com/t/UM5UZBiw4</t>
  </si>
  <si>
    <t>Native tokens for physical assets</t>
  </si>
  <si>
    <t>http://app.ideascale.com/t/UM5UZBiWT</t>
  </si>
  <si>
    <t>Valorem: Thriving local economy</t>
  </si>
  <si>
    <t>http://app.ideascale.com/t/UM5UZBiNq</t>
  </si>
  <si>
    <t>Data driven Cardano services</t>
  </si>
  <si>
    <t>http://app.ideascale.com/t/UM5UZBilK</t>
  </si>
  <si>
    <t>graffiti NFT marketplace</t>
  </si>
  <si>
    <t>http://app.ideascale.com/t/UM5UZBiWD</t>
  </si>
  <si>
    <t>MUSIC STARTUPS</t>
  </si>
  <si>
    <t>http://app.ideascale.com/t/UM5UZBiqG</t>
  </si>
  <si>
    <t>Genome App - Monetise your Genome</t>
  </si>
  <si>
    <t>http://app.ideascale.com/t/UM5UZBipq</t>
  </si>
  <si>
    <t>Decentralized Content Platform</t>
  </si>
  <si>
    <t>http://app.ideascale.com/t/UM5UZBiNu</t>
  </si>
  <si>
    <t>Integrate SoMee.social onto Cardano</t>
  </si>
  <si>
    <t>http://app.ideascale.com/t/UM5UZBiOG</t>
  </si>
  <si>
    <t>Prsona: Dapp for political personas</t>
  </si>
  <si>
    <t>http://app.ideascale.com/t/UM5UZBiYY</t>
  </si>
  <si>
    <t>BitBunny.io: Adopt animals w/ NFT</t>
  </si>
  <si>
    <t>http://app.ideascale.com/t/UM5UZBixX</t>
  </si>
  <si>
    <t>DApp to manage certifications</t>
  </si>
  <si>
    <t>http://app.ideascale.com/t/UM5UZBiwv</t>
  </si>
  <si>
    <t>RedToken - Blood Donation Dapp</t>
  </si>
  <si>
    <t>http://app.ideascale.com/t/UM5UZBiq1</t>
  </si>
  <si>
    <t>Plant Me</t>
  </si>
  <si>
    <t>http://app.ideascale.com/t/UM5UZBitL</t>
  </si>
  <si>
    <t>Magento 2 ada payments plugin</t>
  </si>
  <si>
    <t>http://app.ideascale.com/t/UM5UZBiVw</t>
  </si>
  <si>
    <t>smartstakepool.io</t>
  </si>
  <si>
    <t>http://app.ideascale.com/t/UM5UZBiyu</t>
  </si>
  <si>
    <t>Farm to Fork Supply Chain - Insects</t>
  </si>
  <si>
    <t>http://app.ideascale.com/t/UM5UZBigh</t>
  </si>
  <si>
    <t>Decentralized real estate</t>
  </si>
  <si>
    <t>http://app.ideascale.com/t/UM5UZBiXx</t>
  </si>
  <si>
    <t>Crafting game with MANY tokens</t>
  </si>
  <si>
    <t>http://app.ideascale.com/t/UM5UZBioN</t>
  </si>
  <si>
    <t>Euclid Net-Cardano-Data Analytics</t>
  </si>
  <si>
    <t>http://app.ideascale.com/t/UM5UZBiWA</t>
  </si>
  <si>
    <t>Cardacity: a trading card game</t>
  </si>
  <si>
    <t>http://app.ideascale.com/t/UM5UZBiw9</t>
  </si>
  <si>
    <t>Wrap NTFs</t>
  </si>
  <si>
    <t>http://app.ideascale.com/t/UM5UZBixV</t>
  </si>
  <si>
    <t>DubT contract-driven livestream NFT</t>
  </si>
  <si>
    <t>http://app.ideascale.com/t/UM5UZBiq4</t>
  </si>
  <si>
    <t>Gero Wallet: Cardano's MetaMask</t>
  </si>
  <si>
    <t>http://app.ideascale.com/t/UM5UZBig0</t>
  </si>
  <si>
    <t>Raffly.io the simple way to raffle</t>
  </si>
  <si>
    <t>http://app.ideascale.com/t/UM5UZBioc</t>
  </si>
  <si>
    <t>A DEX aggregator built on Cardano</t>
  </si>
  <si>
    <t>http://app.ideascale.com/t/UM5UZBiV2</t>
  </si>
  <si>
    <t>Responsible Investing Dapp</t>
  </si>
  <si>
    <t>http://app.ideascale.com/t/UM5UZBiN9</t>
  </si>
  <si>
    <t>Promptous Dental Benefits DApp</t>
  </si>
  <si>
    <t>http://app.ideascale.com/t/UM5UZBixA</t>
  </si>
  <si>
    <t>NFT for each CARDANO Smart Contract</t>
  </si>
  <si>
    <t>http://app.ideascale.com/t/UM5UZBiPj</t>
  </si>
  <si>
    <t>Bakground</t>
  </si>
  <si>
    <t>http://app.ideascale.com/t/UM5UZBiX4</t>
  </si>
  <si>
    <t>Viff.Club: Slimey Emotional NFTs</t>
  </si>
  <si>
    <t>http://app.ideascale.com/t/UM5UZBixz</t>
  </si>
  <si>
    <t>Community Launchpad &amp; DEX</t>
  </si>
  <si>
    <t>http://app.ideascale.com/t/UM5UZBiQ7</t>
  </si>
  <si>
    <t>Treda: A transactional carbon tax</t>
  </si>
  <si>
    <t>http://app.ideascale.com/t/UM5UZBih1</t>
  </si>
  <si>
    <t>Sport ADA Intro/adoption</t>
  </si>
  <si>
    <t>http://app.ideascale.com/t/UM5UZBiuj</t>
  </si>
  <si>
    <t>Music Industry Money Made Fair</t>
  </si>
  <si>
    <t>http://app.ideascale.com/t/UM5UZBiPM</t>
  </si>
  <si>
    <t>Youbiquitor Dapp for gig workers</t>
  </si>
  <si>
    <t>http://app.ideascale.com/t/UM5UZBiUK</t>
  </si>
  <si>
    <t>Insurance Claims Processing</t>
  </si>
  <si>
    <t>http://app.ideascale.com/t/UM5UZBimA</t>
  </si>
  <si>
    <t>Kingdom Builder</t>
  </si>
  <si>
    <t>http://app.ideascale.com/t/UM5UZBiVi</t>
  </si>
  <si>
    <t>http://app.ideascale.com/t/UM5UZBiUE</t>
  </si>
  <si>
    <t>DEED IT FORWARD</t>
  </si>
  <si>
    <t>http://app.ideascale.com/t/UM5UZBiQI</t>
  </si>
  <si>
    <t>Decentralised maps and nfts</t>
  </si>
  <si>
    <t>http://app.ideascale.com/t/UM5UZBiUI</t>
  </si>
  <si>
    <t>Decentralized version of ebay</t>
  </si>
  <si>
    <t>http://app.ideascale.com/t/UM5UZBiY6</t>
  </si>
  <si>
    <t>Decentralized exchange on Cardano</t>
  </si>
  <si>
    <t>http://app.ideascale.com/t/UM5UZBiOx</t>
  </si>
  <si>
    <t>NFT-DAO EZ-Honor contribution token</t>
  </si>
  <si>
    <t>http://app.ideascale.com/t/UM5UZBiyK</t>
  </si>
  <si>
    <t>Catalyst Community Tools</t>
  </si>
  <si>
    <t>http://app.ideascale.com/t/UM5UZBiTx</t>
  </si>
  <si>
    <t>Catalyst Site: Project tracking</t>
  </si>
  <si>
    <t>http://app.ideascale.com/t/UM5UZBiPK</t>
  </si>
  <si>
    <t>Open Ideas and Data For Cooperation</t>
  </si>
  <si>
    <t>http://app.ideascale.com/t/UM5UZBiin</t>
  </si>
  <si>
    <t>Tutorial for Community Advisors</t>
  </si>
  <si>
    <t>http://app.ideascale.com/t/UM5UZBiSh</t>
  </si>
  <si>
    <t>cardanocataly.st Community Page</t>
  </si>
  <si>
    <t>http://app.ideascale.com/t/UM5UZBiRN</t>
  </si>
  <si>
    <t>IdeaScale Improvements</t>
  </si>
  <si>
    <t>http://app.ideascale.com/t/UM5UZBiyv</t>
  </si>
  <si>
    <t>Visual communication for community</t>
  </si>
  <si>
    <t>http://app.ideascale.com/t/UM5UZBihJ</t>
  </si>
  <si>
    <t xml:space="preserve"> =+WADA Capacity=Smart Catalyst Users</t>
  </si>
  <si>
    <t>http://app.ideascale.com/t/UM5UZBito</t>
  </si>
  <si>
    <t>Governance Co-Laboratory</t>
  </si>
  <si>
    <t>http://app.ideascale.com/t/UM5UZBiPg</t>
  </si>
  <si>
    <t>Co-participation fund: adafund.io</t>
  </si>
  <si>
    <t>http://app.ideascale.com/t/UM5UZBiOj</t>
  </si>
  <si>
    <t>Social Spider Web of Decision</t>
  </si>
  <si>
    <t>http://app.ideascale.com/t/UM5UZBitm</t>
  </si>
  <si>
    <t>[F5] REFRESH decentralise Catalyst</t>
  </si>
  <si>
    <t>http://app.ideascale.com/t/UM5UZBixQ</t>
  </si>
  <si>
    <t>Link to Ideascale</t>
  </si>
  <si>
    <t>Developer Evangelist Japan</t>
  </si>
  <si>
    <t>http://app.ideascale.com/t/UM5UZBitb</t>
  </si>
  <si>
    <t>Catalyst Site: Collaborators list</t>
  </si>
  <si>
    <t>http://app.ideascale.com/t/UM5UZBiOa</t>
  </si>
  <si>
    <t>FREE MONEY Direct Marketing</t>
  </si>
  <si>
    <t>http://app.ideascale.com/t/UM5UZBinW</t>
  </si>
  <si>
    <t>WADA Media Funnel for Proposers</t>
  </si>
  <si>
    <t>http://app.ideascale.com/t/UM5UZBitq</t>
  </si>
  <si>
    <t>Slush Collaboration</t>
  </si>
  <si>
    <t>http://app.ideascale.com/t/UM5UZBiof</t>
  </si>
  <si>
    <t>Hands-On Marketing in Addis Ababa</t>
  </si>
  <si>
    <t>http://app.ideascale.com/t/UM5UZBikh</t>
  </si>
  <si>
    <t>60-Day Online Marketing Campaign</t>
  </si>
  <si>
    <t>http://app.ideascale.com/t/UM5UZBiRi</t>
  </si>
  <si>
    <t>University/College Outreach</t>
  </si>
  <si>
    <t>http://app.ideascale.com/t/UM5UZBiSG</t>
  </si>
  <si>
    <t>ALDEA Wiki - Cardano Encyclopedia</t>
  </si>
  <si>
    <t>http://app.ideascale.com/t/UM5UZBiso</t>
  </si>
  <si>
    <t>Cardano Catalyst Newsletter</t>
  </si>
  <si>
    <t>http://app.ideascale.com/t/UM5UZBihs</t>
  </si>
  <si>
    <t>Educational videos (adatruth)</t>
  </si>
  <si>
    <t>http://app.ideascale.com/t/UM5UZBiWV</t>
  </si>
  <si>
    <t>Sustainable ADA</t>
  </si>
  <si>
    <t>http://app.ideascale.com/t/UM5UZBiqR</t>
  </si>
  <si>
    <t>Chilean Leprechaun Video Campaign</t>
  </si>
  <si>
    <t>http://app.ideascale.com/t/UM5UZBizE</t>
  </si>
  <si>
    <t>Catalyst Incubation Centers</t>
  </si>
  <si>
    <t>http://app.ideascale.com/t/UM5UZBixI</t>
  </si>
  <si>
    <t>Why Should I Choose Cardano?</t>
  </si>
  <si>
    <t>http://app.ideascale.com/t/UM5UZBiyo</t>
  </si>
  <si>
    <t>The Million ADA Homepage</t>
  </si>
  <si>
    <t>http://app.ideascale.com/t/UM5UZBilr</t>
  </si>
  <si>
    <t>Collab Directory and Events</t>
  </si>
  <si>
    <t>http://app.ideascale.com/t/UM5UZBigp</t>
  </si>
  <si>
    <t>Video guides</t>
  </si>
  <si>
    <t>http://app.ideascale.com/t/UM5UZBicO</t>
  </si>
  <si>
    <t>Small SPO awareness</t>
  </si>
  <si>
    <t>http://app.ideascale.com/t/UM5UZBiT0</t>
  </si>
  <si>
    <t>Inner-View with KEWW Video Series</t>
  </si>
  <si>
    <t>http://app.ideascale.com/t/UM5UZBiOt</t>
  </si>
  <si>
    <t>WADA Uni Students Catalyst Registry</t>
  </si>
  <si>
    <t>http://app.ideascale.com/t/UM5UZBivg</t>
  </si>
  <si>
    <t>PCDiscord - Bot to Assign Roles</t>
  </si>
  <si>
    <t>http://app.ideascale.com/t/UM5UZBiyQ</t>
  </si>
  <si>
    <t>ALDEA Catalyst Spanish Support Site</t>
  </si>
  <si>
    <t>http://app.ideascale.com/t/UM5UZBisa</t>
  </si>
  <si>
    <t>Barriers to Entry = Proposals</t>
  </si>
  <si>
    <t>http://app.ideascale.com/t/UM5UZBixr</t>
  </si>
  <si>
    <t>Catalyst Site:Improve proposal data</t>
  </si>
  <si>
    <t>http://app.ideascale.com/t/UM5UZBiO7</t>
  </si>
  <si>
    <t>PCDiscord Miro board for Onboarding</t>
  </si>
  <si>
    <t>http://app.ideascale.com/t/UM5UZBiyn</t>
  </si>
  <si>
    <t>Catalyst Site: Education resources</t>
  </si>
  <si>
    <t>http://app.ideascale.com/t/UM5UZBiOw</t>
  </si>
  <si>
    <t>PCDiscord - Bot to create channels</t>
  </si>
  <si>
    <t>http://app.ideascale.com/t/UM5UZBiyR</t>
  </si>
  <si>
    <t>Charles Hoskinson in Russian</t>
  </si>
  <si>
    <t>http://app.ideascale.com/t/UM5UZBiRY</t>
  </si>
  <si>
    <t>Cardano Catalyst Jobs &amp; Services</t>
  </si>
  <si>
    <t>http://app.ideascale.com/t/UM5UZBivD</t>
  </si>
  <si>
    <t>PCDiscord - Discord Partnership</t>
  </si>
  <si>
    <t>http://app.ideascale.com/t/UM5UZBiyq</t>
  </si>
  <si>
    <t>Catalyst Catapult</t>
  </si>
  <si>
    <t>http://app.ideascale.com/t/UM5UZBiPP</t>
  </si>
  <si>
    <t>Crypto-Targeted Promotion Campaign</t>
  </si>
  <si>
    <t>http://app.ideascale.com/t/UM5UZBivG</t>
  </si>
  <si>
    <t>Sponsorship for Brazilian youtuber</t>
  </si>
  <si>
    <t>http://app.ideascale.com/t/UM5UZBiVn</t>
  </si>
  <si>
    <t>Quantum Collective Community Hub</t>
  </si>
  <si>
    <t>http://app.ideascale.com/t/UM5UZBivh</t>
  </si>
  <si>
    <t>Online cardano store for SPO's</t>
  </si>
  <si>
    <t>http://app.ideascale.com/t/UM5UZBiTy</t>
  </si>
  <si>
    <t>Incentivized Participation</t>
  </si>
  <si>
    <t>http://app.ideascale.com/t/UM5UZBiyO</t>
  </si>
  <si>
    <t>Incentivizing Interaction (Phase 2)</t>
  </si>
  <si>
    <t>http://app.ideascale.com/t/UM5UZBiR7</t>
  </si>
  <si>
    <t>Control your data - privacy ledger</t>
  </si>
  <si>
    <t>http://app.ideascale.com/t/UM5UZBiO1</t>
  </si>
  <si>
    <t>Graph DB Sidechain with Fluree</t>
  </si>
  <si>
    <t>http://app.ideascale.com/t/UM5UZBiuM</t>
  </si>
  <si>
    <t>Oracle Performance Metrics</t>
  </si>
  <si>
    <t>http://app.ideascale.com/t/UM5UZBipR</t>
  </si>
  <si>
    <t>Blockchain Authentication Mechanism</t>
  </si>
  <si>
    <t>http://app.ideascale.com/t/UM5UZBilk</t>
  </si>
  <si>
    <t>CardanoWall, new levels of PoE</t>
  </si>
  <si>
    <t>http://app.ideascale.com/t/UM5UZBiS0</t>
  </si>
  <si>
    <t>C64 NFTs Minter(on-chain+identity)</t>
  </si>
  <si>
    <t>http://app.ideascale.com/t/UM5UZBivI</t>
  </si>
  <si>
    <t>NFTDAO: Industry Standards 1 (dues)</t>
  </si>
  <si>
    <t>http://app.ideascale.com/t/UM5UZBirb</t>
  </si>
  <si>
    <t>Business Email Compromise solution</t>
  </si>
  <si>
    <t>http://app.ideascale.com/t/UM5UZBiu2</t>
  </si>
  <si>
    <t>WADA +GL +Metadata = Donor Rewards+</t>
  </si>
  <si>
    <t>http://app.ideascale.com/t/UM5UZBisb</t>
  </si>
  <si>
    <t>Protocol for Social Media Storage</t>
  </si>
  <si>
    <t>http://app.ideascale.com/t/UM5UZBix6</t>
  </si>
  <si>
    <t>ADAvoice: Decentralized E-invoicing</t>
  </si>
  <si>
    <t>http://app.ideascale.com/t/UM5UZBiuf</t>
  </si>
  <si>
    <t>paypixl - Validating Drone Metadata</t>
  </si>
  <si>
    <t>http://app.ideascale.com/t/UM5UZBip5</t>
  </si>
  <si>
    <t>YOGA+ on PRISM</t>
  </si>
  <si>
    <t>http://app.ideascale.com/t/UM5UZBixF</t>
  </si>
  <si>
    <t>Storage of medical metadata</t>
  </si>
  <si>
    <t>http://app.ideascale.com/t/UM5UZBiuh</t>
  </si>
  <si>
    <t>Deqree: Certificate Validation 🎓</t>
  </si>
  <si>
    <t>http://app.ideascale.com/t/UM5UZBiSL</t>
  </si>
  <si>
    <t>iNVENT</t>
  </si>
  <si>
    <t>http://app.ideascale.com/t/UM5UZBiX8</t>
  </si>
  <si>
    <t>Jenner: Patient Reported Outcomes</t>
  </si>
  <si>
    <t>http://app.ideascale.com/t/UM5UZBisO</t>
  </si>
  <si>
    <t>UniCloak</t>
  </si>
  <si>
    <t>http://app.ideascale.com/t/UM5UZBiNr</t>
  </si>
  <si>
    <t>Corona Immunity Passport</t>
  </si>
  <si>
    <t>http://app.ideascale.com/t/UM5UZBiXa</t>
  </si>
  <si>
    <t>Promptous Dental MetaData</t>
  </si>
  <si>
    <t>http://app.ideascale.com/t/UM5UZBixK</t>
  </si>
  <si>
    <t>Africa Opensource Pharma &amp; Medicine</t>
  </si>
  <si>
    <t>http://app.ideascale.com/t/UM5UZBixl</t>
  </si>
  <si>
    <t>No-Code For Creative Africa</t>
  </si>
  <si>
    <t>http://app.ideascale.com/t/UM5UZBidU</t>
  </si>
  <si>
    <t>Introducing Empowa</t>
  </si>
  <si>
    <t>http://app.ideascale.com/t/UM5UZBiwa</t>
  </si>
  <si>
    <t>Planting Roots In Africa</t>
  </si>
  <si>
    <t>http://app.ideascale.com/t/UM5UZBiQO</t>
  </si>
  <si>
    <t>Cardano Student Clubs in Ethiopia</t>
  </si>
  <si>
    <t>http://app.ideascale.com/t/UM5UZBiik</t>
  </si>
  <si>
    <t>ADA news in African languages</t>
  </si>
  <si>
    <t>http://app.ideascale.com/t/UM5UZBip2</t>
  </si>
  <si>
    <t>Networking events</t>
  </si>
  <si>
    <t>http://app.ideascale.com/t/UM5UZBijG</t>
  </si>
  <si>
    <t>Paper wallet terminal for in a shop</t>
  </si>
  <si>
    <t>http://app.ideascale.com/t/UM5UZBiRa</t>
  </si>
  <si>
    <t>Sanitation Microfarming (tm) PBC</t>
  </si>
  <si>
    <t>http://app.ideascale.com/t/UM5UZBiQg</t>
  </si>
  <si>
    <t>Trust Graphic Novel &amp; Motion Comic</t>
  </si>
  <si>
    <t>http://app.ideascale.com/t/UM5UZBiTk</t>
  </si>
  <si>
    <t>ESUSU: MicroInsurance Nigeria</t>
  </si>
  <si>
    <t>http://app.ideascale.com/t/UM5UZBiww</t>
  </si>
  <si>
    <t>Cashout and Buy ADA in Ethiopia</t>
  </si>
  <si>
    <t>http://app.ideascale.com/t/UM5UZBibU</t>
  </si>
  <si>
    <t>Teens Blockchain Summer Bootcamp</t>
  </si>
  <si>
    <t>http://app.ideascale.com/t/UM5UZBiWS</t>
  </si>
  <si>
    <t>Hyper-Localizable Wallet for Africa</t>
  </si>
  <si>
    <t>http://app.ideascale.com/t/UM5UZBidH</t>
  </si>
  <si>
    <t>ADA Liquidity for Ethiopia</t>
  </si>
  <si>
    <t>http://app.ideascale.com/t/UM5UZBiYa</t>
  </si>
  <si>
    <t>ADD.xyz's DeFi Mobile Money Bridge</t>
  </si>
  <si>
    <t>http://app.ideascale.com/t/UM5UZBigi</t>
  </si>
  <si>
    <t>E-ROW waterways transportation</t>
  </si>
  <si>
    <t>http://app.ideascale.com/t/UM5UZBibs</t>
  </si>
  <si>
    <t>Decentralization at Societal Level.</t>
  </si>
  <si>
    <t>http://app.ideascale.com/t/UM5UZBifU</t>
  </si>
  <si>
    <t>Free WIFI For Minibus Taxis</t>
  </si>
  <si>
    <t>http://app.ideascale.com/t/UM5UZBiP2</t>
  </si>
  <si>
    <t>Crowdsourced map imagery w/ paypixl</t>
  </si>
  <si>
    <t>http://app.ideascale.com/t/UM5UZBird</t>
  </si>
  <si>
    <t>Rewarding Payroll Solutions Resume</t>
  </si>
  <si>
    <t>http://app.ideascale.com/t/UM5UZBinR</t>
  </si>
  <si>
    <t>Africa's Cardano Resource</t>
  </si>
  <si>
    <t>http://app.ideascale.com/t/UM5UZBink</t>
  </si>
  <si>
    <t>From Plastic Waste 2 Social Housing</t>
  </si>
  <si>
    <t>http://app.ideascale.com/t/UM5UZBiuI</t>
  </si>
  <si>
    <t>African launchpad</t>
  </si>
  <si>
    <t>http://app.ideascale.com/t/UM5UZBipx</t>
  </si>
  <si>
    <t>Make DApp for Worldwide Gardening!</t>
  </si>
  <si>
    <t>http://app.ideascale.com/t/UM5UZBiUO</t>
  </si>
  <si>
    <t>First Ethiopian Stake Pool</t>
  </si>
  <si>
    <t>http://app.ideascale.com/t/UM5UZBiOr</t>
  </si>
  <si>
    <t>COINLAND</t>
  </si>
  <si>
    <t>http://app.ideascale.com/t/UM5UZBiwk</t>
  </si>
  <si>
    <t>Liqwid Protocol Security Audit</t>
  </si>
  <si>
    <t>http://app.ideascale.com/t/UM5UZBimI</t>
  </si>
  <si>
    <t>Liqwid x Credmark R&amp;D on Loan Risks</t>
  </si>
  <si>
    <t>http://app.ideascale.com/t/UM5UZBimz</t>
  </si>
  <si>
    <t>MinSwap - Multi-pool DEX</t>
  </si>
  <si>
    <t>http://app.ideascale.com/t/UM5UZBiwn</t>
  </si>
  <si>
    <t>ErgoDex Plutus Port</t>
  </si>
  <si>
    <t>http://app.ideascale.com/t/UM5UZBisN</t>
  </si>
  <si>
    <t>Dandelion: Cardano API market</t>
  </si>
  <si>
    <t>http://app.ideascale.com/t/UM5UZBius</t>
  </si>
  <si>
    <t>Smart Contract Audit Token SCAT DAO</t>
  </si>
  <si>
    <t>http://app.ideascale.com/t/UM5UZBibc</t>
  </si>
  <si>
    <t>Kitty Party 😺 DeFi Lending Circle</t>
  </si>
  <si>
    <t>http://app.ideascale.com/t/UM5UZBixP</t>
  </si>
  <si>
    <t>RAY Swap</t>
  </si>
  <si>
    <t>http://app.ideascale.com/t/UM5UZBiTg</t>
  </si>
  <si>
    <t>AMM for Continuous Financing</t>
  </si>
  <si>
    <t>http://app.ideascale.com/t/UM5UZBiOb</t>
  </si>
  <si>
    <t>Stiff Money | Crowdlending PaaS</t>
  </si>
  <si>
    <t>http://app.ideascale.com/t/UM5UZBitE</t>
  </si>
  <si>
    <t>Pharo - ACM</t>
  </si>
  <si>
    <t>http://app.ideascale.com/t/UM5UZBiyx</t>
  </si>
  <si>
    <t>Carbonland Trust Carbon Credits DEX</t>
  </si>
  <si>
    <t>http://app.ideascale.com/t/UM5UZBitI</t>
  </si>
  <si>
    <t>DEFI billing - an untapped market?</t>
  </si>
  <si>
    <t>http://app.ideascale.com/t/UM5UZBicz</t>
  </si>
  <si>
    <t>Small business expansion funding</t>
  </si>
  <si>
    <t>http://app.ideascale.com/t/UM5UZBitD</t>
  </si>
  <si>
    <t>AVOUM: Account View on UTXO Model</t>
  </si>
  <si>
    <t>http://app.ideascale.com/t/UM5UZBilh</t>
  </si>
  <si>
    <t>Grow Our Own Teams</t>
  </si>
  <si>
    <t>http://app.ideascale.com/t/UM5UZBiv9</t>
  </si>
  <si>
    <t>Credentialing Liquidity Dex</t>
  </si>
  <si>
    <t>http://app.ideascale.com/t/UM5UZBiwx</t>
  </si>
  <si>
    <t>Promptous Trust + Loyalty Program</t>
  </si>
  <si>
    <t>http://app.ideascale.com/t/UM5UZBixU</t>
  </si>
  <si>
    <t>Daedalus Wallet Node SBC Devices</t>
  </si>
  <si>
    <t>http://app.ideascale.com/t/UM5UZBilt</t>
  </si>
  <si>
    <t>Fund the masses</t>
  </si>
  <si>
    <t>http://app.ideascale.com/t/UM5UZBiyd</t>
  </si>
  <si>
    <t>A DEX aggregator on Cardano</t>
  </si>
  <si>
    <t>http://app.ideascale.com/t/UM5UZBiV6</t>
  </si>
  <si>
    <t>NFT Business models</t>
  </si>
  <si>
    <t>http://app.ideascale.com/t/UM5UZBiy1</t>
  </si>
  <si>
    <t>Atala PRISM DID Mass-Scale Adoption</t>
  </si>
  <si>
    <t>http://app.ideascale.com/t/UM5UZBiNv</t>
  </si>
  <si>
    <t>Disaster: When all is at stake</t>
  </si>
  <si>
    <t>http://app.ideascale.com/t/UM5UZBiUS</t>
  </si>
  <si>
    <t>A.I. &amp; SingularityNet</t>
  </si>
  <si>
    <t>http://app.ideascale.com/t/UM5UZBiPI</t>
  </si>
  <si>
    <t>Scale-UP Cardano's Community Hubs</t>
  </si>
  <si>
    <t>http://app.ideascale.com/t/UM5UZBiuP</t>
  </si>
  <si>
    <t>Sustainable Development Goals 2030</t>
  </si>
  <si>
    <t>http://app.ideascale.com/t/UM5UZBiiI</t>
  </si>
  <si>
    <t>Improve and Grow Auditability</t>
  </si>
  <si>
    <t>http://app.ideascale.com/t/UM5UZBinJ</t>
  </si>
  <si>
    <t>Science Coins: Bridging differences</t>
  </si>
  <si>
    <t>http://app.ideascale.com/t/UM5UZBimF</t>
  </si>
  <si>
    <t>NFTs</t>
  </si>
  <si>
    <t>http://app.ideascale.com/t/UM5UZBiPC</t>
  </si>
  <si>
    <t>Stake Pools in 100 Countries</t>
  </si>
  <si>
    <t>http://app.ideascale.com/t/UM5UZBiPF</t>
  </si>
  <si>
    <t>Decentralised Storage Solutions</t>
  </si>
  <si>
    <t>http://app.ideascale.com/t/UM5UZBiyt</t>
  </si>
  <si>
    <t>Explore &amp; model ADA monetary policy</t>
  </si>
  <si>
    <t>http://app.ideascale.com/t/UM5UZBiQB</t>
  </si>
  <si>
    <t>Decentralised Research Fund</t>
  </si>
  <si>
    <t>http://app.ideascale.com/t/UM5UZBiO9</t>
  </si>
  <si>
    <t>Ouroboros: Endless self-disruption</t>
  </si>
  <si>
    <t>http://app.ideascale.com/t/UM5UZBiSF</t>
  </si>
  <si>
    <t>Decentralized Data Publishing</t>
  </si>
  <si>
    <t>http://app.ideascale.com/t/UM5UZBiaI</t>
  </si>
  <si>
    <t>ColabHackathon first-timers welcome</t>
  </si>
  <si>
    <t>http://app.ideascale.com/t/UM5UZBiwb</t>
  </si>
  <si>
    <t>Educate Cardano's future workforce</t>
  </si>
  <si>
    <t>http://app.ideascale.com/t/UM5UZBilG</t>
  </si>
  <si>
    <t>GRL PWR: Women Welcome!</t>
  </si>
  <si>
    <t>http://app.ideascale.com/t/UM5UZBiWh</t>
  </si>
  <si>
    <t>Support Ongoing/Small Projects</t>
  </si>
  <si>
    <t>http://app.ideascale.com/t/UM5UZBiiT</t>
  </si>
  <si>
    <t>DeFi/CeFi Cardano&amp;...TBC in Fund 7</t>
  </si>
  <si>
    <t>http://app.ideascale.com/t/UM5UZBiNm</t>
  </si>
  <si>
    <t>Social project for digital inclusio</t>
  </si>
  <si>
    <t>http://app.ideascale.com/t/UM5UZBiY5</t>
  </si>
  <si>
    <t>Decentralise Catalyst</t>
  </si>
  <si>
    <t>http://app.ideascale.com/t/UM5UZBiwR</t>
  </si>
  <si>
    <t>PROJECT CATALYST'S FIRST NFT ART🌅</t>
  </si>
  <si>
    <t>http://app.ideascale.com/t/UM5UZBiQx</t>
  </si>
  <si>
    <t>Fund size (DApps&amp;Integrations )</t>
  </si>
  <si>
    <t>Fund size (Developer ecosystem)</t>
  </si>
  <si>
    <t>Fund size (Distributed Decision Making)</t>
  </si>
  <si>
    <t>Fund size (Proposer Outreach)</t>
  </si>
  <si>
    <t>Fund size (Catalyst Value Onboarding)</t>
  </si>
  <si>
    <t>Fund size (Metadata challenge)</t>
  </si>
  <si>
    <t>Fund size (Grow Africa, Grow Cardano)</t>
  </si>
  <si>
    <t>Fund size (Scale-UP Cardano's DeFi Ecosystem)</t>
  </si>
  <si>
    <t>Fund size (Fund7 Challenge Setting)</t>
  </si>
  <si>
    <t>Leftovers from regular challenges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</si>
</sst>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₳ ]#,##0.00"/>
    <numFmt numFmtId="165" formatCode="&quot;$&quot;#,##0"/>
    <numFmt numFmtId="166" formatCode="₳#,##0"/>
    <numFmt numFmtId="167" formatCode="&quot;$&quot;#,##0.00"/>
  </numFmts>
  <fonts count="11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Arial"/>
    </font>
    <font>
      <sz val="11.0"/>
      <color rgb="FF000000"/>
      <name val="Calibri"/>
    </font>
    <font>
      <u/>
      <sz val="11.0"/>
      <color rgb="FF1155CC"/>
      <name val="Calibri"/>
    </font>
    <font>
      <color theme="1"/>
      <name val="Arial"/>
    </font>
    <font>
      <color theme="1"/>
      <name val="Arial"/>
      <scheme val="minor"/>
    </font>
    <font>
      <u/>
      <sz val="11.0"/>
      <color rgb="FF1155CC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FF99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2" fontId="1" numFmtId="2" xfId="0" applyAlignment="1" applyFont="1" applyNumberFormat="1">
      <alignment readingOrder="0" shrinkToFit="0" vertical="bottom" wrapText="1"/>
    </xf>
    <xf borderId="0" fillId="2" fontId="1" numFmtId="1" xfId="0" applyAlignment="1" applyFont="1" applyNumberFormat="1">
      <alignment readingOrder="0" shrinkToFit="0" vertical="bottom" wrapText="1"/>
    </xf>
    <xf borderId="0" fillId="2" fontId="1" numFmtId="164" xfId="0" applyAlignment="1" applyFont="1" applyNumberFormat="1">
      <alignment shrinkToFit="0" vertical="bottom" wrapText="1"/>
    </xf>
    <xf borderId="0" fillId="2" fontId="1" numFmtId="164" xfId="0" applyAlignment="1" applyFont="1" applyNumberFormat="1">
      <alignment readingOrder="0" shrinkToFit="0" vertical="bottom" wrapText="1"/>
    </xf>
    <xf borderId="0" fillId="2" fontId="1" numFmtId="165" xfId="0" applyAlignment="1" applyFont="1" applyNumberFormat="1">
      <alignment readingOrder="0" shrinkToFit="0" vertical="bottom" wrapText="1"/>
    </xf>
    <xf borderId="1" fillId="2" fontId="1" numFmtId="165" xfId="0" applyAlignment="1" applyBorder="1" applyFont="1" applyNumberFormat="1">
      <alignment shrinkToFit="0" vertical="bottom" wrapText="1"/>
    </xf>
    <xf borderId="0" fillId="2" fontId="2" numFmtId="165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166" xfId="0" applyAlignment="1" applyFont="1" applyNumberFormat="1">
      <alignment horizontal="right" readingOrder="0" shrinkToFit="0" vertical="bottom" wrapText="0"/>
    </xf>
    <xf borderId="0" fillId="0" fontId="5" numFmtId="166" xfId="0" applyAlignment="1" applyFont="1" applyNumberFormat="1">
      <alignment horizontal="right" vertical="bottom"/>
    </xf>
    <xf borderId="0" fillId="3" fontId="6" numFmtId="0" xfId="0" applyFill="1" applyFont="1"/>
    <xf borderId="0" fillId="0" fontId="3" numFmtId="165" xfId="0" applyAlignment="1" applyFont="1" applyNumberFormat="1">
      <alignment horizontal="right" readingOrder="0" shrinkToFit="0" vertical="bottom" wrapText="0"/>
    </xf>
    <xf borderId="0" fillId="4" fontId="6" numFmtId="0" xfId="0" applyFill="1" applyFont="1"/>
    <xf borderId="0" fillId="4" fontId="5" numFmtId="165" xfId="0" applyAlignment="1" applyFont="1" applyNumberFormat="1">
      <alignment horizontal="right" vertical="bottom"/>
    </xf>
    <xf borderId="0" fillId="0" fontId="6" numFmtId="166" xfId="0" applyAlignment="1" applyFont="1" applyNumberFormat="1">
      <alignment readingOrder="0"/>
    </xf>
    <xf borderId="0" fillId="0" fontId="3" numFmtId="49" xfId="0" applyAlignment="1" applyFont="1" applyNumberFormat="1">
      <alignment readingOrder="0" shrinkToFit="0" vertical="bottom" wrapText="0"/>
    </xf>
    <xf borderId="0" fillId="0" fontId="7" numFmtId="49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3" numFmtId="2" xfId="0" applyAlignment="1" applyFont="1" applyNumberForma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6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right" readingOrder="0" vertical="bottom"/>
    </xf>
    <xf borderId="0" fillId="0" fontId="3" numFmtId="167" xfId="0" applyAlignment="1" applyFont="1" applyNumberFormat="1">
      <alignment horizontal="right" readingOrder="0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10" numFmtId="166" xfId="0" applyAlignment="1" applyFont="1" applyNumberFormat="1">
      <alignment vertical="bottom"/>
    </xf>
    <xf borderId="0" fillId="0" fontId="5" numFmtId="166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6" numFmtId="165" xfId="0" applyFont="1" applyNumberForma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app.ideascale.com/t/UM5UZBiuJ" TargetMode="External"/><Relationship Id="rId20" Type="http://schemas.openxmlformats.org/officeDocument/2006/relationships/hyperlink" Target="http://app.ideascale.com/t/UM5UZBidT" TargetMode="External"/><Relationship Id="rId42" Type="http://schemas.openxmlformats.org/officeDocument/2006/relationships/hyperlink" Target="http://app.ideascale.com/t/UM5UZBiYv" TargetMode="External"/><Relationship Id="rId41" Type="http://schemas.openxmlformats.org/officeDocument/2006/relationships/hyperlink" Target="http://app.ideascale.com/t/UM5UZBiSo" TargetMode="External"/><Relationship Id="rId22" Type="http://schemas.openxmlformats.org/officeDocument/2006/relationships/hyperlink" Target="http://app.ideascale.com/t/UM5UZBinQ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://app.ideascale.com/t/UM5UZBiNh" TargetMode="External"/><Relationship Id="rId43" Type="http://schemas.openxmlformats.org/officeDocument/2006/relationships/hyperlink" Target="http://app.ideascale.com/t/UM5UZBixd" TargetMode="External"/><Relationship Id="rId24" Type="http://schemas.openxmlformats.org/officeDocument/2006/relationships/hyperlink" Target="http://app.ideascale.com/t/UM5UZBiu9" TargetMode="External"/><Relationship Id="rId23" Type="http://schemas.openxmlformats.org/officeDocument/2006/relationships/hyperlink" Target="http://app.ideascale.com/t/UM5UZBinp" TargetMode="External"/><Relationship Id="rId1" Type="http://schemas.openxmlformats.org/officeDocument/2006/relationships/hyperlink" Target="http://app.ideascale.com/t/UM5UZBivb" TargetMode="External"/><Relationship Id="rId2" Type="http://schemas.openxmlformats.org/officeDocument/2006/relationships/hyperlink" Target="http://app.ideascale.com/t/UM5UZBitW" TargetMode="External"/><Relationship Id="rId3" Type="http://schemas.openxmlformats.org/officeDocument/2006/relationships/hyperlink" Target="http://app.ideascale.com/t/UM5UZBiyB" TargetMode="External"/><Relationship Id="rId4" Type="http://schemas.openxmlformats.org/officeDocument/2006/relationships/hyperlink" Target="http://app.ideascale.com/t/UM5UZBiOH" TargetMode="External"/><Relationship Id="rId9" Type="http://schemas.openxmlformats.org/officeDocument/2006/relationships/hyperlink" Target="http://app.ideascale.com/t/UM5UZBilz" TargetMode="External"/><Relationship Id="rId26" Type="http://schemas.openxmlformats.org/officeDocument/2006/relationships/hyperlink" Target="http://app.ideascale.com/t/UM5UZBiQf" TargetMode="External"/><Relationship Id="rId25" Type="http://schemas.openxmlformats.org/officeDocument/2006/relationships/hyperlink" Target="http://app.ideascale.com/t/UM5UZBioG" TargetMode="External"/><Relationship Id="rId28" Type="http://schemas.openxmlformats.org/officeDocument/2006/relationships/hyperlink" Target="http://app.ideascale.com/t/UM5UZBitK" TargetMode="External"/><Relationship Id="rId27" Type="http://schemas.openxmlformats.org/officeDocument/2006/relationships/hyperlink" Target="http://app.ideascale.com/t/UM5UZBimi" TargetMode="External"/><Relationship Id="rId5" Type="http://schemas.openxmlformats.org/officeDocument/2006/relationships/hyperlink" Target="http://app.ideascale.com/t/UM5UZBiPS" TargetMode="External"/><Relationship Id="rId6" Type="http://schemas.openxmlformats.org/officeDocument/2006/relationships/hyperlink" Target="http://app.ideascale.com/t/UM5UZBivs" TargetMode="External"/><Relationship Id="rId29" Type="http://schemas.openxmlformats.org/officeDocument/2006/relationships/hyperlink" Target="http://app.ideascale.com/t/UM5UZBiq0" TargetMode="External"/><Relationship Id="rId7" Type="http://schemas.openxmlformats.org/officeDocument/2006/relationships/hyperlink" Target="http://app.ideascale.com/t/UM5UZBipP" TargetMode="External"/><Relationship Id="rId8" Type="http://schemas.openxmlformats.org/officeDocument/2006/relationships/hyperlink" Target="http://app.ideascale.com/t/UM5UZBix4" TargetMode="External"/><Relationship Id="rId31" Type="http://schemas.openxmlformats.org/officeDocument/2006/relationships/hyperlink" Target="http://app.ideascale.com/t/UM5UZBixu" TargetMode="External"/><Relationship Id="rId30" Type="http://schemas.openxmlformats.org/officeDocument/2006/relationships/hyperlink" Target="http://app.ideascale.com/t/UM5UZBipv" TargetMode="External"/><Relationship Id="rId11" Type="http://schemas.openxmlformats.org/officeDocument/2006/relationships/hyperlink" Target="http://app.ideascale.com/t/UM5UZBix7" TargetMode="External"/><Relationship Id="rId33" Type="http://schemas.openxmlformats.org/officeDocument/2006/relationships/hyperlink" Target="http://app.ideascale.com/t/UM5UZBiuy" TargetMode="External"/><Relationship Id="rId10" Type="http://schemas.openxmlformats.org/officeDocument/2006/relationships/hyperlink" Target="http://app.ideascale.com/t/UM5UZBiyY" TargetMode="External"/><Relationship Id="rId32" Type="http://schemas.openxmlformats.org/officeDocument/2006/relationships/hyperlink" Target="http://app.ideascale.com/t/UM5UZBiod" TargetMode="External"/><Relationship Id="rId13" Type="http://schemas.openxmlformats.org/officeDocument/2006/relationships/hyperlink" Target="http://app.ideascale.com/t/UM5UZBipV" TargetMode="External"/><Relationship Id="rId35" Type="http://schemas.openxmlformats.org/officeDocument/2006/relationships/hyperlink" Target="http://app.ideascale.com/t/UM5UZBiP1" TargetMode="External"/><Relationship Id="rId12" Type="http://schemas.openxmlformats.org/officeDocument/2006/relationships/hyperlink" Target="http://app.ideascale.com/t/UM5UZBiQQ" TargetMode="External"/><Relationship Id="rId34" Type="http://schemas.openxmlformats.org/officeDocument/2006/relationships/hyperlink" Target="http://app.ideascale.com/t/UM5UZBiQL" TargetMode="External"/><Relationship Id="rId15" Type="http://schemas.openxmlformats.org/officeDocument/2006/relationships/hyperlink" Target="http://app.ideascale.com/t/UM5UZBipW" TargetMode="External"/><Relationship Id="rId37" Type="http://schemas.openxmlformats.org/officeDocument/2006/relationships/hyperlink" Target="http://app.ideascale.com/t/UM5UZBit4" TargetMode="External"/><Relationship Id="rId14" Type="http://schemas.openxmlformats.org/officeDocument/2006/relationships/hyperlink" Target="http://app.ideascale.com/t/UM5UZBix3" TargetMode="External"/><Relationship Id="rId36" Type="http://schemas.openxmlformats.org/officeDocument/2006/relationships/hyperlink" Target="http://app.ideascale.com/t/UM5UZBihN" TargetMode="External"/><Relationship Id="rId17" Type="http://schemas.openxmlformats.org/officeDocument/2006/relationships/hyperlink" Target="http://app.ideascale.com/t/UM5UZBiPr" TargetMode="External"/><Relationship Id="rId39" Type="http://schemas.openxmlformats.org/officeDocument/2006/relationships/hyperlink" Target="http://app.ideascale.com/t/UM5UZBiXb" TargetMode="External"/><Relationship Id="rId16" Type="http://schemas.openxmlformats.org/officeDocument/2006/relationships/hyperlink" Target="http://app.ideascale.com/t/UM5UZBiN7" TargetMode="External"/><Relationship Id="rId38" Type="http://schemas.openxmlformats.org/officeDocument/2006/relationships/hyperlink" Target="http://app.ideascale.com/t/UM5UZBiXV" TargetMode="External"/><Relationship Id="rId19" Type="http://schemas.openxmlformats.org/officeDocument/2006/relationships/hyperlink" Target="http://app.ideascale.com/t/UM5UZBinj" TargetMode="External"/><Relationship Id="rId18" Type="http://schemas.openxmlformats.org/officeDocument/2006/relationships/hyperlink" Target="http://app.ideascale.com/t/UM5UZBigN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app.ideascale.com/t/UM5UZBiw4" TargetMode="External"/><Relationship Id="rId84" Type="http://schemas.openxmlformats.org/officeDocument/2006/relationships/drawing" Target="../drawings/drawing2.xml"/><Relationship Id="rId83" Type="http://schemas.openxmlformats.org/officeDocument/2006/relationships/hyperlink" Target="http://app.ideascale.com/t/UM5UZBiOx" TargetMode="External"/><Relationship Id="rId42" Type="http://schemas.openxmlformats.org/officeDocument/2006/relationships/hyperlink" Target="http://app.ideascale.com/t/UM5UZBiNq" TargetMode="External"/><Relationship Id="rId41" Type="http://schemas.openxmlformats.org/officeDocument/2006/relationships/hyperlink" Target="http://app.ideascale.com/t/UM5UZBiWT" TargetMode="External"/><Relationship Id="rId44" Type="http://schemas.openxmlformats.org/officeDocument/2006/relationships/hyperlink" Target="http://app.ideascale.com/t/UM5UZBiWD" TargetMode="External"/><Relationship Id="rId43" Type="http://schemas.openxmlformats.org/officeDocument/2006/relationships/hyperlink" Target="http://app.ideascale.com/t/UM5UZBilK" TargetMode="External"/><Relationship Id="rId46" Type="http://schemas.openxmlformats.org/officeDocument/2006/relationships/hyperlink" Target="http://app.ideascale.com/t/UM5UZBipq" TargetMode="External"/><Relationship Id="rId45" Type="http://schemas.openxmlformats.org/officeDocument/2006/relationships/hyperlink" Target="http://app.ideascale.com/t/UM5UZBiqG" TargetMode="External"/><Relationship Id="rId80" Type="http://schemas.openxmlformats.org/officeDocument/2006/relationships/hyperlink" Target="http://app.ideascale.com/t/UM5UZBiQI" TargetMode="External"/><Relationship Id="rId82" Type="http://schemas.openxmlformats.org/officeDocument/2006/relationships/hyperlink" Target="http://app.ideascale.com/t/UM5UZBiY6" TargetMode="External"/><Relationship Id="rId81" Type="http://schemas.openxmlformats.org/officeDocument/2006/relationships/hyperlink" Target="http://app.ideascale.com/t/UM5UZBiUI" TargetMode="External"/><Relationship Id="rId1" Type="http://schemas.openxmlformats.org/officeDocument/2006/relationships/hyperlink" Target="http://app.ideascale.com/t/UM5UZBitY" TargetMode="External"/><Relationship Id="rId2" Type="http://schemas.openxmlformats.org/officeDocument/2006/relationships/hyperlink" Target="http://app.ideascale.com/t/UM5UZBif8" TargetMode="External"/><Relationship Id="rId3" Type="http://schemas.openxmlformats.org/officeDocument/2006/relationships/hyperlink" Target="http://app.ideascale.com/t/UM5UZBify" TargetMode="External"/><Relationship Id="rId4" Type="http://schemas.openxmlformats.org/officeDocument/2006/relationships/hyperlink" Target="http://app.ideascale.com/t/UM5UZBiQX" TargetMode="External"/><Relationship Id="rId9" Type="http://schemas.openxmlformats.org/officeDocument/2006/relationships/hyperlink" Target="http://app.ideascale.com/t/UM5UZBia9" TargetMode="External"/><Relationship Id="rId48" Type="http://schemas.openxmlformats.org/officeDocument/2006/relationships/hyperlink" Target="http://app.ideascale.com/t/UM5UZBiOG" TargetMode="External"/><Relationship Id="rId47" Type="http://schemas.openxmlformats.org/officeDocument/2006/relationships/hyperlink" Target="http://app.ideascale.com/t/UM5UZBiNu" TargetMode="External"/><Relationship Id="rId49" Type="http://schemas.openxmlformats.org/officeDocument/2006/relationships/hyperlink" Target="http://app.ideascale.com/t/UM5UZBiYY" TargetMode="External"/><Relationship Id="rId5" Type="http://schemas.openxmlformats.org/officeDocument/2006/relationships/hyperlink" Target="http://app.ideascale.com/t/UM5UZBigv" TargetMode="External"/><Relationship Id="rId6" Type="http://schemas.openxmlformats.org/officeDocument/2006/relationships/hyperlink" Target="http://app.ideascale.com/t/UM5UZBiqB" TargetMode="External"/><Relationship Id="rId7" Type="http://schemas.openxmlformats.org/officeDocument/2006/relationships/hyperlink" Target="http://app.ideascale.com/t/UM5UZBivQ" TargetMode="External"/><Relationship Id="rId8" Type="http://schemas.openxmlformats.org/officeDocument/2006/relationships/hyperlink" Target="http://app.ideascale.com/t/UM5UZBidF" TargetMode="External"/><Relationship Id="rId73" Type="http://schemas.openxmlformats.org/officeDocument/2006/relationships/hyperlink" Target="http://app.ideascale.com/t/UM5UZBih1" TargetMode="External"/><Relationship Id="rId72" Type="http://schemas.openxmlformats.org/officeDocument/2006/relationships/hyperlink" Target="http://app.ideascale.com/t/UM5UZBiQ7" TargetMode="External"/><Relationship Id="rId31" Type="http://schemas.openxmlformats.org/officeDocument/2006/relationships/hyperlink" Target="http://app.ideascale.com/t/UM5UZBiwt" TargetMode="External"/><Relationship Id="rId75" Type="http://schemas.openxmlformats.org/officeDocument/2006/relationships/hyperlink" Target="http://app.ideascale.com/t/UM5UZBiPM" TargetMode="External"/><Relationship Id="rId30" Type="http://schemas.openxmlformats.org/officeDocument/2006/relationships/hyperlink" Target="http://app.ideascale.com/t/UM5UZBiOB" TargetMode="External"/><Relationship Id="rId74" Type="http://schemas.openxmlformats.org/officeDocument/2006/relationships/hyperlink" Target="http://app.ideascale.com/t/UM5UZBiuj" TargetMode="External"/><Relationship Id="rId33" Type="http://schemas.openxmlformats.org/officeDocument/2006/relationships/hyperlink" Target="http://app.ideascale.com/t/UM5UZBit9" TargetMode="External"/><Relationship Id="rId77" Type="http://schemas.openxmlformats.org/officeDocument/2006/relationships/hyperlink" Target="http://app.ideascale.com/t/UM5UZBimA" TargetMode="External"/><Relationship Id="rId32" Type="http://schemas.openxmlformats.org/officeDocument/2006/relationships/hyperlink" Target="http://app.ideascale.com/t/UM5UZBiqJ" TargetMode="External"/><Relationship Id="rId76" Type="http://schemas.openxmlformats.org/officeDocument/2006/relationships/hyperlink" Target="http://app.ideascale.com/t/UM5UZBiUK" TargetMode="External"/><Relationship Id="rId35" Type="http://schemas.openxmlformats.org/officeDocument/2006/relationships/hyperlink" Target="http://app.ideascale.com/t/UM5UZBije" TargetMode="External"/><Relationship Id="rId79" Type="http://schemas.openxmlformats.org/officeDocument/2006/relationships/hyperlink" Target="http://app.ideascale.com/t/UM5UZBiUE" TargetMode="External"/><Relationship Id="rId34" Type="http://schemas.openxmlformats.org/officeDocument/2006/relationships/hyperlink" Target="http://app.ideascale.com/t/UM5UZBiOv" TargetMode="External"/><Relationship Id="rId78" Type="http://schemas.openxmlformats.org/officeDocument/2006/relationships/hyperlink" Target="http://app.ideascale.com/t/UM5UZBiVi" TargetMode="External"/><Relationship Id="rId71" Type="http://schemas.openxmlformats.org/officeDocument/2006/relationships/hyperlink" Target="http://app.ideascale.com/t/UM5UZBixz" TargetMode="External"/><Relationship Id="rId70" Type="http://schemas.openxmlformats.org/officeDocument/2006/relationships/hyperlink" Target="http://app.ideascale.com/t/UM5UZBiX4" TargetMode="External"/><Relationship Id="rId37" Type="http://schemas.openxmlformats.org/officeDocument/2006/relationships/hyperlink" Target="http://app.ideascale.com/t/UM5UZBiNy" TargetMode="External"/><Relationship Id="rId36" Type="http://schemas.openxmlformats.org/officeDocument/2006/relationships/hyperlink" Target="http://app.ideascale.com/t/UM5UZBiQ8" TargetMode="External"/><Relationship Id="rId39" Type="http://schemas.openxmlformats.org/officeDocument/2006/relationships/hyperlink" Target="http://app.ideascale.com/t/UM5UZBiuk" TargetMode="External"/><Relationship Id="rId38" Type="http://schemas.openxmlformats.org/officeDocument/2006/relationships/hyperlink" Target="http://app.ideascale.com/t/UM5UZBiNs" TargetMode="External"/><Relationship Id="rId62" Type="http://schemas.openxmlformats.org/officeDocument/2006/relationships/hyperlink" Target="http://app.ideascale.com/t/UM5UZBixV" TargetMode="External"/><Relationship Id="rId61" Type="http://schemas.openxmlformats.org/officeDocument/2006/relationships/hyperlink" Target="http://app.ideascale.com/t/UM5UZBiw9" TargetMode="External"/><Relationship Id="rId20" Type="http://schemas.openxmlformats.org/officeDocument/2006/relationships/hyperlink" Target="http://app.ideascale.com/t/UM5UZBiwm" TargetMode="External"/><Relationship Id="rId64" Type="http://schemas.openxmlformats.org/officeDocument/2006/relationships/hyperlink" Target="http://app.ideascale.com/t/UM5UZBig0" TargetMode="External"/><Relationship Id="rId63" Type="http://schemas.openxmlformats.org/officeDocument/2006/relationships/hyperlink" Target="http://app.ideascale.com/t/UM5UZBiq4" TargetMode="External"/><Relationship Id="rId22" Type="http://schemas.openxmlformats.org/officeDocument/2006/relationships/hyperlink" Target="http://app.ideascale.com/t/UM5UZBipu" TargetMode="External"/><Relationship Id="rId66" Type="http://schemas.openxmlformats.org/officeDocument/2006/relationships/hyperlink" Target="http://app.ideascale.com/t/UM5UZBiV2" TargetMode="External"/><Relationship Id="rId21" Type="http://schemas.openxmlformats.org/officeDocument/2006/relationships/hyperlink" Target="http://app.ideascale.com/t/UM5UZBiXG" TargetMode="External"/><Relationship Id="rId65" Type="http://schemas.openxmlformats.org/officeDocument/2006/relationships/hyperlink" Target="http://app.ideascale.com/t/UM5UZBioc" TargetMode="External"/><Relationship Id="rId24" Type="http://schemas.openxmlformats.org/officeDocument/2006/relationships/hyperlink" Target="http://app.ideascale.com/t/UM5UZBiPw" TargetMode="External"/><Relationship Id="rId68" Type="http://schemas.openxmlformats.org/officeDocument/2006/relationships/hyperlink" Target="http://app.ideascale.com/t/UM5UZBixA" TargetMode="External"/><Relationship Id="rId23" Type="http://schemas.openxmlformats.org/officeDocument/2006/relationships/hyperlink" Target="http://app.ideascale.com/t/UM5UZBisn" TargetMode="External"/><Relationship Id="rId67" Type="http://schemas.openxmlformats.org/officeDocument/2006/relationships/hyperlink" Target="http://app.ideascale.com/t/UM5UZBiN9" TargetMode="External"/><Relationship Id="rId60" Type="http://schemas.openxmlformats.org/officeDocument/2006/relationships/hyperlink" Target="http://app.ideascale.com/t/UM5UZBiWA" TargetMode="External"/><Relationship Id="rId26" Type="http://schemas.openxmlformats.org/officeDocument/2006/relationships/hyperlink" Target="http://app.ideascale.com/t/UM5UZBiS8" TargetMode="External"/><Relationship Id="rId25" Type="http://schemas.openxmlformats.org/officeDocument/2006/relationships/hyperlink" Target="http://wrapassets.io" TargetMode="External"/><Relationship Id="rId69" Type="http://schemas.openxmlformats.org/officeDocument/2006/relationships/hyperlink" Target="http://app.ideascale.com/t/UM5UZBiPj" TargetMode="External"/><Relationship Id="rId28" Type="http://schemas.openxmlformats.org/officeDocument/2006/relationships/hyperlink" Target="http://app.ideascale.com/t/UM5UZBiwC" TargetMode="External"/><Relationship Id="rId27" Type="http://schemas.openxmlformats.org/officeDocument/2006/relationships/hyperlink" Target="http://app.ideascale.com/t/UM5UZBilj" TargetMode="External"/><Relationship Id="rId29" Type="http://schemas.openxmlformats.org/officeDocument/2006/relationships/hyperlink" Target="http://app.ideascale.com/t/UM5UZBiXX" TargetMode="External"/><Relationship Id="rId51" Type="http://schemas.openxmlformats.org/officeDocument/2006/relationships/hyperlink" Target="http://app.ideascale.com/t/UM5UZBiwv" TargetMode="External"/><Relationship Id="rId50" Type="http://schemas.openxmlformats.org/officeDocument/2006/relationships/hyperlink" Target="http://app.ideascale.com/t/UM5UZBixX" TargetMode="External"/><Relationship Id="rId53" Type="http://schemas.openxmlformats.org/officeDocument/2006/relationships/hyperlink" Target="http://app.ideascale.com/t/UM5UZBitL" TargetMode="External"/><Relationship Id="rId52" Type="http://schemas.openxmlformats.org/officeDocument/2006/relationships/hyperlink" Target="http://app.ideascale.com/t/UM5UZBiq1" TargetMode="External"/><Relationship Id="rId11" Type="http://schemas.openxmlformats.org/officeDocument/2006/relationships/hyperlink" Target="http://app.ideascale.com/t/UM5UZBiOo" TargetMode="External"/><Relationship Id="rId55" Type="http://schemas.openxmlformats.org/officeDocument/2006/relationships/hyperlink" Target="http://smartstakepool.io" TargetMode="External"/><Relationship Id="rId10" Type="http://schemas.openxmlformats.org/officeDocument/2006/relationships/hyperlink" Target="http://app.ideascale.com/t/UM5UZBiy5" TargetMode="External"/><Relationship Id="rId54" Type="http://schemas.openxmlformats.org/officeDocument/2006/relationships/hyperlink" Target="http://app.ideascale.com/t/UM5UZBiVw" TargetMode="External"/><Relationship Id="rId13" Type="http://schemas.openxmlformats.org/officeDocument/2006/relationships/hyperlink" Target="http://app.ideascale.com/t/UM5UZBin9" TargetMode="External"/><Relationship Id="rId57" Type="http://schemas.openxmlformats.org/officeDocument/2006/relationships/hyperlink" Target="http://app.ideascale.com/t/UM5UZBigh" TargetMode="External"/><Relationship Id="rId12" Type="http://schemas.openxmlformats.org/officeDocument/2006/relationships/hyperlink" Target="http://app.ideascale.com/t/UM5UZBiel" TargetMode="External"/><Relationship Id="rId56" Type="http://schemas.openxmlformats.org/officeDocument/2006/relationships/hyperlink" Target="http://app.ideascale.com/t/UM5UZBiyu" TargetMode="External"/><Relationship Id="rId15" Type="http://schemas.openxmlformats.org/officeDocument/2006/relationships/hyperlink" Target="http://app.ideascale.com/t/UM5UZBiOi" TargetMode="External"/><Relationship Id="rId59" Type="http://schemas.openxmlformats.org/officeDocument/2006/relationships/hyperlink" Target="http://app.ideascale.com/t/UM5UZBioN" TargetMode="External"/><Relationship Id="rId14" Type="http://schemas.openxmlformats.org/officeDocument/2006/relationships/hyperlink" Target="http://app.ideascale.com/t/UM5UZBigR" TargetMode="External"/><Relationship Id="rId58" Type="http://schemas.openxmlformats.org/officeDocument/2006/relationships/hyperlink" Target="http://app.ideascale.com/t/UM5UZBiXx" TargetMode="External"/><Relationship Id="rId17" Type="http://schemas.openxmlformats.org/officeDocument/2006/relationships/hyperlink" Target="http://app.ideascale.com/t/UM5UZBizG" TargetMode="External"/><Relationship Id="rId16" Type="http://schemas.openxmlformats.org/officeDocument/2006/relationships/hyperlink" Target="http://app.ideascale.com/t/UM5UZBiNj" TargetMode="External"/><Relationship Id="rId19" Type="http://schemas.openxmlformats.org/officeDocument/2006/relationships/hyperlink" Target="http://app.ideascale.com/t/UM5UZBiu7" TargetMode="External"/><Relationship Id="rId18" Type="http://schemas.openxmlformats.org/officeDocument/2006/relationships/hyperlink" Target="http://app.ideascale.com/t/UM5UZBiSO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pp.ideascale.com/t/UM5UZBiyK" TargetMode="External"/><Relationship Id="rId2" Type="http://schemas.openxmlformats.org/officeDocument/2006/relationships/hyperlink" Target="http://app.ideascale.com/t/UM5UZBiTx" TargetMode="External"/><Relationship Id="rId3" Type="http://schemas.openxmlformats.org/officeDocument/2006/relationships/hyperlink" Target="http://app.ideascale.com/t/UM5UZBiPK" TargetMode="External"/><Relationship Id="rId4" Type="http://schemas.openxmlformats.org/officeDocument/2006/relationships/hyperlink" Target="http://app.ideascale.com/t/UM5UZBiin" TargetMode="External"/><Relationship Id="rId9" Type="http://schemas.openxmlformats.org/officeDocument/2006/relationships/hyperlink" Target="http://app.ideascale.com/t/UM5UZBito" TargetMode="External"/><Relationship Id="rId5" Type="http://schemas.openxmlformats.org/officeDocument/2006/relationships/hyperlink" Target="http://app.ideascale.com/t/UM5UZBiSh" TargetMode="External"/><Relationship Id="rId6" Type="http://schemas.openxmlformats.org/officeDocument/2006/relationships/hyperlink" Target="http://app.ideascale.com/t/UM5UZBiRN" TargetMode="External"/><Relationship Id="rId7" Type="http://schemas.openxmlformats.org/officeDocument/2006/relationships/hyperlink" Target="http://app.ideascale.com/t/UM5UZBiyv" TargetMode="External"/><Relationship Id="rId8" Type="http://schemas.openxmlformats.org/officeDocument/2006/relationships/hyperlink" Target="http://app.ideascale.com/t/UM5UZBihJ" TargetMode="External"/><Relationship Id="rId11" Type="http://schemas.openxmlformats.org/officeDocument/2006/relationships/hyperlink" Target="http://app.ideascale.com/t/UM5UZBiOj" TargetMode="External"/><Relationship Id="rId10" Type="http://schemas.openxmlformats.org/officeDocument/2006/relationships/hyperlink" Target="http://app.ideascale.com/t/UM5UZBiPg" TargetMode="External"/><Relationship Id="rId13" Type="http://schemas.openxmlformats.org/officeDocument/2006/relationships/hyperlink" Target="http://app.ideascale.com/t/UM5UZBixQ" TargetMode="External"/><Relationship Id="rId12" Type="http://schemas.openxmlformats.org/officeDocument/2006/relationships/hyperlink" Target="http://app.ideascale.com/t/UM5UZBitm" TargetMode="External"/><Relationship Id="rId1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pp.ideascale.com/t/UM5UZBitb" TargetMode="External"/><Relationship Id="rId2" Type="http://schemas.openxmlformats.org/officeDocument/2006/relationships/hyperlink" Target="http://app.ideascale.com/t/UM5UZBiOa" TargetMode="External"/><Relationship Id="rId3" Type="http://schemas.openxmlformats.org/officeDocument/2006/relationships/hyperlink" Target="http://app.ideascale.com/t/UM5UZBinW" TargetMode="External"/><Relationship Id="rId4" Type="http://schemas.openxmlformats.org/officeDocument/2006/relationships/hyperlink" Target="http://app.ideascale.com/t/UM5UZBitq" TargetMode="External"/><Relationship Id="rId9" Type="http://schemas.openxmlformats.org/officeDocument/2006/relationships/hyperlink" Target="http://app.ideascale.com/t/UM5UZBiso" TargetMode="External"/><Relationship Id="rId5" Type="http://schemas.openxmlformats.org/officeDocument/2006/relationships/hyperlink" Target="http://app.ideascale.com/t/UM5UZBiof" TargetMode="External"/><Relationship Id="rId6" Type="http://schemas.openxmlformats.org/officeDocument/2006/relationships/hyperlink" Target="http://app.ideascale.com/t/UM5UZBikh" TargetMode="External"/><Relationship Id="rId7" Type="http://schemas.openxmlformats.org/officeDocument/2006/relationships/hyperlink" Target="http://app.ideascale.com/t/UM5UZBiRi" TargetMode="External"/><Relationship Id="rId8" Type="http://schemas.openxmlformats.org/officeDocument/2006/relationships/hyperlink" Target="http://app.ideascale.com/t/UM5UZBiSG" TargetMode="External"/><Relationship Id="rId20" Type="http://schemas.openxmlformats.org/officeDocument/2006/relationships/drawing" Target="../drawings/drawing4.xml"/><Relationship Id="rId11" Type="http://schemas.openxmlformats.org/officeDocument/2006/relationships/hyperlink" Target="http://app.ideascale.com/t/UM5UZBiWV" TargetMode="External"/><Relationship Id="rId10" Type="http://schemas.openxmlformats.org/officeDocument/2006/relationships/hyperlink" Target="http://app.ideascale.com/t/UM5UZBihs" TargetMode="External"/><Relationship Id="rId13" Type="http://schemas.openxmlformats.org/officeDocument/2006/relationships/hyperlink" Target="http://app.ideascale.com/t/UM5UZBizE" TargetMode="External"/><Relationship Id="rId12" Type="http://schemas.openxmlformats.org/officeDocument/2006/relationships/hyperlink" Target="http://app.ideascale.com/t/UM5UZBiqR" TargetMode="External"/><Relationship Id="rId15" Type="http://schemas.openxmlformats.org/officeDocument/2006/relationships/hyperlink" Target="http://app.ideascale.com/t/UM5UZBiyo" TargetMode="External"/><Relationship Id="rId14" Type="http://schemas.openxmlformats.org/officeDocument/2006/relationships/hyperlink" Target="http://app.ideascale.com/t/UM5UZBixI" TargetMode="External"/><Relationship Id="rId17" Type="http://schemas.openxmlformats.org/officeDocument/2006/relationships/hyperlink" Target="http://app.ideascale.com/t/UM5UZBigp" TargetMode="External"/><Relationship Id="rId16" Type="http://schemas.openxmlformats.org/officeDocument/2006/relationships/hyperlink" Target="http://app.ideascale.com/t/UM5UZBilr" TargetMode="External"/><Relationship Id="rId19" Type="http://schemas.openxmlformats.org/officeDocument/2006/relationships/hyperlink" Target="http://app.ideascale.com/t/UM5UZBiT0" TargetMode="External"/><Relationship Id="rId18" Type="http://schemas.openxmlformats.org/officeDocument/2006/relationships/hyperlink" Target="http://app.ideascale.com/t/UM5UZBicO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app.ideascale.com/t/UM5UZBiOt" TargetMode="External"/><Relationship Id="rId2" Type="http://schemas.openxmlformats.org/officeDocument/2006/relationships/hyperlink" Target="http://app.ideascale.com/t/UM5UZBivg" TargetMode="External"/><Relationship Id="rId3" Type="http://schemas.openxmlformats.org/officeDocument/2006/relationships/hyperlink" Target="http://app.ideascale.com/t/UM5UZBiyQ" TargetMode="External"/><Relationship Id="rId4" Type="http://schemas.openxmlformats.org/officeDocument/2006/relationships/hyperlink" Target="http://app.ideascale.com/t/UM5UZBisa" TargetMode="External"/><Relationship Id="rId9" Type="http://schemas.openxmlformats.org/officeDocument/2006/relationships/hyperlink" Target="http://app.ideascale.com/t/UM5UZBiyR" TargetMode="External"/><Relationship Id="rId5" Type="http://schemas.openxmlformats.org/officeDocument/2006/relationships/hyperlink" Target="http://app.ideascale.com/t/UM5UZBixr" TargetMode="External"/><Relationship Id="rId6" Type="http://schemas.openxmlformats.org/officeDocument/2006/relationships/hyperlink" Target="http://app.ideascale.com/t/UM5UZBiO7" TargetMode="External"/><Relationship Id="rId7" Type="http://schemas.openxmlformats.org/officeDocument/2006/relationships/hyperlink" Target="http://app.ideascale.com/t/UM5UZBiyn" TargetMode="External"/><Relationship Id="rId8" Type="http://schemas.openxmlformats.org/officeDocument/2006/relationships/hyperlink" Target="http://app.ideascale.com/t/UM5UZBiOw" TargetMode="External"/><Relationship Id="rId20" Type="http://schemas.openxmlformats.org/officeDocument/2006/relationships/drawing" Target="../drawings/drawing5.xml"/><Relationship Id="rId11" Type="http://schemas.openxmlformats.org/officeDocument/2006/relationships/hyperlink" Target="http://app.ideascale.com/t/UM5UZBivD" TargetMode="External"/><Relationship Id="rId10" Type="http://schemas.openxmlformats.org/officeDocument/2006/relationships/hyperlink" Target="http://app.ideascale.com/t/UM5UZBiRY" TargetMode="External"/><Relationship Id="rId13" Type="http://schemas.openxmlformats.org/officeDocument/2006/relationships/hyperlink" Target="http://app.ideascale.com/t/UM5UZBiPP" TargetMode="External"/><Relationship Id="rId12" Type="http://schemas.openxmlformats.org/officeDocument/2006/relationships/hyperlink" Target="http://app.ideascale.com/t/UM5UZBiyq" TargetMode="External"/><Relationship Id="rId15" Type="http://schemas.openxmlformats.org/officeDocument/2006/relationships/hyperlink" Target="http://app.ideascale.com/t/UM5UZBiVn" TargetMode="External"/><Relationship Id="rId14" Type="http://schemas.openxmlformats.org/officeDocument/2006/relationships/hyperlink" Target="http://app.ideascale.com/t/UM5UZBivG" TargetMode="External"/><Relationship Id="rId17" Type="http://schemas.openxmlformats.org/officeDocument/2006/relationships/hyperlink" Target="http://app.ideascale.com/t/UM5UZBiTy" TargetMode="External"/><Relationship Id="rId16" Type="http://schemas.openxmlformats.org/officeDocument/2006/relationships/hyperlink" Target="http://app.ideascale.com/t/UM5UZBivh" TargetMode="External"/><Relationship Id="rId19" Type="http://schemas.openxmlformats.org/officeDocument/2006/relationships/hyperlink" Target="http://app.ideascale.com/t/UM5UZBiR7" TargetMode="External"/><Relationship Id="rId18" Type="http://schemas.openxmlformats.org/officeDocument/2006/relationships/hyperlink" Target="http://app.ideascale.com/t/UM5UZBiyO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app.ideascale.com/t/UM5UZBiO1" TargetMode="External"/><Relationship Id="rId2" Type="http://schemas.openxmlformats.org/officeDocument/2006/relationships/hyperlink" Target="http://app.ideascale.com/t/UM5UZBiuM" TargetMode="External"/><Relationship Id="rId3" Type="http://schemas.openxmlformats.org/officeDocument/2006/relationships/hyperlink" Target="http://app.ideascale.com/t/UM5UZBipR" TargetMode="External"/><Relationship Id="rId4" Type="http://schemas.openxmlformats.org/officeDocument/2006/relationships/hyperlink" Target="http://app.ideascale.com/t/UM5UZBilk" TargetMode="External"/><Relationship Id="rId9" Type="http://schemas.openxmlformats.org/officeDocument/2006/relationships/hyperlink" Target="http://app.ideascale.com/t/UM5UZBisb" TargetMode="External"/><Relationship Id="rId5" Type="http://schemas.openxmlformats.org/officeDocument/2006/relationships/hyperlink" Target="http://app.ideascale.com/t/UM5UZBiS0" TargetMode="External"/><Relationship Id="rId6" Type="http://schemas.openxmlformats.org/officeDocument/2006/relationships/hyperlink" Target="http://app.ideascale.com/t/UM5UZBivI" TargetMode="External"/><Relationship Id="rId7" Type="http://schemas.openxmlformats.org/officeDocument/2006/relationships/hyperlink" Target="http://app.ideascale.com/t/UM5UZBirb" TargetMode="External"/><Relationship Id="rId8" Type="http://schemas.openxmlformats.org/officeDocument/2006/relationships/hyperlink" Target="http://app.ideascale.com/t/UM5UZBiu2" TargetMode="External"/><Relationship Id="rId20" Type="http://schemas.openxmlformats.org/officeDocument/2006/relationships/hyperlink" Target="http://app.ideascale.com/t/UM5UZBixK" TargetMode="External"/><Relationship Id="rId21" Type="http://schemas.openxmlformats.org/officeDocument/2006/relationships/drawing" Target="../drawings/drawing6.xml"/><Relationship Id="rId11" Type="http://schemas.openxmlformats.org/officeDocument/2006/relationships/hyperlink" Target="http://app.ideascale.com/t/UM5UZBiuf" TargetMode="External"/><Relationship Id="rId10" Type="http://schemas.openxmlformats.org/officeDocument/2006/relationships/hyperlink" Target="http://app.ideascale.com/t/UM5UZBix6" TargetMode="External"/><Relationship Id="rId13" Type="http://schemas.openxmlformats.org/officeDocument/2006/relationships/hyperlink" Target="http://app.ideascale.com/t/UM5UZBixF" TargetMode="External"/><Relationship Id="rId12" Type="http://schemas.openxmlformats.org/officeDocument/2006/relationships/hyperlink" Target="http://app.ideascale.com/t/UM5UZBip5" TargetMode="External"/><Relationship Id="rId15" Type="http://schemas.openxmlformats.org/officeDocument/2006/relationships/hyperlink" Target="http://app.ideascale.com/t/UM5UZBiSL" TargetMode="External"/><Relationship Id="rId14" Type="http://schemas.openxmlformats.org/officeDocument/2006/relationships/hyperlink" Target="http://app.ideascale.com/t/UM5UZBiuh" TargetMode="External"/><Relationship Id="rId17" Type="http://schemas.openxmlformats.org/officeDocument/2006/relationships/hyperlink" Target="http://app.ideascale.com/t/UM5UZBisO" TargetMode="External"/><Relationship Id="rId16" Type="http://schemas.openxmlformats.org/officeDocument/2006/relationships/hyperlink" Target="http://app.ideascale.com/t/UM5UZBiX8" TargetMode="External"/><Relationship Id="rId19" Type="http://schemas.openxmlformats.org/officeDocument/2006/relationships/hyperlink" Target="http://app.ideascale.com/t/UM5UZBiXa" TargetMode="External"/><Relationship Id="rId18" Type="http://schemas.openxmlformats.org/officeDocument/2006/relationships/hyperlink" Target="http://app.ideascale.com/t/UM5UZBiN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app.ideascale.com/t/UM5UZBixl" TargetMode="External"/><Relationship Id="rId2" Type="http://schemas.openxmlformats.org/officeDocument/2006/relationships/hyperlink" Target="http://app.ideascale.com/t/UM5UZBidU" TargetMode="External"/><Relationship Id="rId3" Type="http://schemas.openxmlformats.org/officeDocument/2006/relationships/hyperlink" Target="http://app.ideascale.com/t/UM5UZBiwa" TargetMode="External"/><Relationship Id="rId4" Type="http://schemas.openxmlformats.org/officeDocument/2006/relationships/hyperlink" Target="http://app.ideascale.com/t/UM5UZBiQO" TargetMode="External"/><Relationship Id="rId9" Type="http://schemas.openxmlformats.org/officeDocument/2006/relationships/hyperlink" Target="http://app.ideascale.com/t/UM5UZBiQg" TargetMode="External"/><Relationship Id="rId5" Type="http://schemas.openxmlformats.org/officeDocument/2006/relationships/hyperlink" Target="http://app.ideascale.com/t/UM5UZBiik" TargetMode="External"/><Relationship Id="rId6" Type="http://schemas.openxmlformats.org/officeDocument/2006/relationships/hyperlink" Target="http://app.ideascale.com/t/UM5UZBip2" TargetMode="External"/><Relationship Id="rId7" Type="http://schemas.openxmlformats.org/officeDocument/2006/relationships/hyperlink" Target="http://app.ideascale.com/t/UM5UZBijG" TargetMode="External"/><Relationship Id="rId8" Type="http://schemas.openxmlformats.org/officeDocument/2006/relationships/hyperlink" Target="http://app.ideascale.com/t/UM5UZBiRa" TargetMode="External"/><Relationship Id="rId20" Type="http://schemas.openxmlformats.org/officeDocument/2006/relationships/hyperlink" Target="http://app.ideascale.com/t/UM5UZBird" TargetMode="External"/><Relationship Id="rId22" Type="http://schemas.openxmlformats.org/officeDocument/2006/relationships/hyperlink" Target="http://app.ideascale.com/t/UM5UZBink" TargetMode="External"/><Relationship Id="rId21" Type="http://schemas.openxmlformats.org/officeDocument/2006/relationships/hyperlink" Target="http://app.ideascale.com/t/UM5UZBinR" TargetMode="External"/><Relationship Id="rId24" Type="http://schemas.openxmlformats.org/officeDocument/2006/relationships/hyperlink" Target="http://app.ideascale.com/t/UM5UZBipx" TargetMode="External"/><Relationship Id="rId23" Type="http://schemas.openxmlformats.org/officeDocument/2006/relationships/hyperlink" Target="http://app.ideascale.com/t/UM5UZBiuI" TargetMode="External"/><Relationship Id="rId26" Type="http://schemas.openxmlformats.org/officeDocument/2006/relationships/hyperlink" Target="http://app.ideascale.com/t/UM5UZBiOr" TargetMode="External"/><Relationship Id="rId25" Type="http://schemas.openxmlformats.org/officeDocument/2006/relationships/hyperlink" Target="http://app.ideascale.com/t/UM5UZBiUO" TargetMode="External"/><Relationship Id="rId28" Type="http://schemas.openxmlformats.org/officeDocument/2006/relationships/drawing" Target="../drawings/drawing7.xml"/><Relationship Id="rId27" Type="http://schemas.openxmlformats.org/officeDocument/2006/relationships/hyperlink" Target="http://app.ideascale.com/t/UM5UZBiwk" TargetMode="External"/><Relationship Id="rId11" Type="http://schemas.openxmlformats.org/officeDocument/2006/relationships/hyperlink" Target="http://app.ideascale.com/t/UM5UZBiww" TargetMode="External"/><Relationship Id="rId10" Type="http://schemas.openxmlformats.org/officeDocument/2006/relationships/hyperlink" Target="http://app.ideascale.com/t/UM5UZBiTk" TargetMode="External"/><Relationship Id="rId13" Type="http://schemas.openxmlformats.org/officeDocument/2006/relationships/hyperlink" Target="http://app.ideascale.com/t/UM5UZBiWS" TargetMode="External"/><Relationship Id="rId12" Type="http://schemas.openxmlformats.org/officeDocument/2006/relationships/hyperlink" Target="http://app.ideascale.com/t/UM5UZBibU" TargetMode="External"/><Relationship Id="rId15" Type="http://schemas.openxmlformats.org/officeDocument/2006/relationships/hyperlink" Target="http://app.ideascale.com/t/UM5UZBiYa" TargetMode="External"/><Relationship Id="rId14" Type="http://schemas.openxmlformats.org/officeDocument/2006/relationships/hyperlink" Target="http://app.ideascale.com/t/UM5UZBidH" TargetMode="External"/><Relationship Id="rId17" Type="http://schemas.openxmlformats.org/officeDocument/2006/relationships/hyperlink" Target="http://app.ideascale.com/t/UM5UZBibs" TargetMode="External"/><Relationship Id="rId16" Type="http://schemas.openxmlformats.org/officeDocument/2006/relationships/hyperlink" Target="http://app.ideascale.com/t/UM5UZBigi" TargetMode="External"/><Relationship Id="rId19" Type="http://schemas.openxmlformats.org/officeDocument/2006/relationships/hyperlink" Target="http://app.ideascale.com/t/UM5UZBiP2" TargetMode="External"/><Relationship Id="rId18" Type="http://schemas.openxmlformats.org/officeDocument/2006/relationships/hyperlink" Target="http://app.ideascale.com/t/UM5UZBifU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app.ideascale.com/t/UM5UZBimI" TargetMode="External"/><Relationship Id="rId2" Type="http://schemas.openxmlformats.org/officeDocument/2006/relationships/hyperlink" Target="http://app.ideascale.com/t/UM5UZBimz" TargetMode="External"/><Relationship Id="rId3" Type="http://schemas.openxmlformats.org/officeDocument/2006/relationships/hyperlink" Target="http://app.ideascale.com/t/UM5UZBiwn" TargetMode="External"/><Relationship Id="rId4" Type="http://schemas.openxmlformats.org/officeDocument/2006/relationships/hyperlink" Target="http://app.ideascale.com/t/UM5UZBisN" TargetMode="External"/><Relationship Id="rId9" Type="http://schemas.openxmlformats.org/officeDocument/2006/relationships/hyperlink" Target="http://app.ideascale.com/t/UM5UZBiOb" TargetMode="External"/><Relationship Id="rId5" Type="http://schemas.openxmlformats.org/officeDocument/2006/relationships/hyperlink" Target="http://app.ideascale.com/t/UM5UZBius" TargetMode="External"/><Relationship Id="rId6" Type="http://schemas.openxmlformats.org/officeDocument/2006/relationships/hyperlink" Target="http://app.ideascale.com/t/UM5UZBibc" TargetMode="External"/><Relationship Id="rId7" Type="http://schemas.openxmlformats.org/officeDocument/2006/relationships/hyperlink" Target="http://app.ideascale.com/t/UM5UZBixP" TargetMode="External"/><Relationship Id="rId8" Type="http://schemas.openxmlformats.org/officeDocument/2006/relationships/hyperlink" Target="http://app.ideascale.com/t/UM5UZBiTg" TargetMode="External"/><Relationship Id="rId20" Type="http://schemas.openxmlformats.org/officeDocument/2006/relationships/hyperlink" Target="http://app.ideascale.com/t/UM5UZBiyd" TargetMode="External"/><Relationship Id="rId22" Type="http://schemas.openxmlformats.org/officeDocument/2006/relationships/drawing" Target="../drawings/drawing8.xml"/><Relationship Id="rId21" Type="http://schemas.openxmlformats.org/officeDocument/2006/relationships/hyperlink" Target="http://app.ideascale.com/t/UM5UZBiV6" TargetMode="External"/><Relationship Id="rId11" Type="http://schemas.openxmlformats.org/officeDocument/2006/relationships/hyperlink" Target="http://app.ideascale.com/t/UM5UZBiyx" TargetMode="External"/><Relationship Id="rId10" Type="http://schemas.openxmlformats.org/officeDocument/2006/relationships/hyperlink" Target="http://app.ideascale.com/t/UM5UZBitE" TargetMode="External"/><Relationship Id="rId13" Type="http://schemas.openxmlformats.org/officeDocument/2006/relationships/hyperlink" Target="http://app.ideascale.com/t/UM5UZBicz" TargetMode="External"/><Relationship Id="rId12" Type="http://schemas.openxmlformats.org/officeDocument/2006/relationships/hyperlink" Target="http://app.ideascale.com/t/UM5UZBitI" TargetMode="External"/><Relationship Id="rId15" Type="http://schemas.openxmlformats.org/officeDocument/2006/relationships/hyperlink" Target="http://app.ideascale.com/t/UM5UZBilh" TargetMode="External"/><Relationship Id="rId14" Type="http://schemas.openxmlformats.org/officeDocument/2006/relationships/hyperlink" Target="http://app.ideascale.com/t/UM5UZBitD" TargetMode="External"/><Relationship Id="rId17" Type="http://schemas.openxmlformats.org/officeDocument/2006/relationships/hyperlink" Target="http://app.ideascale.com/t/UM5UZBiwx" TargetMode="External"/><Relationship Id="rId16" Type="http://schemas.openxmlformats.org/officeDocument/2006/relationships/hyperlink" Target="http://app.ideascale.com/t/UM5UZBiv9" TargetMode="External"/><Relationship Id="rId19" Type="http://schemas.openxmlformats.org/officeDocument/2006/relationships/hyperlink" Target="http://app.ideascale.com/t/UM5UZBilt" TargetMode="External"/><Relationship Id="rId18" Type="http://schemas.openxmlformats.org/officeDocument/2006/relationships/hyperlink" Target="http://app.ideascale.com/t/UM5UZBixU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app.ideascale.com/t/UM5UZBiy1" TargetMode="External"/><Relationship Id="rId2" Type="http://schemas.openxmlformats.org/officeDocument/2006/relationships/hyperlink" Target="http://app.ideascale.com/t/UM5UZBiNv" TargetMode="External"/><Relationship Id="rId3" Type="http://schemas.openxmlformats.org/officeDocument/2006/relationships/hyperlink" Target="http://app.ideascale.com/t/UM5UZBiUS" TargetMode="External"/><Relationship Id="rId4" Type="http://schemas.openxmlformats.org/officeDocument/2006/relationships/hyperlink" Target="http://app.ideascale.com/t/UM5UZBiPI" TargetMode="External"/><Relationship Id="rId9" Type="http://schemas.openxmlformats.org/officeDocument/2006/relationships/hyperlink" Target="http://app.ideascale.com/t/UM5UZBiPC" TargetMode="External"/><Relationship Id="rId5" Type="http://schemas.openxmlformats.org/officeDocument/2006/relationships/hyperlink" Target="http://app.ideascale.com/t/UM5UZBiuP" TargetMode="External"/><Relationship Id="rId6" Type="http://schemas.openxmlformats.org/officeDocument/2006/relationships/hyperlink" Target="http://app.ideascale.com/t/UM5UZBiiI" TargetMode="External"/><Relationship Id="rId7" Type="http://schemas.openxmlformats.org/officeDocument/2006/relationships/hyperlink" Target="http://app.ideascale.com/t/UM5UZBinJ" TargetMode="External"/><Relationship Id="rId8" Type="http://schemas.openxmlformats.org/officeDocument/2006/relationships/hyperlink" Target="http://app.ideascale.com/t/UM5UZBimF" TargetMode="External"/><Relationship Id="rId20" Type="http://schemas.openxmlformats.org/officeDocument/2006/relationships/hyperlink" Target="http://app.ideascale.com/t/UM5UZBiNm" TargetMode="External"/><Relationship Id="rId22" Type="http://schemas.openxmlformats.org/officeDocument/2006/relationships/hyperlink" Target="http://app.ideascale.com/t/UM5UZBiwR" TargetMode="External"/><Relationship Id="rId21" Type="http://schemas.openxmlformats.org/officeDocument/2006/relationships/hyperlink" Target="http://app.ideascale.com/t/UM5UZBiY5" TargetMode="External"/><Relationship Id="rId24" Type="http://schemas.openxmlformats.org/officeDocument/2006/relationships/drawing" Target="../drawings/drawing9.xml"/><Relationship Id="rId23" Type="http://schemas.openxmlformats.org/officeDocument/2006/relationships/hyperlink" Target="http://app.ideascale.com/t/UM5UZBiQx" TargetMode="External"/><Relationship Id="rId11" Type="http://schemas.openxmlformats.org/officeDocument/2006/relationships/hyperlink" Target="http://app.ideascale.com/t/UM5UZBiyt" TargetMode="External"/><Relationship Id="rId10" Type="http://schemas.openxmlformats.org/officeDocument/2006/relationships/hyperlink" Target="http://app.ideascale.com/t/UM5UZBiPF" TargetMode="External"/><Relationship Id="rId13" Type="http://schemas.openxmlformats.org/officeDocument/2006/relationships/hyperlink" Target="http://app.ideascale.com/t/UM5UZBiO9" TargetMode="External"/><Relationship Id="rId12" Type="http://schemas.openxmlformats.org/officeDocument/2006/relationships/hyperlink" Target="http://app.ideascale.com/t/UM5UZBiQB" TargetMode="External"/><Relationship Id="rId15" Type="http://schemas.openxmlformats.org/officeDocument/2006/relationships/hyperlink" Target="http://app.ideascale.com/t/UM5UZBiaI" TargetMode="External"/><Relationship Id="rId14" Type="http://schemas.openxmlformats.org/officeDocument/2006/relationships/hyperlink" Target="http://app.ideascale.com/t/UM5UZBiSF" TargetMode="External"/><Relationship Id="rId17" Type="http://schemas.openxmlformats.org/officeDocument/2006/relationships/hyperlink" Target="http://app.ideascale.com/t/UM5UZBilG" TargetMode="External"/><Relationship Id="rId16" Type="http://schemas.openxmlformats.org/officeDocument/2006/relationships/hyperlink" Target="http://app.ideascale.com/t/UM5UZBiwb" TargetMode="External"/><Relationship Id="rId19" Type="http://schemas.openxmlformats.org/officeDocument/2006/relationships/hyperlink" Target="http://app.ideascale.com/t/UM5UZBiiT" TargetMode="External"/><Relationship Id="rId18" Type="http://schemas.openxmlformats.org/officeDocument/2006/relationships/hyperlink" Target="http://app.ideascale.com/t/UM5UZBiWh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0.xml"/><Relationship Id="rId1" Type="http://schemas.openxmlformats.org/officeDocument/2006/relationships/hyperlink" Target="http://app.ideascale.com/t/UM5UZBiQO" TargetMode="External"/><Relationship Id="rId2" Type="http://schemas.openxmlformats.org/officeDocument/2006/relationships/hyperlink" Target="http://app.ideascale.com/t/UM5UZBisN" TargetMode="External"/><Relationship Id="rId3" Type="http://schemas.openxmlformats.org/officeDocument/2006/relationships/hyperlink" Target="http://app.ideascale.com/t/UM5UZBiS0" TargetMode="External"/><Relationship Id="rId4" Type="http://schemas.openxmlformats.org/officeDocument/2006/relationships/hyperlink" Target="http://app.ideascale.com/t/UM5UZBiof" TargetMode="External"/><Relationship Id="rId9" Type="http://schemas.openxmlformats.org/officeDocument/2006/relationships/hyperlink" Target="http://app.ideascale.com/t/UM5UZBiy5" TargetMode="External"/><Relationship Id="rId5" Type="http://schemas.openxmlformats.org/officeDocument/2006/relationships/hyperlink" Target="http://app.ideascale.com/t/UM5UZBiqB" TargetMode="External"/><Relationship Id="rId6" Type="http://schemas.openxmlformats.org/officeDocument/2006/relationships/hyperlink" Target="http://app.ideascale.com/t/UM5UZBivQ" TargetMode="External"/><Relationship Id="rId7" Type="http://schemas.openxmlformats.org/officeDocument/2006/relationships/hyperlink" Target="http://app.ideascale.com/t/UM5UZBidF" TargetMode="External"/><Relationship Id="rId8" Type="http://schemas.openxmlformats.org/officeDocument/2006/relationships/hyperlink" Target="http://app.ideascale.com/t/UM5UZBia9" TargetMode="External"/><Relationship Id="rId31" Type="http://schemas.openxmlformats.org/officeDocument/2006/relationships/hyperlink" Target="http://app.ideascale.com/t/UM5UZBiXG" TargetMode="External"/><Relationship Id="rId30" Type="http://schemas.openxmlformats.org/officeDocument/2006/relationships/hyperlink" Target="http://app.ideascale.com/t/UM5UZBiwm" TargetMode="External"/><Relationship Id="rId33" Type="http://schemas.openxmlformats.org/officeDocument/2006/relationships/hyperlink" Target="http://app.ideascale.com/t/UM5UZBisn" TargetMode="External"/><Relationship Id="rId32" Type="http://schemas.openxmlformats.org/officeDocument/2006/relationships/hyperlink" Target="http://app.ideascale.com/t/UM5UZBipu" TargetMode="External"/><Relationship Id="rId35" Type="http://schemas.openxmlformats.org/officeDocument/2006/relationships/hyperlink" Target="http://app.ideascale.com/t/UM5UZBisb" TargetMode="External"/><Relationship Id="rId34" Type="http://schemas.openxmlformats.org/officeDocument/2006/relationships/hyperlink" Target="http://app.ideascale.com/t/UM5UZBiPw" TargetMode="External"/><Relationship Id="rId37" Type="http://schemas.openxmlformats.org/officeDocument/2006/relationships/hyperlink" Target="http://app.ideascale.com/t/UM5UZBiuf" TargetMode="External"/><Relationship Id="rId36" Type="http://schemas.openxmlformats.org/officeDocument/2006/relationships/hyperlink" Target="http://app.ideascale.com/t/UM5UZBix6" TargetMode="External"/><Relationship Id="rId39" Type="http://schemas.openxmlformats.org/officeDocument/2006/relationships/hyperlink" Target="http://app.ideascale.com/t/UM5UZBimi" TargetMode="External"/><Relationship Id="rId38" Type="http://schemas.openxmlformats.org/officeDocument/2006/relationships/hyperlink" Target="http://app.ideascale.com/t/UM5UZBixP" TargetMode="External"/><Relationship Id="rId20" Type="http://schemas.openxmlformats.org/officeDocument/2006/relationships/hyperlink" Target="http://app.ideascale.com/t/UM5UZBiOi" TargetMode="External"/><Relationship Id="rId22" Type="http://schemas.openxmlformats.org/officeDocument/2006/relationships/hyperlink" Target="http://app.ideascale.com/t/UM5UZBiRN" TargetMode="External"/><Relationship Id="rId21" Type="http://schemas.openxmlformats.org/officeDocument/2006/relationships/hyperlink" Target="http://app.ideascale.com/t/UM5UZBiu9" TargetMode="External"/><Relationship Id="rId24" Type="http://schemas.openxmlformats.org/officeDocument/2006/relationships/hyperlink" Target="http://app.ideascale.com/t/UM5UZBiNj" TargetMode="External"/><Relationship Id="rId23" Type="http://schemas.openxmlformats.org/officeDocument/2006/relationships/hyperlink" Target="http://app.ideascale.com/t/UM5UZBiTk" TargetMode="External"/><Relationship Id="rId26" Type="http://schemas.openxmlformats.org/officeDocument/2006/relationships/hyperlink" Target="http://app.ideascale.com/t/UM5UZBizG" TargetMode="External"/><Relationship Id="rId25" Type="http://schemas.openxmlformats.org/officeDocument/2006/relationships/hyperlink" Target="http://app.ideascale.com/t/UM5UZBiww" TargetMode="External"/><Relationship Id="rId28" Type="http://schemas.openxmlformats.org/officeDocument/2006/relationships/hyperlink" Target="http://app.ideascale.com/t/UM5UZBiu2" TargetMode="External"/><Relationship Id="rId27" Type="http://schemas.openxmlformats.org/officeDocument/2006/relationships/hyperlink" Target="http://app.ideascale.com/t/UM5UZBiSO" TargetMode="External"/><Relationship Id="rId29" Type="http://schemas.openxmlformats.org/officeDocument/2006/relationships/hyperlink" Target="http://app.ideascale.com/t/UM5UZBiu7" TargetMode="External"/><Relationship Id="rId11" Type="http://schemas.openxmlformats.org/officeDocument/2006/relationships/hyperlink" Target="http://app.ideascale.com/t/UM5UZBiOo" TargetMode="External"/><Relationship Id="rId10" Type="http://schemas.openxmlformats.org/officeDocument/2006/relationships/hyperlink" Target="http://app.ideascale.com/t/UM5UZBiRi" TargetMode="External"/><Relationship Id="rId13" Type="http://schemas.openxmlformats.org/officeDocument/2006/relationships/hyperlink" Target="http://app.ideascale.com/t/UM5UZBinQ" TargetMode="External"/><Relationship Id="rId12" Type="http://schemas.openxmlformats.org/officeDocument/2006/relationships/hyperlink" Target="http://app.ideascale.com/t/UM5UZBiSG" TargetMode="External"/><Relationship Id="rId15" Type="http://schemas.openxmlformats.org/officeDocument/2006/relationships/hyperlink" Target="http://app.ideascale.com/t/UM5UZBiel" TargetMode="External"/><Relationship Id="rId14" Type="http://schemas.openxmlformats.org/officeDocument/2006/relationships/hyperlink" Target="http://app.ideascale.com/t/UM5UZBirb" TargetMode="External"/><Relationship Id="rId17" Type="http://schemas.openxmlformats.org/officeDocument/2006/relationships/hyperlink" Target="http://app.ideascale.com/t/UM5UZBihs" TargetMode="External"/><Relationship Id="rId16" Type="http://schemas.openxmlformats.org/officeDocument/2006/relationships/hyperlink" Target="http://app.ideascale.com/t/UM5UZBin9" TargetMode="External"/><Relationship Id="rId19" Type="http://schemas.openxmlformats.org/officeDocument/2006/relationships/hyperlink" Target="http://app.ideascale.com/t/UM5UZBiQg" TargetMode="External"/><Relationship Id="rId18" Type="http://schemas.openxmlformats.org/officeDocument/2006/relationships/hyperlink" Target="http://app.ideascale.com/t/UM5UZBigR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1.88"/>
    <col customWidth="1" min="3" max="3" width="14.0"/>
    <col customWidth="1" min="4" max="4" width="12.5"/>
    <col customWidth="1" min="5" max="5" width="11.88"/>
    <col customWidth="1" min="6" max="6" width="13.63"/>
    <col customWidth="1" min="7" max="8" width="17.88"/>
    <col customWidth="1" min="9" max="9" width="18.38"/>
    <col customWidth="1" min="10" max="10" width="11.88"/>
    <col customWidth="1" min="11" max="11" width="14.63"/>
    <col customWidth="1" min="12" max="12" width="12.25"/>
    <col customWidth="1" min="13" max="13" width="13.25"/>
    <col customWidth="1" min="14" max="14" width="15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1" t="s">
        <v>11</v>
      </c>
      <c r="M1" s="8" t="s">
        <v>12</v>
      </c>
      <c r="N1" s="9" t="s">
        <v>13</v>
      </c>
    </row>
    <row r="2" ht="15.75" customHeight="1">
      <c r="A2" s="10" t="s">
        <v>14</v>
      </c>
      <c r="B2" s="11" t="s">
        <v>15</v>
      </c>
      <c r="C2" s="12">
        <v>5.0</v>
      </c>
      <c r="D2" s="13">
        <v>4863.0</v>
      </c>
      <c r="E2" s="13">
        <v>168.0</v>
      </c>
      <c r="F2" s="13">
        <v>4946.0</v>
      </c>
      <c r="G2" s="14">
        <v>8.85478111E8</v>
      </c>
      <c r="H2" s="14">
        <v>2.7844494E7</v>
      </c>
      <c r="I2" s="15">
        <f t="shared" ref="I2:I44" si="1">G2-H2</f>
        <v>857633617</v>
      </c>
      <c r="J2" s="16" t="str">
        <f t="shared" ref="J2:J44" si="2">IF(H2=0,"YES",IF(G2/H2&gt;=1.15,"YES","NO"))</f>
        <v>YES</v>
      </c>
      <c r="K2" s="17">
        <v>7500.0</v>
      </c>
      <c r="L2" s="18" t="str">
        <f>If(Validation!B12&gt;=K2,IF(J2="Yes","FUNDED","NOT FUNDED"),"NOT FUNDED")</f>
        <v>FUNDED</v>
      </c>
      <c r="M2" s="19">
        <f>If(Validation!B12&gt;=K2,Validation!B12-K2,Validation!B12)</f>
        <v>592500</v>
      </c>
      <c r="N2" s="20" t="str">
        <f t="shared" ref="N2:N44" si="3">If(J2="YES",IF(L2="FUNDED","","Over Budget"),"Approval Threshold")</f>
        <v/>
      </c>
    </row>
    <row r="3" ht="15.75" customHeight="1">
      <c r="A3" s="10" t="s">
        <v>16</v>
      </c>
      <c r="B3" s="11" t="s">
        <v>17</v>
      </c>
      <c r="C3" s="12">
        <v>4.54</v>
      </c>
      <c r="D3" s="13">
        <v>2153.0</v>
      </c>
      <c r="E3" s="13">
        <v>102.0</v>
      </c>
      <c r="F3" s="13">
        <v>2255.0</v>
      </c>
      <c r="G3" s="14">
        <v>5.54450995E8</v>
      </c>
      <c r="H3" s="14">
        <v>2.1710291E7</v>
      </c>
      <c r="I3" s="15">
        <f t="shared" si="1"/>
        <v>532740704</v>
      </c>
      <c r="J3" s="16" t="str">
        <f t="shared" si="2"/>
        <v>YES</v>
      </c>
      <c r="K3" s="17">
        <v>50000.0</v>
      </c>
      <c r="L3" s="18" t="str">
        <f t="shared" ref="L3:L44" si="4">If(M2&gt;=K3,IF(J3="Yes","FUNDED","NOT FUNDED"),"NOT FUNDED")</f>
        <v>FUNDED</v>
      </c>
      <c r="M3" s="19">
        <f t="shared" ref="M3:M44" si="5">If(L3="FUNDED",IF(M2&gt;=K3,(M2-K3),M2),M2)</f>
        <v>542500</v>
      </c>
      <c r="N3" s="20" t="str">
        <f t="shared" si="3"/>
        <v/>
      </c>
    </row>
    <row r="4" ht="15.75" customHeight="1">
      <c r="A4" s="10" t="s">
        <v>18</v>
      </c>
      <c r="B4" s="11" t="s">
        <v>19</v>
      </c>
      <c r="C4" s="12">
        <v>4.76</v>
      </c>
      <c r="D4" s="13">
        <v>2392.0</v>
      </c>
      <c r="E4" s="13">
        <v>132.0</v>
      </c>
      <c r="F4" s="13">
        <v>2524.0</v>
      </c>
      <c r="G4" s="14">
        <v>5.63268896E8</v>
      </c>
      <c r="H4" s="14">
        <v>5.3313915E7</v>
      </c>
      <c r="I4" s="15">
        <f t="shared" si="1"/>
        <v>509954981</v>
      </c>
      <c r="J4" s="16" t="str">
        <f t="shared" si="2"/>
        <v>YES</v>
      </c>
      <c r="K4" s="17">
        <v>9000.0</v>
      </c>
      <c r="L4" s="18" t="str">
        <f t="shared" si="4"/>
        <v>FUNDED</v>
      </c>
      <c r="M4" s="19">
        <f t="shared" si="5"/>
        <v>533500</v>
      </c>
      <c r="N4" s="20" t="str">
        <f t="shared" si="3"/>
        <v/>
      </c>
    </row>
    <row r="5" ht="15.75" customHeight="1">
      <c r="A5" s="10" t="s">
        <v>20</v>
      </c>
      <c r="B5" s="11" t="s">
        <v>21</v>
      </c>
      <c r="C5" s="12">
        <v>4.77</v>
      </c>
      <c r="D5" s="13">
        <v>2528.0</v>
      </c>
      <c r="E5" s="13">
        <v>187.0</v>
      </c>
      <c r="F5" s="13">
        <v>2715.0</v>
      </c>
      <c r="G5" s="14">
        <v>5.3290176E8</v>
      </c>
      <c r="H5" s="14">
        <v>3.5289706E7</v>
      </c>
      <c r="I5" s="15">
        <f t="shared" si="1"/>
        <v>497612054</v>
      </c>
      <c r="J5" s="16" t="str">
        <f t="shared" si="2"/>
        <v>YES</v>
      </c>
      <c r="K5" s="17">
        <v>12000.0</v>
      </c>
      <c r="L5" s="18" t="str">
        <f t="shared" si="4"/>
        <v>FUNDED</v>
      </c>
      <c r="M5" s="19">
        <f t="shared" si="5"/>
        <v>521500</v>
      </c>
      <c r="N5" s="20" t="str">
        <f t="shared" si="3"/>
        <v/>
      </c>
    </row>
    <row r="6" ht="15.75" customHeight="1">
      <c r="A6" s="10" t="s">
        <v>22</v>
      </c>
      <c r="B6" s="11" t="s">
        <v>23</v>
      </c>
      <c r="C6" s="12">
        <v>4.67</v>
      </c>
      <c r="D6" s="13">
        <v>2592.0</v>
      </c>
      <c r="E6" s="13">
        <v>127.0</v>
      </c>
      <c r="F6" s="13">
        <v>2719.0</v>
      </c>
      <c r="G6" s="14">
        <v>4.4120008E8</v>
      </c>
      <c r="H6" s="14">
        <v>2.4988602E7</v>
      </c>
      <c r="I6" s="15">
        <f t="shared" si="1"/>
        <v>416211478</v>
      </c>
      <c r="J6" s="16" t="str">
        <f t="shared" si="2"/>
        <v>YES</v>
      </c>
      <c r="K6" s="17">
        <v>15000.0</v>
      </c>
      <c r="L6" s="18" t="str">
        <f t="shared" si="4"/>
        <v>FUNDED</v>
      </c>
      <c r="M6" s="19">
        <f t="shared" si="5"/>
        <v>506500</v>
      </c>
      <c r="N6" s="20" t="str">
        <f t="shared" si="3"/>
        <v/>
      </c>
    </row>
    <row r="7" ht="15.75" customHeight="1">
      <c r="A7" s="10" t="s">
        <v>24</v>
      </c>
      <c r="B7" s="11" t="s">
        <v>25</v>
      </c>
      <c r="C7" s="12">
        <v>4.63</v>
      </c>
      <c r="D7" s="13">
        <v>1630.0</v>
      </c>
      <c r="E7" s="13">
        <v>121.0</v>
      </c>
      <c r="F7" s="13">
        <v>1751.0</v>
      </c>
      <c r="G7" s="14">
        <v>3.30181427E8</v>
      </c>
      <c r="H7" s="14">
        <v>8395302.0</v>
      </c>
      <c r="I7" s="15">
        <f t="shared" si="1"/>
        <v>321786125</v>
      </c>
      <c r="J7" s="16" t="str">
        <f t="shared" si="2"/>
        <v>YES</v>
      </c>
      <c r="K7" s="17">
        <v>10000.0</v>
      </c>
      <c r="L7" s="18" t="str">
        <f t="shared" si="4"/>
        <v>FUNDED</v>
      </c>
      <c r="M7" s="19">
        <f t="shared" si="5"/>
        <v>496500</v>
      </c>
      <c r="N7" s="20" t="str">
        <f t="shared" si="3"/>
        <v/>
      </c>
    </row>
    <row r="8" ht="15.75" customHeight="1">
      <c r="A8" s="10" t="s">
        <v>26</v>
      </c>
      <c r="B8" s="11" t="s">
        <v>27</v>
      </c>
      <c r="C8" s="12">
        <v>4.42</v>
      </c>
      <c r="D8" s="13">
        <v>1209.0</v>
      </c>
      <c r="E8" s="13">
        <v>290.0</v>
      </c>
      <c r="F8" s="13">
        <v>1347.0</v>
      </c>
      <c r="G8" s="14">
        <v>3.39559436E8</v>
      </c>
      <c r="H8" s="14">
        <v>2.8354447E7</v>
      </c>
      <c r="I8" s="15">
        <f t="shared" si="1"/>
        <v>311204989</v>
      </c>
      <c r="J8" s="16" t="str">
        <f t="shared" si="2"/>
        <v>YES</v>
      </c>
      <c r="K8" s="17">
        <v>1200.0</v>
      </c>
      <c r="L8" s="18" t="str">
        <f t="shared" si="4"/>
        <v>FUNDED</v>
      </c>
      <c r="M8" s="19">
        <f t="shared" si="5"/>
        <v>495300</v>
      </c>
      <c r="N8" s="20" t="str">
        <f t="shared" si="3"/>
        <v/>
      </c>
    </row>
    <row r="9" ht="15.75" customHeight="1">
      <c r="A9" s="10" t="s">
        <v>28</v>
      </c>
      <c r="B9" s="11" t="s">
        <v>29</v>
      </c>
      <c r="C9" s="12">
        <v>4.58</v>
      </c>
      <c r="D9" s="13">
        <v>1158.0</v>
      </c>
      <c r="E9" s="13">
        <v>386.0</v>
      </c>
      <c r="F9" s="13">
        <v>1311.0</v>
      </c>
      <c r="G9" s="14">
        <v>3.40716964E8</v>
      </c>
      <c r="H9" s="14">
        <v>3.7895165E7</v>
      </c>
      <c r="I9" s="15">
        <f t="shared" si="1"/>
        <v>302821799</v>
      </c>
      <c r="J9" s="16" t="str">
        <f t="shared" si="2"/>
        <v>YES</v>
      </c>
      <c r="K9" s="17">
        <v>18000.0</v>
      </c>
      <c r="L9" s="18" t="str">
        <f t="shared" si="4"/>
        <v>FUNDED</v>
      </c>
      <c r="M9" s="19">
        <f t="shared" si="5"/>
        <v>477300</v>
      </c>
      <c r="N9" s="20" t="str">
        <f t="shared" si="3"/>
        <v/>
      </c>
    </row>
    <row r="10" ht="15.75" customHeight="1">
      <c r="A10" s="10" t="s">
        <v>30</v>
      </c>
      <c r="B10" s="11" t="s">
        <v>31</v>
      </c>
      <c r="C10" s="12">
        <v>4.61</v>
      </c>
      <c r="D10" s="13">
        <v>2001.0</v>
      </c>
      <c r="E10" s="13">
        <v>225.0</v>
      </c>
      <c r="F10" s="13">
        <v>2240.0</v>
      </c>
      <c r="G10" s="14">
        <v>3.55828513E8</v>
      </c>
      <c r="H10" s="14">
        <v>6.1857506E7</v>
      </c>
      <c r="I10" s="15">
        <f t="shared" si="1"/>
        <v>293971007</v>
      </c>
      <c r="J10" s="16" t="str">
        <f t="shared" si="2"/>
        <v>YES</v>
      </c>
      <c r="K10" s="17">
        <v>50000.0</v>
      </c>
      <c r="L10" s="18" t="str">
        <f t="shared" si="4"/>
        <v>FUNDED</v>
      </c>
      <c r="M10" s="19">
        <f t="shared" si="5"/>
        <v>427300</v>
      </c>
      <c r="N10" s="20" t="str">
        <f t="shared" si="3"/>
        <v/>
      </c>
    </row>
    <row r="11" ht="15.75" customHeight="1">
      <c r="A11" s="10" t="s">
        <v>32</v>
      </c>
      <c r="B11" s="11" t="s">
        <v>33</v>
      </c>
      <c r="C11" s="12">
        <v>4.21</v>
      </c>
      <c r="D11" s="13">
        <v>751.0</v>
      </c>
      <c r="E11" s="13">
        <v>183.0</v>
      </c>
      <c r="F11" s="13">
        <v>934.0</v>
      </c>
      <c r="G11" s="14">
        <v>2.56597716E8</v>
      </c>
      <c r="H11" s="14">
        <v>1.8215279E7</v>
      </c>
      <c r="I11" s="15">
        <f t="shared" si="1"/>
        <v>238382437</v>
      </c>
      <c r="J11" s="16" t="str">
        <f t="shared" si="2"/>
        <v>YES</v>
      </c>
      <c r="K11" s="17">
        <v>10080.0</v>
      </c>
      <c r="L11" s="18" t="str">
        <f t="shared" si="4"/>
        <v>FUNDED</v>
      </c>
      <c r="M11" s="19">
        <f t="shared" si="5"/>
        <v>417220</v>
      </c>
      <c r="N11" s="20" t="str">
        <f t="shared" si="3"/>
        <v/>
      </c>
    </row>
    <row r="12" ht="15.75" customHeight="1">
      <c r="A12" s="10" t="s">
        <v>34</v>
      </c>
      <c r="B12" s="11" t="s">
        <v>35</v>
      </c>
      <c r="C12" s="12">
        <v>4.44</v>
      </c>
      <c r="D12" s="13">
        <v>1038.0</v>
      </c>
      <c r="E12" s="13">
        <v>170.0</v>
      </c>
      <c r="F12" s="13">
        <v>1208.0</v>
      </c>
      <c r="G12" s="14">
        <v>2.66508763E8</v>
      </c>
      <c r="H12" s="14">
        <v>3.5473292E7</v>
      </c>
      <c r="I12" s="15">
        <f t="shared" si="1"/>
        <v>231035471</v>
      </c>
      <c r="J12" s="16" t="str">
        <f t="shared" si="2"/>
        <v>YES</v>
      </c>
      <c r="K12" s="17">
        <v>60000.0</v>
      </c>
      <c r="L12" s="18" t="str">
        <f t="shared" si="4"/>
        <v>FUNDED</v>
      </c>
      <c r="M12" s="19">
        <f t="shared" si="5"/>
        <v>357220</v>
      </c>
      <c r="N12" s="20" t="str">
        <f t="shared" si="3"/>
        <v/>
      </c>
    </row>
    <row r="13" ht="15.75" customHeight="1">
      <c r="A13" s="10" t="s">
        <v>36</v>
      </c>
      <c r="B13" s="11" t="s">
        <v>37</v>
      </c>
      <c r="C13" s="12">
        <v>4.0</v>
      </c>
      <c r="D13" s="13">
        <v>1179.0</v>
      </c>
      <c r="E13" s="13">
        <v>144.0</v>
      </c>
      <c r="F13" s="13">
        <v>1323.0</v>
      </c>
      <c r="G13" s="14">
        <v>2.13787977E8</v>
      </c>
      <c r="H13" s="14">
        <v>2.1651005E7</v>
      </c>
      <c r="I13" s="15">
        <f t="shared" si="1"/>
        <v>192136972</v>
      </c>
      <c r="J13" s="16" t="str">
        <f t="shared" si="2"/>
        <v>YES</v>
      </c>
      <c r="K13" s="17">
        <v>52500.0</v>
      </c>
      <c r="L13" s="18" t="str">
        <f t="shared" si="4"/>
        <v>FUNDED</v>
      </c>
      <c r="M13" s="19">
        <f t="shared" si="5"/>
        <v>304720</v>
      </c>
      <c r="N13" s="20" t="str">
        <f t="shared" si="3"/>
        <v/>
      </c>
    </row>
    <row r="14" ht="15.75" customHeight="1">
      <c r="A14" s="10" t="s">
        <v>38</v>
      </c>
      <c r="B14" s="11" t="s">
        <v>39</v>
      </c>
      <c r="C14" s="12">
        <v>4.05</v>
      </c>
      <c r="D14" s="13">
        <v>634.0</v>
      </c>
      <c r="E14" s="13">
        <v>273.0</v>
      </c>
      <c r="F14" s="13">
        <v>875.0</v>
      </c>
      <c r="G14" s="14">
        <v>2.15767604E8</v>
      </c>
      <c r="H14" s="14">
        <v>2.7462352E7</v>
      </c>
      <c r="I14" s="15">
        <f t="shared" si="1"/>
        <v>188305252</v>
      </c>
      <c r="J14" s="16" t="str">
        <f t="shared" si="2"/>
        <v>YES</v>
      </c>
      <c r="K14" s="17">
        <v>2500.0</v>
      </c>
      <c r="L14" s="18" t="str">
        <f t="shared" si="4"/>
        <v>FUNDED</v>
      </c>
      <c r="M14" s="19">
        <f t="shared" si="5"/>
        <v>302220</v>
      </c>
      <c r="N14" s="20" t="str">
        <f t="shared" si="3"/>
        <v/>
      </c>
    </row>
    <row r="15" ht="15.75" customHeight="1">
      <c r="A15" s="10" t="s">
        <v>40</v>
      </c>
      <c r="B15" s="11" t="s">
        <v>41</v>
      </c>
      <c r="C15" s="12">
        <v>4.26</v>
      </c>
      <c r="D15" s="13">
        <v>1024.0</v>
      </c>
      <c r="E15" s="13">
        <v>203.0</v>
      </c>
      <c r="F15" s="13">
        <v>1227.0</v>
      </c>
      <c r="G15" s="14">
        <v>2.05742056E8</v>
      </c>
      <c r="H15" s="14">
        <v>3.8877397E7</v>
      </c>
      <c r="I15" s="15">
        <f t="shared" si="1"/>
        <v>166864659</v>
      </c>
      <c r="J15" s="16" t="str">
        <f t="shared" si="2"/>
        <v>YES</v>
      </c>
      <c r="K15" s="17">
        <v>25400.0</v>
      </c>
      <c r="L15" s="18" t="str">
        <f t="shared" si="4"/>
        <v>FUNDED</v>
      </c>
      <c r="M15" s="19">
        <f t="shared" si="5"/>
        <v>276820</v>
      </c>
      <c r="N15" s="20" t="str">
        <f t="shared" si="3"/>
        <v/>
      </c>
    </row>
    <row r="16" ht="15.75" customHeight="1">
      <c r="A16" s="10" t="s">
        <v>42</v>
      </c>
      <c r="B16" s="11" t="s">
        <v>43</v>
      </c>
      <c r="C16" s="12">
        <v>3.25</v>
      </c>
      <c r="D16" s="13">
        <v>466.0</v>
      </c>
      <c r="E16" s="13">
        <v>192.0</v>
      </c>
      <c r="F16" s="13">
        <v>739.0</v>
      </c>
      <c r="G16" s="14">
        <v>1.866083E8</v>
      </c>
      <c r="H16" s="14">
        <v>2.4363925E7</v>
      </c>
      <c r="I16" s="15">
        <f t="shared" si="1"/>
        <v>162244375</v>
      </c>
      <c r="J16" s="16" t="str">
        <f t="shared" si="2"/>
        <v>YES</v>
      </c>
      <c r="K16" s="17">
        <v>2500.0</v>
      </c>
      <c r="L16" s="18" t="str">
        <f t="shared" si="4"/>
        <v>FUNDED</v>
      </c>
      <c r="M16" s="19">
        <f t="shared" si="5"/>
        <v>274320</v>
      </c>
      <c r="N16" s="20" t="str">
        <f t="shared" si="3"/>
        <v/>
      </c>
    </row>
    <row r="17" ht="15.75" customHeight="1">
      <c r="A17" s="10" t="s">
        <v>44</v>
      </c>
      <c r="B17" s="11" t="s">
        <v>45</v>
      </c>
      <c r="C17" s="12">
        <v>4.14</v>
      </c>
      <c r="D17" s="13">
        <v>762.0</v>
      </c>
      <c r="E17" s="13">
        <v>144.0</v>
      </c>
      <c r="F17" s="13">
        <v>906.0</v>
      </c>
      <c r="G17" s="14">
        <v>1.66040203E8</v>
      </c>
      <c r="H17" s="14">
        <v>1.5872685E7</v>
      </c>
      <c r="I17" s="15">
        <f t="shared" si="1"/>
        <v>150167518</v>
      </c>
      <c r="J17" s="16" t="str">
        <f t="shared" si="2"/>
        <v>YES</v>
      </c>
      <c r="K17" s="17">
        <v>12980.0</v>
      </c>
      <c r="L17" s="18" t="str">
        <f t="shared" si="4"/>
        <v>FUNDED</v>
      </c>
      <c r="M17" s="19">
        <f t="shared" si="5"/>
        <v>261340</v>
      </c>
      <c r="N17" s="20" t="str">
        <f t="shared" si="3"/>
        <v/>
      </c>
    </row>
    <row r="18" ht="15.75" customHeight="1">
      <c r="A18" s="10" t="s">
        <v>46</v>
      </c>
      <c r="B18" s="11" t="s">
        <v>47</v>
      </c>
      <c r="C18" s="12">
        <v>3.53</v>
      </c>
      <c r="D18" s="13">
        <v>535.0</v>
      </c>
      <c r="E18" s="13">
        <v>438.0</v>
      </c>
      <c r="F18" s="13">
        <v>760.0</v>
      </c>
      <c r="G18" s="14">
        <v>1.55077281E8</v>
      </c>
      <c r="H18" s="14">
        <v>1.652731E7</v>
      </c>
      <c r="I18" s="15">
        <f t="shared" si="1"/>
        <v>138549971</v>
      </c>
      <c r="J18" s="16" t="str">
        <f t="shared" si="2"/>
        <v>YES</v>
      </c>
      <c r="K18" s="17">
        <v>14550.0</v>
      </c>
      <c r="L18" s="18" t="str">
        <f t="shared" si="4"/>
        <v>FUNDED</v>
      </c>
      <c r="M18" s="19">
        <f t="shared" si="5"/>
        <v>246790</v>
      </c>
      <c r="N18" s="20" t="str">
        <f t="shared" si="3"/>
        <v/>
      </c>
    </row>
    <row r="19" ht="15.75" customHeight="1">
      <c r="A19" s="10" t="s">
        <v>48</v>
      </c>
      <c r="B19" s="11" t="s">
        <v>49</v>
      </c>
      <c r="C19" s="12">
        <v>4.08</v>
      </c>
      <c r="D19" s="13">
        <v>695.0</v>
      </c>
      <c r="E19" s="13">
        <v>190.0</v>
      </c>
      <c r="F19" s="13">
        <v>927.0</v>
      </c>
      <c r="G19" s="14">
        <v>1.70371928E8</v>
      </c>
      <c r="H19" s="14">
        <v>4.3720694E7</v>
      </c>
      <c r="I19" s="15">
        <f t="shared" si="1"/>
        <v>126651234</v>
      </c>
      <c r="J19" s="16" t="str">
        <f t="shared" si="2"/>
        <v>YES</v>
      </c>
      <c r="K19" s="17">
        <v>5.0</v>
      </c>
      <c r="L19" s="18" t="str">
        <f t="shared" si="4"/>
        <v>FUNDED</v>
      </c>
      <c r="M19" s="19">
        <f t="shared" si="5"/>
        <v>246785</v>
      </c>
      <c r="N19" s="20" t="str">
        <f t="shared" si="3"/>
        <v/>
      </c>
    </row>
    <row r="20" ht="15.75" customHeight="1">
      <c r="A20" s="10" t="s">
        <v>50</v>
      </c>
      <c r="B20" s="11" t="s">
        <v>51</v>
      </c>
      <c r="C20" s="12">
        <v>4.33</v>
      </c>
      <c r="D20" s="13">
        <v>907.0</v>
      </c>
      <c r="E20" s="13">
        <v>252.0</v>
      </c>
      <c r="F20" s="13">
        <v>1097.0</v>
      </c>
      <c r="G20" s="14">
        <v>2.20554738E8</v>
      </c>
      <c r="H20" s="14">
        <v>9.7939786E7</v>
      </c>
      <c r="I20" s="15">
        <f t="shared" si="1"/>
        <v>122614952</v>
      </c>
      <c r="J20" s="16" t="str">
        <f t="shared" si="2"/>
        <v>YES</v>
      </c>
      <c r="K20" s="17">
        <v>69945.0</v>
      </c>
      <c r="L20" s="18" t="str">
        <f t="shared" si="4"/>
        <v>FUNDED</v>
      </c>
      <c r="M20" s="19">
        <f t="shared" si="5"/>
        <v>176840</v>
      </c>
      <c r="N20" s="20" t="str">
        <f t="shared" si="3"/>
        <v/>
      </c>
    </row>
    <row r="21" ht="15.75" customHeight="1">
      <c r="A21" s="10" t="s">
        <v>52</v>
      </c>
      <c r="B21" s="11" t="s">
        <v>53</v>
      </c>
      <c r="C21" s="12">
        <v>3.92</v>
      </c>
      <c r="D21" s="13">
        <v>667.0</v>
      </c>
      <c r="E21" s="13">
        <v>273.0</v>
      </c>
      <c r="F21" s="13">
        <v>940.0</v>
      </c>
      <c r="G21" s="14">
        <v>1.29107628E8</v>
      </c>
      <c r="H21" s="14">
        <v>3.3128042E7</v>
      </c>
      <c r="I21" s="15">
        <f t="shared" si="1"/>
        <v>95979586</v>
      </c>
      <c r="J21" s="16" t="str">
        <f t="shared" si="2"/>
        <v>YES</v>
      </c>
      <c r="K21" s="17">
        <v>80000.0</v>
      </c>
      <c r="L21" s="18" t="str">
        <f t="shared" si="4"/>
        <v>FUNDED</v>
      </c>
      <c r="M21" s="19">
        <f t="shared" si="5"/>
        <v>96840</v>
      </c>
      <c r="N21" s="20" t="str">
        <f t="shared" si="3"/>
        <v/>
      </c>
    </row>
    <row r="22" ht="15.75" customHeight="1">
      <c r="A22" s="10" t="s">
        <v>54</v>
      </c>
      <c r="B22" s="11" t="s">
        <v>55</v>
      </c>
      <c r="C22" s="12">
        <v>4.19</v>
      </c>
      <c r="D22" s="13">
        <v>813.0</v>
      </c>
      <c r="E22" s="13">
        <v>232.0</v>
      </c>
      <c r="F22" s="13">
        <v>981.0</v>
      </c>
      <c r="G22" s="14">
        <v>1.34909935E8</v>
      </c>
      <c r="H22" s="14">
        <v>4.0087834E7</v>
      </c>
      <c r="I22" s="15">
        <f t="shared" si="1"/>
        <v>94822101</v>
      </c>
      <c r="J22" s="16" t="str">
        <f t="shared" si="2"/>
        <v>YES</v>
      </c>
      <c r="K22" s="17">
        <v>5000.0</v>
      </c>
      <c r="L22" s="18" t="str">
        <f t="shared" si="4"/>
        <v>FUNDED</v>
      </c>
      <c r="M22" s="19">
        <f t="shared" si="5"/>
        <v>91840</v>
      </c>
      <c r="N22" s="20" t="str">
        <f t="shared" si="3"/>
        <v/>
      </c>
    </row>
    <row r="23" ht="15.75" customHeight="1">
      <c r="A23" s="10" t="s">
        <v>56</v>
      </c>
      <c r="B23" s="11" t="s">
        <v>57</v>
      </c>
      <c r="C23" s="12">
        <v>4.33</v>
      </c>
      <c r="D23" s="13">
        <v>1481.0</v>
      </c>
      <c r="E23" s="13">
        <v>250.0</v>
      </c>
      <c r="F23" s="13">
        <v>1763.0</v>
      </c>
      <c r="G23" s="14">
        <v>1.82440355E8</v>
      </c>
      <c r="H23" s="14">
        <v>9.1469341E7</v>
      </c>
      <c r="I23" s="15">
        <f t="shared" si="1"/>
        <v>90971014</v>
      </c>
      <c r="J23" s="16" t="str">
        <f t="shared" si="2"/>
        <v>YES</v>
      </c>
      <c r="K23" s="17">
        <v>120000.0</v>
      </c>
      <c r="L23" s="18" t="str">
        <f t="shared" si="4"/>
        <v>NOT FUNDED</v>
      </c>
      <c r="M23" s="19">
        <f t="shared" si="5"/>
        <v>91840</v>
      </c>
      <c r="N23" s="20" t="str">
        <f t="shared" si="3"/>
        <v>Over Budget</v>
      </c>
    </row>
    <row r="24" ht="15.75" customHeight="1">
      <c r="A24" s="10" t="s">
        <v>58</v>
      </c>
      <c r="B24" s="11" t="s">
        <v>59</v>
      </c>
      <c r="C24" s="12">
        <v>4.11</v>
      </c>
      <c r="D24" s="13">
        <v>535.0</v>
      </c>
      <c r="E24" s="13">
        <v>261.0</v>
      </c>
      <c r="F24" s="13">
        <v>787.0</v>
      </c>
      <c r="G24" s="14">
        <v>1.6813125E8</v>
      </c>
      <c r="H24" s="14">
        <v>1.03723831E8</v>
      </c>
      <c r="I24" s="15">
        <f t="shared" si="1"/>
        <v>64407419</v>
      </c>
      <c r="J24" s="16" t="str">
        <f t="shared" si="2"/>
        <v>YES</v>
      </c>
      <c r="K24" s="17">
        <v>8200.0</v>
      </c>
      <c r="L24" s="18" t="str">
        <f t="shared" si="4"/>
        <v>FUNDED</v>
      </c>
      <c r="M24" s="19">
        <f t="shared" si="5"/>
        <v>83640</v>
      </c>
      <c r="N24" s="20" t="str">
        <f t="shared" si="3"/>
        <v/>
      </c>
    </row>
    <row r="25" ht="15.75" customHeight="1">
      <c r="A25" s="10" t="s">
        <v>60</v>
      </c>
      <c r="B25" s="11" t="s">
        <v>61</v>
      </c>
      <c r="C25" s="12">
        <v>4.13</v>
      </c>
      <c r="D25" s="13">
        <v>989.0</v>
      </c>
      <c r="E25" s="13">
        <v>321.0</v>
      </c>
      <c r="F25" s="13">
        <v>1252.0</v>
      </c>
      <c r="G25" s="14">
        <v>1.24961201E8</v>
      </c>
      <c r="H25" s="14">
        <v>7.1429995E7</v>
      </c>
      <c r="I25" s="15">
        <f t="shared" si="1"/>
        <v>53531206</v>
      </c>
      <c r="J25" s="16" t="str">
        <f t="shared" si="2"/>
        <v>YES</v>
      </c>
      <c r="K25" s="17">
        <v>100000.0</v>
      </c>
      <c r="L25" s="18" t="str">
        <f t="shared" si="4"/>
        <v>NOT FUNDED</v>
      </c>
      <c r="M25" s="19">
        <f t="shared" si="5"/>
        <v>83640</v>
      </c>
      <c r="N25" s="20" t="str">
        <f t="shared" si="3"/>
        <v>Over Budget</v>
      </c>
    </row>
    <row r="26" ht="15.75" customHeight="1">
      <c r="A26" s="21" t="s">
        <v>62</v>
      </c>
      <c r="B26" s="22" t="s">
        <v>63</v>
      </c>
      <c r="C26" s="12">
        <v>4.0</v>
      </c>
      <c r="D26" s="13">
        <v>510.0</v>
      </c>
      <c r="E26" s="13">
        <v>316.0</v>
      </c>
      <c r="F26" s="13">
        <v>771.0</v>
      </c>
      <c r="G26" s="14">
        <v>1.4112988E8</v>
      </c>
      <c r="H26" s="14">
        <v>1.02451231E8</v>
      </c>
      <c r="I26" s="15">
        <f t="shared" si="1"/>
        <v>38678649</v>
      </c>
      <c r="J26" s="16" t="str">
        <f t="shared" si="2"/>
        <v>YES</v>
      </c>
      <c r="K26" s="17">
        <v>59842.0</v>
      </c>
      <c r="L26" s="18" t="str">
        <f t="shared" si="4"/>
        <v>FUNDED</v>
      </c>
      <c r="M26" s="19">
        <f t="shared" si="5"/>
        <v>23798</v>
      </c>
      <c r="N26" s="20" t="str">
        <f t="shared" si="3"/>
        <v/>
      </c>
    </row>
    <row r="27" ht="15.75" customHeight="1">
      <c r="A27" s="10" t="s">
        <v>64</v>
      </c>
      <c r="B27" s="11" t="s">
        <v>65</v>
      </c>
      <c r="C27" s="12">
        <v>3.2</v>
      </c>
      <c r="D27" s="13">
        <v>306.0</v>
      </c>
      <c r="E27" s="13">
        <v>661.0</v>
      </c>
      <c r="F27" s="13">
        <v>627.0</v>
      </c>
      <c r="G27" s="14">
        <v>6.3839974E7</v>
      </c>
      <c r="H27" s="14">
        <v>5.1338619E7</v>
      </c>
      <c r="I27" s="15">
        <f t="shared" si="1"/>
        <v>12501355</v>
      </c>
      <c r="J27" s="16" t="str">
        <f t="shared" si="2"/>
        <v>YES</v>
      </c>
      <c r="K27" s="17">
        <v>12000.0</v>
      </c>
      <c r="L27" s="18" t="str">
        <f t="shared" si="4"/>
        <v>FUNDED</v>
      </c>
      <c r="M27" s="19">
        <f t="shared" si="5"/>
        <v>11798</v>
      </c>
      <c r="N27" s="20" t="str">
        <f t="shared" si="3"/>
        <v/>
      </c>
    </row>
    <row r="28" ht="15.75" customHeight="1">
      <c r="A28" s="10" t="s">
        <v>66</v>
      </c>
      <c r="B28" s="11" t="s">
        <v>67</v>
      </c>
      <c r="C28" s="12">
        <v>3.36</v>
      </c>
      <c r="D28" s="13">
        <v>482.0</v>
      </c>
      <c r="E28" s="13">
        <v>138.0</v>
      </c>
      <c r="F28" s="13">
        <v>732.0</v>
      </c>
      <c r="G28" s="14">
        <v>6.1300744E7</v>
      </c>
      <c r="H28" s="14">
        <v>5.3278973E7</v>
      </c>
      <c r="I28" s="15">
        <f t="shared" si="1"/>
        <v>8021771</v>
      </c>
      <c r="J28" s="16" t="str">
        <f t="shared" si="2"/>
        <v>YES</v>
      </c>
      <c r="K28" s="17">
        <v>20800.0</v>
      </c>
      <c r="L28" s="18" t="str">
        <f t="shared" si="4"/>
        <v>NOT FUNDED</v>
      </c>
      <c r="M28" s="19">
        <f t="shared" si="5"/>
        <v>11798</v>
      </c>
      <c r="N28" s="20" t="str">
        <f t="shared" si="3"/>
        <v>Over Budget</v>
      </c>
    </row>
    <row r="29" ht="15.75" customHeight="1">
      <c r="A29" s="10" t="s">
        <v>68</v>
      </c>
      <c r="B29" s="11" t="s">
        <v>69</v>
      </c>
      <c r="C29" s="12">
        <v>3.74</v>
      </c>
      <c r="D29" s="13">
        <v>726.0</v>
      </c>
      <c r="E29" s="13">
        <v>320.0</v>
      </c>
      <c r="F29" s="13">
        <v>918.0</v>
      </c>
      <c r="G29" s="14">
        <v>6.0014145E7</v>
      </c>
      <c r="H29" s="14">
        <v>5.6125765E7</v>
      </c>
      <c r="I29" s="15">
        <f t="shared" si="1"/>
        <v>3888380</v>
      </c>
      <c r="J29" s="16" t="str">
        <f t="shared" si="2"/>
        <v>NO</v>
      </c>
      <c r="K29" s="17">
        <v>27500.0</v>
      </c>
      <c r="L29" s="18" t="str">
        <f t="shared" si="4"/>
        <v>NOT FUNDED</v>
      </c>
      <c r="M29" s="19">
        <f t="shared" si="5"/>
        <v>11798</v>
      </c>
      <c r="N29" s="20" t="str">
        <f t="shared" si="3"/>
        <v>Approval Threshold</v>
      </c>
    </row>
    <row r="30" ht="15.75" customHeight="1">
      <c r="A30" s="10" t="s">
        <v>70</v>
      </c>
      <c r="B30" s="11" t="s">
        <v>71</v>
      </c>
      <c r="C30" s="12">
        <v>3.13</v>
      </c>
      <c r="D30" s="13">
        <v>346.0</v>
      </c>
      <c r="E30" s="13">
        <v>310.0</v>
      </c>
      <c r="F30" s="13">
        <v>656.0</v>
      </c>
      <c r="G30" s="14">
        <v>4.8554422E7</v>
      </c>
      <c r="H30" s="14">
        <v>4.6520867E7</v>
      </c>
      <c r="I30" s="15">
        <f t="shared" si="1"/>
        <v>2033555</v>
      </c>
      <c r="J30" s="16" t="str">
        <f t="shared" si="2"/>
        <v>NO</v>
      </c>
      <c r="K30" s="17">
        <v>36000.0</v>
      </c>
      <c r="L30" s="18" t="str">
        <f t="shared" si="4"/>
        <v>NOT FUNDED</v>
      </c>
      <c r="M30" s="19">
        <f t="shared" si="5"/>
        <v>11798</v>
      </c>
      <c r="N30" s="20" t="str">
        <f t="shared" si="3"/>
        <v>Approval Threshold</v>
      </c>
    </row>
    <row r="31" ht="15.75" customHeight="1">
      <c r="A31" s="10" t="s">
        <v>72</v>
      </c>
      <c r="B31" s="11" t="s">
        <v>73</v>
      </c>
      <c r="C31" s="12">
        <v>3.8</v>
      </c>
      <c r="D31" s="13">
        <v>474.0</v>
      </c>
      <c r="E31" s="13">
        <v>377.0</v>
      </c>
      <c r="F31" s="13">
        <v>851.0</v>
      </c>
      <c r="G31" s="14">
        <v>7.2358323E7</v>
      </c>
      <c r="H31" s="14">
        <v>7.1570046E7</v>
      </c>
      <c r="I31" s="15">
        <f t="shared" si="1"/>
        <v>788277</v>
      </c>
      <c r="J31" s="16" t="str">
        <f t="shared" si="2"/>
        <v>NO</v>
      </c>
      <c r="K31" s="17">
        <v>100000.0</v>
      </c>
      <c r="L31" s="18" t="str">
        <f t="shared" si="4"/>
        <v>NOT FUNDED</v>
      </c>
      <c r="M31" s="19">
        <f t="shared" si="5"/>
        <v>11798</v>
      </c>
      <c r="N31" s="20" t="str">
        <f t="shared" si="3"/>
        <v>Approval Threshold</v>
      </c>
    </row>
    <row r="32" ht="15.75" customHeight="1">
      <c r="A32" s="10" t="s">
        <v>74</v>
      </c>
      <c r="B32" s="11" t="s">
        <v>75</v>
      </c>
      <c r="C32" s="12">
        <v>3.53</v>
      </c>
      <c r="D32" s="13">
        <v>326.0</v>
      </c>
      <c r="E32" s="13">
        <v>300.0</v>
      </c>
      <c r="F32" s="13">
        <v>646.0</v>
      </c>
      <c r="G32" s="14">
        <v>5.4449934E7</v>
      </c>
      <c r="H32" s="14">
        <v>5.3756832E7</v>
      </c>
      <c r="I32" s="15">
        <f t="shared" si="1"/>
        <v>693102</v>
      </c>
      <c r="J32" s="16" t="str">
        <f t="shared" si="2"/>
        <v>NO</v>
      </c>
      <c r="K32" s="17">
        <v>46000.0</v>
      </c>
      <c r="L32" s="18" t="str">
        <f t="shared" si="4"/>
        <v>NOT FUNDED</v>
      </c>
      <c r="M32" s="19">
        <f t="shared" si="5"/>
        <v>11798</v>
      </c>
      <c r="N32" s="20" t="str">
        <f t="shared" si="3"/>
        <v>Approval Threshold</v>
      </c>
    </row>
    <row r="33" ht="15.75" customHeight="1">
      <c r="A33" s="10" t="s">
        <v>76</v>
      </c>
      <c r="B33" s="11" t="s">
        <v>77</v>
      </c>
      <c r="C33" s="12">
        <v>3.07</v>
      </c>
      <c r="D33" s="13">
        <v>352.0</v>
      </c>
      <c r="E33" s="13">
        <v>117.0</v>
      </c>
      <c r="F33" s="13">
        <v>652.0</v>
      </c>
      <c r="G33" s="14">
        <v>5.4266553E7</v>
      </c>
      <c r="H33" s="14">
        <v>5.3797055E7</v>
      </c>
      <c r="I33" s="15">
        <f t="shared" si="1"/>
        <v>469498</v>
      </c>
      <c r="J33" s="16" t="str">
        <f t="shared" si="2"/>
        <v>NO</v>
      </c>
      <c r="K33" s="17">
        <v>40000.0</v>
      </c>
      <c r="L33" s="18" t="str">
        <f t="shared" si="4"/>
        <v>NOT FUNDED</v>
      </c>
      <c r="M33" s="19">
        <f t="shared" si="5"/>
        <v>11798</v>
      </c>
      <c r="N33" s="20" t="str">
        <f t="shared" si="3"/>
        <v>Approval Threshold</v>
      </c>
    </row>
    <row r="34" ht="15.75" customHeight="1">
      <c r="A34" s="10" t="s">
        <v>78</v>
      </c>
      <c r="B34" s="11" t="s">
        <v>79</v>
      </c>
      <c r="C34" s="12">
        <v>2.73</v>
      </c>
      <c r="D34" s="13">
        <v>300.0</v>
      </c>
      <c r="E34" s="13">
        <v>325.0</v>
      </c>
      <c r="F34" s="13">
        <v>625.0</v>
      </c>
      <c r="G34" s="14">
        <v>4.1603413E7</v>
      </c>
      <c r="H34" s="14">
        <v>5.0021916E7</v>
      </c>
      <c r="I34" s="15">
        <f t="shared" si="1"/>
        <v>-8418503</v>
      </c>
      <c r="J34" s="16" t="str">
        <f t="shared" si="2"/>
        <v>NO</v>
      </c>
      <c r="K34" s="17">
        <v>9700.0</v>
      </c>
      <c r="L34" s="18" t="str">
        <f t="shared" si="4"/>
        <v>NOT FUNDED</v>
      </c>
      <c r="M34" s="19">
        <f t="shared" si="5"/>
        <v>11798</v>
      </c>
      <c r="N34" s="20" t="str">
        <f t="shared" si="3"/>
        <v>Approval Threshold</v>
      </c>
    </row>
    <row r="35" ht="15.75" customHeight="1">
      <c r="A35" s="10" t="s">
        <v>80</v>
      </c>
      <c r="B35" s="11" t="s">
        <v>81</v>
      </c>
      <c r="C35" s="12">
        <v>2.93</v>
      </c>
      <c r="D35" s="13">
        <v>450.0</v>
      </c>
      <c r="E35" s="13">
        <v>263.0</v>
      </c>
      <c r="F35" s="13">
        <v>836.0</v>
      </c>
      <c r="G35" s="14">
        <v>4.809879E7</v>
      </c>
      <c r="H35" s="14">
        <v>7.3619887E7</v>
      </c>
      <c r="I35" s="15">
        <f t="shared" si="1"/>
        <v>-25521097</v>
      </c>
      <c r="J35" s="16" t="str">
        <f t="shared" si="2"/>
        <v>NO</v>
      </c>
      <c r="K35" s="17">
        <v>52500.0</v>
      </c>
      <c r="L35" s="18" t="str">
        <f t="shared" si="4"/>
        <v>NOT FUNDED</v>
      </c>
      <c r="M35" s="19">
        <f t="shared" si="5"/>
        <v>11798</v>
      </c>
      <c r="N35" s="20" t="str">
        <f t="shared" si="3"/>
        <v>Approval Threshold</v>
      </c>
    </row>
    <row r="36" ht="15.75" customHeight="1">
      <c r="A36" s="10" t="s">
        <v>82</v>
      </c>
      <c r="B36" s="11" t="s">
        <v>83</v>
      </c>
      <c r="C36" s="12">
        <v>3.43</v>
      </c>
      <c r="D36" s="13">
        <v>292.0</v>
      </c>
      <c r="E36" s="13">
        <v>239.0</v>
      </c>
      <c r="F36" s="13">
        <v>608.0</v>
      </c>
      <c r="G36" s="14">
        <v>3.3226261E7</v>
      </c>
      <c r="H36" s="14">
        <v>6.1210014E7</v>
      </c>
      <c r="I36" s="15">
        <f t="shared" si="1"/>
        <v>-27983753</v>
      </c>
      <c r="J36" s="16" t="str">
        <f t="shared" si="2"/>
        <v>NO</v>
      </c>
      <c r="K36" s="17">
        <v>7000.0</v>
      </c>
      <c r="L36" s="18" t="str">
        <f t="shared" si="4"/>
        <v>NOT FUNDED</v>
      </c>
      <c r="M36" s="19">
        <f t="shared" si="5"/>
        <v>11798</v>
      </c>
      <c r="N36" s="20" t="str">
        <f t="shared" si="3"/>
        <v>Approval Threshold</v>
      </c>
    </row>
    <row r="37" ht="15.75" customHeight="1">
      <c r="A37" s="10" t="s">
        <v>84</v>
      </c>
      <c r="B37" s="11" t="s">
        <v>85</v>
      </c>
      <c r="C37" s="12">
        <v>3.39</v>
      </c>
      <c r="D37" s="13">
        <v>311.0</v>
      </c>
      <c r="E37" s="13">
        <v>241.0</v>
      </c>
      <c r="F37" s="13">
        <v>601.0</v>
      </c>
      <c r="G37" s="14">
        <v>2.7716049E7</v>
      </c>
      <c r="H37" s="14">
        <v>5.8630294E7</v>
      </c>
      <c r="I37" s="15">
        <f t="shared" si="1"/>
        <v>-30914245</v>
      </c>
      <c r="J37" s="16" t="str">
        <f t="shared" si="2"/>
        <v>NO</v>
      </c>
      <c r="K37" s="17">
        <v>3500.0</v>
      </c>
      <c r="L37" s="18" t="str">
        <f t="shared" si="4"/>
        <v>NOT FUNDED</v>
      </c>
      <c r="M37" s="19">
        <f t="shared" si="5"/>
        <v>11798</v>
      </c>
      <c r="N37" s="20" t="str">
        <f t="shared" si="3"/>
        <v>Approval Threshold</v>
      </c>
    </row>
    <row r="38" ht="15.75" customHeight="1">
      <c r="A38" s="10" t="s">
        <v>86</v>
      </c>
      <c r="B38" s="11" t="s">
        <v>87</v>
      </c>
      <c r="C38" s="12">
        <v>3.05</v>
      </c>
      <c r="D38" s="13">
        <v>416.0</v>
      </c>
      <c r="E38" s="13">
        <v>305.0</v>
      </c>
      <c r="F38" s="13">
        <v>721.0</v>
      </c>
      <c r="G38" s="14">
        <v>3.4508753E7</v>
      </c>
      <c r="H38" s="14">
        <v>6.6606481E7</v>
      </c>
      <c r="I38" s="15">
        <f t="shared" si="1"/>
        <v>-32097728</v>
      </c>
      <c r="J38" s="16" t="str">
        <f t="shared" si="2"/>
        <v>NO</v>
      </c>
      <c r="K38" s="17">
        <v>15000.0</v>
      </c>
      <c r="L38" s="18" t="str">
        <f t="shared" si="4"/>
        <v>NOT FUNDED</v>
      </c>
      <c r="M38" s="19">
        <f t="shared" si="5"/>
        <v>11798</v>
      </c>
      <c r="N38" s="20" t="str">
        <f t="shared" si="3"/>
        <v>Approval Threshold</v>
      </c>
    </row>
    <row r="39" ht="15.75" customHeight="1">
      <c r="A39" s="10" t="s">
        <v>88</v>
      </c>
      <c r="B39" s="11" t="s">
        <v>89</v>
      </c>
      <c r="C39" s="12">
        <v>2.43</v>
      </c>
      <c r="D39" s="13">
        <v>196.0</v>
      </c>
      <c r="E39" s="13">
        <v>153.0</v>
      </c>
      <c r="F39" s="13">
        <v>656.0</v>
      </c>
      <c r="G39" s="14">
        <v>2.5425708E7</v>
      </c>
      <c r="H39" s="14">
        <v>7.6067353E7</v>
      </c>
      <c r="I39" s="15">
        <f t="shared" si="1"/>
        <v>-50641645</v>
      </c>
      <c r="J39" s="16" t="str">
        <f t="shared" si="2"/>
        <v>NO</v>
      </c>
      <c r="K39" s="17">
        <v>12800.0</v>
      </c>
      <c r="L39" s="18" t="str">
        <f t="shared" si="4"/>
        <v>NOT FUNDED</v>
      </c>
      <c r="M39" s="19">
        <f t="shared" si="5"/>
        <v>11798</v>
      </c>
      <c r="N39" s="20" t="str">
        <f t="shared" si="3"/>
        <v>Approval Threshold</v>
      </c>
    </row>
    <row r="40" ht="15.75" customHeight="1">
      <c r="A40" s="10" t="s">
        <v>90</v>
      </c>
      <c r="B40" s="11" t="s">
        <v>91</v>
      </c>
      <c r="C40" s="12">
        <v>2.4</v>
      </c>
      <c r="D40" s="13">
        <v>303.0</v>
      </c>
      <c r="E40" s="13">
        <v>465.0</v>
      </c>
      <c r="F40" s="13">
        <v>768.0</v>
      </c>
      <c r="G40" s="14">
        <v>3.6218092E7</v>
      </c>
      <c r="H40" s="14">
        <v>8.8539269E7</v>
      </c>
      <c r="I40" s="15">
        <f t="shared" si="1"/>
        <v>-52321177</v>
      </c>
      <c r="J40" s="16" t="str">
        <f t="shared" si="2"/>
        <v>NO</v>
      </c>
      <c r="K40" s="17">
        <v>75000.0</v>
      </c>
      <c r="L40" s="18" t="str">
        <f t="shared" si="4"/>
        <v>NOT FUNDED</v>
      </c>
      <c r="M40" s="19">
        <f t="shared" si="5"/>
        <v>11798</v>
      </c>
      <c r="N40" s="20" t="str">
        <f t="shared" si="3"/>
        <v>Approval Threshold</v>
      </c>
    </row>
    <row r="41" ht="15.75" customHeight="1">
      <c r="A41" s="10" t="s">
        <v>92</v>
      </c>
      <c r="B41" s="11" t="s">
        <v>93</v>
      </c>
      <c r="C41" s="12">
        <v>2.81</v>
      </c>
      <c r="D41" s="13">
        <v>146.0</v>
      </c>
      <c r="E41" s="13">
        <v>282.0</v>
      </c>
      <c r="F41" s="13">
        <v>584.0</v>
      </c>
      <c r="G41" s="14">
        <v>1.7443989E7</v>
      </c>
      <c r="H41" s="14">
        <v>7.0593208E7</v>
      </c>
      <c r="I41" s="15">
        <f t="shared" si="1"/>
        <v>-53149219</v>
      </c>
      <c r="J41" s="16" t="str">
        <f t="shared" si="2"/>
        <v>NO</v>
      </c>
      <c r="K41" s="17">
        <v>7000.0</v>
      </c>
      <c r="L41" s="18" t="str">
        <f t="shared" si="4"/>
        <v>NOT FUNDED</v>
      </c>
      <c r="M41" s="19">
        <f t="shared" si="5"/>
        <v>11798</v>
      </c>
      <c r="N41" s="20" t="str">
        <f t="shared" si="3"/>
        <v>Approval Threshold</v>
      </c>
    </row>
    <row r="42" ht="15.75" customHeight="1">
      <c r="A42" s="10" t="s">
        <v>94</v>
      </c>
      <c r="B42" s="11" t="s">
        <v>95</v>
      </c>
      <c r="C42" s="12">
        <v>1.89</v>
      </c>
      <c r="D42" s="13">
        <v>118.0</v>
      </c>
      <c r="E42" s="13">
        <v>529.0</v>
      </c>
      <c r="F42" s="13">
        <v>647.0</v>
      </c>
      <c r="G42" s="14">
        <v>1.9934117E7</v>
      </c>
      <c r="H42" s="14">
        <v>8.6917352E7</v>
      </c>
      <c r="I42" s="15">
        <f t="shared" si="1"/>
        <v>-66983235</v>
      </c>
      <c r="J42" s="16" t="str">
        <f t="shared" si="2"/>
        <v>NO</v>
      </c>
      <c r="K42" s="17">
        <v>60000.0</v>
      </c>
      <c r="L42" s="18" t="str">
        <f t="shared" si="4"/>
        <v>NOT FUNDED</v>
      </c>
      <c r="M42" s="19">
        <f t="shared" si="5"/>
        <v>11798</v>
      </c>
      <c r="N42" s="20" t="str">
        <f t="shared" si="3"/>
        <v>Approval Threshold</v>
      </c>
    </row>
    <row r="43" ht="15.75" customHeight="1">
      <c r="A43" s="10" t="s">
        <v>96</v>
      </c>
      <c r="B43" s="11" t="s">
        <v>97</v>
      </c>
      <c r="C43" s="12">
        <v>1.73</v>
      </c>
      <c r="D43" s="13">
        <v>241.0</v>
      </c>
      <c r="E43" s="13">
        <v>617.0</v>
      </c>
      <c r="F43" s="13">
        <v>858.0</v>
      </c>
      <c r="G43" s="14">
        <v>2.7858691E7</v>
      </c>
      <c r="H43" s="14">
        <v>1.0262006E8</v>
      </c>
      <c r="I43" s="15">
        <f t="shared" si="1"/>
        <v>-74761369</v>
      </c>
      <c r="J43" s="16" t="str">
        <f t="shared" si="2"/>
        <v>NO</v>
      </c>
      <c r="K43" s="17">
        <v>140000.0</v>
      </c>
      <c r="L43" s="18" t="str">
        <f t="shared" si="4"/>
        <v>NOT FUNDED</v>
      </c>
      <c r="M43" s="19">
        <f t="shared" si="5"/>
        <v>11798</v>
      </c>
      <c r="N43" s="20" t="str">
        <f t="shared" si="3"/>
        <v>Approval Threshold</v>
      </c>
    </row>
    <row r="44" ht="15.75" customHeight="1">
      <c r="A44" s="10" t="s">
        <v>98</v>
      </c>
      <c r="B44" s="11" t="s">
        <v>99</v>
      </c>
      <c r="C44" s="12">
        <v>1.86</v>
      </c>
      <c r="D44" s="13">
        <v>192.0</v>
      </c>
      <c r="E44" s="13">
        <v>83.0</v>
      </c>
      <c r="F44" s="13">
        <v>853.0</v>
      </c>
      <c r="G44" s="14">
        <v>2.4541554E7</v>
      </c>
      <c r="H44" s="14">
        <v>1.05038591E8</v>
      </c>
      <c r="I44" s="15">
        <f t="shared" si="1"/>
        <v>-80497037</v>
      </c>
      <c r="J44" s="16" t="str">
        <f t="shared" si="2"/>
        <v>NO</v>
      </c>
      <c r="K44" s="17">
        <v>100000.0</v>
      </c>
      <c r="L44" s="18" t="str">
        <f t="shared" si="4"/>
        <v>NOT FUNDED</v>
      </c>
      <c r="M44" s="19">
        <f t="shared" si="5"/>
        <v>11798</v>
      </c>
      <c r="N44" s="20" t="str">
        <f t="shared" si="3"/>
        <v>Approval Threshold</v>
      </c>
    </row>
  </sheetData>
  <autoFilter ref="$A$1:$K$44">
    <sortState ref="A1:K44">
      <sortCondition descending="1" ref="I1:I44"/>
      <sortCondition ref="A1:A44"/>
    </sortState>
  </autoFilter>
  <conditionalFormatting sqref="L2:L44">
    <cfRule type="cellIs" dxfId="0" priority="1" operator="equal">
      <formula>"FUNDED"</formula>
    </cfRule>
  </conditionalFormatting>
  <conditionalFormatting sqref="L2:L44">
    <cfRule type="cellIs" dxfId="1" priority="2" operator="equal">
      <formula>"NOT FUNDED"</formula>
    </cfRule>
  </conditionalFormatting>
  <conditionalFormatting sqref="N2:N44">
    <cfRule type="cellIs" dxfId="0" priority="3" operator="greaterThan">
      <formula>999</formula>
    </cfRule>
  </conditionalFormatting>
  <conditionalFormatting sqref="N2:N44">
    <cfRule type="cellIs" dxfId="0" priority="4" operator="greaterThan">
      <formula>999</formula>
    </cfRule>
  </conditionalFormatting>
  <conditionalFormatting sqref="N2:N44">
    <cfRule type="containsText" dxfId="1" priority="5" operator="containsText" text="NOT FUNDED">
      <formula>NOT(ISERROR(SEARCH(("NOT FUNDED"),(N2))))</formula>
    </cfRule>
  </conditionalFormatting>
  <conditionalFormatting sqref="N2:N44">
    <cfRule type="cellIs" dxfId="2" priority="6" operator="equal">
      <formula>"Over Budget"</formula>
    </cfRule>
  </conditionalFormatting>
  <conditionalFormatting sqref="N2:N44">
    <cfRule type="cellIs" dxfId="1" priority="7" operator="equal">
      <formula>"Approval Threshold"</formula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</hyperlinks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1.88"/>
    <col customWidth="1" min="3" max="3" width="14.0"/>
    <col customWidth="1" min="4" max="4" width="12.5"/>
    <col customWidth="1" min="5" max="5" width="11.88"/>
    <col customWidth="1" min="6" max="6" width="13.63"/>
    <col customWidth="1" min="7" max="8" width="17.88"/>
    <col customWidth="1" min="9" max="9" width="18.38"/>
    <col customWidth="1" min="10" max="10" width="11.88"/>
    <col customWidth="1" min="11" max="11" width="14.63"/>
    <col customWidth="1" min="12" max="12" width="12.25"/>
    <col customWidth="1" min="13" max="13" width="13.25"/>
    <col customWidth="1" min="14" max="14" width="15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1" t="s">
        <v>11</v>
      </c>
      <c r="M1" s="8" t="s">
        <v>12</v>
      </c>
      <c r="N1" s="9" t="s">
        <v>13</v>
      </c>
    </row>
    <row r="2" ht="15.75" customHeight="1">
      <c r="A2" s="10" t="s">
        <v>100</v>
      </c>
      <c r="B2" s="11" t="s">
        <v>101</v>
      </c>
      <c r="C2" s="12">
        <v>4.46</v>
      </c>
      <c r="D2" s="13">
        <v>2808.0</v>
      </c>
      <c r="E2" s="13">
        <v>122.0</v>
      </c>
      <c r="F2" s="13">
        <v>2930.0</v>
      </c>
      <c r="G2" s="14">
        <v>7.04022068E8</v>
      </c>
      <c r="H2" s="14">
        <v>8764146.0</v>
      </c>
      <c r="I2" s="15">
        <f t="shared" ref="I2:I82" si="1">G2-H2</f>
        <v>695257922</v>
      </c>
      <c r="J2" s="16" t="str">
        <f t="shared" ref="J2:J82" si="2">IF(H2=0,"YES",IF(G2/H2&gt;=1.15,"YES","NO"))</f>
        <v>YES</v>
      </c>
      <c r="K2" s="17">
        <v>30000.0</v>
      </c>
      <c r="L2" s="18" t="str">
        <f>If(Validation!B11&gt;=K2,IF(J2="Yes","FUNDED","NOT FUNDED"),"NOT FUNDED")</f>
        <v>FUNDED</v>
      </c>
      <c r="M2" s="19">
        <f>If(Validation!B11&gt;=K2,Validation!B11-K2,Validation!B11)</f>
        <v>220000</v>
      </c>
      <c r="N2" s="20" t="str">
        <f t="shared" ref="N2:N82" si="3">If(J2="YES",IF(L2="FUNDED","","Over Budget"),"Approval Threshold")</f>
        <v/>
      </c>
    </row>
    <row r="3" ht="15.75" customHeight="1">
      <c r="A3" s="10" t="s">
        <v>102</v>
      </c>
      <c r="B3" s="11" t="s">
        <v>103</v>
      </c>
      <c r="C3" s="12">
        <v>4.54</v>
      </c>
      <c r="D3" s="13">
        <v>3132.0</v>
      </c>
      <c r="E3" s="13">
        <v>489.0</v>
      </c>
      <c r="F3" s="13">
        <v>3621.0</v>
      </c>
      <c r="G3" s="14">
        <v>3.73429314E8</v>
      </c>
      <c r="H3" s="14">
        <v>7.9438059E7</v>
      </c>
      <c r="I3" s="15">
        <f t="shared" si="1"/>
        <v>293991255</v>
      </c>
      <c r="J3" s="16" t="str">
        <f t="shared" si="2"/>
        <v>YES</v>
      </c>
      <c r="K3" s="17">
        <v>100000.0</v>
      </c>
      <c r="L3" s="18" t="str">
        <f t="shared" ref="L3:L82" si="4">If(M2&gt;=K3,IF(J3="Yes","FUNDED","NOT FUNDED"),"NOT FUNDED")</f>
        <v>FUNDED</v>
      </c>
      <c r="M3" s="19">
        <f t="shared" ref="M3:M82" si="5">If(L3="FUNDED",IF(M2&gt;=K3,(M2-K3),M2),M2)</f>
        <v>120000</v>
      </c>
      <c r="N3" s="20" t="str">
        <f t="shared" si="3"/>
        <v/>
      </c>
    </row>
    <row r="4" ht="15.75" customHeight="1">
      <c r="A4" s="10" t="s">
        <v>104</v>
      </c>
      <c r="B4" s="11" t="s">
        <v>105</v>
      </c>
      <c r="C4" s="12">
        <v>4.08</v>
      </c>
      <c r="D4" s="13">
        <v>1075.0</v>
      </c>
      <c r="E4" s="13">
        <v>186.0</v>
      </c>
      <c r="F4" s="13">
        <v>1261.0</v>
      </c>
      <c r="G4" s="14">
        <v>2.87179598E8</v>
      </c>
      <c r="H4" s="14">
        <v>2.9475468E7</v>
      </c>
      <c r="I4" s="15">
        <f t="shared" si="1"/>
        <v>257704130</v>
      </c>
      <c r="J4" s="16" t="str">
        <f t="shared" si="2"/>
        <v>YES</v>
      </c>
      <c r="K4" s="17">
        <v>40000.0</v>
      </c>
      <c r="L4" s="18" t="str">
        <f t="shared" si="4"/>
        <v>FUNDED</v>
      </c>
      <c r="M4" s="19">
        <f t="shared" si="5"/>
        <v>80000</v>
      </c>
      <c r="N4" s="20" t="str">
        <f t="shared" si="3"/>
        <v/>
      </c>
    </row>
    <row r="5" ht="15.75" customHeight="1">
      <c r="A5" s="10" t="s">
        <v>106</v>
      </c>
      <c r="B5" s="11" t="s">
        <v>107</v>
      </c>
      <c r="C5" s="12">
        <v>4.5</v>
      </c>
      <c r="D5" s="13">
        <v>2370.0</v>
      </c>
      <c r="E5" s="13">
        <v>326.0</v>
      </c>
      <c r="F5" s="13">
        <v>2696.0</v>
      </c>
      <c r="G5" s="14">
        <v>3.14450752E8</v>
      </c>
      <c r="H5" s="14">
        <v>6.4929004E7</v>
      </c>
      <c r="I5" s="15">
        <f t="shared" si="1"/>
        <v>249521748</v>
      </c>
      <c r="J5" s="16" t="str">
        <f t="shared" si="2"/>
        <v>YES</v>
      </c>
      <c r="K5" s="17">
        <v>54600.0</v>
      </c>
      <c r="L5" s="18" t="str">
        <f t="shared" si="4"/>
        <v>FUNDED</v>
      </c>
      <c r="M5" s="19">
        <f t="shared" si="5"/>
        <v>25400</v>
      </c>
      <c r="N5" s="20" t="str">
        <f t="shared" si="3"/>
        <v/>
      </c>
    </row>
    <row r="6" ht="15.75" customHeight="1">
      <c r="A6" s="10" t="s">
        <v>108</v>
      </c>
      <c r="B6" s="11" t="s">
        <v>109</v>
      </c>
      <c r="C6" s="12">
        <v>4.53</v>
      </c>
      <c r="D6" s="13">
        <v>2056.0</v>
      </c>
      <c r="E6" s="13">
        <v>216.0</v>
      </c>
      <c r="F6" s="13">
        <v>2272.0</v>
      </c>
      <c r="G6" s="14">
        <v>2.70026576E8</v>
      </c>
      <c r="H6" s="14">
        <v>4.2219733E7</v>
      </c>
      <c r="I6" s="15">
        <f t="shared" si="1"/>
        <v>227806843</v>
      </c>
      <c r="J6" s="16" t="str">
        <f t="shared" si="2"/>
        <v>YES</v>
      </c>
      <c r="K6" s="17">
        <v>20416.0</v>
      </c>
      <c r="L6" s="18" t="str">
        <f t="shared" si="4"/>
        <v>FUNDED</v>
      </c>
      <c r="M6" s="19">
        <f t="shared" si="5"/>
        <v>4984</v>
      </c>
      <c r="N6" s="20" t="str">
        <f t="shared" si="3"/>
        <v/>
      </c>
    </row>
    <row r="7" ht="15.75" customHeight="1">
      <c r="A7" s="10" t="s">
        <v>110</v>
      </c>
      <c r="B7" s="11" t="s">
        <v>111</v>
      </c>
      <c r="C7" s="12">
        <v>4.5</v>
      </c>
      <c r="D7" s="13">
        <v>1129.0</v>
      </c>
      <c r="E7" s="13">
        <v>270.0</v>
      </c>
      <c r="F7" s="13">
        <v>1399.0</v>
      </c>
      <c r="G7" s="14">
        <v>1.94269069E8</v>
      </c>
      <c r="H7" s="14">
        <v>3.876098E7</v>
      </c>
      <c r="I7" s="15">
        <f t="shared" si="1"/>
        <v>155508089</v>
      </c>
      <c r="J7" s="16" t="str">
        <f t="shared" si="2"/>
        <v>YES</v>
      </c>
      <c r="K7" s="17">
        <v>5000.0</v>
      </c>
      <c r="L7" s="18" t="str">
        <f t="shared" si="4"/>
        <v>NOT FUNDED</v>
      </c>
      <c r="M7" s="19">
        <f t="shared" si="5"/>
        <v>4984</v>
      </c>
      <c r="N7" s="20" t="str">
        <f t="shared" si="3"/>
        <v>Over Budget</v>
      </c>
    </row>
    <row r="8" ht="15.75" customHeight="1">
      <c r="A8" s="10" t="s">
        <v>112</v>
      </c>
      <c r="B8" s="11" t="s">
        <v>113</v>
      </c>
      <c r="C8" s="12">
        <v>4.0</v>
      </c>
      <c r="D8" s="13">
        <v>893.0</v>
      </c>
      <c r="E8" s="13">
        <v>170.0</v>
      </c>
      <c r="F8" s="13">
        <v>1063.0</v>
      </c>
      <c r="G8" s="14">
        <v>1.83761054E8</v>
      </c>
      <c r="H8" s="14">
        <v>2.8985153E7</v>
      </c>
      <c r="I8" s="15">
        <f t="shared" si="1"/>
        <v>154775901</v>
      </c>
      <c r="J8" s="16" t="str">
        <f t="shared" si="2"/>
        <v>YES</v>
      </c>
      <c r="K8" s="17">
        <v>50000.0</v>
      </c>
      <c r="L8" s="18" t="str">
        <f t="shared" si="4"/>
        <v>NOT FUNDED</v>
      </c>
      <c r="M8" s="19">
        <f t="shared" si="5"/>
        <v>4984</v>
      </c>
      <c r="N8" s="20" t="str">
        <f t="shared" si="3"/>
        <v>Over Budget</v>
      </c>
    </row>
    <row r="9" ht="15.75" customHeight="1">
      <c r="A9" s="10" t="s">
        <v>114</v>
      </c>
      <c r="B9" s="11" t="s">
        <v>115</v>
      </c>
      <c r="C9" s="12">
        <v>4.1</v>
      </c>
      <c r="D9" s="13">
        <v>1101.0</v>
      </c>
      <c r="E9" s="13">
        <v>144.0</v>
      </c>
      <c r="F9" s="13">
        <v>1245.0</v>
      </c>
      <c r="G9" s="14">
        <v>1.74847171E8</v>
      </c>
      <c r="H9" s="14">
        <v>3.0483487E7</v>
      </c>
      <c r="I9" s="15">
        <f t="shared" si="1"/>
        <v>144363684</v>
      </c>
      <c r="J9" s="16" t="str">
        <f t="shared" si="2"/>
        <v>YES</v>
      </c>
      <c r="K9" s="17">
        <v>10000.0</v>
      </c>
      <c r="L9" s="18" t="str">
        <f t="shared" si="4"/>
        <v>NOT FUNDED</v>
      </c>
      <c r="M9" s="19">
        <f t="shared" si="5"/>
        <v>4984</v>
      </c>
      <c r="N9" s="20" t="str">
        <f t="shared" si="3"/>
        <v>Over Budget</v>
      </c>
    </row>
    <row r="10" ht="15.75" customHeight="1">
      <c r="A10" s="10" t="s">
        <v>116</v>
      </c>
      <c r="B10" s="11" t="s">
        <v>117</v>
      </c>
      <c r="C10" s="12">
        <v>4.39</v>
      </c>
      <c r="D10" s="13">
        <v>1118.0</v>
      </c>
      <c r="E10" s="13">
        <v>197.0</v>
      </c>
      <c r="F10" s="13">
        <v>1315.0</v>
      </c>
      <c r="G10" s="14">
        <v>1.69585542E8</v>
      </c>
      <c r="H10" s="14">
        <v>3.5012655E7</v>
      </c>
      <c r="I10" s="15">
        <f t="shared" si="1"/>
        <v>134572887</v>
      </c>
      <c r="J10" s="16" t="str">
        <f t="shared" si="2"/>
        <v>YES</v>
      </c>
      <c r="K10" s="17">
        <v>6000.0</v>
      </c>
      <c r="L10" s="18" t="str">
        <f t="shared" si="4"/>
        <v>NOT FUNDED</v>
      </c>
      <c r="M10" s="19">
        <f t="shared" si="5"/>
        <v>4984</v>
      </c>
      <c r="N10" s="20" t="str">
        <f t="shared" si="3"/>
        <v>Over Budget</v>
      </c>
    </row>
    <row r="11" ht="15.75" customHeight="1">
      <c r="A11" s="10" t="s">
        <v>118</v>
      </c>
      <c r="B11" s="11" t="s">
        <v>119</v>
      </c>
      <c r="C11" s="12">
        <v>3.74</v>
      </c>
      <c r="D11" s="13">
        <v>563.0</v>
      </c>
      <c r="E11" s="13">
        <v>100.0</v>
      </c>
      <c r="F11" s="13">
        <v>663.0</v>
      </c>
      <c r="G11" s="14">
        <v>1.25196456E8</v>
      </c>
      <c r="H11" s="14">
        <v>1.3874646E7</v>
      </c>
      <c r="I11" s="15">
        <f t="shared" si="1"/>
        <v>111321810</v>
      </c>
      <c r="J11" s="16" t="str">
        <f t="shared" si="2"/>
        <v>YES</v>
      </c>
      <c r="K11" s="17">
        <v>50000.0</v>
      </c>
      <c r="L11" s="18" t="str">
        <f t="shared" si="4"/>
        <v>NOT FUNDED</v>
      </c>
      <c r="M11" s="19">
        <f t="shared" si="5"/>
        <v>4984</v>
      </c>
      <c r="N11" s="20" t="str">
        <f t="shared" si="3"/>
        <v>Over Budget</v>
      </c>
    </row>
    <row r="12" ht="15.75" customHeight="1">
      <c r="A12" s="10" t="s">
        <v>120</v>
      </c>
      <c r="B12" s="11" t="s">
        <v>121</v>
      </c>
      <c r="C12" s="12">
        <v>4.38</v>
      </c>
      <c r="D12" s="13">
        <v>1178.0</v>
      </c>
      <c r="E12" s="13">
        <v>203.0</v>
      </c>
      <c r="F12" s="13">
        <v>1381.0</v>
      </c>
      <c r="G12" s="14">
        <v>1.42266846E8</v>
      </c>
      <c r="H12" s="14">
        <v>4.1973523E7</v>
      </c>
      <c r="I12" s="15">
        <f t="shared" si="1"/>
        <v>100293323</v>
      </c>
      <c r="J12" s="16" t="str">
        <f t="shared" si="2"/>
        <v>YES</v>
      </c>
      <c r="K12" s="17">
        <v>42400.0</v>
      </c>
      <c r="L12" s="18" t="str">
        <f t="shared" si="4"/>
        <v>NOT FUNDED</v>
      </c>
      <c r="M12" s="19">
        <f t="shared" si="5"/>
        <v>4984</v>
      </c>
      <c r="N12" s="20" t="str">
        <f t="shared" si="3"/>
        <v>Over Budget</v>
      </c>
    </row>
    <row r="13" ht="15.75" customHeight="1">
      <c r="A13" s="10" t="s">
        <v>122</v>
      </c>
      <c r="B13" s="11" t="s">
        <v>123</v>
      </c>
      <c r="C13" s="12">
        <v>4.15</v>
      </c>
      <c r="D13" s="13">
        <v>660.0</v>
      </c>
      <c r="E13" s="13">
        <v>208.0</v>
      </c>
      <c r="F13" s="13">
        <v>868.0</v>
      </c>
      <c r="G13" s="14">
        <v>9.6100024E7</v>
      </c>
      <c r="H13" s="14">
        <v>3.6402714E7</v>
      </c>
      <c r="I13" s="15">
        <f t="shared" si="1"/>
        <v>59697310</v>
      </c>
      <c r="J13" s="16" t="str">
        <f t="shared" si="2"/>
        <v>YES</v>
      </c>
      <c r="K13" s="17">
        <v>20000.0</v>
      </c>
      <c r="L13" s="18" t="str">
        <f t="shared" si="4"/>
        <v>NOT FUNDED</v>
      </c>
      <c r="M13" s="19">
        <f t="shared" si="5"/>
        <v>4984</v>
      </c>
      <c r="N13" s="20" t="str">
        <f t="shared" si="3"/>
        <v>Over Budget</v>
      </c>
    </row>
    <row r="14" ht="15.75" customHeight="1">
      <c r="A14" s="10" t="s">
        <v>124</v>
      </c>
      <c r="B14" s="11" t="s">
        <v>125</v>
      </c>
      <c r="C14" s="12">
        <v>4.15</v>
      </c>
      <c r="D14" s="13">
        <v>549.0</v>
      </c>
      <c r="E14" s="13">
        <v>196.0</v>
      </c>
      <c r="F14" s="13">
        <v>745.0</v>
      </c>
      <c r="G14" s="14">
        <v>1.69725259E8</v>
      </c>
      <c r="H14" s="14">
        <v>1.10559009E8</v>
      </c>
      <c r="I14" s="15">
        <f t="shared" si="1"/>
        <v>59166250</v>
      </c>
      <c r="J14" s="16" t="str">
        <f t="shared" si="2"/>
        <v>YES</v>
      </c>
      <c r="K14" s="17">
        <v>29842.0</v>
      </c>
      <c r="L14" s="18" t="str">
        <f t="shared" si="4"/>
        <v>NOT FUNDED</v>
      </c>
      <c r="M14" s="19">
        <f t="shared" si="5"/>
        <v>4984</v>
      </c>
      <c r="N14" s="20" t="str">
        <f t="shared" si="3"/>
        <v>Over Budget</v>
      </c>
    </row>
    <row r="15" ht="15.75" customHeight="1">
      <c r="A15" s="10" t="s">
        <v>126</v>
      </c>
      <c r="B15" s="11" t="s">
        <v>127</v>
      </c>
      <c r="C15" s="12">
        <v>3.33</v>
      </c>
      <c r="D15" s="13">
        <v>406.0</v>
      </c>
      <c r="E15" s="13">
        <v>236.0</v>
      </c>
      <c r="F15" s="13">
        <v>642.0</v>
      </c>
      <c r="G15" s="14">
        <v>8.8195843E7</v>
      </c>
      <c r="H15" s="14">
        <v>3.3793081E7</v>
      </c>
      <c r="I15" s="15">
        <f t="shared" si="1"/>
        <v>54402762</v>
      </c>
      <c r="J15" s="16" t="str">
        <f t="shared" si="2"/>
        <v>YES</v>
      </c>
      <c r="K15" s="17">
        <v>20000.0</v>
      </c>
      <c r="L15" s="18" t="str">
        <f t="shared" si="4"/>
        <v>NOT FUNDED</v>
      </c>
      <c r="M15" s="19">
        <f t="shared" si="5"/>
        <v>4984</v>
      </c>
      <c r="N15" s="20" t="str">
        <f t="shared" si="3"/>
        <v>Over Budget</v>
      </c>
    </row>
    <row r="16" ht="15.75" customHeight="1">
      <c r="A16" s="10" t="s">
        <v>128</v>
      </c>
      <c r="B16" s="11" t="s">
        <v>129</v>
      </c>
      <c r="C16" s="12">
        <v>3.6</v>
      </c>
      <c r="D16" s="13">
        <v>507.0</v>
      </c>
      <c r="E16" s="13">
        <v>156.0</v>
      </c>
      <c r="F16" s="13">
        <v>663.0</v>
      </c>
      <c r="G16" s="14">
        <v>8.6032121E7</v>
      </c>
      <c r="H16" s="14">
        <v>3.1923581E7</v>
      </c>
      <c r="I16" s="15">
        <f t="shared" si="1"/>
        <v>54108540</v>
      </c>
      <c r="J16" s="16" t="str">
        <f t="shared" si="2"/>
        <v>YES</v>
      </c>
      <c r="K16" s="17">
        <v>8000.0</v>
      </c>
      <c r="L16" s="18" t="str">
        <f t="shared" si="4"/>
        <v>NOT FUNDED</v>
      </c>
      <c r="M16" s="19">
        <f t="shared" si="5"/>
        <v>4984</v>
      </c>
      <c r="N16" s="20" t="str">
        <f t="shared" si="3"/>
        <v>Over Budget</v>
      </c>
    </row>
    <row r="17" ht="15.75" customHeight="1">
      <c r="A17" s="10" t="s">
        <v>130</v>
      </c>
      <c r="B17" s="11" t="s">
        <v>131</v>
      </c>
      <c r="C17" s="12">
        <v>3.71</v>
      </c>
      <c r="D17" s="13">
        <v>477.0</v>
      </c>
      <c r="E17" s="13">
        <v>212.0</v>
      </c>
      <c r="F17" s="13">
        <v>689.0</v>
      </c>
      <c r="G17" s="14">
        <v>8.8681864E7</v>
      </c>
      <c r="H17" s="14">
        <v>4.1150492E7</v>
      </c>
      <c r="I17" s="15">
        <f t="shared" si="1"/>
        <v>47531372</v>
      </c>
      <c r="J17" s="16" t="str">
        <f t="shared" si="2"/>
        <v>YES</v>
      </c>
      <c r="K17" s="17">
        <v>30000.0</v>
      </c>
      <c r="L17" s="18" t="str">
        <f t="shared" si="4"/>
        <v>NOT FUNDED</v>
      </c>
      <c r="M17" s="19">
        <f t="shared" si="5"/>
        <v>4984</v>
      </c>
      <c r="N17" s="20" t="str">
        <f t="shared" si="3"/>
        <v>Over Budget</v>
      </c>
    </row>
    <row r="18" ht="15.75" customHeight="1">
      <c r="A18" s="10" t="s">
        <v>132</v>
      </c>
      <c r="B18" s="11" t="s">
        <v>133</v>
      </c>
      <c r="C18" s="12">
        <v>4.35</v>
      </c>
      <c r="D18" s="13">
        <v>790.0</v>
      </c>
      <c r="E18" s="13">
        <v>293.0</v>
      </c>
      <c r="F18" s="13">
        <v>1083.0</v>
      </c>
      <c r="G18" s="14">
        <v>1.15623511E8</v>
      </c>
      <c r="H18" s="14">
        <v>7.6033413E7</v>
      </c>
      <c r="I18" s="15">
        <f t="shared" si="1"/>
        <v>39590098</v>
      </c>
      <c r="J18" s="16" t="str">
        <f t="shared" si="2"/>
        <v>YES</v>
      </c>
      <c r="K18" s="17">
        <v>50000.0</v>
      </c>
      <c r="L18" s="18" t="str">
        <f t="shared" si="4"/>
        <v>NOT FUNDED</v>
      </c>
      <c r="M18" s="19">
        <f t="shared" si="5"/>
        <v>4984</v>
      </c>
      <c r="N18" s="20" t="str">
        <f t="shared" si="3"/>
        <v>Over Budget</v>
      </c>
    </row>
    <row r="19" ht="15.75" customHeight="1">
      <c r="A19" s="10" t="s">
        <v>134</v>
      </c>
      <c r="B19" s="11" t="s">
        <v>135</v>
      </c>
      <c r="C19" s="12">
        <v>3.56</v>
      </c>
      <c r="D19" s="13">
        <v>337.0</v>
      </c>
      <c r="E19" s="13">
        <v>193.0</v>
      </c>
      <c r="F19" s="13">
        <v>530.0</v>
      </c>
      <c r="G19" s="14">
        <v>6.6261785E7</v>
      </c>
      <c r="H19" s="14">
        <v>3.3876824E7</v>
      </c>
      <c r="I19" s="15">
        <f t="shared" si="1"/>
        <v>32384961</v>
      </c>
      <c r="J19" s="16" t="str">
        <f t="shared" si="2"/>
        <v>YES</v>
      </c>
      <c r="K19" s="17">
        <v>8000.0</v>
      </c>
      <c r="L19" s="18" t="str">
        <f t="shared" si="4"/>
        <v>NOT FUNDED</v>
      </c>
      <c r="M19" s="19">
        <f t="shared" si="5"/>
        <v>4984</v>
      </c>
      <c r="N19" s="20" t="str">
        <f t="shared" si="3"/>
        <v>Over Budget</v>
      </c>
    </row>
    <row r="20" ht="15.75" customHeight="1">
      <c r="A20" s="10" t="s">
        <v>136</v>
      </c>
      <c r="B20" s="11" t="s">
        <v>137</v>
      </c>
      <c r="C20" s="12">
        <v>4.29</v>
      </c>
      <c r="D20" s="13">
        <v>487.0</v>
      </c>
      <c r="E20" s="13">
        <v>277.0</v>
      </c>
      <c r="F20" s="13">
        <v>764.0</v>
      </c>
      <c r="G20" s="14">
        <v>9.2500734E7</v>
      </c>
      <c r="H20" s="14">
        <v>6.5088993E7</v>
      </c>
      <c r="I20" s="15">
        <f t="shared" si="1"/>
        <v>27411741</v>
      </c>
      <c r="J20" s="16" t="str">
        <f t="shared" si="2"/>
        <v>YES</v>
      </c>
      <c r="K20" s="17">
        <v>44280.0</v>
      </c>
      <c r="L20" s="18" t="str">
        <f t="shared" si="4"/>
        <v>NOT FUNDED</v>
      </c>
      <c r="M20" s="19">
        <f t="shared" si="5"/>
        <v>4984</v>
      </c>
      <c r="N20" s="20" t="str">
        <f t="shared" si="3"/>
        <v>Over Budget</v>
      </c>
    </row>
    <row r="21" ht="15.75" customHeight="1">
      <c r="A21" s="10" t="s">
        <v>138</v>
      </c>
      <c r="B21" s="11" t="s">
        <v>139</v>
      </c>
      <c r="C21" s="12">
        <v>4.0</v>
      </c>
      <c r="D21" s="13">
        <v>417.0</v>
      </c>
      <c r="E21" s="13">
        <v>254.0</v>
      </c>
      <c r="F21" s="13">
        <v>671.0</v>
      </c>
      <c r="G21" s="14">
        <v>6.3883948E7</v>
      </c>
      <c r="H21" s="14">
        <v>4.269323E7</v>
      </c>
      <c r="I21" s="15">
        <f t="shared" si="1"/>
        <v>21190718</v>
      </c>
      <c r="J21" s="16" t="str">
        <f t="shared" si="2"/>
        <v>YES</v>
      </c>
      <c r="K21" s="17">
        <v>55000.0</v>
      </c>
      <c r="L21" s="18" t="str">
        <f t="shared" si="4"/>
        <v>NOT FUNDED</v>
      </c>
      <c r="M21" s="19">
        <f t="shared" si="5"/>
        <v>4984</v>
      </c>
      <c r="N21" s="20" t="str">
        <f t="shared" si="3"/>
        <v>Over Budget</v>
      </c>
    </row>
    <row r="22" ht="15.75" customHeight="1">
      <c r="A22" s="10" t="s">
        <v>140</v>
      </c>
      <c r="B22" s="11" t="s">
        <v>141</v>
      </c>
      <c r="C22" s="12">
        <v>3.43</v>
      </c>
      <c r="D22" s="13">
        <v>356.0</v>
      </c>
      <c r="E22" s="13">
        <v>244.0</v>
      </c>
      <c r="F22" s="13">
        <v>600.0</v>
      </c>
      <c r="G22" s="14">
        <v>6.3244132E7</v>
      </c>
      <c r="H22" s="14">
        <v>4.3976471E7</v>
      </c>
      <c r="I22" s="15">
        <f t="shared" si="1"/>
        <v>19267661</v>
      </c>
      <c r="J22" s="16" t="str">
        <f t="shared" si="2"/>
        <v>YES</v>
      </c>
      <c r="K22" s="17">
        <v>33000.0</v>
      </c>
      <c r="L22" s="18" t="str">
        <f t="shared" si="4"/>
        <v>NOT FUNDED</v>
      </c>
      <c r="M22" s="19">
        <f t="shared" si="5"/>
        <v>4984</v>
      </c>
      <c r="N22" s="20" t="str">
        <f t="shared" si="3"/>
        <v>Over Budget</v>
      </c>
    </row>
    <row r="23" ht="15.75" customHeight="1">
      <c r="A23" s="10" t="s">
        <v>142</v>
      </c>
      <c r="B23" s="11" t="s">
        <v>143</v>
      </c>
      <c r="C23" s="12">
        <v>4.33</v>
      </c>
      <c r="D23" s="13">
        <v>400.0</v>
      </c>
      <c r="E23" s="13">
        <v>361.0</v>
      </c>
      <c r="F23" s="13">
        <v>761.0</v>
      </c>
      <c r="G23" s="14">
        <v>7.2594331E7</v>
      </c>
      <c r="H23" s="14">
        <v>5.3841673E7</v>
      </c>
      <c r="I23" s="15">
        <f t="shared" si="1"/>
        <v>18752658</v>
      </c>
      <c r="J23" s="16" t="str">
        <f t="shared" si="2"/>
        <v>YES</v>
      </c>
      <c r="K23" s="17">
        <v>20500.0</v>
      </c>
      <c r="L23" s="18" t="str">
        <f t="shared" si="4"/>
        <v>NOT FUNDED</v>
      </c>
      <c r="M23" s="19">
        <f t="shared" si="5"/>
        <v>4984</v>
      </c>
      <c r="N23" s="20" t="str">
        <f t="shared" si="3"/>
        <v>Over Budget</v>
      </c>
    </row>
    <row r="24" ht="15.75" customHeight="1">
      <c r="A24" s="10" t="s">
        <v>144</v>
      </c>
      <c r="B24" s="11" t="s">
        <v>145</v>
      </c>
      <c r="C24" s="12">
        <v>3.85</v>
      </c>
      <c r="D24" s="13">
        <v>372.0</v>
      </c>
      <c r="E24" s="13">
        <v>295.0</v>
      </c>
      <c r="F24" s="13">
        <v>667.0</v>
      </c>
      <c r="G24" s="14">
        <v>6.1604435E7</v>
      </c>
      <c r="H24" s="14">
        <v>4.5732643E7</v>
      </c>
      <c r="I24" s="15">
        <f t="shared" si="1"/>
        <v>15871792</v>
      </c>
      <c r="J24" s="16" t="str">
        <f t="shared" si="2"/>
        <v>YES</v>
      </c>
      <c r="K24" s="17">
        <v>30000.0</v>
      </c>
      <c r="L24" s="18" t="str">
        <f t="shared" si="4"/>
        <v>NOT FUNDED</v>
      </c>
      <c r="M24" s="19">
        <f t="shared" si="5"/>
        <v>4984</v>
      </c>
      <c r="N24" s="20" t="str">
        <f t="shared" si="3"/>
        <v>Over Budget</v>
      </c>
    </row>
    <row r="25" ht="15.75" customHeight="1">
      <c r="A25" s="10" t="s">
        <v>146</v>
      </c>
      <c r="B25" s="11" t="s">
        <v>147</v>
      </c>
      <c r="C25" s="12">
        <v>4.0</v>
      </c>
      <c r="D25" s="13">
        <v>687.0</v>
      </c>
      <c r="E25" s="13">
        <v>289.0</v>
      </c>
      <c r="F25" s="13">
        <v>976.0</v>
      </c>
      <c r="G25" s="14">
        <v>8.1337094E7</v>
      </c>
      <c r="H25" s="14">
        <v>6.5528671E7</v>
      </c>
      <c r="I25" s="15">
        <f t="shared" si="1"/>
        <v>15808423</v>
      </c>
      <c r="J25" s="16" t="str">
        <f t="shared" si="2"/>
        <v>YES</v>
      </c>
      <c r="K25" s="17">
        <v>36000.0</v>
      </c>
      <c r="L25" s="18" t="str">
        <f t="shared" si="4"/>
        <v>NOT FUNDED</v>
      </c>
      <c r="M25" s="19">
        <f t="shared" si="5"/>
        <v>4984</v>
      </c>
      <c r="N25" s="20" t="str">
        <f t="shared" si="3"/>
        <v>Over Budget</v>
      </c>
    </row>
    <row r="26" ht="15.75" customHeight="1">
      <c r="A26" s="23" t="s">
        <v>148</v>
      </c>
      <c r="B26" s="11" t="s">
        <v>149</v>
      </c>
      <c r="C26" s="12">
        <v>3.55</v>
      </c>
      <c r="D26" s="13">
        <v>346.0</v>
      </c>
      <c r="E26" s="13">
        <v>296.0</v>
      </c>
      <c r="F26" s="13">
        <v>642.0</v>
      </c>
      <c r="G26" s="14">
        <v>6.1763005E7</v>
      </c>
      <c r="H26" s="14">
        <v>5.5638575E7</v>
      </c>
      <c r="I26" s="15">
        <f t="shared" si="1"/>
        <v>6124430</v>
      </c>
      <c r="J26" s="16" t="str">
        <f t="shared" si="2"/>
        <v>NO</v>
      </c>
      <c r="K26" s="17">
        <v>150000.0</v>
      </c>
      <c r="L26" s="18" t="str">
        <f t="shared" si="4"/>
        <v>NOT FUNDED</v>
      </c>
      <c r="M26" s="19">
        <f t="shared" si="5"/>
        <v>4984</v>
      </c>
      <c r="N26" s="20" t="str">
        <f t="shared" si="3"/>
        <v>Approval Threshold</v>
      </c>
    </row>
    <row r="27" ht="15.75" customHeight="1">
      <c r="A27" s="10" t="s">
        <v>150</v>
      </c>
      <c r="B27" s="11" t="s">
        <v>151</v>
      </c>
      <c r="C27" s="12">
        <v>4.0</v>
      </c>
      <c r="D27" s="13">
        <v>464.0</v>
      </c>
      <c r="E27" s="13">
        <v>220.0</v>
      </c>
      <c r="F27" s="13">
        <v>684.0</v>
      </c>
      <c r="G27" s="14">
        <v>5.2766328E7</v>
      </c>
      <c r="H27" s="14">
        <v>5.4642036E7</v>
      </c>
      <c r="I27" s="15">
        <f t="shared" si="1"/>
        <v>-1875708</v>
      </c>
      <c r="J27" s="16" t="str">
        <f t="shared" si="2"/>
        <v>NO</v>
      </c>
      <c r="K27" s="17">
        <v>30000.0</v>
      </c>
      <c r="L27" s="18" t="str">
        <f t="shared" si="4"/>
        <v>NOT FUNDED</v>
      </c>
      <c r="M27" s="19">
        <f t="shared" si="5"/>
        <v>4984</v>
      </c>
      <c r="N27" s="20" t="str">
        <f t="shared" si="3"/>
        <v>Approval Threshold</v>
      </c>
    </row>
    <row r="28" ht="15.75" customHeight="1">
      <c r="A28" s="10" t="s">
        <v>152</v>
      </c>
      <c r="B28" s="11" t="s">
        <v>153</v>
      </c>
      <c r="C28" s="12">
        <v>3.53</v>
      </c>
      <c r="D28" s="13">
        <v>394.0</v>
      </c>
      <c r="E28" s="13">
        <v>237.0</v>
      </c>
      <c r="F28" s="13">
        <v>631.0</v>
      </c>
      <c r="G28" s="14">
        <v>5.1752135E7</v>
      </c>
      <c r="H28" s="14">
        <v>5.4187147E7</v>
      </c>
      <c r="I28" s="15">
        <f t="shared" si="1"/>
        <v>-2435012</v>
      </c>
      <c r="J28" s="16" t="str">
        <f t="shared" si="2"/>
        <v>NO</v>
      </c>
      <c r="K28" s="17">
        <v>9000.0</v>
      </c>
      <c r="L28" s="18" t="str">
        <f t="shared" si="4"/>
        <v>NOT FUNDED</v>
      </c>
      <c r="M28" s="19">
        <f t="shared" si="5"/>
        <v>4984</v>
      </c>
      <c r="N28" s="20" t="str">
        <f t="shared" si="3"/>
        <v>Approval Threshold</v>
      </c>
    </row>
    <row r="29" ht="15.75" customHeight="1">
      <c r="A29" s="10" t="s">
        <v>154</v>
      </c>
      <c r="B29" s="11" t="s">
        <v>155</v>
      </c>
      <c r="C29" s="12">
        <v>3.54</v>
      </c>
      <c r="D29" s="13">
        <v>402.0</v>
      </c>
      <c r="E29" s="13">
        <v>209.0</v>
      </c>
      <c r="F29" s="13">
        <v>611.0</v>
      </c>
      <c r="G29" s="14">
        <v>5.472751E7</v>
      </c>
      <c r="H29" s="14">
        <v>5.7416898E7</v>
      </c>
      <c r="I29" s="15">
        <f t="shared" si="1"/>
        <v>-2689388</v>
      </c>
      <c r="J29" s="16" t="str">
        <f t="shared" si="2"/>
        <v>NO</v>
      </c>
      <c r="K29" s="17">
        <v>15000.0</v>
      </c>
      <c r="L29" s="18" t="str">
        <f t="shared" si="4"/>
        <v>NOT FUNDED</v>
      </c>
      <c r="M29" s="19">
        <f t="shared" si="5"/>
        <v>4984</v>
      </c>
      <c r="N29" s="20" t="str">
        <f t="shared" si="3"/>
        <v>Approval Threshold</v>
      </c>
    </row>
    <row r="30" ht="15.75" customHeight="1">
      <c r="A30" s="10" t="s">
        <v>156</v>
      </c>
      <c r="B30" s="11" t="s">
        <v>157</v>
      </c>
      <c r="C30" s="12">
        <v>3.47</v>
      </c>
      <c r="D30" s="13">
        <v>384.0</v>
      </c>
      <c r="E30" s="13">
        <v>229.0</v>
      </c>
      <c r="F30" s="13">
        <v>613.0</v>
      </c>
      <c r="G30" s="14">
        <v>4.8356179E7</v>
      </c>
      <c r="H30" s="14">
        <v>5.2454165E7</v>
      </c>
      <c r="I30" s="15">
        <f t="shared" si="1"/>
        <v>-4097986</v>
      </c>
      <c r="J30" s="16" t="str">
        <f t="shared" si="2"/>
        <v>NO</v>
      </c>
      <c r="K30" s="17">
        <v>35000.0</v>
      </c>
      <c r="L30" s="18" t="str">
        <f t="shared" si="4"/>
        <v>NOT FUNDED</v>
      </c>
      <c r="M30" s="19">
        <f t="shared" si="5"/>
        <v>4984</v>
      </c>
      <c r="N30" s="20" t="str">
        <f t="shared" si="3"/>
        <v>Approval Threshold</v>
      </c>
    </row>
    <row r="31" ht="15.75" customHeight="1">
      <c r="A31" s="10" t="s">
        <v>158</v>
      </c>
      <c r="B31" s="11" t="s">
        <v>159</v>
      </c>
      <c r="C31" s="12">
        <v>4.0</v>
      </c>
      <c r="D31" s="13">
        <v>369.0</v>
      </c>
      <c r="E31" s="13">
        <v>253.0</v>
      </c>
      <c r="F31" s="13">
        <v>622.0</v>
      </c>
      <c r="G31" s="14">
        <v>4.3380966E7</v>
      </c>
      <c r="H31" s="14">
        <v>5.0331054E7</v>
      </c>
      <c r="I31" s="15">
        <f t="shared" si="1"/>
        <v>-6950088</v>
      </c>
      <c r="J31" s="16" t="str">
        <f t="shared" si="2"/>
        <v>NO</v>
      </c>
      <c r="K31" s="17">
        <v>27800.0</v>
      </c>
      <c r="L31" s="18" t="str">
        <f t="shared" si="4"/>
        <v>NOT FUNDED</v>
      </c>
      <c r="M31" s="19">
        <f t="shared" si="5"/>
        <v>4984</v>
      </c>
      <c r="N31" s="20" t="str">
        <f t="shared" si="3"/>
        <v>Approval Threshold</v>
      </c>
    </row>
    <row r="32" ht="15.75" customHeight="1">
      <c r="A32" s="10" t="s">
        <v>160</v>
      </c>
      <c r="B32" s="11" t="s">
        <v>161</v>
      </c>
      <c r="C32" s="12">
        <v>3.81</v>
      </c>
      <c r="D32" s="13">
        <v>458.0</v>
      </c>
      <c r="E32" s="13">
        <v>228.0</v>
      </c>
      <c r="F32" s="13">
        <v>686.0</v>
      </c>
      <c r="G32" s="14">
        <v>4.4350498E7</v>
      </c>
      <c r="H32" s="14">
        <v>5.5244551E7</v>
      </c>
      <c r="I32" s="15">
        <f t="shared" si="1"/>
        <v>-10894053</v>
      </c>
      <c r="J32" s="16" t="str">
        <f t="shared" si="2"/>
        <v>NO</v>
      </c>
      <c r="K32" s="17">
        <v>51000.0</v>
      </c>
      <c r="L32" s="18" t="str">
        <f t="shared" si="4"/>
        <v>NOT FUNDED</v>
      </c>
      <c r="M32" s="19">
        <f t="shared" si="5"/>
        <v>4984</v>
      </c>
      <c r="N32" s="20" t="str">
        <f t="shared" si="3"/>
        <v>Approval Threshold</v>
      </c>
    </row>
    <row r="33" ht="15.75" customHeight="1">
      <c r="A33" s="10" t="s">
        <v>162</v>
      </c>
      <c r="B33" s="11" t="s">
        <v>163</v>
      </c>
      <c r="C33" s="12">
        <v>3.2</v>
      </c>
      <c r="D33" s="13">
        <v>197.0</v>
      </c>
      <c r="E33" s="13">
        <v>284.0</v>
      </c>
      <c r="F33" s="13">
        <v>481.0</v>
      </c>
      <c r="G33" s="14">
        <v>3.4580222E7</v>
      </c>
      <c r="H33" s="14">
        <v>4.6170767E7</v>
      </c>
      <c r="I33" s="15">
        <f t="shared" si="1"/>
        <v>-11590545</v>
      </c>
      <c r="J33" s="16" t="str">
        <f t="shared" si="2"/>
        <v>NO</v>
      </c>
      <c r="K33" s="17">
        <v>55000.0</v>
      </c>
      <c r="L33" s="18" t="str">
        <f t="shared" si="4"/>
        <v>NOT FUNDED</v>
      </c>
      <c r="M33" s="19">
        <f t="shared" si="5"/>
        <v>4984</v>
      </c>
      <c r="N33" s="20" t="str">
        <f t="shared" si="3"/>
        <v>Approval Threshold</v>
      </c>
    </row>
    <row r="34" ht="15.75" customHeight="1">
      <c r="A34" s="10" t="s">
        <v>164</v>
      </c>
      <c r="B34" s="11" t="s">
        <v>165</v>
      </c>
      <c r="C34" s="12">
        <v>3.5</v>
      </c>
      <c r="D34" s="13">
        <v>389.0</v>
      </c>
      <c r="E34" s="13">
        <v>273.0</v>
      </c>
      <c r="F34" s="13">
        <v>662.0</v>
      </c>
      <c r="G34" s="14">
        <v>4.8597916E7</v>
      </c>
      <c r="H34" s="14">
        <v>6.0601555E7</v>
      </c>
      <c r="I34" s="15">
        <f t="shared" si="1"/>
        <v>-12003639</v>
      </c>
      <c r="J34" s="16" t="str">
        <f t="shared" si="2"/>
        <v>NO</v>
      </c>
      <c r="K34" s="17">
        <v>32000.0</v>
      </c>
      <c r="L34" s="18" t="str">
        <f t="shared" si="4"/>
        <v>NOT FUNDED</v>
      </c>
      <c r="M34" s="19">
        <f t="shared" si="5"/>
        <v>4984</v>
      </c>
      <c r="N34" s="20" t="str">
        <f t="shared" si="3"/>
        <v>Approval Threshold</v>
      </c>
    </row>
    <row r="35" ht="15.75" customHeight="1">
      <c r="A35" s="10" t="s">
        <v>166</v>
      </c>
      <c r="B35" s="11" t="s">
        <v>167</v>
      </c>
      <c r="C35" s="12">
        <v>2.44</v>
      </c>
      <c r="D35" s="13">
        <v>96.0</v>
      </c>
      <c r="E35" s="13">
        <v>315.0</v>
      </c>
      <c r="F35" s="13">
        <v>411.0</v>
      </c>
      <c r="G35" s="14">
        <v>2.5309853E7</v>
      </c>
      <c r="H35" s="14">
        <v>4.3795918E7</v>
      </c>
      <c r="I35" s="15">
        <f t="shared" si="1"/>
        <v>-18486065</v>
      </c>
      <c r="J35" s="16" t="str">
        <f t="shared" si="2"/>
        <v>NO</v>
      </c>
      <c r="K35" s="17">
        <v>5000.0</v>
      </c>
      <c r="L35" s="18" t="str">
        <f t="shared" si="4"/>
        <v>NOT FUNDED</v>
      </c>
      <c r="M35" s="19">
        <f t="shared" si="5"/>
        <v>4984</v>
      </c>
      <c r="N35" s="20" t="str">
        <f t="shared" si="3"/>
        <v>Approval Threshold</v>
      </c>
    </row>
    <row r="36" ht="15.75" customHeight="1">
      <c r="A36" s="10" t="s">
        <v>168</v>
      </c>
      <c r="B36" s="11" t="s">
        <v>169</v>
      </c>
      <c r="C36" s="12">
        <v>3.14</v>
      </c>
      <c r="D36" s="13">
        <v>372.0</v>
      </c>
      <c r="E36" s="13">
        <v>208.0</v>
      </c>
      <c r="F36" s="13">
        <v>580.0</v>
      </c>
      <c r="G36" s="14">
        <v>3.6123586E7</v>
      </c>
      <c r="H36" s="14">
        <v>5.5714446E7</v>
      </c>
      <c r="I36" s="15">
        <f t="shared" si="1"/>
        <v>-19590860</v>
      </c>
      <c r="J36" s="16" t="str">
        <f t="shared" si="2"/>
        <v>NO</v>
      </c>
      <c r="K36" s="17">
        <v>12000.0</v>
      </c>
      <c r="L36" s="18" t="str">
        <f t="shared" si="4"/>
        <v>NOT FUNDED</v>
      </c>
      <c r="M36" s="19">
        <f t="shared" si="5"/>
        <v>4984</v>
      </c>
      <c r="N36" s="20" t="str">
        <f t="shared" si="3"/>
        <v>Approval Threshold</v>
      </c>
    </row>
    <row r="37" ht="15.75" customHeight="1">
      <c r="A37" s="10" t="s">
        <v>170</v>
      </c>
      <c r="B37" s="11" t="s">
        <v>171</v>
      </c>
      <c r="C37" s="12">
        <v>2.56</v>
      </c>
      <c r="D37" s="13">
        <v>324.0</v>
      </c>
      <c r="E37" s="13">
        <v>226.0</v>
      </c>
      <c r="F37" s="13">
        <v>550.0</v>
      </c>
      <c r="G37" s="14">
        <v>3.5274751E7</v>
      </c>
      <c r="H37" s="14">
        <v>5.5052866E7</v>
      </c>
      <c r="I37" s="15">
        <f t="shared" si="1"/>
        <v>-19778115</v>
      </c>
      <c r="J37" s="16" t="str">
        <f t="shared" si="2"/>
        <v>NO</v>
      </c>
      <c r="K37" s="17">
        <v>85000.0</v>
      </c>
      <c r="L37" s="18" t="str">
        <f t="shared" si="4"/>
        <v>NOT FUNDED</v>
      </c>
      <c r="M37" s="19">
        <f t="shared" si="5"/>
        <v>4984</v>
      </c>
      <c r="N37" s="20" t="str">
        <f t="shared" si="3"/>
        <v>Approval Threshold</v>
      </c>
    </row>
    <row r="38" ht="15.75" customHeight="1">
      <c r="A38" s="10" t="s">
        <v>172</v>
      </c>
      <c r="B38" s="11" t="s">
        <v>173</v>
      </c>
      <c r="C38" s="12">
        <v>2.28</v>
      </c>
      <c r="D38" s="13">
        <v>249.0</v>
      </c>
      <c r="E38" s="13">
        <v>279.0</v>
      </c>
      <c r="F38" s="13">
        <v>528.0</v>
      </c>
      <c r="G38" s="14">
        <v>3.292027E7</v>
      </c>
      <c r="H38" s="14">
        <v>5.3486443E7</v>
      </c>
      <c r="I38" s="15">
        <f t="shared" si="1"/>
        <v>-20566173</v>
      </c>
      <c r="J38" s="16" t="str">
        <f t="shared" si="2"/>
        <v>NO</v>
      </c>
      <c r="K38" s="17">
        <v>18000.0</v>
      </c>
      <c r="L38" s="18" t="str">
        <f t="shared" si="4"/>
        <v>NOT FUNDED</v>
      </c>
      <c r="M38" s="19">
        <f t="shared" si="5"/>
        <v>4984</v>
      </c>
      <c r="N38" s="20" t="str">
        <f t="shared" si="3"/>
        <v>Approval Threshold</v>
      </c>
    </row>
    <row r="39" ht="15.75" customHeight="1">
      <c r="A39" s="10" t="s">
        <v>174</v>
      </c>
      <c r="B39" s="11" t="s">
        <v>175</v>
      </c>
      <c r="C39" s="12">
        <v>3.27</v>
      </c>
      <c r="D39" s="13">
        <v>222.0</v>
      </c>
      <c r="E39" s="13">
        <v>257.0</v>
      </c>
      <c r="F39" s="13">
        <v>479.0</v>
      </c>
      <c r="G39" s="14">
        <v>3.1703962E7</v>
      </c>
      <c r="H39" s="14">
        <v>5.338509E7</v>
      </c>
      <c r="I39" s="15">
        <f t="shared" si="1"/>
        <v>-21681128</v>
      </c>
      <c r="J39" s="16" t="str">
        <f t="shared" si="2"/>
        <v>NO</v>
      </c>
      <c r="K39" s="17">
        <v>10000.0</v>
      </c>
      <c r="L39" s="18" t="str">
        <f t="shared" si="4"/>
        <v>NOT FUNDED</v>
      </c>
      <c r="M39" s="19">
        <f t="shared" si="5"/>
        <v>4984</v>
      </c>
      <c r="N39" s="20" t="str">
        <f t="shared" si="3"/>
        <v>Approval Threshold</v>
      </c>
    </row>
    <row r="40" ht="15.75" customHeight="1">
      <c r="A40" s="10" t="s">
        <v>176</v>
      </c>
      <c r="B40" s="11" t="s">
        <v>177</v>
      </c>
      <c r="C40" s="12">
        <v>3.43</v>
      </c>
      <c r="D40" s="13">
        <v>490.0</v>
      </c>
      <c r="E40" s="13">
        <v>249.0</v>
      </c>
      <c r="F40" s="13">
        <v>739.0</v>
      </c>
      <c r="G40" s="14">
        <v>4.2861572E7</v>
      </c>
      <c r="H40" s="14">
        <v>6.5376774E7</v>
      </c>
      <c r="I40" s="15">
        <f t="shared" si="1"/>
        <v>-22515202</v>
      </c>
      <c r="J40" s="16" t="str">
        <f t="shared" si="2"/>
        <v>NO</v>
      </c>
      <c r="K40" s="17">
        <v>70000.0</v>
      </c>
      <c r="L40" s="18" t="str">
        <f t="shared" si="4"/>
        <v>NOT FUNDED</v>
      </c>
      <c r="M40" s="19">
        <f t="shared" si="5"/>
        <v>4984</v>
      </c>
      <c r="N40" s="20" t="str">
        <f t="shared" si="3"/>
        <v>Approval Threshold</v>
      </c>
    </row>
    <row r="41" ht="15.75" customHeight="1">
      <c r="A41" s="10" t="s">
        <v>178</v>
      </c>
      <c r="B41" s="11" t="s">
        <v>179</v>
      </c>
      <c r="C41" s="12">
        <v>3.17</v>
      </c>
      <c r="D41" s="13">
        <v>244.0</v>
      </c>
      <c r="E41" s="13">
        <v>226.0</v>
      </c>
      <c r="F41" s="13">
        <v>470.0</v>
      </c>
      <c r="G41" s="14">
        <v>2.5459534E7</v>
      </c>
      <c r="H41" s="14">
        <v>5.0196804E7</v>
      </c>
      <c r="I41" s="15">
        <f t="shared" si="1"/>
        <v>-24737270</v>
      </c>
      <c r="J41" s="16" t="str">
        <f t="shared" si="2"/>
        <v>NO</v>
      </c>
      <c r="K41" s="17">
        <v>10000.0</v>
      </c>
      <c r="L41" s="18" t="str">
        <f t="shared" si="4"/>
        <v>NOT FUNDED</v>
      </c>
      <c r="M41" s="19">
        <f t="shared" si="5"/>
        <v>4984</v>
      </c>
      <c r="N41" s="20" t="str">
        <f t="shared" si="3"/>
        <v>Approval Threshold</v>
      </c>
    </row>
    <row r="42" ht="15.75" customHeight="1">
      <c r="A42" s="10" t="s">
        <v>180</v>
      </c>
      <c r="B42" s="11" t="s">
        <v>181</v>
      </c>
      <c r="C42" s="12">
        <v>3.38</v>
      </c>
      <c r="D42" s="13">
        <v>272.0</v>
      </c>
      <c r="E42" s="13">
        <v>242.0</v>
      </c>
      <c r="F42" s="13">
        <v>514.0</v>
      </c>
      <c r="G42" s="14">
        <v>2.8737634E7</v>
      </c>
      <c r="H42" s="14">
        <v>5.4362642E7</v>
      </c>
      <c r="I42" s="15">
        <f t="shared" si="1"/>
        <v>-25625008</v>
      </c>
      <c r="J42" s="16" t="str">
        <f t="shared" si="2"/>
        <v>NO</v>
      </c>
      <c r="K42" s="17">
        <v>30000.0</v>
      </c>
      <c r="L42" s="18" t="str">
        <f t="shared" si="4"/>
        <v>NOT FUNDED</v>
      </c>
      <c r="M42" s="19">
        <f t="shared" si="5"/>
        <v>4984</v>
      </c>
      <c r="N42" s="20" t="str">
        <f t="shared" si="3"/>
        <v>Approval Threshold</v>
      </c>
    </row>
    <row r="43" ht="15.75" customHeight="1">
      <c r="A43" s="10" t="s">
        <v>182</v>
      </c>
      <c r="B43" s="11" t="s">
        <v>183</v>
      </c>
      <c r="C43" s="12">
        <v>3.36</v>
      </c>
      <c r="D43" s="13">
        <v>217.0</v>
      </c>
      <c r="E43" s="13">
        <v>264.0</v>
      </c>
      <c r="F43" s="13">
        <v>481.0</v>
      </c>
      <c r="G43" s="14">
        <v>1.9195596E7</v>
      </c>
      <c r="H43" s="14">
        <v>5.5335658E7</v>
      </c>
      <c r="I43" s="15">
        <f t="shared" si="1"/>
        <v>-36140062</v>
      </c>
      <c r="J43" s="16" t="str">
        <f t="shared" si="2"/>
        <v>NO</v>
      </c>
      <c r="K43" s="17">
        <v>39330.0</v>
      </c>
      <c r="L43" s="18" t="str">
        <f t="shared" si="4"/>
        <v>NOT FUNDED</v>
      </c>
      <c r="M43" s="19">
        <f t="shared" si="5"/>
        <v>4984</v>
      </c>
      <c r="N43" s="20" t="str">
        <f t="shared" si="3"/>
        <v>Approval Threshold</v>
      </c>
    </row>
    <row r="44" ht="15.75" customHeight="1">
      <c r="A44" s="10" t="s">
        <v>184</v>
      </c>
      <c r="B44" s="11" t="s">
        <v>185</v>
      </c>
      <c r="C44" s="12">
        <v>3.1</v>
      </c>
      <c r="D44" s="13">
        <v>139.0</v>
      </c>
      <c r="E44" s="13">
        <v>313.0</v>
      </c>
      <c r="F44" s="13">
        <v>452.0</v>
      </c>
      <c r="G44" s="14">
        <v>2.5032978E7</v>
      </c>
      <c r="H44" s="14">
        <v>6.2083365E7</v>
      </c>
      <c r="I44" s="15">
        <f t="shared" si="1"/>
        <v>-37050387</v>
      </c>
      <c r="J44" s="16" t="str">
        <f t="shared" si="2"/>
        <v>NO</v>
      </c>
      <c r="K44" s="17">
        <v>15000.0</v>
      </c>
      <c r="L44" s="18" t="str">
        <f t="shared" si="4"/>
        <v>NOT FUNDED</v>
      </c>
      <c r="M44" s="19">
        <f t="shared" si="5"/>
        <v>4984</v>
      </c>
      <c r="N44" s="20" t="str">
        <f t="shared" si="3"/>
        <v>Approval Threshold</v>
      </c>
    </row>
    <row r="45" ht="15.75" customHeight="1">
      <c r="A45" s="10" t="s">
        <v>186</v>
      </c>
      <c r="B45" s="11" t="s">
        <v>187</v>
      </c>
      <c r="C45" s="12">
        <v>3.0</v>
      </c>
      <c r="D45" s="13">
        <v>247.0</v>
      </c>
      <c r="E45" s="13">
        <v>254.0</v>
      </c>
      <c r="F45" s="13">
        <v>501.0</v>
      </c>
      <c r="G45" s="14">
        <v>1.8623056E7</v>
      </c>
      <c r="H45" s="14">
        <v>5.6436287E7</v>
      </c>
      <c r="I45" s="15">
        <f t="shared" si="1"/>
        <v>-37813231</v>
      </c>
      <c r="J45" s="16" t="str">
        <f t="shared" si="2"/>
        <v>NO</v>
      </c>
      <c r="K45" s="17">
        <v>50000.0</v>
      </c>
      <c r="L45" s="18" t="str">
        <f t="shared" si="4"/>
        <v>NOT FUNDED</v>
      </c>
      <c r="M45" s="19">
        <f t="shared" si="5"/>
        <v>4984</v>
      </c>
      <c r="N45" s="20" t="str">
        <f t="shared" si="3"/>
        <v>Approval Threshold</v>
      </c>
    </row>
    <row r="46" ht="15.75" customHeight="1">
      <c r="A46" s="10" t="s">
        <v>188</v>
      </c>
      <c r="B46" s="11" t="s">
        <v>189</v>
      </c>
      <c r="C46" s="12">
        <v>3.17</v>
      </c>
      <c r="D46" s="13">
        <v>239.0</v>
      </c>
      <c r="E46" s="13">
        <v>261.0</v>
      </c>
      <c r="F46" s="13">
        <v>500.0</v>
      </c>
      <c r="G46" s="14">
        <v>1.8152842E7</v>
      </c>
      <c r="H46" s="14">
        <v>5.6533926E7</v>
      </c>
      <c r="I46" s="15">
        <f t="shared" si="1"/>
        <v>-38381084</v>
      </c>
      <c r="J46" s="16" t="str">
        <f t="shared" si="2"/>
        <v>NO</v>
      </c>
      <c r="K46" s="17">
        <v>50000.0</v>
      </c>
      <c r="L46" s="18" t="str">
        <f t="shared" si="4"/>
        <v>NOT FUNDED</v>
      </c>
      <c r="M46" s="19">
        <f t="shared" si="5"/>
        <v>4984</v>
      </c>
      <c r="N46" s="20" t="str">
        <f t="shared" si="3"/>
        <v>Approval Threshold</v>
      </c>
    </row>
    <row r="47" ht="15.75" customHeight="1">
      <c r="A47" s="10" t="s">
        <v>190</v>
      </c>
      <c r="B47" s="11" t="s">
        <v>191</v>
      </c>
      <c r="C47" s="12">
        <v>2.87</v>
      </c>
      <c r="D47" s="13">
        <v>228.0</v>
      </c>
      <c r="E47" s="13">
        <v>262.0</v>
      </c>
      <c r="F47" s="13">
        <v>490.0</v>
      </c>
      <c r="G47" s="14">
        <v>1.9620178E7</v>
      </c>
      <c r="H47" s="14">
        <v>5.8122752E7</v>
      </c>
      <c r="I47" s="15">
        <f t="shared" si="1"/>
        <v>-38502574</v>
      </c>
      <c r="J47" s="16" t="str">
        <f t="shared" si="2"/>
        <v>NO</v>
      </c>
      <c r="K47" s="17">
        <v>30000.0</v>
      </c>
      <c r="L47" s="18" t="str">
        <f t="shared" si="4"/>
        <v>NOT FUNDED</v>
      </c>
      <c r="M47" s="19">
        <f t="shared" si="5"/>
        <v>4984</v>
      </c>
      <c r="N47" s="20" t="str">
        <f t="shared" si="3"/>
        <v>Approval Threshold</v>
      </c>
    </row>
    <row r="48" ht="15.75" customHeight="1">
      <c r="A48" s="10" t="s">
        <v>192</v>
      </c>
      <c r="B48" s="11" t="s">
        <v>193</v>
      </c>
      <c r="C48" s="12">
        <v>3.25</v>
      </c>
      <c r="D48" s="13">
        <v>279.0</v>
      </c>
      <c r="E48" s="13">
        <v>286.0</v>
      </c>
      <c r="F48" s="13">
        <v>565.0</v>
      </c>
      <c r="G48" s="14">
        <v>2.4284387E7</v>
      </c>
      <c r="H48" s="14">
        <v>6.3012046E7</v>
      </c>
      <c r="I48" s="15">
        <f t="shared" si="1"/>
        <v>-38727659</v>
      </c>
      <c r="J48" s="16" t="str">
        <f t="shared" si="2"/>
        <v>NO</v>
      </c>
      <c r="K48" s="17">
        <v>75000.0</v>
      </c>
      <c r="L48" s="18" t="str">
        <f t="shared" si="4"/>
        <v>NOT FUNDED</v>
      </c>
      <c r="M48" s="19">
        <f t="shared" si="5"/>
        <v>4984</v>
      </c>
      <c r="N48" s="20" t="str">
        <f t="shared" si="3"/>
        <v>Approval Threshold</v>
      </c>
    </row>
    <row r="49" ht="15.75" customHeight="1">
      <c r="A49" s="10" t="s">
        <v>194</v>
      </c>
      <c r="B49" s="11" t="s">
        <v>195</v>
      </c>
      <c r="C49" s="12">
        <v>3.26</v>
      </c>
      <c r="D49" s="13">
        <v>175.0</v>
      </c>
      <c r="E49" s="13">
        <v>308.0</v>
      </c>
      <c r="F49" s="13">
        <v>483.0</v>
      </c>
      <c r="G49" s="14">
        <v>1.7274667E7</v>
      </c>
      <c r="H49" s="14">
        <v>5.6391666E7</v>
      </c>
      <c r="I49" s="15">
        <f t="shared" si="1"/>
        <v>-39116999</v>
      </c>
      <c r="J49" s="16" t="str">
        <f t="shared" si="2"/>
        <v>NO</v>
      </c>
      <c r="K49" s="17">
        <v>16500.0</v>
      </c>
      <c r="L49" s="18" t="str">
        <f t="shared" si="4"/>
        <v>NOT FUNDED</v>
      </c>
      <c r="M49" s="19">
        <f t="shared" si="5"/>
        <v>4984</v>
      </c>
      <c r="N49" s="20" t="str">
        <f t="shared" si="3"/>
        <v>Approval Threshold</v>
      </c>
    </row>
    <row r="50" ht="15.75" customHeight="1">
      <c r="A50" s="10" t="s">
        <v>196</v>
      </c>
      <c r="B50" s="11" t="s">
        <v>197</v>
      </c>
      <c r="C50" s="12">
        <v>3.12</v>
      </c>
      <c r="D50" s="13">
        <v>156.0</v>
      </c>
      <c r="E50" s="13">
        <v>297.0</v>
      </c>
      <c r="F50" s="13">
        <v>453.0</v>
      </c>
      <c r="G50" s="14">
        <v>1.5108044E7</v>
      </c>
      <c r="H50" s="14">
        <v>5.4407352E7</v>
      </c>
      <c r="I50" s="15">
        <f t="shared" si="1"/>
        <v>-39299308</v>
      </c>
      <c r="J50" s="16" t="str">
        <f t="shared" si="2"/>
        <v>NO</v>
      </c>
      <c r="K50" s="17">
        <v>4500.0</v>
      </c>
      <c r="L50" s="18" t="str">
        <f t="shared" si="4"/>
        <v>NOT FUNDED</v>
      </c>
      <c r="M50" s="19">
        <f t="shared" si="5"/>
        <v>4984</v>
      </c>
      <c r="N50" s="20" t="str">
        <f t="shared" si="3"/>
        <v>Approval Threshold</v>
      </c>
    </row>
    <row r="51" ht="15.75" customHeight="1">
      <c r="A51" s="10" t="s">
        <v>198</v>
      </c>
      <c r="B51" s="11" t="s">
        <v>199</v>
      </c>
      <c r="C51" s="12">
        <v>2.1</v>
      </c>
      <c r="D51" s="13">
        <v>161.0</v>
      </c>
      <c r="E51" s="13">
        <v>278.0</v>
      </c>
      <c r="F51" s="13">
        <v>439.0</v>
      </c>
      <c r="G51" s="14">
        <v>1.5060275E7</v>
      </c>
      <c r="H51" s="14">
        <v>5.4569959E7</v>
      </c>
      <c r="I51" s="15">
        <f t="shared" si="1"/>
        <v>-39509684</v>
      </c>
      <c r="J51" s="16" t="str">
        <f t="shared" si="2"/>
        <v>NO</v>
      </c>
      <c r="K51" s="17">
        <v>12000.0</v>
      </c>
      <c r="L51" s="18" t="str">
        <f t="shared" si="4"/>
        <v>NOT FUNDED</v>
      </c>
      <c r="M51" s="19">
        <f t="shared" si="5"/>
        <v>4984</v>
      </c>
      <c r="N51" s="20" t="str">
        <f t="shared" si="3"/>
        <v>Approval Threshold</v>
      </c>
    </row>
    <row r="52" ht="15.75" customHeight="1">
      <c r="A52" s="10" t="s">
        <v>200</v>
      </c>
      <c r="B52" s="11" t="s">
        <v>201</v>
      </c>
      <c r="C52" s="12">
        <v>3.21</v>
      </c>
      <c r="D52" s="13">
        <v>277.0</v>
      </c>
      <c r="E52" s="13">
        <v>237.0</v>
      </c>
      <c r="F52" s="13">
        <v>514.0</v>
      </c>
      <c r="G52" s="14">
        <v>1.9478504E7</v>
      </c>
      <c r="H52" s="14">
        <v>5.9440586E7</v>
      </c>
      <c r="I52" s="15">
        <f t="shared" si="1"/>
        <v>-39962082</v>
      </c>
      <c r="J52" s="16" t="str">
        <f t="shared" si="2"/>
        <v>NO</v>
      </c>
      <c r="K52" s="17">
        <v>35000.0</v>
      </c>
      <c r="L52" s="18" t="str">
        <f t="shared" si="4"/>
        <v>NOT FUNDED</v>
      </c>
      <c r="M52" s="19">
        <f t="shared" si="5"/>
        <v>4984</v>
      </c>
      <c r="N52" s="20" t="str">
        <f t="shared" si="3"/>
        <v>Approval Threshold</v>
      </c>
    </row>
    <row r="53" ht="15.75" customHeight="1">
      <c r="A53" s="10" t="s">
        <v>202</v>
      </c>
      <c r="B53" s="11" t="s">
        <v>203</v>
      </c>
      <c r="C53" s="12">
        <v>2.35</v>
      </c>
      <c r="D53" s="13">
        <v>211.0</v>
      </c>
      <c r="E53" s="13">
        <v>264.0</v>
      </c>
      <c r="F53" s="13">
        <v>475.0</v>
      </c>
      <c r="G53" s="14">
        <v>1.7573533E7</v>
      </c>
      <c r="H53" s="14">
        <v>5.8116096E7</v>
      </c>
      <c r="I53" s="15">
        <f t="shared" si="1"/>
        <v>-40542563</v>
      </c>
      <c r="J53" s="16" t="str">
        <f t="shared" si="2"/>
        <v>NO</v>
      </c>
      <c r="K53" s="17">
        <v>27000.0</v>
      </c>
      <c r="L53" s="18" t="str">
        <f t="shared" si="4"/>
        <v>NOT FUNDED</v>
      </c>
      <c r="M53" s="19">
        <f t="shared" si="5"/>
        <v>4984</v>
      </c>
      <c r="N53" s="20" t="str">
        <f t="shared" si="3"/>
        <v>Approval Threshold</v>
      </c>
    </row>
    <row r="54" ht="15.75" customHeight="1">
      <c r="A54" s="10" t="s">
        <v>204</v>
      </c>
      <c r="B54" s="11" t="s">
        <v>205</v>
      </c>
      <c r="C54" s="12">
        <v>2.05</v>
      </c>
      <c r="D54" s="13">
        <v>165.0</v>
      </c>
      <c r="E54" s="13">
        <v>287.0</v>
      </c>
      <c r="F54" s="13">
        <v>452.0</v>
      </c>
      <c r="G54" s="14">
        <v>1.3054373E7</v>
      </c>
      <c r="H54" s="14">
        <v>5.5916944E7</v>
      </c>
      <c r="I54" s="15">
        <f t="shared" si="1"/>
        <v>-42862571</v>
      </c>
      <c r="J54" s="16" t="str">
        <f t="shared" si="2"/>
        <v>NO</v>
      </c>
      <c r="K54" s="17">
        <v>24000.0</v>
      </c>
      <c r="L54" s="18" t="str">
        <f t="shared" si="4"/>
        <v>NOT FUNDED</v>
      </c>
      <c r="M54" s="19">
        <f t="shared" si="5"/>
        <v>4984</v>
      </c>
      <c r="N54" s="20" t="str">
        <f t="shared" si="3"/>
        <v>Approval Threshold</v>
      </c>
    </row>
    <row r="55" ht="15.75" customHeight="1">
      <c r="A55" s="23" t="s">
        <v>206</v>
      </c>
      <c r="B55" s="11" t="s">
        <v>207</v>
      </c>
      <c r="C55" s="12">
        <v>2.67</v>
      </c>
      <c r="D55" s="13">
        <v>110.0</v>
      </c>
      <c r="E55" s="13">
        <v>240.0</v>
      </c>
      <c r="F55" s="13">
        <v>350.0</v>
      </c>
      <c r="G55" s="14">
        <v>9280969.0</v>
      </c>
      <c r="H55" s="14">
        <v>5.3438176E7</v>
      </c>
      <c r="I55" s="15">
        <f t="shared" si="1"/>
        <v>-44157207</v>
      </c>
      <c r="J55" s="16" t="str">
        <f t="shared" si="2"/>
        <v>NO</v>
      </c>
      <c r="K55" s="17">
        <v>50000.0</v>
      </c>
      <c r="L55" s="18" t="str">
        <f t="shared" si="4"/>
        <v>NOT FUNDED</v>
      </c>
      <c r="M55" s="19">
        <f t="shared" si="5"/>
        <v>4984</v>
      </c>
      <c r="N55" s="20" t="str">
        <f t="shared" si="3"/>
        <v>Approval Threshold</v>
      </c>
    </row>
    <row r="56" ht="15.75" customHeight="1">
      <c r="A56" s="10" t="s">
        <v>208</v>
      </c>
      <c r="B56" s="11" t="s">
        <v>209</v>
      </c>
      <c r="C56" s="12">
        <v>2.53</v>
      </c>
      <c r="D56" s="13">
        <v>162.0</v>
      </c>
      <c r="E56" s="13">
        <v>317.0</v>
      </c>
      <c r="F56" s="13">
        <v>479.0</v>
      </c>
      <c r="G56" s="14">
        <v>1.6084353E7</v>
      </c>
      <c r="H56" s="14">
        <v>6.0432207E7</v>
      </c>
      <c r="I56" s="15">
        <f t="shared" si="1"/>
        <v>-44347854</v>
      </c>
      <c r="J56" s="16" t="str">
        <f t="shared" si="2"/>
        <v>NO</v>
      </c>
      <c r="K56" s="17">
        <v>42000.0</v>
      </c>
      <c r="L56" s="18" t="str">
        <f t="shared" si="4"/>
        <v>NOT FUNDED</v>
      </c>
      <c r="M56" s="19">
        <f t="shared" si="5"/>
        <v>4984</v>
      </c>
      <c r="N56" s="20" t="str">
        <f t="shared" si="3"/>
        <v>Approval Threshold</v>
      </c>
    </row>
    <row r="57">
      <c r="A57" s="10" t="s">
        <v>210</v>
      </c>
      <c r="B57" s="11" t="s">
        <v>211</v>
      </c>
      <c r="C57" s="12">
        <v>2.28</v>
      </c>
      <c r="D57" s="13">
        <v>182.0</v>
      </c>
      <c r="E57" s="13">
        <v>300.0</v>
      </c>
      <c r="F57" s="13">
        <v>482.0</v>
      </c>
      <c r="G57" s="14">
        <v>1.3787344E7</v>
      </c>
      <c r="H57" s="14">
        <v>5.8763544E7</v>
      </c>
      <c r="I57" s="15">
        <f t="shared" si="1"/>
        <v>-44976200</v>
      </c>
      <c r="J57" s="16" t="str">
        <f t="shared" si="2"/>
        <v>NO</v>
      </c>
      <c r="K57" s="17">
        <v>50000.0</v>
      </c>
      <c r="L57" s="18" t="str">
        <f t="shared" si="4"/>
        <v>NOT FUNDED</v>
      </c>
      <c r="M57" s="19">
        <f t="shared" si="5"/>
        <v>4984</v>
      </c>
      <c r="N57" s="20" t="str">
        <f t="shared" si="3"/>
        <v>Approval Threshold</v>
      </c>
    </row>
    <row r="58">
      <c r="A58" s="10" t="s">
        <v>212</v>
      </c>
      <c r="B58" s="11" t="s">
        <v>213</v>
      </c>
      <c r="C58" s="12">
        <v>3.05</v>
      </c>
      <c r="D58" s="13">
        <v>182.0</v>
      </c>
      <c r="E58" s="13">
        <v>276.0</v>
      </c>
      <c r="F58" s="13">
        <v>458.0</v>
      </c>
      <c r="G58" s="14">
        <v>1.2603994E7</v>
      </c>
      <c r="H58" s="14">
        <v>5.7889324E7</v>
      </c>
      <c r="I58" s="15">
        <f t="shared" si="1"/>
        <v>-45285330</v>
      </c>
      <c r="J58" s="16" t="str">
        <f t="shared" si="2"/>
        <v>NO</v>
      </c>
      <c r="K58" s="17">
        <v>12000.0</v>
      </c>
      <c r="L58" s="18" t="str">
        <f t="shared" si="4"/>
        <v>NOT FUNDED</v>
      </c>
      <c r="M58" s="19">
        <f t="shared" si="5"/>
        <v>4984</v>
      </c>
      <c r="N58" s="20" t="str">
        <f t="shared" si="3"/>
        <v>Approval Threshold</v>
      </c>
    </row>
    <row r="59">
      <c r="A59" s="10" t="s">
        <v>214</v>
      </c>
      <c r="B59" s="11" t="s">
        <v>215</v>
      </c>
      <c r="C59" s="12">
        <v>2.0</v>
      </c>
      <c r="D59" s="13">
        <v>123.0</v>
      </c>
      <c r="E59" s="13">
        <v>307.0</v>
      </c>
      <c r="F59" s="13">
        <v>430.0</v>
      </c>
      <c r="G59" s="14">
        <v>1.1810524E7</v>
      </c>
      <c r="H59" s="14">
        <v>5.7251794E7</v>
      </c>
      <c r="I59" s="15">
        <f t="shared" si="1"/>
        <v>-45441270</v>
      </c>
      <c r="J59" s="16" t="str">
        <f t="shared" si="2"/>
        <v>NO</v>
      </c>
      <c r="K59" s="17">
        <v>4000.0</v>
      </c>
      <c r="L59" s="18" t="str">
        <f t="shared" si="4"/>
        <v>NOT FUNDED</v>
      </c>
      <c r="M59" s="19">
        <f t="shared" si="5"/>
        <v>4984</v>
      </c>
      <c r="N59" s="20" t="str">
        <f t="shared" si="3"/>
        <v>Approval Threshold</v>
      </c>
    </row>
    <row r="60">
      <c r="A60" s="10" t="s">
        <v>216</v>
      </c>
      <c r="B60" s="11" t="s">
        <v>217</v>
      </c>
      <c r="C60" s="12">
        <v>2.94</v>
      </c>
      <c r="D60" s="13">
        <v>205.0</v>
      </c>
      <c r="E60" s="13">
        <v>307.0</v>
      </c>
      <c r="F60" s="13">
        <v>512.0</v>
      </c>
      <c r="G60" s="14">
        <v>1.4349733E7</v>
      </c>
      <c r="H60" s="14">
        <v>6.0132353E7</v>
      </c>
      <c r="I60" s="15">
        <f t="shared" si="1"/>
        <v>-45782620</v>
      </c>
      <c r="J60" s="16" t="str">
        <f t="shared" si="2"/>
        <v>NO</v>
      </c>
      <c r="K60" s="17">
        <v>20000.0</v>
      </c>
      <c r="L60" s="18" t="str">
        <f t="shared" si="4"/>
        <v>NOT FUNDED</v>
      </c>
      <c r="M60" s="19">
        <f t="shared" si="5"/>
        <v>4984</v>
      </c>
      <c r="N60" s="20" t="str">
        <f t="shared" si="3"/>
        <v>Approval Threshold</v>
      </c>
    </row>
    <row r="61">
      <c r="A61" s="10" t="s">
        <v>218</v>
      </c>
      <c r="B61" s="11" t="s">
        <v>219</v>
      </c>
      <c r="C61" s="12">
        <v>1.52</v>
      </c>
      <c r="D61" s="13">
        <v>61.0</v>
      </c>
      <c r="E61" s="13">
        <v>369.0</v>
      </c>
      <c r="F61" s="13">
        <v>430.0</v>
      </c>
      <c r="G61" s="14">
        <v>1.1181287E7</v>
      </c>
      <c r="H61" s="14">
        <v>5.8399473E7</v>
      </c>
      <c r="I61" s="15">
        <f t="shared" si="1"/>
        <v>-47218186</v>
      </c>
      <c r="J61" s="16" t="str">
        <f t="shared" si="2"/>
        <v>NO</v>
      </c>
      <c r="K61" s="17">
        <v>20000.0</v>
      </c>
      <c r="L61" s="18" t="str">
        <f t="shared" si="4"/>
        <v>NOT FUNDED</v>
      </c>
      <c r="M61" s="19">
        <f t="shared" si="5"/>
        <v>4984</v>
      </c>
      <c r="N61" s="20" t="str">
        <f t="shared" si="3"/>
        <v>Approval Threshold</v>
      </c>
    </row>
    <row r="62">
      <c r="A62" s="10" t="s">
        <v>220</v>
      </c>
      <c r="B62" s="11" t="s">
        <v>221</v>
      </c>
      <c r="C62" s="12">
        <v>3.17</v>
      </c>
      <c r="D62" s="13">
        <v>134.0</v>
      </c>
      <c r="E62" s="13">
        <v>298.0</v>
      </c>
      <c r="F62" s="13">
        <v>432.0</v>
      </c>
      <c r="G62" s="14">
        <v>1.3289123E7</v>
      </c>
      <c r="H62" s="14">
        <v>6.151191E7</v>
      </c>
      <c r="I62" s="15">
        <f t="shared" si="1"/>
        <v>-48222787</v>
      </c>
      <c r="J62" s="16" t="str">
        <f t="shared" si="2"/>
        <v>NO</v>
      </c>
      <c r="K62" s="17">
        <v>80000.0</v>
      </c>
      <c r="L62" s="18" t="str">
        <f t="shared" si="4"/>
        <v>NOT FUNDED</v>
      </c>
      <c r="M62" s="19">
        <f t="shared" si="5"/>
        <v>4984</v>
      </c>
      <c r="N62" s="20" t="str">
        <f t="shared" si="3"/>
        <v>Approval Threshold</v>
      </c>
    </row>
    <row r="63">
      <c r="A63" s="10" t="s">
        <v>222</v>
      </c>
      <c r="B63" s="11" t="s">
        <v>223</v>
      </c>
      <c r="C63" s="12">
        <v>1.83</v>
      </c>
      <c r="D63" s="13">
        <v>220.0</v>
      </c>
      <c r="E63" s="13">
        <v>358.0</v>
      </c>
      <c r="F63" s="13">
        <v>578.0</v>
      </c>
      <c r="G63" s="14">
        <v>1.9075669E7</v>
      </c>
      <c r="H63" s="14">
        <v>6.8099354E7</v>
      </c>
      <c r="I63" s="15">
        <f t="shared" si="1"/>
        <v>-49023685</v>
      </c>
      <c r="J63" s="16" t="str">
        <f t="shared" si="2"/>
        <v>NO</v>
      </c>
      <c r="K63" s="17">
        <v>50000.0</v>
      </c>
      <c r="L63" s="18" t="str">
        <f t="shared" si="4"/>
        <v>NOT FUNDED</v>
      </c>
      <c r="M63" s="19">
        <f t="shared" si="5"/>
        <v>4984</v>
      </c>
      <c r="N63" s="20" t="str">
        <f t="shared" si="3"/>
        <v>Approval Threshold</v>
      </c>
    </row>
    <row r="64">
      <c r="A64" s="10" t="s">
        <v>224</v>
      </c>
      <c r="B64" s="11" t="s">
        <v>225</v>
      </c>
      <c r="C64" s="12">
        <v>1.24</v>
      </c>
      <c r="D64" s="13">
        <v>83.0</v>
      </c>
      <c r="E64" s="13">
        <v>384.0</v>
      </c>
      <c r="F64" s="13">
        <v>467.0</v>
      </c>
      <c r="G64" s="14">
        <v>1.3845785E7</v>
      </c>
      <c r="H64" s="14">
        <v>6.3385334E7</v>
      </c>
      <c r="I64" s="15">
        <f t="shared" si="1"/>
        <v>-49539549</v>
      </c>
      <c r="J64" s="16" t="str">
        <f t="shared" si="2"/>
        <v>NO</v>
      </c>
      <c r="K64" s="17">
        <v>10000.0</v>
      </c>
      <c r="L64" s="18" t="str">
        <f t="shared" si="4"/>
        <v>NOT FUNDED</v>
      </c>
      <c r="M64" s="19">
        <f t="shared" si="5"/>
        <v>4984</v>
      </c>
      <c r="N64" s="20" t="str">
        <f t="shared" si="3"/>
        <v>Approval Threshold</v>
      </c>
    </row>
    <row r="65">
      <c r="A65" s="10" t="s">
        <v>226</v>
      </c>
      <c r="B65" s="11" t="s">
        <v>227</v>
      </c>
      <c r="C65" s="12">
        <v>2.45</v>
      </c>
      <c r="D65" s="13">
        <v>163.0</v>
      </c>
      <c r="E65" s="13">
        <v>371.0</v>
      </c>
      <c r="F65" s="13">
        <v>534.0</v>
      </c>
      <c r="G65" s="14">
        <v>2.5472375E7</v>
      </c>
      <c r="H65" s="14">
        <v>7.7227603E7</v>
      </c>
      <c r="I65" s="15">
        <f t="shared" si="1"/>
        <v>-51755228</v>
      </c>
      <c r="J65" s="16" t="str">
        <f t="shared" si="2"/>
        <v>NO</v>
      </c>
      <c r="K65" s="17">
        <v>250000.0</v>
      </c>
      <c r="L65" s="18" t="str">
        <f t="shared" si="4"/>
        <v>NOT FUNDED</v>
      </c>
      <c r="M65" s="19">
        <f t="shared" si="5"/>
        <v>4984</v>
      </c>
      <c r="N65" s="20" t="str">
        <f t="shared" si="3"/>
        <v>Approval Threshold</v>
      </c>
    </row>
    <row r="66">
      <c r="A66" s="10" t="s">
        <v>228</v>
      </c>
      <c r="B66" s="11" t="s">
        <v>229</v>
      </c>
      <c r="C66" s="12">
        <v>1.48</v>
      </c>
      <c r="D66" s="13">
        <v>73.0</v>
      </c>
      <c r="E66" s="13">
        <v>363.0</v>
      </c>
      <c r="F66" s="13">
        <v>436.0</v>
      </c>
      <c r="G66" s="14">
        <v>1.1906101E7</v>
      </c>
      <c r="H66" s="14">
        <v>6.3790953E7</v>
      </c>
      <c r="I66" s="15">
        <f t="shared" si="1"/>
        <v>-51884852</v>
      </c>
      <c r="J66" s="16" t="str">
        <f t="shared" si="2"/>
        <v>NO</v>
      </c>
      <c r="K66" s="17">
        <v>50000.0</v>
      </c>
      <c r="L66" s="18" t="str">
        <f t="shared" si="4"/>
        <v>NOT FUNDED</v>
      </c>
      <c r="M66" s="19">
        <f t="shared" si="5"/>
        <v>4984</v>
      </c>
      <c r="N66" s="20" t="str">
        <f t="shared" si="3"/>
        <v>Approval Threshold</v>
      </c>
    </row>
    <row r="67">
      <c r="A67" s="10" t="s">
        <v>230</v>
      </c>
      <c r="B67" s="11" t="s">
        <v>231</v>
      </c>
      <c r="C67" s="12">
        <v>1.17</v>
      </c>
      <c r="D67" s="13">
        <v>102.0</v>
      </c>
      <c r="E67" s="13">
        <v>384.0</v>
      </c>
      <c r="F67" s="13">
        <v>486.0</v>
      </c>
      <c r="G67" s="14">
        <v>1.4384348E7</v>
      </c>
      <c r="H67" s="14">
        <v>6.6487051E7</v>
      </c>
      <c r="I67" s="15">
        <f t="shared" si="1"/>
        <v>-52102703</v>
      </c>
      <c r="J67" s="16" t="str">
        <f t="shared" si="2"/>
        <v>NO</v>
      </c>
      <c r="K67" s="17">
        <v>15000.0</v>
      </c>
      <c r="L67" s="18" t="str">
        <f t="shared" si="4"/>
        <v>NOT FUNDED</v>
      </c>
      <c r="M67" s="19">
        <f t="shared" si="5"/>
        <v>4984</v>
      </c>
      <c r="N67" s="20" t="str">
        <f t="shared" si="3"/>
        <v>Approval Threshold</v>
      </c>
    </row>
    <row r="68">
      <c r="A68" s="10" t="s">
        <v>232</v>
      </c>
      <c r="B68" s="11" t="s">
        <v>233</v>
      </c>
      <c r="C68" s="12">
        <v>1.64</v>
      </c>
      <c r="D68" s="13">
        <v>100.0</v>
      </c>
      <c r="E68" s="13">
        <v>360.0</v>
      </c>
      <c r="F68" s="13">
        <v>460.0</v>
      </c>
      <c r="G68" s="14">
        <v>1.2487565E7</v>
      </c>
      <c r="H68" s="14">
        <v>6.5094335E7</v>
      </c>
      <c r="I68" s="15">
        <f t="shared" si="1"/>
        <v>-52606770</v>
      </c>
      <c r="J68" s="16" t="str">
        <f t="shared" si="2"/>
        <v>NO</v>
      </c>
      <c r="K68" s="17">
        <v>10000.0</v>
      </c>
      <c r="L68" s="18" t="str">
        <f t="shared" si="4"/>
        <v>NOT FUNDED</v>
      </c>
      <c r="M68" s="19">
        <f t="shared" si="5"/>
        <v>4984</v>
      </c>
      <c r="N68" s="20" t="str">
        <f t="shared" si="3"/>
        <v>Approval Threshold</v>
      </c>
    </row>
    <row r="69">
      <c r="A69" s="10" t="s">
        <v>234</v>
      </c>
      <c r="B69" s="11" t="s">
        <v>235</v>
      </c>
      <c r="C69" s="12">
        <v>1.33</v>
      </c>
      <c r="D69" s="13">
        <v>66.0</v>
      </c>
      <c r="E69" s="13">
        <v>400.0</v>
      </c>
      <c r="F69" s="13">
        <v>466.0</v>
      </c>
      <c r="G69" s="14">
        <v>1.1312635E7</v>
      </c>
      <c r="H69" s="14">
        <v>6.4458477E7</v>
      </c>
      <c r="I69" s="15">
        <f t="shared" si="1"/>
        <v>-53145842</v>
      </c>
      <c r="J69" s="16" t="str">
        <f t="shared" si="2"/>
        <v>NO</v>
      </c>
      <c r="K69" s="17">
        <v>10000.0</v>
      </c>
      <c r="L69" s="18" t="str">
        <f t="shared" si="4"/>
        <v>NOT FUNDED</v>
      </c>
      <c r="M69" s="19">
        <f t="shared" si="5"/>
        <v>4984</v>
      </c>
      <c r="N69" s="20" t="str">
        <f t="shared" si="3"/>
        <v>Approval Threshold</v>
      </c>
    </row>
    <row r="70">
      <c r="A70" s="10" t="s">
        <v>236</v>
      </c>
      <c r="B70" s="11" t="s">
        <v>237</v>
      </c>
      <c r="C70" s="12">
        <v>3.07</v>
      </c>
      <c r="D70" s="13">
        <v>116.0</v>
      </c>
      <c r="E70" s="13">
        <v>321.0</v>
      </c>
      <c r="F70" s="13">
        <v>437.0</v>
      </c>
      <c r="G70" s="14">
        <v>1.0712945E7</v>
      </c>
      <c r="H70" s="14">
        <v>6.3935545E7</v>
      </c>
      <c r="I70" s="15">
        <f t="shared" si="1"/>
        <v>-53222600</v>
      </c>
      <c r="J70" s="16" t="str">
        <f t="shared" si="2"/>
        <v>NO</v>
      </c>
      <c r="K70" s="17">
        <v>50000.0</v>
      </c>
      <c r="L70" s="18" t="str">
        <f t="shared" si="4"/>
        <v>NOT FUNDED</v>
      </c>
      <c r="M70" s="19">
        <f t="shared" si="5"/>
        <v>4984</v>
      </c>
      <c r="N70" s="20" t="str">
        <f t="shared" si="3"/>
        <v>Approval Threshold</v>
      </c>
    </row>
    <row r="71">
      <c r="A71" s="10" t="s">
        <v>238</v>
      </c>
      <c r="B71" s="11" t="s">
        <v>239</v>
      </c>
      <c r="C71" s="12">
        <v>1.6</v>
      </c>
      <c r="D71" s="13">
        <v>94.0</v>
      </c>
      <c r="E71" s="13">
        <v>376.0</v>
      </c>
      <c r="F71" s="13">
        <v>470.0</v>
      </c>
      <c r="G71" s="14">
        <v>1.2350614E7</v>
      </c>
      <c r="H71" s="14">
        <v>6.660292E7</v>
      </c>
      <c r="I71" s="15">
        <f t="shared" si="1"/>
        <v>-54252306</v>
      </c>
      <c r="J71" s="16" t="str">
        <f t="shared" si="2"/>
        <v>NO</v>
      </c>
      <c r="K71" s="17">
        <v>35000.0</v>
      </c>
      <c r="L71" s="18" t="str">
        <f t="shared" si="4"/>
        <v>NOT FUNDED</v>
      </c>
      <c r="M71" s="19">
        <f t="shared" si="5"/>
        <v>4984</v>
      </c>
      <c r="N71" s="20" t="str">
        <f t="shared" si="3"/>
        <v>Approval Threshold</v>
      </c>
    </row>
    <row r="72">
      <c r="A72" s="10" t="s">
        <v>240</v>
      </c>
      <c r="B72" s="11" t="s">
        <v>241</v>
      </c>
      <c r="C72" s="12">
        <v>2.06</v>
      </c>
      <c r="D72" s="13">
        <v>107.0</v>
      </c>
      <c r="E72" s="13">
        <v>336.0</v>
      </c>
      <c r="F72" s="13">
        <v>443.0</v>
      </c>
      <c r="G72" s="14">
        <v>8493614.0</v>
      </c>
      <c r="H72" s="14">
        <v>6.3656698E7</v>
      </c>
      <c r="I72" s="15">
        <f t="shared" si="1"/>
        <v>-55163084</v>
      </c>
      <c r="J72" s="16" t="str">
        <f t="shared" si="2"/>
        <v>NO</v>
      </c>
      <c r="K72" s="17">
        <v>40000.0</v>
      </c>
      <c r="L72" s="18" t="str">
        <f t="shared" si="4"/>
        <v>NOT FUNDED</v>
      </c>
      <c r="M72" s="19">
        <f t="shared" si="5"/>
        <v>4984</v>
      </c>
      <c r="N72" s="20" t="str">
        <f t="shared" si="3"/>
        <v>Approval Threshold</v>
      </c>
    </row>
    <row r="73">
      <c r="A73" s="10" t="s">
        <v>242</v>
      </c>
      <c r="B73" s="11" t="s">
        <v>243</v>
      </c>
      <c r="C73" s="12">
        <v>1.29</v>
      </c>
      <c r="D73" s="13">
        <v>106.0</v>
      </c>
      <c r="E73" s="13">
        <v>388.0</v>
      </c>
      <c r="F73" s="13">
        <v>494.0</v>
      </c>
      <c r="G73" s="14">
        <v>1.5139055E7</v>
      </c>
      <c r="H73" s="14">
        <v>7.16454E7</v>
      </c>
      <c r="I73" s="15">
        <f t="shared" si="1"/>
        <v>-56506345</v>
      </c>
      <c r="J73" s="16" t="str">
        <f t="shared" si="2"/>
        <v>NO</v>
      </c>
      <c r="K73" s="17">
        <v>25000.0</v>
      </c>
      <c r="L73" s="18" t="str">
        <f t="shared" si="4"/>
        <v>NOT FUNDED</v>
      </c>
      <c r="M73" s="19">
        <f t="shared" si="5"/>
        <v>4984</v>
      </c>
      <c r="N73" s="20" t="str">
        <f t="shared" si="3"/>
        <v>Approval Threshold</v>
      </c>
    </row>
    <row r="74">
      <c r="A74" s="10" t="s">
        <v>244</v>
      </c>
      <c r="B74" s="11" t="s">
        <v>245</v>
      </c>
      <c r="C74" s="12">
        <v>2.21</v>
      </c>
      <c r="D74" s="13">
        <v>155.0</v>
      </c>
      <c r="E74" s="13">
        <v>334.0</v>
      </c>
      <c r="F74" s="13">
        <v>489.0</v>
      </c>
      <c r="G74" s="14">
        <v>9349187.0</v>
      </c>
      <c r="H74" s="14">
        <v>6.7021193E7</v>
      </c>
      <c r="I74" s="15">
        <f t="shared" si="1"/>
        <v>-57672006</v>
      </c>
      <c r="J74" s="16" t="str">
        <f t="shared" si="2"/>
        <v>NO</v>
      </c>
      <c r="K74" s="17">
        <v>100000.0</v>
      </c>
      <c r="L74" s="18" t="str">
        <f t="shared" si="4"/>
        <v>NOT FUNDED</v>
      </c>
      <c r="M74" s="19">
        <f t="shared" si="5"/>
        <v>4984</v>
      </c>
      <c r="N74" s="20" t="str">
        <f t="shared" si="3"/>
        <v>Approval Threshold</v>
      </c>
    </row>
    <row r="75">
      <c r="A75" s="10" t="s">
        <v>246</v>
      </c>
      <c r="B75" s="11" t="s">
        <v>247</v>
      </c>
      <c r="C75" s="12">
        <v>2.18</v>
      </c>
      <c r="D75" s="13">
        <v>110.0</v>
      </c>
      <c r="E75" s="13">
        <v>325.0</v>
      </c>
      <c r="F75" s="13">
        <v>435.0</v>
      </c>
      <c r="G75" s="14">
        <v>7957176.0</v>
      </c>
      <c r="H75" s="14">
        <v>6.6566599E7</v>
      </c>
      <c r="I75" s="15">
        <f t="shared" si="1"/>
        <v>-58609423</v>
      </c>
      <c r="J75" s="16" t="str">
        <f t="shared" si="2"/>
        <v>NO</v>
      </c>
      <c r="K75" s="17">
        <v>50000.0</v>
      </c>
      <c r="L75" s="18" t="str">
        <f t="shared" si="4"/>
        <v>NOT FUNDED</v>
      </c>
      <c r="M75" s="19">
        <f t="shared" si="5"/>
        <v>4984</v>
      </c>
      <c r="N75" s="20" t="str">
        <f t="shared" si="3"/>
        <v>Approval Threshold</v>
      </c>
    </row>
    <row r="76">
      <c r="A76" s="10" t="s">
        <v>248</v>
      </c>
      <c r="B76" s="11" t="s">
        <v>249</v>
      </c>
      <c r="C76" s="12">
        <v>1.4</v>
      </c>
      <c r="D76" s="13">
        <v>88.0</v>
      </c>
      <c r="E76" s="13">
        <v>398.0</v>
      </c>
      <c r="F76" s="13">
        <v>486.0</v>
      </c>
      <c r="G76" s="14">
        <v>1.2994769E7</v>
      </c>
      <c r="H76" s="14">
        <v>7.2824519E7</v>
      </c>
      <c r="I76" s="15">
        <f t="shared" si="1"/>
        <v>-59829750</v>
      </c>
      <c r="J76" s="16" t="str">
        <f t="shared" si="2"/>
        <v>NO</v>
      </c>
      <c r="K76" s="17">
        <v>150000.0</v>
      </c>
      <c r="L76" s="18" t="str">
        <f t="shared" si="4"/>
        <v>NOT FUNDED</v>
      </c>
      <c r="M76" s="19">
        <f t="shared" si="5"/>
        <v>4984</v>
      </c>
      <c r="N76" s="20" t="str">
        <f t="shared" si="3"/>
        <v>Approval Threshold</v>
      </c>
    </row>
    <row r="77">
      <c r="A77" s="10" t="s">
        <v>250</v>
      </c>
      <c r="B77" s="11" t="s">
        <v>251</v>
      </c>
      <c r="C77" s="12">
        <v>1.83</v>
      </c>
      <c r="D77" s="13">
        <v>76.0</v>
      </c>
      <c r="E77" s="13">
        <v>418.0</v>
      </c>
      <c r="F77" s="13">
        <v>494.0</v>
      </c>
      <c r="G77" s="14">
        <v>9160159.0</v>
      </c>
      <c r="H77" s="14">
        <v>7.080549E7</v>
      </c>
      <c r="I77" s="15">
        <f t="shared" si="1"/>
        <v>-61645331</v>
      </c>
      <c r="J77" s="16" t="str">
        <f t="shared" si="2"/>
        <v>NO</v>
      </c>
      <c r="K77" s="17">
        <v>250000.0</v>
      </c>
      <c r="L77" s="18" t="str">
        <f t="shared" si="4"/>
        <v>NOT FUNDED</v>
      </c>
      <c r="M77" s="19">
        <f t="shared" si="5"/>
        <v>4984</v>
      </c>
      <c r="N77" s="20" t="str">
        <f t="shared" si="3"/>
        <v>Approval Threshold</v>
      </c>
    </row>
    <row r="78">
      <c r="A78" s="10" t="s">
        <v>248</v>
      </c>
      <c r="B78" s="11" t="s">
        <v>252</v>
      </c>
      <c r="C78" s="12">
        <v>2.05</v>
      </c>
      <c r="D78" s="13">
        <v>118.0</v>
      </c>
      <c r="E78" s="13">
        <v>361.0</v>
      </c>
      <c r="F78" s="13">
        <v>479.0</v>
      </c>
      <c r="G78" s="14">
        <v>9711909.0</v>
      </c>
      <c r="H78" s="14">
        <v>7.2906293E7</v>
      </c>
      <c r="I78" s="15">
        <f t="shared" si="1"/>
        <v>-63194384</v>
      </c>
      <c r="J78" s="16" t="str">
        <f t="shared" si="2"/>
        <v>NO</v>
      </c>
      <c r="K78" s="17">
        <v>150000.0</v>
      </c>
      <c r="L78" s="18" t="str">
        <f t="shared" si="4"/>
        <v>NOT FUNDED</v>
      </c>
      <c r="M78" s="19">
        <f t="shared" si="5"/>
        <v>4984</v>
      </c>
      <c r="N78" s="20" t="str">
        <f t="shared" si="3"/>
        <v>Approval Threshold</v>
      </c>
    </row>
    <row r="79">
      <c r="A79" s="10" t="s">
        <v>253</v>
      </c>
      <c r="B79" s="11" t="s">
        <v>254</v>
      </c>
      <c r="C79" s="12">
        <v>1.82</v>
      </c>
      <c r="D79" s="13">
        <v>68.0</v>
      </c>
      <c r="E79" s="13">
        <v>405.0</v>
      </c>
      <c r="F79" s="13">
        <v>473.0</v>
      </c>
      <c r="G79" s="14">
        <v>6062400.0</v>
      </c>
      <c r="H79" s="14">
        <v>7.1324186E7</v>
      </c>
      <c r="I79" s="15">
        <f t="shared" si="1"/>
        <v>-65261786</v>
      </c>
      <c r="J79" s="16" t="str">
        <f t="shared" si="2"/>
        <v>NO</v>
      </c>
      <c r="K79" s="17">
        <v>200000.0</v>
      </c>
      <c r="L79" s="18" t="str">
        <f t="shared" si="4"/>
        <v>NOT FUNDED</v>
      </c>
      <c r="M79" s="19">
        <f t="shared" si="5"/>
        <v>4984</v>
      </c>
      <c r="N79" s="20" t="str">
        <f t="shared" si="3"/>
        <v>Approval Threshold</v>
      </c>
    </row>
    <row r="80">
      <c r="A80" s="10" t="s">
        <v>255</v>
      </c>
      <c r="B80" s="11" t="s">
        <v>256</v>
      </c>
      <c r="C80" s="12">
        <v>1.07</v>
      </c>
      <c r="D80" s="13">
        <v>84.0</v>
      </c>
      <c r="E80" s="13">
        <v>463.0</v>
      </c>
      <c r="F80" s="13">
        <v>547.0</v>
      </c>
      <c r="G80" s="14">
        <v>1.7618174E7</v>
      </c>
      <c r="H80" s="14">
        <v>1.06028074E8</v>
      </c>
      <c r="I80" s="15">
        <f t="shared" si="1"/>
        <v>-88409900</v>
      </c>
      <c r="J80" s="16" t="str">
        <f t="shared" si="2"/>
        <v>NO</v>
      </c>
      <c r="K80" s="17">
        <v>150000.0</v>
      </c>
      <c r="L80" s="18" t="str">
        <f t="shared" si="4"/>
        <v>NOT FUNDED</v>
      </c>
      <c r="M80" s="19">
        <f t="shared" si="5"/>
        <v>4984</v>
      </c>
      <c r="N80" s="20" t="str">
        <f t="shared" si="3"/>
        <v>Approval Threshold</v>
      </c>
    </row>
    <row r="81">
      <c r="A81" s="10" t="s">
        <v>257</v>
      </c>
      <c r="B81" s="11" t="s">
        <v>258</v>
      </c>
      <c r="C81" s="12">
        <v>1.0</v>
      </c>
      <c r="D81" s="13">
        <v>166.0</v>
      </c>
      <c r="E81" s="13">
        <v>500.0</v>
      </c>
      <c r="F81" s="13">
        <v>666.0</v>
      </c>
      <c r="G81" s="14">
        <v>2.0414537E7</v>
      </c>
      <c r="H81" s="14">
        <v>1.12772769E8</v>
      </c>
      <c r="I81" s="15">
        <f t="shared" si="1"/>
        <v>-92358232</v>
      </c>
      <c r="J81" s="16" t="str">
        <f t="shared" si="2"/>
        <v>NO</v>
      </c>
      <c r="K81" s="17">
        <v>250000.0</v>
      </c>
      <c r="L81" s="18" t="str">
        <f t="shared" si="4"/>
        <v>NOT FUNDED</v>
      </c>
      <c r="M81" s="19">
        <f t="shared" si="5"/>
        <v>4984</v>
      </c>
      <c r="N81" s="20" t="str">
        <f t="shared" si="3"/>
        <v>Approval Threshold</v>
      </c>
    </row>
    <row r="82">
      <c r="A82" s="10" t="s">
        <v>259</v>
      </c>
      <c r="B82" s="11" t="s">
        <v>260</v>
      </c>
      <c r="C82" s="12">
        <v>2.35</v>
      </c>
      <c r="D82" s="13">
        <v>283.0</v>
      </c>
      <c r="E82" s="13">
        <v>374.0</v>
      </c>
      <c r="F82" s="13">
        <v>657.0</v>
      </c>
      <c r="G82" s="14">
        <v>2.4642331E7</v>
      </c>
      <c r="H82" s="14">
        <v>1.43325933E8</v>
      </c>
      <c r="I82" s="15">
        <f t="shared" si="1"/>
        <v>-118683602</v>
      </c>
      <c r="J82" s="16" t="str">
        <f t="shared" si="2"/>
        <v>NO</v>
      </c>
      <c r="K82" s="17">
        <v>65000.0</v>
      </c>
      <c r="L82" s="18" t="str">
        <f t="shared" si="4"/>
        <v>NOT FUNDED</v>
      </c>
      <c r="M82" s="19">
        <f t="shared" si="5"/>
        <v>4984</v>
      </c>
      <c r="N82" s="20" t="str">
        <f t="shared" si="3"/>
        <v>Approval Threshold</v>
      </c>
    </row>
  </sheetData>
  <autoFilter ref="$A$1:$K$82">
    <sortState ref="A1:K82">
      <sortCondition descending="1" ref="I1:I82"/>
      <sortCondition ref="A1:A82"/>
    </sortState>
  </autoFilter>
  <conditionalFormatting sqref="L2:L82">
    <cfRule type="cellIs" dxfId="0" priority="1" operator="equal">
      <formula>"FUNDED"</formula>
    </cfRule>
  </conditionalFormatting>
  <conditionalFormatting sqref="L2:L82">
    <cfRule type="cellIs" dxfId="1" priority="2" operator="equal">
      <formula>"NOT FUNDED"</formula>
    </cfRule>
  </conditionalFormatting>
  <conditionalFormatting sqref="N2:N82">
    <cfRule type="cellIs" dxfId="0" priority="3" operator="greaterThan">
      <formula>999</formula>
    </cfRule>
  </conditionalFormatting>
  <conditionalFormatting sqref="N2:N82">
    <cfRule type="cellIs" dxfId="0" priority="4" operator="greaterThan">
      <formula>999</formula>
    </cfRule>
  </conditionalFormatting>
  <conditionalFormatting sqref="N2:N82">
    <cfRule type="containsText" dxfId="1" priority="5" operator="containsText" text="NOT FUNDED">
      <formula>NOT(ISERROR(SEARCH(("NOT FUNDED"),(N2))))</formula>
    </cfRule>
  </conditionalFormatting>
  <conditionalFormatting sqref="N2:N82">
    <cfRule type="cellIs" dxfId="2" priority="6" operator="equal">
      <formula>"Over Budget"</formula>
    </cfRule>
  </conditionalFormatting>
  <conditionalFormatting sqref="N2:N82">
    <cfRule type="cellIs" dxfId="1" priority="7" operator="equal">
      <formula>"Approval Threshold"</formula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A26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A55"/>
    <hyperlink r:id="rId56" ref="B55"/>
    <hyperlink r:id="rId57" ref="B56"/>
    <hyperlink r:id="rId58" ref="B57"/>
    <hyperlink r:id="rId59" ref="B58"/>
    <hyperlink r:id="rId60" ref="B59"/>
    <hyperlink r:id="rId61" ref="B60"/>
    <hyperlink r:id="rId62" ref="B61"/>
    <hyperlink r:id="rId63" ref="B62"/>
    <hyperlink r:id="rId64" ref="B63"/>
    <hyperlink r:id="rId65" ref="B64"/>
    <hyperlink r:id="rId66" ref="B65"/>
    <hyperlink r:id="rId67" ref="B66"/>
    <hyperlink r:id="rId68" ref="B67"/>
    <hyperlink r:id="rId69" ref="B68"/>
    <hyperlink r:id="rId70" ref="B69"/>
    <hyperlink r:id="rId71" ref="B70"/>
    <hyperlink r:id="rId72" ref="B71"/>
    <hyperlink r:id="rId73" ref="B72"/>
    <hyperlink r:id="rId74" ref="B73"/>
    <hyperlink r:id="rId75" ref="B74"/>
    <hyperlink r:id="rId76" ref="B75"/>
    <hyperlink r:id="rId77" ref="B76"/>
    <hyperlink r:id="rId78" ref="B77"/>
    <hyperlink r:id="rId79" ref="B78"/>
    <hyperlink r:id="rId80" ref="B79"/>
    <hyperlink r:id="rId81" ref="B80"/>
    <hyperlink r:id="rId82" ref="B81"/>
    <hyperlink r:id="rId83" ref="B82"/>
  </hyperlinks>
  <drawing r:id="rId8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1.88"/>
    <col customWidth="1" min="3" max="3" width="14.0"/>
    <col customWidth="1" min="4" max="4" width="12.5"/>
    <col customWidth="1" min="5" max="5" width="11.88"/>
    <col customWidth="1" min="6" max="6" width="13.63"/>
    <col customWidth="1" min="7" max="8" width="17.88"/>
    <col customWidth="1" min="9" max="9" width="18.38"/>
    <col customWidth="1" min="10" max="10" width="11.88"/>
    <col customWidth="1" min="11" max="11" width="14.63"/>
    <col customWidth="1" min="12" max="12" width="12.25"/>
    <col customWidth="1" min="13" max="13" width="13.25"/>
    <col customWidth="1" min="14" max="14" width="15.5"/>
  </cols>
  <sheetData>
    <row r="1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1" t="s">
        <v>11</v>
      </c>
      <c r="M1" s="8" t="s">
        <v>12</v>
      </c>
      <c r="N1" s="9" t="s">
        <v>13</v>
      </c>
    </row>
    <row r="2" ht="15.75" customHeight="1">
      <c r="A2" s="10" t="s">
        <v>261</v>
      </c>
      <c r="B2" s="11" t="s">
        <v>262</v>
      </c>
      <c r="C2" s="12">
        <v>4.8</v>
      </c>
      <c r="D2" s="13">
        <v>2455.0</v>
      </c>
      <c r="E2" s="13">
        <v>163.0</v>
      </c>
      <c r="F2" s="13">
        <v>2618.0</v>
      </c>
      <c r="G2" s="14">
        <v>4.89465534E8</v>
      </c>
      <c r="H2" s="14">
        <v>1.0626588E8</v>
      </c>
      <c r="I2" s="15">
        <f t="shared" ref="I2:I14" si="1">G2-H2</f>
        <v>383199654</v>
      </c>
      <c r="J2" s="16" t="str">
        <f t="shared" ref="J2:J14" si="2">IF(H2=0,"YES",IF(G2/H2&gt;=1.15,"YES","NO"))</f>
        <v>YES</v>
      </c>
      <c r="K2" s="17">
        <v>29000.0</v>
      </c>
      <c r="L2" s="18" t="str">
        <f>If(Validation!B13&gt;=K2,IF(J2="Yes","FUNDED","NOT FUNDED"),"NOT FUNDED")</f>
        <v>FUNDED</v>
      </c>
      <c r="M2" s="19">
        <f>If(Validation!B13&gt;=K2,Validation!B13-K2,Validation!B13)</f>
        <v>71000</v>
      </c>
      <c r="N2" s="20" t="str">
        <f t="shared" ref="N2:N14" si="3">If(J2="YES",IF(L2="FUNDED","","Over Budget"),"Approval Threshold")</f>
        <v/>
      </c>
    </row>
    <row r="3" ht="15.75" customHeight="1">
      <c r="A3" s="10" t="s">
        <v>263</v>
      </c>
      <c r="B3" s="11" t="s">
        <v>264</v>
      </c>
      <c r="C3" s="12">
        <v>4.59</v>
      </c>
      <c r="D3" s="13">
        <v>1958.0</v>
      </c>
      <c r="E3" s="13">
        <v>97.0</v>
      </c>
      <c r="F3" s="13">
        <v>2055.0</v>
      </c>
      <c r="G3" s="14">
        <v>3.11866031E8</v>
      </c>
      <c r="H3" s="14">
        <v>2.8629829E7</v>
      </c>
      <c r="I3" s="15">
        <f t="shared" si="1"/>
        <v>283236202</v>
      </c>
      <c r="J3" s="16" t="str">
        <f t="shared" si="2"/>
        <v>YES</v>
      </c>
      <c r="K3" s="17">
        <v>4600.0</v>
      </c>
      <c r="L3" s="18" t="str">
        <f t="shared" ref="L3:L14" si="4">If(M2&gt;=K3,IF(J3="Yes","FUNDED","NOT FUNDED"),"NOT FUNDED")</f>
        <v>FUNDED</v>
      </c>
      <c r="M3" s="19">
        <f t="shared" ref="M3:M14" si="5">If(L3="FUNDED",IF(M2&gt;=K3,(M2-K3),M2),M2)</f>
        <v>66400</v>
      </c>
      <c r="N3" s="20" t="str">
        <f t="shared" si="3"/>
        <v/>
      </c>
    </row>
    <row r="4" ht="15.75" customHeight="1">
      <c r="A4" s="10" t="s">
        <v>265</v>
      </c>
      <c r="B4" s="11" t="s">
        <v>266</v>
      </c>
      <c r="C4" s="12">
        <v>4.33</v>
      </c>
      <c r="D4" s="13">
        <v>1428.0</v>
      </c>
      <c r="E4" s="13">
        <v>99.0</v>
      </c>
      <c r="F4" s="13">
        <v>1527.0</v>
      </c>
      <c r="G4" s="14">
        <v>2.30917971E8</v>
      </c>
      <c r="H4" s="14">
        <v>3.3129087E7</v>
      </c>
      <c r="I4" s="15">
        <f t="shared" si="1"/>
        <v>197788884</v>
      </c>
      <c r="J4" s="16" t="str">
        <f t="shared" si="2"/>
        <v>YES</v>
      </c>
      <c r="K4" s="17">
        <v>8400.0</v>
      </c>
      <c r="L4" s="18" t="str">
        <f t="shared" si="4"/>
        <v>FUNDED</v>
      </c>
      <c r="M4" s="19">
        <f t="shared" si="5"/>
        <v>58000</v>
      </c>
      <c r="N4" s="20" t="str">
        <f t="shared" si="3"/>
        <v/>
      </c>
    </row>
    <row r="5" ht="15.75" customHeight="1">
      <c r="A5" s="10" t="s">
        <v>267</v>
      </c>
      <c r="B5" s="11" t="s">
        <v>268</v>
      </c>
      <c r="C5" s="12">
        <v>4.17</v>
      </c>
      <c r="D5" s="13">
        <v>709.0</v>
      </c>
      <c r="E5" s="13">
        <v>143.0</v>
      </c>
      <c r="F5" s="13">
        <v>852.0</v>
      </c>
      <c r="G5" s="14">
        <v>1.62528078E8</v>
      </c>
      <c r="H5" s="14">
        <v>2.4361151E7</v>
      </c>
      <c r="I5" s="15">
        <f t="shared" si="1"/>
        <v>138166927</v>
      </c>
      <c r="J5" s="16" t="str">
        <f t="shared" si="2"/>
        <v>YES</v>
      </c>
      <c r="K5" s="17">
        <v>33470.0</v>
      </c>
      <c r="L5" s="18" t="str">
        <f t="shared" si="4"/>
        <v>FUNDED</v>
      </c>
      <c r="M5" s="19">
        <f t="shared" si="5"/>
        <v>24530</v>
      </c>
      <c r="N5" s="20" t="str">
        <f t="shared" si="3"/>
        <v/>
      </c>
    </row>
    <row r="6" ht="15.75" customHeight="1">
      <c r="A6" s="10" t="s">
        <v>269</v>
      </c>
      <c r="B6" s="11" t="s">
        <v>270</v>
      </c>
      <c r="C6" s="12">
        <v>4.41</v>
      </c>
      <c r="D6" s="13">
        <v>1050.0</v>
      </c>
      <c r="E6" s="13">
        <v>156.0</v>
      </c>
      <c r="F6" s="13">
        <v>1206.0</v>
      </c>
      <c r="G6" s="14">
        <v>1.80820898E8</v>
      </c>
      <c r="H6" s="14">
        <v>4.9926835E7</v>
      </c>
      <c r="I6" s="15">
        <f t="shared" si="1"/>
        <v>130894063</v>
      </c>
      <c r="J6" s="16" t="str">
        <f t="shared" si="2"/>
        <v>YES</v>
      </c>
      <c r="K6" s="17">
        <v>10850.0</v>
      </c>
      <c r="L6" s="18" t="str">
        <f t="shared" si="4"/>
        <v>FUNDED</v>
      </c>
      <c r="M6" s="19">
        <f t="shared" si="5"/>
        <v>13680</v>
      </c>
      <c r="N6" s="20" t="str">
        <f t="shared" si="3"/>
        <v/>
      </c>
    </row>
    <row r="7" ht="15.75" customHeight="1">
      <c r="A7" s="10" t="s">
        <v>271</v>
      </c>
      <c r="B7" s="11" t="s">
        <v>272</v>
      </c>
      <c r="C7" s="12">
        <v>3.95</v>
      </c>
      <c r="D7" s="13">
        <v>492.0</v>
      </c>
      <c r="E7" s="13">
        <v>215.0</v>
      </c>
      <c r="F7" s="13">
        <v>707.0</v>
      </c>
      <c r="G7" s="14">
        <v>9.1796897E7</v>
      </c>
      <c r="H7" s="14">
        <v>4.1634806E7</v>
      </c>
      <c r="I7" s="15">
        <f t="shared" si="1"/>
        <v>50162091</v>
      </c>
      <c r="J7" s="16" t="str">
        <f t="shared" si="2"/>
        <v>YES</v>
      </c>
      <c r="K7" s="17">
        <v>21000.0</v>
      </c>
      <c r="L7" s="18" t="str">
        <f t="shared" si="4"/>
        <v>NOT FUNDED</v>
      </c>
      <c r="M7" s="19">
        <f t="shared" si="5"/>
        <v>13680</v>
      </c>
      <c r="N7" s="20" t="str">
        <f t="shared" si="3"/>
        <v>Over Budget</v>
      </c>
    </row>
    <row r="8" ht="15.75" customHeight="1">
      <c r="A8" s="10" t="s">
        <v>273</v>
      </c>
      <c r="B8" s="11" t="s">
        <v>274</v>
      </c>
      <c r="C8" s="12">
        <v>3.13</v>
      </c>
      <c r="D8" s="13">
        <v>325.0</v>
      </c>
      <c r="E8" s="13">
        <v>192.0</v>
      </c>
      <c r="F8" s="13">
        <v>517.0</v>
      </c>
      <c r="G8" s="14">
        <v>5.0161335E7</v>
      </c>
      <c r="H8" s="14">
        <v>3.9452412E7</v>
      </c>
      <c r="I8" s="15">
        <f t="shared" si="1"/>
        <v>10708923</v>
      </c>
      <c r="J8" s="16" t="str">
        <f t="shared" si="2"/>
        <v>YES</v>
      </c>
      <c r="K8" s="17">
        <v>10000.0</v>
      </c>
      <c r="L8" s="18" t="str">
        <f t="shared" si="4"/>
        <v>FUNDED</v>
      </c>
      <c r="M8" s="19">
        <f t="shared" si="5"/>
        <v>3680</v>
      </c>
      <c r="N8" s="20" t="str">
        <f t="shared" si="3"/>
        <v/>
      </c>
    </row>
    <row r="9" ht="15.75" customHeight="1">
      <c r="A9" s="10" t="s">
        <v>275</v>
      </c>
      <c r="B9" s="11" t="s">
        <v>276</v>
      </c>
      <c r="C9" s="12">
        <v>3.83</v>
      </c>
      <c r="D9" s="13">
        <v>517.0</v>
      </c>
      <c r="E9" s="13">
        <v>182.0</v>
      </c>
      <c r="F9" s="13">
        <v>699.0</v>
      </c>
      <c r="G9" s="14">
        <v>6.630112E7</v>
      </c>
      <c r="H9" s="14">
        <v>5.9481332E7</v>
      </c>
      <c r="I9" s="15">
        <f t="shared" si="1"/>
        <v>6819788</v>
      </c>
      <c r="J9" s="16" t="str">
        <f t="shared" si="2"/>
        <v>NO</v>
      </c>
      <c r="K9" s="17">
        <v>5000.0</v>
      </c>
      <c r="L9" s="18" t="str">
        <f t="shared" si="4"/>
        <v>NOT FUNDED</v>
      </c>
      <c r="M9" s="19">
        <f t="shared" si="5"/>
        <v>3680</v>
      </c>
      <c r="N9" s="20" t="str">
        <f t="shared" si="3"/>
        <v>Approval Threshold</v>
      </c>
    </row>
    <row r="10" ht="15.75" customHeight="1">
      <c r="A10" s="10" t="s">
        <v>277</v>
      </c>
      <c r="B10" s="11" t="s">
        <v>278</v>
      </c>
      <c r="C10" s="12">
        <v>2.5</v>
      </c>
      <c r="D10" s="13">
        <v>309.0</v>
      </c>
      <c r="E10" s="13">
        <v>299.0</v>
      </c>
      <c r="F10" s="13">
        <v>608.0</v>
      </c>
      <c r="G10" s="14">
        <v>5.902144E7</v>
      </c>
      <c r="H10" s="14">
        <v>5.9467858E7</v>
      </c>
      <c r="I10" s="15">
        <f t="shared" si="1"/>
        <v>-446418</v>
      </c>
      <c r="J10" s="16" t="str">
        <f t="shared" si="2"/>
        <v>NO</v>
      </c>
      <c r="K10" s="17">
        <v>12000.0</v>
      </c>
      <c r="L10" s="18" t="str">
        <f t="shared" si="4"/>
        <v>NOT FUNDED</v>
      </c>
      <c r="M10" s="19">
        <f t="shared" si="5"/>
        <v>3680</v>
      </c>
      <c r="N10" s="20" t="str">
        <f t="shared" si="3"/>
        <v>Approval Threshold</v>
      </c>
    </row>
    <row r="11" ht="15.75" customHeight="1">
      <c r="A11" s="10" t="s">
        <v>279</v>
      </c>
      <c r="B11" s="11" t="s">
        <v>280</v>
      </c>
      <c r="C11" s="12">
        <v>2.9</v>
      </c>
      <c r="D11" s="13">
        <v>241.0</v>
      </c>
      <c r="E11" s="13">
        <v>303.0</v>
      </c>
      <c r="F11" s="13">
        <v>544.0</v>
      </c>
      <c r="G11" s="14">
        <v>3.8054025E7</v>
      </c>
      <c r="H11" s="14">
        <v>5.56215E7</v>
      </c>
      <c r="I11" s="15">
        <f t="shared" si="1"/>
        <v>-17567475</v>
      </c>
      <c r="J11" s="16" t="str">
        <f t="shared" si="2"/>
        <v>NO</v>
      </c>
      <c r="K11" s="17">
        <v>9500.0</v>
      </c>
      <c r="L11" s="18" t="str">
        <f t="shared" si="4"/>
        <v>NOT FUNDED</v>
      </c>
      <c r="M11" s="19">
        <f t="shared" si="5"/>
        <v>3680</v>
      </c>
      <c r="N11" s="20" t="str">
        <f t="shared" si="3"/>
        <v>Approval Threshold</v>
      </c>
    </row>
    <row r="12" ht="15.75" customHeight="1">
      <c r="A12" s="10" t="s">
        <v>281</v>
      </c>
      <c r="B12" s="11" t="s">
        <v>282</v>
      </c>
      <c r="C12" s="12">
        <v>3.21</v>
      </c>
      <c r="D12" s="13">
        <v>321.0</v>
      </c>
      <c r="E12" s="13">
        <v>254.0</v>
      </c>
      <c r="F12" s="13">
        <v>575.0</v>
      </c>
      <c r="G12" s="14">
        <v>3.1984911E7</v>
      </c>
      <c r="H12" s="14">
        <v>5.4882678E7</v>
      </c>
      <c r="I12" s="15">
        <f t="shared" si="1"/>
        <v>-22897767</v>
      </c>
      <c r="J12" s="16" t="str">
        <f t="shared" si="2"/>
        <v>NO</v>
      </c>
      <c r="K12" s="17">
        <v>7000.0</v>
      </c>
      <c r="L12" s="18" t="str">
        <f t="shared" si="4"/>
        <v>NOT FUNDED</v>
      </c>
      <c r="M12" s="19">
        <f t="shared" si="5"/>
        <v>3680</v>
      </c>
      <c r="N12" s="20" t="str">
        <f t="shared" si="3"/>
        <v>Approval Threshold</v>
      </c>
    </row>
    <row r="13" ht="15.75" customHeight="1">
      <c r="A13" s="10" t="s">
        <v>283</v>
      </c>
      <c r="B13" s="11" t="s">
        <v>284</v>
      </c>
      <c r="C13" s="12">
        <v>2.44</v>
      </c>
      <c r="D13" s="13">
        <v>105.0</v>
      </c>
      <c r="E13" s="13">
        <v>436.0</v>
      </c>
      <c r="F13" s="13">
        <v>541.0</v>
      </c>
      <c r="G13" s="14">
        <v>2.1831604E7</v>
      </c>
      <c r="H13" s="14">
        <v>8.3007863E7</v>
      </c>
      <c r="I13" s="15">
        <f t="shared" si="1"/>
        <v>-61176259</v>
      </c>
      <c r="J13" s="16" t="str">
        <f t="shared" si="2"/>
        <v>NO</v>
      </c>
      <c r="K13" s="17">
        <v>15000.0</v>
      </c>
      <c r="L13" s="18" t="str">
        <f t="shared" si="4"/>
        <v>NOT FUNDED</v>
      </c>
      <c r="M13" s="19">
        <f t="shared" si="5"/>
        <v>3680</v>
      </c>
      <c r="N13" s="20" t="str">
        <f t="shared" si="3"/>
        <v>Approval Threshold</v>
      </c>
    </row>
    <row r="14" ht="15.75" customHeight="1">
      <c r="A14" s="10" t="s">
        <v>285</v>
      </c>
      <c r="B14" s="11" t="s">
        <v>286</v>
      </c>
      <c r="C14" s="12">
        <v>1.41</v>
      </c>
      <c r="D14" s="13">
        <v>122.0</v>
      </c>
      <c r="E14" s="13">
        <v>464.0</v>
      </c>
      <c r="F14" s="13">
        <v>586.0</v>
      </c>
      <c r="G14" s="14">
        <v>2.2387984E7</v>
      </c>
      <c r="H14" s="14">
        <v>9.0282261E7</v>
      </c>
      <c r="I14" s="15">
        <f t="shared" si="1"/>
        <v>-67894277</v>
      </c>
      <c r="J14" s="16" t="str">
        <f t="shared" si="2"/>
        <v>NO</v>
      </c>
      <c r="K14" s="17">
        <v>20000.0</v>
      </c>
      <c r="L14" s="18" t="str">
        <f t="shared" si="4"/>
        <v>NOT FUNDED</v>
      </c>
      <c r="M14" s="19">
        <f t="shared" si="5"/>
        <v>3680</v>
      </c>
      <c r="N14" s="20" t="str">
        <f t="shared" si="3"/>
        <v>Approval Threshold</v>
      </c>
    </row>
  </sheetData>
  <autoFilter ref="$A$1:$K$14">
    <sortState ref="A1:K14">
      <sortCondition descending="1" ref="I1:I14"/>
      <sortCondition ref="A1:A14"/>
    </sortState>
  </autoFilter>
  <conditionalFormatting sqref="L2:L14">
    <cfRule type="cellIs" dxfId="0" priority="1" operator="equal">
      <formula>"FUNDED"</formula>
    </cfRule>
  </conditionalFormatting>
  <conditionalFormatting sqref="L2:L14">
    <cfRule type="cellIs" dxfId="1" priority="2" operator="equal">
      <formula>"NOT FUNDED"</formula>
    </cfRule>
  </conditionalFormatting>
  <conditionalFormatting sqref="N2:N14">
    <cfRule type="cellIs" dxfId="0" priority="3" operator="greaterThan">
      <formula>999</formula>
    </cfRule>
  </conditionalFormatting>
  <conditionalFormatting sqref="N2:N14">
    <cfRule type="cellIs" dxfId="0" priority="4" operator="greaterThan">
      <formula>999</formula>
    </cfRule>
  </conditionalFormatting>
  <conditionalFormatting sqref="N2:N14">
    <cfRule type="containsText" dxfId="1" priority="5" operator="containsText" text="NOT FUNDED">
      <formula>NOT(ISERROR(SEARCH(("NOT FUNDED"),(N2))))</formula>
    </cfRule>
  </conditionalFormatting>
  <conditionalFormatting sqref="N2:N14">
    <cfRule type="cellIs" dxfId="2" priority="6" operator="equal">
      <formula>"Over Budget"</formula>
    </cfRule>
  </conditionalFormatting>
  <conditionalFormatting sqref="N2:N14">
    <cfRule type="cellIs" dxfId="1" priority="7" operator="equal">
      <formula>"Approval Threshold"</formula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1.88"/>
    <col customWidth="1" min="3" max="3" width="14.0"/>
    <col customWidth="1" min="4" max="4" width="12.5"/>
    <col customWidth="1" min="5" max="5" width="11.88"/>
    <col customWidth="1" min="6" max="6" width="13.63"/>
    <col customWidth="1" min="7" max="8" width="17.88"/>
    <col customWidth="1" min="9" max="9" width="18.38"/>
    <col customWidth="1" min="10" max="10" width="11.88"/>
    <col customWidth="1" min="11" max="11" width="14.63"/>
    <col customWidth="1" min="12" max="12" width="12.25"/>
    <col customWidth="1" min="13" max="13" width="13.25"/>
    <col customWidth="1" min="14" max="14" width="15.5"/>
  </cols>
  <sheetData>
    <row r="1">
      <c r="A1" s="1" t="s">
        <v>0</v>
      </c>
      <c r="B1" s="2" t="s">
        <v>287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1" t="s">
        <v>11</v>
      </c>
      <c r="M1" s="8" t="s">
        <v>12</v>
      </c>
      <c r="N1" s="9" t="s">
        <v>13</v>
      </c>
    </row>
    <row r="2" ht="15.75" customHeight="1">
      <c r="A2" s="10" t="s">
        <v>288</v>
      </c>
      <c r="B2" s="11" t="s">
        <v>289</v>
      </c>
      <c r="C2" s="12">
        <v>4.0</v>
      </c>
      <c r="D2" s="13">
        <v>801.0</v>
      </c>
      <c r="E2" s="13">
        <v>151.0</v>
      </c>
      <c r="F2" s="13">
        <v>952.0</v>
      </c>
      <c r="G2" s="14">
        <v>2.75381641E8</v>
      </c>
      <c r="H2" s="14">
        <v>2.8431504E7</v>
      </c>
      <c r="I2" s="15">
        <f t="shared" ref="I2:I20" si="1">G2-H2</f>
        <v>246950137</v>
      </c>
      <c r="J2" s="16" t="str">
        <f t="shared" ref="J2:J20" si="2">IF(H2=0,"YES",IF(G2/H2&gt;=1.15,"YES","NO"))</f>
        <v>YES</v>
      </c>
      <c r="K2" s="17">
        <v>19000.0</v>
      </c>
      <c r="L2" s="18" t="str">
        <f>If(Validation!B14&gt;=K2,IF(J2="Yes","FUNDED","NOT FUNDED"),"NOT FUNDED")</f>
        <v>FUNDED</v>
      </c>
      <c r="M2" s="19">
        <f>If(Validation!B14&gt;=K2,Validation!B14-K2,Validation!B14)</f>
        <v>81000</v>
      </c>
      <c r="N2" s="20" t="str">
        <f t="shared" ref="N2:N20" si="3">If(J2="YES",IF(L2="FUNDED","","Over Budget"),"Approval Threshold")</f>
        <v/>
      </c>
    </row>
    <row r="3" ht="15.75" customHeight="1">
      <c r="A3" s="10" t="s">
        <v>290</v>
      </c>
      <c r="B3" s="11" t="s">
        <v>291</v>
      </c>
      <c r="C3" s="12">
        <v>4.6</v>
      </c>
      <c r="D3" s="13">
        <v>1236.0</v>
      </c>
      <c r="E3" s="13">
        <v>98.0</v>
      </c>
      <c r="F3" s="13">
        <v>1334.0</v>
      </c>
      <c r="G3" s="14">
        <v>2.36285784E8</v>
      </c>
      <c r="H3" s="14">
        <v>1.1278454E7</v>
      </c>
      <c r="I3" s="15">
        <f t="shared" si="1"/>
        <v>225007330</v>
      </c>
      <c r="J3" s="16" t="str">
        <f t="shared" si="2"/>
        <v>YES</v>
      </c>
      <c r="K3" s="17">
        <v>11600.0</v>
      </c>
      <c r="L3" s="18" t="str">
        <f t="shared" ref="L3:L20" si="4">If(M2&gt;=K3,IF(J3="Yes","FUNDED","NOT FUNDED"),"NOT FUNDED")</f>
        <v>FUNDED</v>
      </c>
      <c r="M3" s="19">
        <f t="shared" ref="M3:M20" si="5">If(L3="FUNDED",IF(M2&gt;=K3,(M2-K3),M2),M2)</f>
        <v>69400</v>
      </c>
      <c r="N3" s="20" t="str">
        <f t="shared" si="3"/>
        <v/>
      </c>
    </row>
    <row r="4" ht="15.75" customHeight="1">
      <c r="A4" s="10" t="s">
        <v>292</v>
      </c>
      <c r="B4" s="11" t="s">
        <v>293</v>
      </c>
      <c r="C4" s="12">
        <v>4.62</v>
      </c>
      <c r="D4" s="13">
        <v>1714.0</v>
      </c>
      <c r="E4" s="13">
        <v>269.0</v>
      </c>
      <c r="F4" s="13">
        <v>1983.0</v>
      </c>
      <c r="G4" s="14">
        <v>2.739535E8</v>
      </c>
      <c r="H4" s="14">
        <v>5.066698E7</v>
      </c>
      <c r="I4" s="15">
        <f t="shared" si="1"/>
        <v>223286520</v>
      </c>
      <c r="J4" s="16" t="str">
        <f t="shared" si="2"/>
        <v>YES</v>
      </c>
      <c r="K4" s="17">
        <v>43827.0</v>
      </c>
      <c r="L4" s="18" t="str">
        <f t="shared" si="4"/>
        <v>FUNDED</v>
      </c>
      <c r="M4" s="19">
        <f t="shared" si="5"/>
        <v>25573</v>
      </c>
      <c r="N4" s="20" t="str">
        <f t="shared" si="3"/>
        <v/>
      </c>
    </row>
    <row r="5" ht="15.75" customHeight="1">
      <c r="A5" s="10" t="s">
        <v>294</v>
      </c>
      <c r="B5" s="11" t="s">
        <v>295</v>
      </c>
      <c r="C5" s="12">
        <v>4.36</v>
      </c>
      <c r="D5" s="13">
        <v>955.0</v>
      </c>
      <c r="E5" s="13">
        <v>130.0</v>
      </c>
      <c r="F5" s="13">
        <v>1085.0</v>
      </c>
      <c r="G5" s="14">
        <v>2.13921082E8</v>
      </c>
      <c r="H5" s="14">
        <v>1.642919E7</v>
      </c>
      <c r="I5" s="15">
        <f t="shared" si="1"/>
        <v>197491892</v>
      </c>
      <c r="J5" s="16" t="str">
        <f t="shared" si="2"/>
        <v>YES</v>
      </c>
      <c r="K5" s="17">
        <v>12000.0</v>
      </c>
      <c r="L5" s="18" t="str">
        <f t="shared" si="4"/>
        <v>FUNDED</v>
      </c>
      <c r="M5" s="19">
        <f t="shared" si="5"/>
        <v>13573</v>
      </c>
      <c r="N5" s="20" t="str">
        <f t="shared" si="3"/>
        <v/>
      </c>
    </row>
    <row r="6" ht="15.75" customHeight="1">
      <c r="A6" s="10" t="s">
        <v>296</v>
      </c>
      <c r="B6" s="11" t="s">
        <v>297</v>
      </c>
      <c r="C6" s="12">
        <v>4.24</v>
      </c>
      <c r="D6" s="13">
        <v>617.0</v>
      </c>
      <c r="E6" s="13">
        <v>164.0</v>
      </c>
      <c r="F6" s="13">
        <v>781.0</v>
      </c>
      <c r="G6" s="14">
        <v>1.93888461E8</v>
      </c>
      <c r="H6" s="14">
        <v>1.5162519E7</v>
      </c>
      <c r="I6" s="15">
        <f t="shared" si="1"/>
        <v>178725942</v>
      </c>
      <c r="J6" s="16" t="str">
        <f t="shared" si="2"/>
        <v>YES</v>
      </c>
      <c r="K6" s="17">
        <v>27600.0</v>
      </c>
      <c r="L6" s="18" t="str">
        <f t="shared" si="4"/>
        <v>NOT FUNDED</v>
      </c>
      <c r="M6" s="19">
        <f t="shared" si="5"/>
        <v>13573</v>
      </c>
      <c r="N6" s="20" t="str">
        <f t="shared" si="3"/>
        <v>Over Budget</v>
      </c>
    </row>
    <row r="7" ht="15.75" customHeight="1">
      <c r="A7" s="10" t="s">
        <v>298</v>
      </c>
      <c r="B7" s="11" t="s">
        <v>299</v>
      </c>
      <c r="C7" s="12">
        <v>4.07</v>
      </c>
      <c r="D7" s="13">
        <v>599.0</v>
      </c>
      <c r="E7" s="13">
        <v>147.0</v>
      </c>
      <c r="F7" s="13">
        <v>746.0</v>
      </c>
      <c r="G7" s="14">
        <v>1.46394402E8</v>
      </c>
      <c r="H7" s="14">
        <v>1.787592E7</v>
      </c>
      <c r="I7" s="15">
        <f t="shared" si="1"/>
        <v>128518482</v>
      </c>
      <c r="J7" s="16" t="str">
        <f t="shared" si="2"/>
        <v>YES</v>
      </c>
      <c r="K7" s="17">
        <v>4570.0</v>
      </c>
      <c r="L7" s="18" t="str">
        <f t="shared" si="4"/>
        <v>FUNDED</v>
      </c>
      <c r="M7" s="19">
        <f t="shared" si="5"/>
        <v>9003</v>
      </c>
      <c r="N7" s="20" t="str">
        <f t="shared" si="3"/>
        <v/>
      </c>
    </row>
    <row r="8" ht="15.75" customHeight="1">
      <c r="A8" s="10" t="s">
        <v>300</v>
      </c>
      <c r="B8" s="11" t="s">
        <v>301</v>
      </c>
      <c r="C8" s="12">
        <v>3.81</v>
      </c>
      <c r="D8" s="13">
        <v>661.0</v>
      </c>
      <c r="E8" s="13">
        <v>188.0</v>
      </c>
      <c r="F8" s="13">
        <v>849.0</v>
      </c>
      <c r="G8" s="14">
        <v>1.30028255E8</v>
      </c>
      <c r="H8" s="14">
        <v>2.2086442E7</v>
      </c>
      <c r="I8" s="15">
        <f t="shared" si="1"/>
        <v>107941813</v>
      </c>
      <c r="J8" s="16" t="str">
        <f t="shared" si="2"/>
        <v>YES</v>
      </c>
      <c r="K8" s="17">
        <v>27900.0</v>
      </c>
      <c r="L8" s="18" t="str">
        <f t="shared" si="4"/>
        <v>NOT FUNDED</v>
      </c>
      <c r="M8" s="19">
        <f t="shared" si="5"/>
        <v>9003</v>
      </c>
      <c r="N8" s="20" t="str">
        <f t="shared" si="3"/>
        <v>Over Budget</v>
      </c>
    </row>
    <row r="9" ht="15.75" customHeight="1">
      <c r="A9" s="10" t="s">
        <v>302</v>
      </c>
      <c r="B9" s="11" t="s">
        <v>303</v>
      </c>
      <c r="C9" s="12">
        <v>2.87</v>
      </c>
      <c r="D9" s="13">
        <v>336.0</v>
      </c>
      <c r="E9" s="13">
        <v>247.0</v>
      </c>
      <c r="F9" s="13">
        <v>583.0</v>
      </c>
      <c r="G9" s="14">
        <v>1.16796664E8</v>
      </c>
      <c r="H9" s="14">
        <v>2.5504811E7</v>
      </c>
      <c r="I9" s="15">
        <f t="shared" si="1"/>
        <v>91291853</v>
      </c>
      <c r="J9" s="16" t="str">
        <f t="shared" si="2"/>
        <v>YES</v>
      </c>
      <c r="K9" s="17">
        <v>10000.0</v>
      </c>
      <c r="L9" s="18" t="str">
        <f t="shared" si="4"/>
        <v>NOT FUNDED</v>
      </c>
      <c r="M9" s="19">
        <f t="shared" si="5"/>
        <v>9003</v>
      </c>
      <c r="N9" s="20" t="str">
        <f t="shared" si="3"/>
        <v>Over Budget</v>
      </c>
    </row>
    <row r="10" ht="15.75" customHeight="1">
      <c r="A10" s="10" t="s">
        <v>304</v>
      </c>
      <c r="B10" s="11" t="s">
        <v>305</v>
      </c>
      <c r="C10" s="12">
        <v>4.18</v>
      </c>
      <c r="D10" s="13">
        <v>995.0</v>
      </c>
      <c r="E10" s="13">
        <v>123.0</v>
      </c>
      <c r="F10" s="13">
        <v>1118.0</v>
      </c>
      <c r="G10" s="14">
        <v>1.19055349E8</v>
      </c>
      <c r="H10" s="14">
        <v>4.7906353E7</v>
      </c>
      <c r="I10" s="15">
        <f t="shared" si="1"/>
        <v>71148996</v>
      </c>
      <c r="J10" s="16" t="str">
        <f t="shared" si="2"/>
        <v>YES</v>
      </c>
      <c r="K10" s="17">
        <v>5960.0</v>
      </c>
      <c r="L10" s="18" t="str">
        <f t="shared" si="4"/>
        <v>FUNDED</v>
      </c>
      <c r="M10" s="19">
        <f t="shared" si="5"/>
        <v>3043</v>
      </c>
      <c r="N10" s="20" t="str">
        <f t="shared" si="3"/>
        <v/>
      </c>
    </row>
    <row r="11" ht="15.75" customHeight="1">
      <c r="A11" s="10" t="s">
        <v>306</v>
      </c>
      <c r="B11" s="11" t="s">
        <v>307</v>
      </c>
      <c r="C11" s="12">
        <v>3.79</v>
      </c>
      <c r="D11" s="13">
        <v>468.0</v>
      </c>
      <c r="E11" s="13">
        <v>207.0</v>
      </c>
      <c r="F11" s="13">
        <v>675.0</v>
      </c>
      <c r="G11" s="14">
        <v>1.02312346E8</v>
      </c>
      <c r="H11" s="14">
        <v>4.4639023E7</v>
      </c>
      <c r="I11" s="15">
        <f t="shared" si="1"/>
        <v>57673323</v>
      </c>
      <c r="J11" s="16" t="str">
        <f t="shared" si="2"/>
        <v>YES</v>
      </c>
      <c r="K11" s="17">
        <v>7613.0</v>
      </c>
      <c r="L11" s="18" t="str">
        <f t="shared" si="4"/>
        <v>NOT FUNDED</v>
      </c>
      <c r="M11" s="19">
        <f t="shared" si="5"/>
        <v>3043</v>
      </c>
      <c r="N11" s="20" t="str">
        <f t="shared" si="3"/>
        <v>Over Budget</v>
      </c>
    </row>
    <row r="12" ht="15.75" customHeight="1">
      <c r="A12" s="10" t="s">
        <v>308</v>
      </c>
      <c r="B12" s="11" t="s">
        <v>309</v>
      </c>
      <c r="C12" s="12">
        <v>3.44</v>
      </c>
      <c r="D12" s="13">
        <v>420.0</v>
      </c>
      <c r="E12" s="13">
        <v>226.0</v>
      </c>
      <c r="F12" s="13">
        <v>646.0</v>
      </c>
      <c r="G12" s="14">
        <v>4.9908114E7</v>
      </c>
      <c r="H12" s="14">
        <v>4.4668206E7</v>
      </c>
      <c r="I12" s="15">
        <f t="shared" si="1"/>
        <v>5239908</v>
      </c>
      <c r="J12" s="16" t="str">
        <f t="shared" si="2"/>
        <v>NO</v>
      </c>
      <c r="K12" s="17">
        <v>16000.0</v>
      </c>
      <c r="L12" s="18" t="str">
        <f t="shared" si="4"/>
        <v>NOT FUNDED</v>
      </c>
      <c r="M12" s="19">
        <f t="shared" si="5"/>
        <v>3043</v>
      </c>
      <c r="N12" s="20" t="str">
        <f t="shared" si="3"/>
        <v>Approval Threshold</v>
      </c>
    </row>
    <row r="13" ht="15.75" customHeight="1">
      <c r="A13" s="10" t="s">
        <v>310</v>
      </c>
      <c r="B13" s="11" t="s">
        <v>311</v>
      </c>
      <c r="C13" s="12">
        <v>2.93</v>
      </c>
      <c r="D13" s="13">
        <v>248.0</v>
      </c>
      <c r="E13" s="13">
        <v>276.0</v>
      </c>
      <c r="F13" s="13">
        <v>524.0</v>
      </c>
      <c r="G13" s="14">
        <v>3.897216E7</v>
      </c>
      <c r="H13" s="14">
        <v>5.560044E7</v>
      </c>
      <c r="I13" s="15">
        <f t="shared" si="1"/>
        <v>-16628280</v>
      </c>
      <c r="J13" s="16" t="str">
        <f t="shared" si="2"/>
        <v>NO</v>
      </c>
      <c r="K13" s="17">
        <v>25000.0</v>
      </c>
      <c r="L13" s="18" t="str">
        <f t="shared" si="4"/>
        <v>NOT FUNDED</v>
      </c>
      <c r="M13" s="19">
        <f t="shared" si="5"/>
        <v>3043</v>
      </c>
      <c r="N13" s="20" t="str">
        <f t="shared" si="3"/>
        <v>Approval Threshold</v>
      </c>
    </row>
    <row r="14" ht="15.75" customHeight="1">
      <c r="A14" s="10" t="s">
        <v>312</v>
      </c>
      <c r="B14" s="11" t="s">
        <v>313</v>
      </c>
      <c r="C14" s="12">
        <v>3.0</v>
      </c>
      <c r="D14" s="13">
        <v>78.0</v>
      </c>
      <c r="E14" s="13">
        <v>198.0</v>
      </c>
      <c r="F14" s="13">
        <v>276.0</v>
      </c>
      <c r="G14" s="14">
        <v>1.3841241E7</v>
      </c>
      <c r="H14" s="14">
        <v>3.758206E7</v>
      </c>
      <c r="I14" s="15">
        <f t="shared" si="1"/>
        <v>-23740819</v>
      </c>
      <c r="J14" s="16" t="str">
        <f t="shared" si="2"/>
        <v>NO</v>
      </c>
      <c r="K14" s="17">
        <v>40000.0</v>
      </c>
      <c r="L14" s="18" t="str">
        <f t="shared" si="4"/>
        <v>NOT FUNDED</v>
      </c>
      <c r="M14" s="19">
        <f t="shared" si="5"/>
        <v>3043</v>
      </c>
      <c r="N14" s="20" t="str">
        <f t="shared" si="3"/>
        <v>Approval Threshold</v>
      </c>
    </row>
    <row r="15" ht="15.75" customHeight="1">
      <c r="A15" s="10" t="s">
        <v>314</v>
      </c>
      <c r="B15" s="11" t="s">
        <v>315</v>
      </c>
      <c r="C15" s="12">
        <v>3.06</v>
      </c>
      <c r="D15" s="13">
        <v>188.0</v>
      </c>
      <c r="E15" s="13">
        <v>259.0</v>
      </c>
      <c r="F15" s="13">
        <v>447.0</v>
      </c>
      <c r="G15" s="14">
        <v>3.1256177E7</v>
      </c>
      <c r="H15" s="14">
        <v>5.7092046E7</v>
      </c>
      <c r="I15" s="15">
        <f t="shared" si="1"/>
        <v>-25835869</v>
      </c>
      <c r="J15" s="16" t="str">
        <f t="shared" si="2"/>
        <v>NO</v>
      </c>
      <c r="K15" s="17">
        <v>36200.0</v>
      </c>
      <c r="L15" s="18" t="str">
        <f t="shared" si="4"/>
        <v>NOT FUNDED</v>
      </c>
      <c r="M15" s="19">
        <f t="shared" si="5"/>
        <v>3043</v>
      </c>
      <c r="N15" s="20" t="str">
        <f t="shared" si="3"/>
        <v>Approval Threshold</v>
      </c>
    </row>
    <row r="16" ht="15.75" customHeight="1">
      <c r="A16" s="10" t="s">
        <v>316</v>
      </c>
      <c r="B16" s="11" t="s">
        <v>317</v>
      </c>
      <c r="C16" s="12">
        <v>2.46</v>
      </c>
      <c r="D16" s="13">
        <v>95.0</v>
      </c>
      <c r="E16" s="13">
        <v>237.0</v>
      </c>
      <c r="F16" s="13">
        <v>332.0</v>
      </c>
      <c r="G16" s="14">
        <v>1.2337987E7</v>
      </c>
      <c r="H16" s="14">
        <v>4.7486948E7</v>
      </c>
      <c r="I16" s="15">
        <f t="shared" si="1"/>
        <v>-35148961</v>
      </c>
      <c r="J16" s="16" t="str">
        <f t="shared" si="2"/>
        <v>NO</v>
      </c>
      <c r="K16" s="17">
        <v>10000.0</v>
      </c>
      <c r="L16" s="18" t="str">
        <f t="shared" si="4"/>
        <v>NOT FUNDED</v>
      </c>
      <c r="M16" s="19">
        <f t="shared" si="5"/>
        <v>3043</v>
      </c>
      <c r="N16" s="20" t="str">
        <f t="shared" si="3"/>
        <v>Approval Threshold</v>
      </c>
    </row>
    <row r="17" ht="15.75" customHeight="1">
      <c r="A17" s="10" t="s">
        <v>318</v>
      </c>
      <c r="B17" s="11" t="s">
        <v>319</v>
      </c>
      <c r="C17" s="12">
        <v>2.09</v>
      </c>
      <c r="D17" s="13">
        <v>128.0</v>
      </c>
      <c r="E17" s="13">
        <v>379.0</v>
      </c>
      <c r="F17" s="13">
        <v>507.0</v>
      </c>
      <c r="G17" s="14">
        <v>3.5026257E7</v>
      </c>
      <c r="H17" s="14">
        <v>7.3463595E7</v>
      </c>
      <c r="I17" s="15">
        <f t="shared" si="1"/>
        <v>-38437338</v>
      </c>
      <c r="J17" s="16" t="str">
        <f t="shared" si="2"/>
        <v>NO</v>
      </c>
      <c r="K17" s="17">
        <v>30000.0</v>
      </c>
      <c r="L17" s="18" t="str">
        <f t="shared" si="4"/>
        <v>NOT FUNDED</v>
      </c>
      <c r="M17" s="19">
        <f t="shared" si="5"/>
        <v>3043</v>
      </c>
      <c r="N17" s="20" t="str">
        <f t="shared" si="3"/>
        <v>Approval Threshold</v>
      </c>
    </row>
    <row r="18" ht="15.75" customHeight="1">
      <c r="A18" s="10" t="s">
        <v>320</v>
      </c>
      <c r="B18" s="11" t="s">
        <v>321</v>
      </c>
      <c r="C18" s="12">
        <v>3.12</v>
      </c>
      <c r="D18" s="13">
        <v>183.0</v>
      </c>
      <c r="E18" s="13">
        <v>318.0</v>
      </c>
      <c r="F18" s="13">
        <v>501.0</v>
      </c>
      <c r="G18" s="14">
        <v>2.2798158E7</v>
      </c>
      <c r="H18" s="14">
        <v>6.7336463E7</v>
      </c>
      <c r="I18" s="15">
        <f t="shared" si="1"/>
        <v>-44538305</v>
      </c>
      <c r="J18" s="16" t="str">
        <f t="shared" si="2"/>
        <v>NO</v>
      </c>
      <c r="K18" s="17">
        <v>100000.0</v>
      </c>
      <c r="L18" s="18" t="str">
        <f t="shared" si="4"/>
        <v>NOT FUNDED</v>
      </c>
      <c r="M18" s="19">
        <f t="shared" si="5"/>
        <v>3043</v>
      </c>
      <c r="N18" s="20" t="str">
        <f t="shared" si="3"/>
        <v>Approval Threshold</v>
      </c>
    </row>
    <row r="19">
      <c r="A19" s="10" t="s">
        <v>322</v>
      </c>
      <c r="B19" s="11" t="s">
        <v>323</v>
      </c>
      <c r="C19" s="12">
        <v>1.21</v>
      </c>
      <c r="D19" s="13">
        <v>118.0</v>
      </c>
      <c r="E19" s="13">
        <v>424.0</v>
      </c>
      <c r="F19" s="13">
        <v>542.0</v>
      </c>
      <c r="G19" s="14">
        <v>1.1584202E7</v>
      </c>
      <c r="H19" s="14">
        <v>8.4397406E7</v>
      </c>
      <c r="I19" s="15">
        <f t="shared" si="1"/>
        <v>-72813204</v>
      </c>
      <c r="J19" s="16" t="str">
        <f t="shared" si="2"/>
        <v>NO</v>
      </c>
      <c r="K19" s="17">
        <v>20000.0</v>
      </c>
      <c r="L19" s="18" t="str">
        <f t="shared" si="4"/>
        <v>NOT FUNDED</v>
      </c>
      <c r="M19" s="19">
        <f t="shared" si="5"/>
        <v>3043</v>
      </c>
      <c r="N19" s="20" t="str">
        <f t="shared" si="3"/>
        <v>Approval Threshold</v>
      </c>
    </row>
    <row r="20">
      <c r="A20" s="10" t="s">
        <v>324</v>
      </c>
      <c r="B20" s="11" t="s">
        <v>325</v>
      </c>
      <c r="C20" s="12">
        <v>1.26</v>
      </c>
      <c r="D20" s="13">
        <v>105.0</v>
      </c>
      <c r="E20" s="13">
        <v>400.0</v>
      </c>
      <c r="F20" s="13">
        <v>505.0</v>
      </c>
      <c r="G20" s="14">
        <v>1.2839714E7</v>
      </c>
      <c r="H20" s="14">
        <v>1.4361386E8</v>
      </c>
      <c r="I20" s="15">
        <f t="shared" si="1"/>
        <v>-130774146</v>
      </c>
      <c r="J20" s="16" t="str">
        <f t="shared" si="2"/>
        <v>NO</v>
      </c>
      <c r="K20" s="17">
        <v>10000.0</v>
      </c>
      <c r="L20" s="18" t="str">
        <f t="shared" si="4"/>
        <v>NOT FUNDED</v>
      </c>
      <c r="M20" s="19">
        <f t="shared" si="5"/>
        <v>3043</v>
      </c>
      <c r="N20" s="20" t="str">
        <f t="shared" si="3"/>
        <v>Approval Threshold</v>
      </c>
    </row>
  </sheetData>
  <autoFilter ref="$A$1:$K$20">
    <sortState ref="A1:K20">
      <sortCondition descending="1" ref="I1:I20"/>
      <sortCondition ref="A1:A20"/>
    </sortState>
  </autoFilter>
  <conditionalFormatting sqref="L2:L20">
    <cfRule type="cellIs" dxfId="0" priority="1" operator="equal">
      <formula>"FUNDED"</formula>
    </cfRule>
  </conditionalFormatting>
  <conditionalFormatting sqref="L2:L20">
    <cfRule type="cellIs" dxfId="1" priority="2" operator="equal">
      <formula>"NOT FUNDED"</formula>
    </cfRule>
  </conditionalFormatting>
  <conditionalFormatting sqref="N2:N20">
    <cfRule type="cellIs" dxfId="0" priority="3" operator="greaterThan">
      <formula>999</formula>
    </cfRule>
  </conditionalFormatting>
  <conditionalFormatting sqref="N2:N20">
    <cfRule type="cellIs" dxfId="0" priority="4" operator="greaterThan">
      <formula>999</formula>
    </cfRule>
  </conditionalFormatting>
  <conditionalFormatting sqref="N2:N20">
    <cfRule type="containsText" dxfId="1" priority="5" operator="containsText" text="NOT FUNDED">
      <formula>NOT(ISERROR(SEARCH(("NOT FUNDED"),(N2))))</formula>
    </cfRule>
  </conditionalFormatting>
  <conditionalFormatting sqref="N2:N20">
    <cfRule type="cellIs" dxfId="2" priority="6" operator="equal">
      <formula>"Over Budget"</formula>
    </cfRule>
  </conditionalFormatting>
  <conditionalFormatting sqref="N2:N20">
    <cfRule type="cellIs" dxfId="1" priority="7" operator="equal">
      <formula>"Approval Threshold"</formula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</hyperlinks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1.88"/>
    <col customWidth="1" min="3" max="3" width="14.0"/>
    <col customWidth="1" min="4" max="4" width="12.5"/>
    <col customWidth="1" min="5" max="5" width="11.88"/>
    <col customWidth="1" min="6" max="6" width="13.63"/>
    <col customWidth="1" min="7" max="8" width="17.88"/>
    <col customWidth="1" min="9" max="9" width="18.38"/>
    <col customWidth="1" min="10" max="10" width="11.88"/>
    <col customWidth="1" min="11" max="11" width="14.63"/>
    <col customWidth="1" min="12" max="12" width="12.25"/>
    <col customWidth="1" min="13" max="13" width="13.25"/>
    <col customWidth="1" min="14" max="14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1" t="s">
        <v>11</v>
      </c>
      <c r="M1" s="8" t="s">
        <v>12</v>
      </c>
      <c r="N1" s="9" t="s">
        <v>13</v>
      </c>
    </row>
    <row r="2" ht="15.75" customHeight="1">
      <c r="A2" s="10" t="s">
        <v>326</v>
      </c>
      <c r="B2" s="11" t="s">
        <v>327</v>
      </c>
      <c r="C2" s="12">
        <v>4.35</v>
      </c>
      <c r="D2" s="13">
        <v>1335.0</v>
      </c>
      <c r="E2" s="13">
        <v>138.0</v>
      </c>
      <c r="F2" s="13">
        <v>1473.0</v>
      </c>
      <c r="G2" s="14">
        <v>2.72146268E8</v>
      </c>
      <c r="H2" s="14">
        <v>1.1296285E7</v>
      </c>
      <c r="I2" s="15">
        <f t="shared" ref="I2:I20" si="1">G2-H2</f>
        <v>260849983</v>
      </c>
      <c r="J2" s="16" t="str">
        <f t="shared" ref="J2:J20" si="2">IF(H2=0,"YES",IF(G2/H2&gt;=1.15,"YES","NO"))</f>
        <v>YES</v>
      </c>
      <c r="K2" s="17">
        <v>8900.0</v>
      </c>
      <c r="L2" s="18" t="str">
        <f>If(Validation!B15&gt;=K2,IF(J2="Yes","FUNDED","NOT FUNDED"),"NOT FUNDED")</f>
        <v>FUNDED</v>
      </c>
      <c r="M2" s="19">
        <f>If(Validation!B15&gt;=K2,Validation!B15-K2,Validation!B15)</f>
        <v>91100</v>
      </c>
      <c r="N2" s="20" t="str">
        <f t="shared" ref="N2:N20" si="3">If(J2="YES",IF(L2="FUNDED","","Over Budget"),"Approval Threshold")</f>
        <v/>
      </c>
    </row>
    <row r="3" ht="15.75" customHeight="1">
      <c r="A3" s="10" t="s">
        <v>328</v>
      </c>
      <c r="B3" s="11" t="s">
        <v>329</v>
      </c>
      <c r="C3" s="12">
        <v>4.0</v>
      </c>
      <c r="D3" s="13">
        <v>1149.0</v>
      </c>
      <c r="E3" s="13">
        <v>119.0</v>
      </c>
      <c r="F3" s="13">
        <v>1268.0</v>
      </c>
      <c r="G3" s="14">
        <v>2.68040054E8</v>
      </c>
      <c r="H3" s="14">
        <v>1.3050549E7</v>
      </c>
      <c r="I3" s="15">
        <f t="shared" si="1"/>
        <v>254989505</v>
      </c>
      <c r="J3" s="16" t="str">
        <f t="shared" si="2"/>
        <v>YES</v>
      </c>
      <c r="K3" s="17">
        <v>11000.0</v>
      </c>
      <c r="L3" s="18" t="str">
        <f t="shared" ref="L3:L20" si="4">If(M2&gt;=K3,IF(J3="Yes","FUNDED","NOT FUNDED"),"NOT FUNDED")</f>
        <v>FUNDED</v>
      </c>
      <c r="M3" s="19">
        <f t="shared" ref="M3:M20" si="5">If(L3="FUNDED",IF(M2&gt;=K3,(M2-K3),M2),M2)</f>
        <v>80100</v>
      </c>
      <c r="N3" s="20" t="str">
        <f t="shared" si="3"/>
        <v/>
      </c>
    </row>
    <row r="4" ht="15.75" customHeight="1">
      <c r="A4" s="10" t="s">
        <v>330</v>
      </c>
      <c r="B4" s="11" t="s">
        <v>331</v>
      </c>
      <c r="C4" s="12">
        <v>4.23</v>
      </c>
      <c r="D4" s="13">
        <v>659.0</v>
      </c>
      <c r="E4" s="13">
        <v>206.0</v>
      </c>
      <c r="F4" s="13">
        <v>865.0</v>
      </c>
      <c r="G4" s="14">
        <v>1.51719186E8</v>
      </c>
      <c r="H4" s="14">
        <v>4.7420541E7</v>
      </c>
      <c r="I4" s="15">
        <f t="shared" si="1"/>
        <v>104298645</v>
      </c>
      <c r="J4" s="16" t="str">
        <f t="shared" si="2"/>
        <v>YES</v>
      </c>
      <c r="K4" s="17">
        <v>500.0</v>
      </c>
      <c r="L4" s="18" t="str">
        <f t="shared" si="4"/>
        <v>FUNDED</v>
      </c>
      <c r="M4" s="19">
        <f t="shared" si="5"/>
        <v>79600</v>
      </c>
      <c r="N4" s="20" t="str">
        <f t="shared" si="3"/>
        <v/>
      </c>
    </row>
    <row r="5" ht="15.75" customHeight="1">
      <c r="A5" s="10" t="s">
        <v>332</v>
      </c>
      <c r="B5" s="11" t="s">
        <v>333</v>
      </c>
      <c r="C5" s="12">
        <v>3.55</v>
      </c>
      <c r="D5" s="13">
        <v>587.0</v>
      </c>
      <c r="E5" s="13">
        <v>125.0</v>
      </c>
      <c r="F5" s="13">
        <v>712.0</v>
      </c>
      <c r="G5" s="14">
        <v>1.27579878E8</v>
      </c>
      <c r="H5" s="14">
        <v>2.4342288E7</v>
      </c>
      <c r="I5" s="15">
        <f t="shared" si="1"/>
        <v>103237590</v>
      </c>
      <c r="J5" s="16" t="str">
        <f t="shared" si="2"/>
        <v>YES</v>
      </c>
      <c r="K5" s="17">
        <v>9080.0</v>
      </c>
      <c r="L5" s="18" t="str">
        <f t="shared" si="4"/>
        <v>FUNDED</v>
      </c>
      <c r="M5" s="19">
        <f t="shared" si="5"/>
        <v>70520</v>
      </c>
      <c r="N5" s="20" t="str">
        <f t="shared" si="3"/>
        <v/>
      </c>
    </row>
    <row r="6" ht="15.75" customHeight="1">
      <c r="A6" s="10" t="s">
        <v>334</v>
      </c>
      <c r="B6" s="11" t="s">
        <v>335</v>
      </c>
      <c r="C6" s="12">
        <v>3.65</v>
      </c>
      <c r="D6" s="13">
        <v>455.0</v>
      </c>
      <c r="E6" s="13">
        <v>155.0</v>
      </c>
      <c r="F6" s="13">
        <v>610.0</v>
      </c>
      <c r="G6" s="14">
        <v>1.13024431E8</v>
      </c>
      <c r="H6" s="14">
        <v>1.3778941E7</v>
      </c>
      <c r="I6" s="15">
        <f t="shared" si="1"/>
        <v>99245490</v>
      </c>
      <c r="J6" s="16" t="str">
        <f t="shared" si="2"/>
        <v>YES</v>
      </c>
      <c r="K6" s="17">
        <v>10000.0</v>
      </c>
      <c r="L6" s="18" t="str">
        <f t="shared" si="4"/>
        <v>FUNDED</v>
      </c>
      <c r="M6" s="19">
        <f t="shared" si="5"/>
        <v>60520</v>
      </c>
      <c r="N6" s="20" t="str">
        <f t="shared" si="3"/>
        <v/>
      </c>
    </row>
    <row r="7" ht="15.75" customHeight="1">
      <c r="A7" s="10" t="s">
        <v>336</v>
      </c>
      <c r="B7" s="11" t="s">
        <v>337</v>
      </c>
      <c r="C7" s="12">
        <v>3.73</v>
      </c>
      <c r="D7" s="13">
        <v>544.0</v>
      </c>
      <c r="E7" s="13">
        <v>156.0</v>
      </c>
      <c r="F7" s="13">
        <v>700.0</v>
      </c>
      <c r="G7" s="14">
        <v>1.04803954E8</v>
      </c>
      <c r="H7" s="14">
        <v>3.3489797E7</v>
      </c>
      <c r="I7" s="15">
        <f t="shared" si="1"/>
        <v>71314157</v>
      </c>
      <c r="J7" s="16" t="str">
        <f t="shared" si="2"/>
        <v>YES</v>
      </c>
      <c r="K7" s="17">
        <v>8400.0</v>
      </c>
      <c r="L7" s="18" t="str">
        <f t="shared" si="4"/>
        <v>FUNDED</v>
      </c>
      <c r="M7" s="19">
        <f t="shared" si="5"/>
        <v>52120</v>
      </c>
      <c r="N7" s="20" t="str">
        <f t="shared" si="3"/>
        <v/>
      </c>
    </row>
    <row r="8" ht="15.75" customHeight="1">
      <c r="A8" s="10" t="s">
        <v>338</v>
      </c>
      <c r="B8" s="11" t="s">
        <v>339</v>
      </c>
      <c r="C8" s="12">
        <v>4.0</v>
      </c>
      <c r="D8" s="13">
        <v>452.0</v>
      </c>
      <c r="E8" s="13">
        <v>199.0</v>
      </c>
      <c r="F8" s="13">
        <v>651.0</v>
      </c>
      <c r="G8" s="14">
        <v>9.5023693E7</v>
      </c>
      <c r="H8" s="14">
        <v>4.7938501E7</v>
      </c>
      <c r="I8" s="15">
        <f t="shared" si="1"/>
        <v>47085192</v>
      </c>
      <c r="J8" s="16" t="str">
        <f t="shared" si="2"/>
        <v>YES</v>
      </c>
      <c r="K8" s="17">
        <v>900.0</v>
      </c>
      <c r="L8" s="18" t="str">
        <f t="shared" si="4"/>
        <v>FUNDED</v>
      </c>
      <c r="M8" s="19">
        <f t="shared" si="5"/>
        <v>51220</v>
      </c>
      <c r="N8" s="20" t="str">
        <f t="shared" si="3"/>
        <v/>
      </c>
    </row>
    <row r="9" ht="15.75" customHeight="1">
      <c r="A9" s="10" t="s">
        <v>340</v>
      </c>
      <c r="B9" s="11" t="s">
        <v>341</v>
      </c>
      <c r="C9" s="12">
        <v>3.77</v>
      </c>
      <c r="D9" s="13">
        <v>674.0</v>
      </c>
      <c r="E9" s="13">
        <v>163.0</v>
      </c>
      <c r="F9" s="13">
        <v>837.0</v>
      </c>
      <c r="G9" s="14">
        <v>1.00827949E8</v>
      </c>
      <c r="H9" s="14">
        <v>5.6814882E7</v>
      </c>
      <c r="I9" s="15">
        <f t="shared" si="1"/>
        <v>44013067</v>
      </c>
      <c r="J9" s="16" t="str">
        <f t="shared" si="2"/>
        <v>YES</v>
      </c>
      <c r="K9" s="17">
        <v>5200.0</v>
      </c>
      <c r="L9" s="18" t="str">
        <f t="shared" si="4"/>
        <v>FUNDED</v>
      </c>
      <c r="M9" s="19">
        <f t="shared" si="5"/>
        <v>46020</v>
      </c>
      <c r="N9" s="20" t="str">
        <f t="shared" si="3"/>
        <v/>
      </c>
    </row>
    <row r="10" ht="15.75" customHeight="1">
      <c r="A10" s="10" t="s">
        <v>342</v>
      </c>
      <c r="B10" s="11" t="s">
        <v>343</v>
      </c>
      <c r="C10" s="12">
        <v>3.83</v>
      </c>
      <c r="D10" s="13">
        <v>363.0</v>
      </c>
      <c r="E10" s="13">
        <v>206.0</v>
      </c>
      <c r="F10" s="13">
        <v>569.0</v>
      </c>
      <c r="G10" s="14">
        <v>7.9039625E7</v>
      </c>
      <c r="H10" s="14">
        <v>4.5234486E7</v>
      </c>
      <c r="I10" s="15">
        <f t="shared" si="1"/>
        <v>33805139</v>
      </c>
      <c r="J10" s="16" t="str">
        <f t="shared" si="2"/>
        <v>YES</v>
      </c>
      <c r="K10" s="17">
        <v>479.0</v>
      </c>
      <c r="L10" s="18" t="str">
        <f t="shared" si="4"/>
        <v>FUNDED</v>
      </c>
      <c r="M10" s="19">
        <f t="shared" si="5"/>
        <v>45541</v>
      </c>
      <c r="N10" s="20" t="str">
        <f t="shared" si="3"/>
        <v/>
      </c>
    </row>
    <row r="11" ht="15.75" customHeight="1">
      <c r="A11" s="10" t="s">
        <v>344</v>
      </c>
      <c r="B11" s="11" t="s">
        <v>345</v>
      </c>
      <c r="C11" s="12">
        <v>3.0</v>
      </c>
      <c r="D11" s="13">
        <v>396.0</v>
      </c>
      <c r="E11" s="13">
        <v>220.0</v>
      </c>
      <c r="F11" s="13">
        <v>616.0</v>
      </c>
      <c r="G11" s="14">
        <v>6.0874664E7</v>
      </c>
      <c r="H11" s="14">
        <v>4.2278311E7</v>
      </c>
      <c r="I11" s="15">
        <f t="shared" si="1"/>
        <v>18596353</v>
      </c>
      <c r="J11" s="16" t="str">
        <f t="shared" si="2"/>
        <v>YES</v>
      </c>
      <c r="K11" s="17">
        <v>6500.0</v>
      </c>
      <c r="L11" s="18" t="str">
        <f t="shared" si="4"/>
        <v>FUNDED</v>
      </c>
      <c r="M11" s="19">
        <f t="shared" si="5"/>
        <v>39041</v>
      </c>
      <c r="N11" s="20" t="str">
        <f t="shared" si="3"/>
        <v/>
      </c>
    </row>
    <row r="12" ht="15.75" customHeight="1">
      <c r="A12" s="10" t="s">
        <v>346</v>
      </c>
      <c r="B12" s="11" t="s">
        <v>347</v>
      </c>
      <c r="C12" s="12">
        <v>2.67</v>
      </c>
      <c r="D12" s="13">
        <v>291.0</v>
      </c>
      <c r="E12" s="13">
        <v>223.0</v>
      </c>
      <c r="F12" s="13">
        <v>514.0</v>
      </c>
      <c r="G12" s="14">
        <v>3.8999738E7</v>
      </c>
      <c r="H12" s="14">
        <v>4.3683109E7</v>
      </c>
      <c r="I12" s="15">
        <f t="shared" si="1"/>
        <v>-4683371</v>
      </c>
      <c r="J12" s="16" t="str">
        <f t="shared" si="2"/>
        <v>NO</v>
      </c>
      <c r="K12" s="17">
        <v>7000.0</v>
      </c>
      <c r="L12" s="18" t="str">
        <f t="shared" si="4"/>
        <v>NOT FUNDED</v>
      </c>
      <c r="M12" s="19">
        <f t="shared" si="5"/>
        <v>39041</v>
      </c>
      <c r="N12" s="20" t="str">
        <f t="shared" si="3"/>
        <v>Approval Threshold</v>
      </c>
    </row>
    <row r="13" ht="15.75" customHeight="1">
      <c r="A13" s="10" t="s">
        <v>348</v>
      </c>
      <c r="B13" s="11" t="s">
        <v>349</v>
      </c>
      <c r="C13" s="12">
        <v>3.53</v>
      </c>
      <c r="D13" s="13">
        <v>212.0</v>
      </c>
      <c r="E13" s="13">
        <v>150.0</v>
      </c>
      <c r="F13" s="13">
        <v>362.0</v>
      </c>
      <c r="G13" s="14">
        <v>3.13624E7</v>
      </c>
      <c r="H13" s="14">
        <v>5.2395491E7</v>
      </c>
      <c r="I13" s="15">
        <f t="shared" si="1"/>
        <v>-21033091</v>
      </c>
      <c r="J13" s="16" t="str">
        <f t="shared" si="2"/>
        <v>NO</v>
      </c>
      <c r="K13" s="17">
        <v>3600.0</v>
      </c>
      <c r="L13" s="18" t="str">
        <f t="shared" si="4"/>
        <v>NOT FUNDED</v>
      </c>
      <c r="M13" s="19">
        <f t="shared" si="5"/>
        <v>39041</v>
      </c>
      <c r="N13" s="20" t="str">
        <f t="shared" si="3"/>
        <v>Approval Threshold</v>
      </c>
    </row>
    <row r="14">
      <c r="A14" s="10" t="s">
        <v>350</v>
      </c>
      <c r="B14" s="11" t="s">
        <v>351</v>
      </c>
      <c r="C14" s="12">
        <v>3.05</v>
      </c>
      <c r="D14" s="13">
        <v>274.0</v>
      </c>
      <c r="E14" s="13">
        <v>235.0</v>
      </c>
      <c r="F14" s="13">
        <v>509.0</v>
      </c>
      <c r="G14" s="14">
        <v>3.274378E7</v>
      </c>
      <c r="H14" s="14">
        <v>5.9539656E7</v>
      </c>
      <c r="I14" s="15">
        <f t="shared" si="1"/>
        <v>-26795876</v>
      </c>
      <c r="J14" s="16" t="str">
        <f t="shared" si="2"/>
        <v>NO</v>
      </c>
      <c r="K14" s="17">
        <v>10000.0</v>
      </c>
      <c r="L14" s="18" t="str">
        <f t="shared" si="4"/>
        <v>NOT FUNDED</v>
      </c>
      <c r="M14" s="19">
        <f t="shared" si="5"/>
        <v>39041</v>
      </c>
      <c r="N14" s="20" t="str">
        <f t="shared" si="3"/>
        <v>Approval Threshold</v>
      </c>
    </row>
    <row r="15">
      <c r="A15" s="10" t="s">
        <v>352</v>
      </c>
      <c r="B15" s="11" t="s">
        <v>353</v>
      </c>
      <c r="C15" s="12">
        <v>2.88</v>
      </c>
      <c r="D15" s="13">
        <v>192.0</v>
      </c>
      <c r="E15" s="13">
        <v>263.0</v>
      </c>
      <c r="F15" s="13">
        <v>455.0</v>
      </c>
      <c r="G15" s="14">
        <v>2.2061289E7</v>
      </c>
      <c r="H15" s="14">
        <v>5.5903915E7</v>
      </c>
      <c r="I15" s="15">
        <f t="shared" si="1"/>
        <v>-33842626</v>
      </c>
      <c r="J15" s="16" t="str">
        <f t="shared" si="2"/>
        <v>NO</v>
      </c>
      <c r="K15" s="17">
        <v>6000.0</v>
      </c>
      <c r="L15" s="18" t="str">
        <f t="shared" si="4"/>
        <v>NOT FUNDED</v>
      </c>
      <c r="M15" s="19">
        <f t="shared" si="5"/>
        <v>39041</v>
      </c>
      <c r="N15" s="20" t="str">
        <f t="shared" si="3"/>
        <v>Approval Threshold</v>
      </c>
    </row>
    <row r="16">
      <c r="A16" s="10" t="s">
        <v>354</v>
      </c>
      <c r="B16" s="11" t="s">
        <v>355</v>
      </c>
      <c r="C16" s="12">
        <v>2.42</v>
      </c>
      <c r="D16" s="13">
        <v>160.0</v>
      </c>
      <c r="E16" s="13">
        <v>383.0</v>
      </c>
      <c r="F16" s="13">
        <v>543.0</v>
      </c>
      <c r="G16" s="14">
        <v>2.0303623E7</v>
      </c>
      <c r="H16" s="14">
        <v>6.953037E7</v>
      </c>
      <c r="I16" s="15">
        <f t="shared" si="1"/>
        <v>-49226747</v>
      </c>
      <c r="J16" s="16" t="str">
        <f t="shared" si="2"/>
        <v>NO</v>
      </c>
      <c r="K16" s="17">
        <v>5000.0</v>
      </c>
      <c r="L16" s="18" t="str">
        <f t="shared" si="4"/>
        <v>NOT FUNDED</v>
      </c>
      <c r="M16" s="19">
        <f t="shared" si="5"/>
        <v>39041</v>
      </c>
      <c r="N16" s="20" t="str">
        <f t="shared" si="3"/>
        <v>Approval Threshold</v>
      </c>
    </row>
    <row r="17">
      <c r="A17" s="10" t="s">
        <v>356</v>
      </c>
      <c r="B17" s="11" t="s">
        <v>357</v>
      </c>
      <c r="C17" s="12">
        <v>1.67</v>
      </c>
      <c r="D17" s="13">
        <v>98.0</v>
      </c>
      <c r="E17" s="13">
        <v>326.0</v>
      </c>
      <c r="F17" s="13">
        <v>424.0</v>
      </c>
      <c r="G17" s="14">
        <v>1.4405691E7</v>
      </c>
      <c r="H17" s="14">
        <v>6.4731797E7</v>
      </c>
      <c r="I17" s="15">
        <f t="shared" si="1"/>
        <v>-50326106</v>
      </c>
      <c r="J17" s="16" t="str">
        <f t="shared" si="2"/>
        <v>NO</v>
      </c>
      <c r="K17" s="17">
        <v>24000.0</v>
      </c>
      <c r="L17" s="18" t="str">
        <f t="shared" si="4"/>
        <v>NOT FUNDED</v>
      </c>
      <c r="M17" s="19">
        <f t="shared" si="5"/>
        <v>39041</v>
      </c>
      <c r="N17" s="20" t="str">
        <f t="shared" si="3"/>
        <v>Approval Threshold</v>
      </c>
    </row>
    <row r="18">
      <c r="A18" s="10" t="s">
        <v>358</v>
      </c>
      <c r="B18" s="11" t="s">
        <v>359</v>
      </c>
      <c r="C18" s="12">
        <v>1.3</v>
      </c>
      <c r="D18" s="13">
        <v>95.0</v>
      </c>
      <c r="E18" s="13">
        <v>413.0</v>
      </c>
      <c r="F18" s="13">
        <v>508.0</v>
      </c>
      <c r="G18" s="14">
        <v>1.7676801E7</v>
      </c>
      <c r="H18" s="14">
        <v>7.3133175E7</v>
      </c>
      <c r="I18" s="15">
        <f t="shared" si="1"/>
        <v>-55456374</v>
      </c>
      <c r="J18" s="16" t="str">
        <f t="shared" si="2"/>
        <v>NO</v>
      </c>
      <c r="K18" s="17">
        <v>15000.0</v>
      </c>
      <c r="L18" s="18" t="str">
        <f t="shared" si="4"/>
        <v>NOT FUNDED</v>
      </c>
      <c r="M18" s="19">
        <f t="shared" si="5"/>
        <v>39041</v>
      </c>
      <c r="N18" s="20" t="str">
        <f t="shared" si="3"/>
        <v>Approval Threshold</v>
      </c>
    </row>
    <row r="19">
      <c r="A19" s="10" t="s">
        <v>360</v>
      </c>
      <c r="B19" s="11" t="s">
        <v>361</v>
      </c>
      <c r="C19" s="12">
        <v>1.67</v>
      </c>
      <c r="D19" s="13">
        <v>91.0</v>
      </c>
      <c r="E19" s="13">
        <v>372.0</v>
      </c>
      <c r="F19" s="13">
        <v>463.0</v>
      </c>
      <c r="G19" s="14">
        <v>1.2735194E7</v>
      </c>
      <c r="H19" s="14">
        <v>7.1874202E7</v>
      </c>
      <c r="I19" s="15">
        <f t="shared" si="1"/>
        <v>-59139008</v>
      </c>
      <c r="J19" s="16" t="str">
        <f t="shared" si="2"/>
        <v>NO</v>
      </c>
      <c r="K19" s="17">
        <v>10000.0</v>
      </c>
      <c r="L19" s="18" t="str">
        <f t="shared" si="4"/>
        <v>NOT FUNDED</v>
      </c>
      <c r="M19" s="19">
        <f t="shared" si="5"/>
        <v>39041</v>
      </c>
      <c r="N19" s="20" t="str">
        <f t="shared" si="3"/>
        <v>Approval Threshold</v>
      </c>
    </row>
    <row r="20">
      <c r="A20" s="10" t="s">
        <v>362</v>
      </c>
      <c r="B20" s="11" t="s">
        <v>363</v>
      </c>
      <c r="C20" s="12">
        <v>1.33</v>
      </c>
      <c r="D20" s="13">
        <v>113.0</v>
      </c>
      <c r="E20" s="13">
        <v>407.0</v>
      </c>
      <c r="F20" s="13">
        <v>520.0</v>
      </c>
      <c r="G20" s="14">
        <v>2.0674268E7</v>
      </c>
      <c r="H20" s="14">
        <v>1.63085329E8</v>
      </c>
      <c r="I20" s="15">
        <f t="shared" si="1"/>
        <v>-142411061</v>
      </c>
      <c r="J20" s="16" t="str">
        <f t="shared" si="2"/>
        <v>NO</v>
      </c>
      <c r="K20" s="17">
        <v>50000.0</v>
      </c>
      <c r="L20" s="18" t="str">
        <f t="shared" si="4"/>
        <v>NOT FUNDED</v>
      </c>
      <c r="M20" s="19">
        <f t="shared" si="5"/>
        <v>39041</v>
      </c>
      <c r="N20" s="20" t="str">
        <f t="shared" si="3"/>
        <v>Approval Threshold</v>
      </c>
    </row>
  </sheetData>
  <autoFilter ref="$A$1:$K$20">
    <sortState ref="A1:K20">
      <sortCondition descending="1" ref="I1:I20"/>
      <sortCondition ref="A1:A20"/>
      <sortCondition descending="1" ref="J1:J20"/>
    </sortState>
  </autoFilter>
  <conditionalFormatting sqref="L2:L20">
    <cfRule type="cellIs" dxfId="0" priority="1" operator="equal">
      <formula>"FUNDED"</formula>
    </cfRule>
  </conditionalFormatting>
  <conditionalFormatting sqref="L2:L20">
    <cfRule type="cellIs" dxfId="1" priority="2" operator="equal">
      <formula>"NOT FUNDED"</formula>
    </cfRule>
  </conditionalFormatting>
  <conditionalFormatting sqref="N2:N20">
    <cfRule type="cellIs" dxfId="0" priority="3" operator="greaterThan">
      <formula>999</formula>
    </cfRule>
  </conditionalFormatting>
  <conditionalFormatting sqref="N2:N20">
    <cfRule type="cellIs" dxfId="0" priority="4" operator="greaterThan">
      <formula>999</formula>
    </cfRule>
  </conditionalFormatting>
  <conditionalFormatting sqref="N2:N20">
    <cfRule type="containsText" dxfId="1" priority="5" operator="containsText" text="NOT FUNDED">
      <formula>NOT(ISERROR(SEARCH(("NOT FUNDED"),(N2))))</formula>
    </cfRule>
  </conditionalFormatting>
  <conditionalFormatting sqref="N2:N20">
    <cfRule type="cellIs" dxfId="2" priority="6" operator="equal">
      <formula>"Over Budget"</formula>
    </cfRule>
  </conditionalFormatting>
  <conditionalFormatting sqref="N2:N20">
    <cfRule type="cellIs" dxfId="1" priority="7" operator="equal">
      <formula>"Approval Threshold"</formula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</hyperlinks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1.88"/>
    <col customWidth="1" min="3" max="3" width="14.0"/>
    <col customWidth="1" min="4" max="4" width="12.5"/>
    <col customWidth="1" min="5" max="5" width="11.88"/>
    <col customWidth="1" min="6" max="6" width="13.63"/>
    <col customWidth="1" min="7" max="8" width="17.88"/>
    <col customWidth="1" min="9" max="9" width="18.38"/>
    <col customWidth="1" min="10" max="10" width="11.88"/>
    <col customWidth="1" min="11" max="11" width="14.63"/>
    <col customWidth="1" min="12" max="12" width="12.25"/>
    <col customWidth="1" min="13" max="13" width="13.25"/>
    <col customWidth="1" min="14" max="14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1" t="s">
        <v>11</v>
      </c>
      <c r="M1" s="8" t="s">
        <v>12</v>
      </c>
      <c r="N1" s="9" t="s">
        <v>13</v>
      </c>
    </row>
    <row r="2" ht="15.75" customHeight="1">
      <c r="A2" s="10" t="s">
        <v>364</v>
      </c>
      <c r="B2" s="11" t="s">
        <v>365</v>
      </c>
      <c r="C2" s="12">
        <v>4.89</v>
      </c>
      <c r="D2" s="13">
        <v>2681.0</v>
      </c>
      <c r="E2" s="13">
        <v>112.0</v>
      </c>
      <c r="F2" s="13">
        <v>2793.0</v>
      </c>
      <c r="G2" s="14">
        <v>4.07117855E8</v>
      </c>
      <c r="H2" s="14">
        <v>3.8955531E7</v>
      </c>
      <c r="I2" s="15">
        <f t="shared" ref="I2:I21" si="1">G2-H2</f>
        <v>368162324</v>
      </c>
      <c r="J2" s="16" t="str">
        <f t="shared" ref="J2:J21" si="2">IF(H2=0,"YES",IF(G2/H2&gt;=1.15,"YES","NO"))</f>
        <v>YES</v>
      </c>
      <c r="K2" s="17">
        <v>19200.0</v>
      </c>
      <c r="L2" s="18" t="str">
        <f>If(Validation!B16&gt;=K2,IF(J2="Yes","FUNDED","NOT FUNDED"),"NOT FUNDED")</f>
        <v>FUNDED</v>
      </c>
      <c r="M2" s="19">
        <f>If(Validation!B16&gt;=K2,Validation!B16-K2,Validation!B16)</f>
        <v>30800</v>
      </c>
      <c r="N2" s="20" t="str">
        <f t="shared" ref="N2:N21" si="3">If(J2="YES",IF(L2="FUNDED","","Over Budget"),"Approval Threshold")</f>
        <v/>
      </c>
    </row>
    <row r="3" ht="15.75" customHeight="1">
      <c r="A3" s="10" t="s">
        <v>366</v>
      </c>
      <c r="B3" s="11" t="s">
        <v>367</v>
      </c>
      <c r="C3" s="12">
        <v>4.88</v>
      </c>
      <c r="D3" s="13">
        <v>1229.0</v>
      </c>
      <c r="E3" s="13">
        <v>80.0</v>
      </c>
      <c r="F3" s="13">
        <v>1309.0</v>
      </c>
      <c r="G3" s="14">
        <v>2.67998071E8</v>
      </c>
      <c r="H3" s="14">
        <v>9986248.0</v>
      </c>
      <c r="I3" s="15">
        <f t="shared" si="1"/>
        <v>258011823</v>
      </c>
      <c r="J3" s="16" t="str">
        <f t="shared" si="2"/>
        <v>YES</v>
      </c>
      <c r="K3" s="17">
        <v>12500.0</v>
      </c>
      <c r="L3" s="18" t="str">
        <f t="shared" ref="L3:L21" si="4">If(M2&gt;=K3,IF(J3="Yes","FUNDED","NOT FUNDED"),"NOT FUNDED")</f>
        <v>FUNDED</v>
      </c>
      <c r="M3" s="19">
        <f t="shared" ref="M3:M21" si="5">If(L3="FUNDED",IF(M2&gt;=K3,(M2-K3),M2),M2)</f>
        <v>18300</v>
      </c>
      <c r="N3" s="20" t="str">
        <f t="shared" si="3"/>
        <v/>
      </c>
    </row>
    <row r="4" ht="15.75" customHeight="1">
      <c r="A4" s="10" t="s">
        <v>368</v>
      </c>
      <c r="B4" s="11" t="s">
        <v>369</v>
      </c>
      <c r="C4" s="12">
        <v>4.71</v>
      </c>
      <c r="D4" s="13">
        <v>1212.0</v>
      </c>
      <c r="E4" s="13">
        <v>84.0</v>
      </c>
      <c r="F4" s="13">
        <v>1296.0</v>
      </c>
      <c r="G4" s="14">
        <v>2.50852558E8</v>
      </c>
      <c r="H4" s="14">
        <v>1.3791667E7</v>
      </c>
      <c r="I4" s="15">
        <f t="shared" si="1"/>
        <v>237060891</v>
      </c>
      <c r="J4" s="16" t="str">
        <f t="shared" si="2"/>
        <v>YES</v>
      </c>
      <c r="K4" s="17">
        <v>3000.0</v>
      </c>
      <c r="L4" s="18" t="str">
        <f t="shared" si="4"/>
        <v>FUNDED</v>
      </c>
      <c r="M4" s="19">
        <f t="shared" si="5"/>
        <v>15300</v>
      </c>
      <c r="N4" s="20" t="str">
        <f t="shared" si="3"/>
        <v/>
      </c>
    </row>
    <row r="5" ht="15.75" customHeight="1">
      <c r="A5" s="10" t="s">
        <v>370</v>
      </c>
      <c r="B5" s="11" t="s">
        <v>371</v>
      </c>
      <c r="C5" s="12">
        <v>4.25</v>
      </c>
      <c r="D5" s="13">
        <v>884.0</v>
      </c>
      <c r="E5" s="13">
        <v>88.0</v>
      </c>
      <c r="F5" s="13">
        <v>972.0</v>
      </c>
      <c r="G5" s="14">
        <v>2.06663471E8</v>
      </c>
      <c r="H5" s="14">
        <v>1.1594565E7</v>
      </c>
      <c r="I5" s="15">
        <f t="shared" si="1"/>
        <v>195068906</v>
      </c>
      <c r="J5" s="16" t="str">
        <f t="shared" si="2"/>
        <v>YES</v>
      </c>
      <c r="K5" s="17">
        <v>6000.0</v>
      </c>
      <c r="L5" s="18" t="str">
        <f t="shared" si="4"/>
        <v>FUNDED</v>
      </c>
      <c r="M5" s="19">
        <f t="shared" si="5"/>
        <v>9300</v>
      </c>
      <c r="N5" s="20" t="str">
        <f t="shared" si="3"/>
        <v/>
      </c>
    </row>
    <row r="6" ht="15.75" customHeight="1">
      <c r="A6" s="10" t="s">
        <v>372</v>
      </c>
      <c r="B6" s="11" t="s">
        <v>373</v>
      </c>
      <c r="C6" s="12">
        <v>4.73</v>
      </c>
      <c r="D6" s="13">
        <v>1462.0</v>
      </c>
      <c r="E6" s="13">
        <v>143.0</v>
      </c>
      <c r="F6" s="13">
        <v>1605.0</v>
      </c>
      <c r="G6" s="14">
        <v>2.31318668E8</v>
      </c>
      <c r="H6" s="14">
        <v>4.0353386E7</v>
      </c>
      <c r="I6" s="15">
        <f t="shared" si="1"/>
        <v>190965282</v>
      </c>
      <c r="J6" s="16" t="str">
        <f t="shared" si="2"/>
        <v>YES</v>
      </c>
      <c r="K6" s="17">
        <v>40000.0</v>
      </c>
      <c r="L6" s="18" t="str">
        <f t="shared" si="4"/>
        <v>NOT FUNDED</v>
      </c>
      <c r="M6" s="19">
        <f t="shared" si="5"/>
        <v>9300</v>
      </c>
      <c r="N6" s="20" t="str">
        <f t="shared" si="3"/>
        <v>Over Budget</v>
      </c>
    </row>
    <row r="7" ht="15.75" customHeight="1">
      <c r="A7" s="10" t="s">
        <v>374</v>
      </c>
      <c r="B7" s="11" t="s">
        <v>375</v>
      </c>
      <c r="C7" s="12">
        <v>4.71</v>
      </c>
      <c r="D7" s="13">
        <v>900.0</v>
      </c>
      <c r="E7" s="13">
        <v>111.0</v>
      </c>
      <c r="F7" s="13">
        <v>1011.0</v>
      </c>
      <c r="G7" s="14">
        <v>1.93645031E8</v>
      </c>
      <c r="H7" s="14">
        <v>3.1174787E7</v>
      </c>
      <c r="I7" s="15">
        <f t="shared" si="1"/>
        <v>162470244</v>
      </c>
      <c r="J7" s="16" t="str">
        <f t="shared" si="2"/>
        <v>YES</v>
      </c>
      <c r="K7" s="17">
        <v>6500.0</v>
      </c>
      <c r="L7" s="18" t="str">
        <f t="shared" si="4"/>
        <v>FUNDED</v>
      </c>
      <c r="M7" s="19">
        <f t="shared" si="5"/>
        <v>2800</v>
      </c>
      <c r="N7" s="20" t="str">
        <f t="shared" si="3"/>
        <v/>
      </c>
    </row>
    <row r="8" ht="15.75" customHeight="1">
      <c r="A8" s="10" t="s">
        <v>376</v>
      </c>
      <c r="B8" s="11" t="s">
        <v>377</v>
      </c>
      <c r="C8" s="12">
        <v>3.86</v>
      </c>
      <c r="D8" s="13">
        <v>424.0</v>
      </c>
      <c r="E8" s="13">
        <v>173.0</v>
      </c>
      <c r="F8" s="13">
        <v>597.0</v>
      </c>
      <c r="G8" s="14">
        <v>1.21488063E8</v>
      </c>
      <c r="H8" s="14">
        <v>3.4612257E7</v>
      </c>
      <c r="I8" s="15">
        <f t="shared" si="1"/>
        <v>86875806</v>
      </c>
      <c r="J8" s="16" t="str">
        <f t="shared" si="2"/>
        <v>YES</v>
      </c>
      <c r="K8" s="17">
        <v>5000.0</v>
      </c>
      <c r="L8" s="18" t="str">
        <f t="shared" si="4"/>
        <v>NOT FUNDED</v>
      </c>
      <c r="M8" s="19">
        <f t="shared" si="5"/>
        <v>2800</v>
      </c>
      <c r="N8" s="20" t="str">
        <f t="shared" si="3"/>
        <v>Over Budget</v>
      </c>
    </row>
    <row r="9" ht="15.75" customHeight="1">
      <c r="A9" s="10" t="s">
        <v>378</v>
      </c>
      <c r="B9" s="11" t="s">
        <v>379</v>
      </c>
      <c r="C9" s="12">
        <v>3.73</v>
      </c>
      <c r="D9" s="13">
        <v>339.0</v>
      </c>
      <c r="E9" s="13">
        <v>200.0</v>
      </c>
      <c r="F9" s="13">
        <v>539.0</v>
      </c>
      <c r="G9" s="14">
        <v>7.7184236E7</v>
      </c>
      <c r="H9" s="14">
        <v>4.4920305E7</v>
      </c>
      <c r="I9" s="15">
        <f t="shared" si="1"/>
        <v>32263931</v>
      </c>
      <c r="J9" s="16" t="str">
        <f t="shared" si="2"/>
        <v>YES</v>
      </c>
      <c r="K9" s="17">
        <v>40000.0</v>
      </c>
      <c r="L9" s="18" t="str">
        <f t="shared" si="4"/>
        <v>NOT FUNDED</v>
      </c>
      <c r="M9" s="19">
        <f t="shared" si="5"/>
        <v>2800</v>
      </c>
      <c r="N9" s="20" t="str">
        <f t="shared" si="3"/>
        <v>Over Budget</v>
      </c>
    </row>
    <row r="10" ht="15.75" customHeight="1">
      <c r="A10" s="10" t="s">
        <v>380</v>
      </c>
      <c r="B10" s="11" t="s">
        <v>381</v>
      </c>
      <c r="C10" s="12">
        <v>3.71</v>
      </c>
      <c r="D10" s="13">
        <v>328.0</v>
      </c>
      <c r="E10" s="13">
        <v>224.0</v>
      </c>
      <c r="F10" s="13">
        <v>552.0</v>
      </c>
      <c r="G10" s="14">
        <v>7.179511E7</v>
      </c>
      <c r="H10" s="14">
        <v>5.6186408E7</v>
      </c>
      <c r="I10" s="15">
        <f t="shared" si="1"/>
        <v>15608702</v>
      </c>
      <c r="J10" s="16" t="str">
        <f t="shared" si="2"/>
        <v>YES</v>
      </c>
      <c r="K10" s="17">
        <v>6000.0</v>
      </c>
      <c r="L10" s="18" t="str">
        <f t="shared" si="4"/>
        <v>NOT FUNDED</v>
      </c>
      <c r="M10" s="19">
        <f t="shared" si="5"/>
        <v>2800</v>
      </c>
      <c r="N10" s="20" t="str">
        <f t="shared" si="3"/>
        <v>Over Budget</v>
      </c>
    </row>
    <row r="11" ht="15.75" customHeight="1">
      <c r="A11" s="10" t="s">
        <v>382</v>
      </c>
      <c r="B11" s="11" t="s">
        <v>383</v>
      </c>
      <c r="C11" s="12">
        <v>3.5</v>
      </c>
      <c r="D11" s="13">
        <v>334.0</v>
      </c>
      <c r="E11" s="13">
        <v>203.0</v>
      </c>
      <c r="F11" s="13">
        <v>537.0</v>
      </c>
      <c r="G11" s="14">
        <v>5.6281445E7</v>
      </c>
      <c r="H11" s="14">
        <v>4.3084324E7</v>
      </c>
      <c r="I11" s="15">
        <f t="shared" si="1"/>
        <v>13197121</v>
      </c>
      <c r="J11" s="16" t="str">
        <f t="shared" si="2"/>
        <v>YES</v>
      </c>
      <c r="K11" s="17">
        <v>10000.0</v>
      </c>
      <c r="L11" s="18" t="str">
        <f t="shared" si="4"/>
        <v>NOT FUNDED</v>
      </c>
      <c r="M11" s="19">
        <f t="shared" si="5"/>
        <v>2800</v>
      </c>
      <c r="N11" s="20" t="str">
        <f t="shared" si="3"/>
        <v>Over Budget</v>
      </c>
    </row>
    <row r="12" ht="15.75" customHeight="1">
      <c r="A12" s="10" t="s">
        <v>384</v>
      </c>
      <c r="B12" s="11" t="s">
        <v>385</v>
      </c>
      <c r="C12" s="12">
        <v>3.77</v>
      </c>
      <c r="D12" s="13">
        <v>514.0</v>
      </c>
      <c r="E12" s="13">
        <v>170.0</v>
      </c>
      <c r="F12" s="13">
        <v>684.0</v>
      </c>
      <c r="G12" s="14">
        <v>6.8131667E7</v>
      </c>
      <c r="H12" s="14">
        <v>5.5343634E7</v>
      </c>
      <c r="I12" s="15">
        <f t="shared" si="1"/>
        <v>12788033</v>
      </c>
      <c r="J12" s="16" t="str">
        <f t="shared" si="2"/>
        <v>YES</v>
      </c>
      <c r="K12" s="17">
        <v>10000.0</v>
      </c>
      <c r="L12" s="18" t="str">
        <f t="shared" si="4"/>
        <v>NOT FUNDED</v>
      </c>
      <c r="M12" s="19">
        <f t="shared" si="5"/>
        <v>2800</v>
      </c>
      <c r="N12" s="20" t="str">
        <f t="shared" si="3"/>
        <v>Over Budget</v>
      </c>
    </row>
    <row r="13" ht="15.75" customHeight="1">
      <c r="A13" s="10" t="s">
        <v>386</v>
      </c>
      <c r="B13" s="11" t="s">
        <v>387</v>
      </c>
      <c r="C13" s="12">
        <v>3.72</v>
      </c>
      <c r="D13" s="13">
        <v>277.0</v>
      </c>
      <c r="E13" s="13">
        <v>219.0</v>
      </c>
      <c r="F13" s="13">
        <v>496.0</v>
      </c>
      <c r="G13" s="14">
        <v>3.8185244E7</v>
      </c>
      <c r="H13" s="14">
        <v>5.9133615E7</v>
      </c>
      <c r="I13" s="15">
        <f t="shared" si="1"/>
        <v>-20948371</v>
      </c>
      <c r="J13" s="16" t="str">
        <f t="shared" si="2"/>
        <v>NO</v>
      </c>
      <c r="K13" s="17">
        <v>15000.0</v>
      </c>
      <c r="L13" s="18" t="str">
        <f t="shared" si="4"/>
        <v>NOT FUNDED</v>
      </c>
      <c r="M13" s="19">
        <f t="shared" si="5"/>
        <v>2800</v>
      </c>
      <c r="N13" s="20" t="str">
        <f t="shared" si="3"/>
        <v>Approval Threshold</v>
      </c>
    </row>
    <row r="14" ht="15.75" customHeight="1">
      <c r="A14" s="10" t="s">
        <v>388</v>
      </c>
      <c r="B14" s="11" t="s">
        <v>389</v>
      </c>
      <c r="C14" s="12">
        <v>3.5</v>
      </c>
      <c r="D14" s="13">
        <v>192.0</v>
      </c>
      <c r="E14" s="13">
        <v>303.0</v>
      </c>
      <c r="F14" s="13">
        <v>495.0</v>
      </c>
      <c r="G14" s="14">
        <v>2.9132306E7</v>
      </c>
      <c r="H14" s="14">
        <v>6.2983649E7</v>
      </c>
      <c r="I14" s="15">
        <f t="shared" si="1"/>
        <v>-33851343</v>
      </c>
      <c r="J14" s="16" t="str">
        <f t="shared" si="2"/>
        <v>NO</v>
      </c>
      <c r="K14" s="17">
        <v>20000.0</v>
      </c>
      <c r="L14" s="18" t="str">
        <f t="shared" si="4"/>
        <v>NOT FUNDED</v>
      </c>
      <c r="M14" s="19">
        <f t="shared" si="5"/>
        <v>2800</v>
      </c>
      <c r="N14" s="20" t="str">
        <f t="shared" si="3"/>
        <v>Approval Threshold</v>
      </c>
    </row>
    <row r="15" ht="15.75" customHeight="1">
      <c r="A15" s="10" t="s">
        <v>390</v>
      </c>
      <c r="B15" s="11" t="s">
        <v>391</v>
      </c>
      <c r="C15" s="12">
        <v>2.86</v>
      </c>
      <c r="D15" s="13">
        <v>347.0</v>
      </c>
      <c r="E15" s="13">
        <v>270.0</v>
      </c>
      <c r="F15" s="13">
        <v>617.0</v>
      </c>
      <c r="G15" s="14">
        <v>2.8249104E7</v>
      </c>
      <c r="H15" s="14">
        <v>6.4784689E7</v>
      </c>
      <c r="I15" s="15">
        <f t="shared" si="1"/>
        <v>-36535585</v>
      </c>
      <c r="J15" s="16" t="str">
        <f t="shared" si="2"/>
        <v>NO</v>
      </c>
      <c r="K15" s="17">
        <v>50000.0</v>
      </c>
      <c r="L15" s="18" t="str">
        <f t="shared" si="4"/>
        <v>NOT FUNDED</v>
      </c>
      <c r="M15" s="19">
        <f t="shared" si="5"/>
        <v>2800</v>
      </c>
      <c r="N15" s="20" t="str">
        <f t="shared" si="3"/>
        <v>Approval Threshold</v>
      </c>
    </row>
    <row r="16" ht="15.75" customHeight="1">
      <c r="A16" s="10" t="s">
        <v>392</v>
      </c>
      <c r="B16" s="11" t="s">
        <v>393</v>
      </c>
      <c r="C16" s="12">
        <v>2.45</v>
      </c>
      <c r="D16" s="13">
        <v>239.0</v>
      </c>
      <c r="E16" s="13">
        <v>270.0</v>
      </c>
      <c r="F16" s="13">
        <v>509.0</v>
      </c>
      <c r="G16" s="14">
        <v>2.341597E7</v>
      </c>
      <c r="H16" s="14">
        <v>6.1457361E7</v>
      </c>
      <c r="I16" s="15">
        <f t="shared" si="1"/>
        <v>-38041391</v>
      </c>
      <c r="J16" s="16" t="str">
        <f t="shared" si="2"/>
        <v>NO</v>
      </c>
      <c r="K16" s="17">
        <v>25000.0</v>
      </c>
      <c r="L16" s="18" t="str">
        <f t="shared" si="4"/>
        <v>NOT FUNDED</v>
      </c>
      <c r="M16" s="19">
        <f t="shared" si="5"/>
        <v>2800</v>
      </c>
      <c r="N16" s="20" t="str">
        <f t="shared" si="3"/>
        <v>Approval Threshold</v>
      </c>
    </row>
    <row r="17" ht="15.75" customHeight="1">
      <c r="A17" s="10" t="s">
        <v>394</v>
      </c>
      <c r="B17" s="11" t="s">
        <v>395</v>
      </c>
      <c r="C17" s="12">
        <v>3.07</v>
      </c>
      <c r="D17" s="13">
        <v>186.0</v>
      </c>
      <c r="E17" s="13">
        <v>275.0</v>
      </c>
      <c r="F17" s="13">
        <v>461.0</v>
      </c>
      <c r="G17" s="14">
        <v>2.0766234E7</v>
      </c>
      <c r="H17" s="14">
        <v>6.1432462E7</v>
      </c>
      <c r="I17" s="15">
        <f t="shared" si="1"/>
        <v>-40666228</v>
      </c>
      <c r="J17" s="16" t="str">
        <f t="shared" si="2"/>
        <v>NO</v>
      </c>
      <c r="K17" s="17">
        <v>40000.0</v>
      </c>
      <c r="L17" s="18" t="str">
        <f t="shared" si="4"/>
        <v>NOT FUNDED</v>
      </c>
      <c r="M17" s="19">
        <f t="shared" si="5"/>
        <v>2800</v>
      </c>
      <c r="N17" s="20" t="str">
        <f t="shared" si="3"/>
        <v>Approval Threshold</v>
      </c>
    </row>
    <row r="18" ht="15.75" customHeight="1">
      <c r="A18" s="10" t="s">
        <v>396</v>
      </c>
      <c r="B18" s="11" t="s">
        <v>397</v>
      </c>
      <c r="C18" s="12">
        <v>2.94</v>
      </c>
      <c r="D18" s="13">
        <v>149.0</v>
      </c>
      <c r="E18" s="13">
        <v>272.0</v>
      </c>
      <c r="F18" s="13">
        <v>421.0</v>
      </c>
      <c r="G18" s="14">
        <v>1.8423893E7</v>
      </c>
      <c r="H18" s="14">
        <v>6.021115E7</v>
      </c>
      <c r="I18" s="15">
        <f t="shared" si="1"/>
        <v>-41787257</v>
      </c>
      <c r="J18" s="16" t="str">
        <f t="shared" si="2"/>
        <v>NO</v>
      </c>
      <c r="K18" s="17">
        <v>40000.0</v>
      </c>
      <c r="L18" s="18" t="str">
        <f t="shared" si="4"/>
        <v>NOT FUNDED</v>
      </c>
      <c r="M18" s="19">
        <f t="shared" si="5"/>
        <v>2800</v>
      </c>
      <c r="N18" s="20" t="str">
        <f t="shared" si="3"/>
        <v>Approval Threshold</v>
      </c>
    </row>
    <row r="19" ht="15.75" customHeight="1">
      <c r="A19" s="10" t="s">
        <v>398</v>
      </c>
      <c r="B19" s="11" t="s">
        <v>399</v>
      </c>
      <c r="C19" s="12">
        <v>1.69</v>
      </c>
      <c r="D19" s="13">
        <v>106.0</v>
      </c>
      <c r="E19" s="13">
        <v>359.0</v>
      </c>
      <c r="F19" s="13">
        <v>465.0</v>
      </c>
      <c r="G19" s="14">
        <v>1.6493703E7</v>
      </c>
      <c r="H19" s="14">
        <v>6.6823292E7</v>
      </c>
      <c r="I19" s="15">
        <f t="shared" si="1"/>
        <v>-50329589</v>
      </c>
      <c r="J19" s="16" t="str">
        <f t="shared" si="2"/>
        <v>NO</v>
      </c>
      <c r="K19" s="17">
        <v>8000.0</v>
      </c>
      <c r="L19" s="18" t="str">
        <f t="shared" si="4"/>
        <v>NOT FUNDED</v>
      </c>
      <c r="M19" s="19">
        <f t="shared" si="5"/>
        <v>2800</v>
      </c>
      <c r="N19" s="20" t="str">
        <f t="shared" si="3"/>
        <v>Approval Threshold</v>
      </c>
    </row>
    <row r="20" ht="15.75" customHeight="1">
      <c r="A20" s="10" t="s">
        <v>400</v>
      </c>
      <c r="B20" s="11" t="s">
        <v>401</v>
      </c>
      <c r="C20" s="12">
        <v>1.93</v>
      </c>
      <c r="D20" s="13">
        <v>185.0</v>
      </c>
      <c r="E20" s="13">
        <v>409.0</v>
      </c>
      <c r="F20" s="13">
        <v>594.0</v>
      </c>
      <c r="G20" s="14">
        <v>2.2201394E7</v>
      </c>
      <c r="H20" s="14">
        <v>7.3339377E7</v>
      </c>
      <c r="I20" s="15">
        <f t="shared" si="1"/>
        <v>-51137983</v>
      </c>
      <c r="J20" s="16" t="str">
        <f t="shared" si="2"/>
        <v>NO</v>
      </c>
      <c r="K20" s="17">
        <v>40000.0</v>
      </c>
      <c r="L20" s="18" t="str">
        <f t="shared" si="4"/>
        <v>NOT FUNDED</v>
      </c>
      <c r="M20" s="19">
        <f t="shared" si="5"/>
        <v>2800</v>
      </c>
      <c r="N20" s="20" t="str">
        <f t="shared" si="3"/>
        <v>Approval Threshold</v>
      </c>
    </row>
    <row r="21" ht="15.75" customHeight="1">
      <c r="A21" s="10" t="s">
        <v>402</v>
      </c>
      <c r="B21" s="11" t="s">
        <v>403</v>
      </c>
      <c r="C21" s="12">
        <v>1.53</v>
      </c>
      <c r="D21" s="13">
        <v>109.0</v>
      </c>
      <c r="E21" s="13">
        <v>365.0</v>
      </c>
      <c r="F21" s="13">
        <v>474.0</v>
      </c>
      <c r="G21" s="14">
        <v>1.4589587E7</v>
      </c>
      <c r="H21" s="14">
        <v>7.2609554E7</v>
      </c>
      <c r="I21" s="15">
        <f t="shared" si="1"/>
        <v>-58019967</v>
      </c>
      <c r="J21" s="16" t="str">
        <f t="shared" si="2"/>
        <v>NO</v>
      </c>
      <c r="K21" s="17">
        <v>5000.0</v>
      </c>
      <c r="L21" s="18" t="str">
        <f t="shared" si="4"/>
        <v>NOT FUNDED</v>
      </c>
      <c r="M21" s="19">
        <f t="shared" si="5"/>
        <v>2800</v>
      </c>
      <c r="N21" s="20" t="str">
        <f t="shared" si="3"/>
        <v>Approval Threshold</v>
      </c>
    </row>
  </sheetData>
  <autoFilter ref="$A$1:$K$21">
    <sortState ref="A1:K21">
      <sortCondition descending="1" ref="I1:I21"/>
      <sortCondition ref="A1:A21"/>
    </sortState>
  </autoFilter>
  <conditionalFormatting sqref="L2:L21">
    <cfRule type="cellIs" dxfId="0" priority="1" operator="equal">
      <formula>"FUNDED"</formula>
    </cfRule>
  </conditionalFormatting>
  <conditionalFormatting sqref="L2:L21">
    <cfRule type="cellIs" dxfId="1" priority="2" operator="equal">
      <formula>"NOT FUNDED"</formula>
    </cfRule>
  </conditionalFormatting>
  <conditionalFormatting sqref="N2:N21">
    <cfRule type="cellIs" dxfId="0" priority="3" operator="greaterThan">
      <formula>999</formula>
    </cfRule>
  </conditionalFormatting>
  <conditionalFormatting sqref="N2:N21">
    <cfRule type="cellIs" dxfId="0" priority="4" operator="greaterThan">
      <formula>999</formula>
    </cfRule>
  </conditionalFormatting>
  <conditionalFormatting sqref="N2:N21">
    <cfRule type="containsText" dxfId="1" priority="5" operator="containsText" text="NOT FUNDED">
      <formula>NOT(ISERROR(SEARCH(("NOT FUNDED"),(N2))))</formula>
    </cfRule>
  </conditionalFormatting>
  <conditionalFormatting sqref="N2:N21">
    <cfRule type="cellIs" dxfId="2" priority="6" operator="equal">
      <formula>"Over Budget"</formula>
    </cfRule>
  </conditionalFormatting>
  <conditionalFormatting sqref="N2:N21">
    <cfRule type="cellIs" dxfId="1" priority="7" operator="equal">
      <formula>"Approval Threshold"</formula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1.88"/>
    <col customWidth="1" min="3" max="3" width="14.0"/>
    <col customWidth="1" min="4" max="4" width="12.5"/>
    <col customWidth="1" min="5" max="5" width="11.88"/>
    <col customWidth="1" min="6" max="6" width="13.63"/>
    <col customWidth="1" min="7" max="8" width="17.88"/>
    <col customWidth="1" min="9" max="9" width="18.38"/>
    <col customWidth="1" min="10" max="10" width="11.88"/>
    <col customWidth="1" min="11" max="11" width="14.63"/>
    <col customWidth="1" min="12" max="12" width="12.25"/>
    <col customWidth="1" min="13" max="13" width="13.25"/>
    <col customWidth="1" min="14" max="14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1" t="s">
        <v>11</v>
      </c>
      <c r="M1" s="8" t="s">
        <v>12</v>
      </c>
      <c r="N1" s="9" t="s">
        <v>13</v>
      </c>
    </row>
    <row r="2" ht="15.75" customHeight="1">
      <c r="A2" s="10" t="s">
        <v>404</v>
      </c>
      <c r="B2" s="11" t="s">
        <v>405</v>
      </c>
      <c r="C2" s="12">
        <v>4.6</v>
      </c>
      <c r="D2" s="13">
        <v>3924.0</v>
      </c>
      <c r="E2" s="13">
        <v>128.0</v>
      </c>
      <c r="F2" s="13">
        <v>4052.0</v>
      </c>
      <c r="G2" s="14">
        <v>4.54279506E8</v>
      </c>
      <c r="H2" s="14">
        <v>4.2220158E7</v>
      </c>
      <c r="I2" s="15">
        <f t="shared" ref="I2:I28" si="1">G2-H2</f>
        <v>412059348</v>
      </c>
      <c r="J2" s="16" t="str">
        <f t="shared" ref="J2:J28" si="2">IF(H2=0,"YES",IF(G2/H2&gt;=1.15,"YES","NO"))</f>
        <v>YES</v>
      </c>
      <c r="K2" s="24">
        <v>45000.0</v>
      </c>
      <c r="L2" s="18" t="str">
        <f>If(Validation!B17&gt;=K2,IF(J2="Yes","FUNDED","NOT FUNDED"),"NOT FUNDED")</f>
        <v>FUNDED</v>
      </c>
      <c r="M2" s="19">
        <f>If(Validation!B17&gt;=K2,Validation!B17-K2,Validation!B17)</f>
        <v>205000</v>
      </c>
      <c r="N2" s="20" t="str">
        <f t="shared" ref="N2:N28" si="3">If(J2="YES",IF(L2="FUNDED","","Over Budget"),"Approval Threshold")</f>
        <v/>
      </c>
    </row>
    <row r="3" ht="15.75" customHeight="1">
      <c r="A3" s="10" t="s">
        <v>406</v>
      </c>
      <c r="B3" s="11" t="s">
        <v>407</v>
      </c>
      <c r="C3" s="12">
        <v>4.53</v>
      </c>
      <c r="D3" s="13">
        <v>1810.0</v>
      </c>
      <c r="E3" s="13">
        <v>149.0</v>
      </c>
      <c r="F3" s="13">
        <v>1959.0</v>
      </c>
      <c r="G3" s="14">
        <v>3.76406272E8</v>
      </c>
      <c r="H3" s="14">
        <v>2.727351E7</v>
      </c>
      <c r="I3" s="15">
        <f t="shared" si="1"/>
        <v>349132762</v>
      </c>
      <c r="J3" s="16" t="str">
        <f t="shared" si="2"/>
        <v>YES</v>
      </c>
      <c r="K3" s="24">
        <v>20000.0</v>
      </c>
      <c r="L3" s="18" t="str">
        <f t="shared" ref="L3:L28" si="4">If(M2&gt;=K3,IF(J3="Yes","FUNDED","NOT FUNDED"),"NOT FUNDED")</f>
        <v>FUNDED</v>
      </c>
      <c r="M3" s="19">
        <f t="shared" ref="M3:M28" si="5">If(L3="FUNDED",IF(M2&gt;=K3,(M2-K3),M2),M2)</f>
        <v>185000</v>
      </c>
      <c r="N3" s="20" t="str">
        <f t="shared" si="3"/>
        <v/>
      </c>
    </row>
    <row r="4" ht="15.75" customHeight="1">
      <c r="A4" s="10" t="s">
        <v>408</v>
      </c>
      <c r="B4" s="11" t="s">
        <v>409</v>
      </c>
      <c r="C4" s="12">
        <v>4.44</v>
      </c>
      <c r="D4" s="13">
        <v>1204.0</v>
      </c>
      <c r="E4" s="13">
        <v>142.0</v>
      </c>
      <c r="F4" s="13">
        <v>1346.0</v>
      </c>
      <c r="G4" s="14">
        <v>3.31169585E8</v>
      </c>
      <c r="H4" s="14">
        <v>1.800698E7</v>
      </c>
      <c r="I4" s="15">
        <f t="shared" si="1"/>
        <v>313162605</v>
      </c>
      <c r="J4" s="16" t="str">
        <f t="shared" si="2"/>
        <v>YES</v>
      </c>
      <c r="K4" s="24">
        <v>60000.0</v>
      </c>
      <c r="L4" s="18" t="str">
        <f t="shared" si="4"/>
        <v>FUNDED</v>
      </c>
      <c r="M4" s="19">
        <f t="shared" si="5"/>
        <v>125000</v>
      </c>
      <c r="N4" s="20" t="str">
        <f t="shared" si="3"/>
        <v/>
      </c>
    </row>
    <row r="5" ht="15.75" customHeight="1">
      <c r="A5" s="10" t="s">
        <v>410</v>
      </c>
      <c r="B5" s="11" t="s">
        <v>411</v>
      </c>
      <c r="C5" s="12">
        <v>4.5</v>
      </c>
      <c r="D5" s="13">
        <v>2817.0</v>
      </c>
      <c r="E5" s="13">
        <v>139.0</v>
      </c>
      <c r="F5" s="13">
        <v>2956.0</v>
      </c>
      <c r="G5" s="14">
        <v>3.29781898E8</v>
      </c>
      <c r="H5" s="14">
        <v>5.462024E7</v>
      </c>
      <c r="I5" s="15">
        <f t="shared" si="1"/>
        <v>275161658</v>
      </c>
      <c r="J5" s="16" t="str">
        <f t="shared" si="2"/>
        <v>YES</v>
      </c>
      <c r="K5" s="24">
        <v>125695.0</v>
      </c>
      <c r="L5" s="18" t="str">
        <f t="shared" si="4"/>
        <v>NOT FUNDED</v>
      </c>
      <c r="M5" s="19">
        <f t="shared" si="5"/>
        <v>125000</v>
      </c>
      <c r="N5" s="20" t="str">
        <f t="shared" si="3"/>
        <v>Over Budget</v>
      </c>
    </row>
    <row r="6" ht="15.75" customHeight="1">
      <c r="A6" s="10" t="s">
        <v>412</v>
      </c>
      <c r="B6" s="11" t="s">
        <v>413</v>
      </c>
      <c r="C6" s="12">
        <v>4.06</v>
      </c>
      <c r="D6" s="13">
        <v>1107.0</v>
      </c>
      <c r="E6" s="13">
        <v>113.0</v>
      </c>
      <c r="F6" s="13">
        <v>1220.0</v>
      </c>
      <c r="G6" s="14">
        <v>2.4770225E8</v>
      </c>
      <c r="H6" s="14">
        <v>1.0795528E7</v>
      </c>
      <c r="I6" s="15">
        <f t="shared" si="1"/>
        <v>236906722</v>
      </c>
      <c r="J6" s="16" t="str">
        <f t="shared" si="2"/>
        <v>YES</v>
      </c>
      <c r="K6" s="24">
        <v>19350.0</v>
      </c>
      <c r="L6" s="18" t="str">
        <f t="shared" si="4"/>
        <v>FUNDED</v>
      </c>
      <c r="M6" s="19">
        <f t="shared" si="5"/>
        <v>105650</v>
      </c>
      <c r="N6" s="20" t="str">
        <f t="shared" si="3"/>
        <v/>
      </c>
    </row>
    <row r="7" ht="15.75" customHeight="1">
      <c r="A7" s="10" t="s">
        <v>414</v>
      </c>
      <c r="B7" s="11" t="s">
        <v>415</v>
      </c>
      <c r="C7" s="12">
        <v>4.09</v>
      </c>
      <c r="D7" s="13">
        <v>1203.0</v>
      </c>
      <c r="E7" s="13">
        <v>178.0</v>
      </c>
      <c r="F7" s="13">
        <v>1381.0</v>
      </c>
      <c r="G7" s="14">
        <v>2.29919925E8</v>
      </c>
      <c r="H7" s="14">
        <v>1.4786684E7</v>
      </c>
      <c r="I7" s="15">
        <f t="shared" si="1"/>
        <v>215133241</v>
      </c>
      <c r="J7" s="16" t="str">
        <f t="shared" si="2"/>
        <v>YES</v>
      </c>
      <c r="K7" s="24">
        <v>42720.0</v>
      </c>
      <c r="L7" s="18" t="str">
        <f t="shared" si="4"/>
        <v>FUNDED</v>
      </c>
      <c r="M7" s="19">
        <f t="shared" si="5"/>
        <v>62930</v>
      </c>
      <c r="N7" s="20" t="str">
        <f t="shared" si="3"/>
        <v/>
      </c>
    </row>
    <row r="8" ht="15.75" customHeight="1">
      <c r="A8" s="10" t="s">
        <v>416</v>
      </c>
      <c r="B8" s="11" t="s">
        <v>417</v>
      </c>
      <c r="C8" s="12">
        <v>4.05</v>
      </c>
      <c r="D8" s="13">
        <v>563.0</v>
      </c>
      <c r="E8" s="13">
        <v>151.0</v>
      </c>
      <c r="F8" s="13">
        <v>714.0</v>
      </c>
      <c r="G8" s="14">
        <v>1.51537196E8</v>
      </c>
      <c r="H8" s="14">
        <v>1.2689294E7</v>
      </c>
      <c r="I8" s="15">
        <f t="shared" si="1"/>
        <v>138847902</v>
      </c>
      <c r="J8" s="16" t="str">
        <f t="shared" si="2"/>
        <v>YES</v>
      </c>
      <c r="K8" s="24">
        <v>24000.0</v>
      </c>
      <c r="L8" s="18" t="str">
        <f t="shared" si="4"/>
        <v>FUNDED</v>
      </c>
      <c r="M8" s="19">
        <f t="shared" si="5"/>
        <v>38930</v>
      </c>
      <c r="N8" s="20" t="str">
        <f t="shared" si="3"/>
        <v/>
      </c>
    </row>
    <row r="9" ht="15.75" customHeight="1">
      <c r="A9" s="10" t="s">
        <v>418</v>
      </c>
      <c r="B9" s="11" t="s">
        <v>419</v>
      </c>
      <c r="C9" s="12">
        <v>4.17</v>
      </c>
      <c r="D9" s="13">
        <v>1099.0</v>
      </c>
      <c r="E9" s="13">
        <v>164.0</v>
      </c>
      <c r="F9" s="13">
        <v>1263.0</v>
      </c>
      <c r="G9" s="14">
        <v>1.39003027E8</v>
      </c>
      <c r="H9" s="14">
        <v>4.3991603E7</v>
      </c>
      <c r="I9" s="15">
        <f t="shared" si="1"/>
        <v>95011424</v>
      </c>
      <c r="J9" s="16" t="str">
        <f t="shared" si="2"/>
        <v>YES</v>
      </c>
      <c r="K9" s="24">
        <v>12000.0</v>
      </c>
      <c r="L9" s="18" t="str">
        <f t="shared" si="4"/>
        <v>FUNDED</v>
      </c>
      <c r="M9" s="19">
        <f t="shared" si="5"/>
        <v>26930</v>
      </c>
      <c r="N9" s="20" t="str">
        <f t="shared" si="3"/>
        <v/>
      </c>
    </row>
    <row r="10" ht="15.75" customHeight="1">
      <c r="A10" s="10" t="s">
        <v>420</v>
      </c>
      <c r="B10" s="11" t="s">
        <v>421</v>
      </c>
      <c r="C10" s="12">
        <v>4.05</v>
      </c>
      <c r="D10" s="13">
        <v>781.0</v>
      </c>
      <c r="E10" s="13">
        <v>226.0</v>
      </c>
      <c r="F10" s="13">
        <v>1007.0</v>
      </c>
      <c r="G10" s="14">
        <v>1.05413096E8</v>
      </c>
      <c r="H10" s="14">
        <v>5.1060991E7</v>
      </c>
      <c r="I10" s="15">
        <f t="shared" si="1"/>
        <v>54352105</v>
      </c>
      <c r="J10" s="16" t="str">
        <f t="shared" si="2"/>
        <v>YES</v>
      </c>
      <c r="K10" s="24">
        <v>150000.0</v>
      </c>
      <c r="L10" s="18" t="str">
        <f t="shared" si="4"/>
        <v>NOT FUNDED</v>
      </c>
      <c r="M10" s="19">
        <f t="shared" si="5"/>
        <v>26930</v>
      </c>
      <c r="N10" s="20" t="str">
        <f t="shared" si="3"/>
        <v>Over Budget</v>
      </c>
    </row>
    <row r="11" ht="15.75" customHeight="1">
      <c r="A11" s="10" t="s">
        <v>422</v>
      </c>
      <c r="B11" s="11" t="s">
        <v>423</v>
      </c>
      <c r="C11" s="12">
        <v>3.77</v>
      </c>
      <c r="D11" s="13">
        <v>394.0</v>
      </c>
      <c r="E11" s="13">
        <v>202.0</v>
      </c>
      <c r="F11" s="13">
        <v>596.0</v>
      </c>
      <c r="G11" s="14">
        <v>8.0286869E7</v>
      </c>
      <c r="H11" s="14">
        <v>3.1621115E7</v>
      </c>
      <c r="I11" s="15">
        <f t="shared" si="1"/>
        <v>48665754</v>
      </c>
      <c r="J11" s="16" t="str">
        <f t="shared" si="2"/>
        <v>YES</v>
      </c>
      <c r="K11" s="24">
        <v>27000.0</v>
      </c>
      <c r="L11" s="18" t="str">
        <f t="shared" si="4"/>
        <v>NOT FUNDED</v>
      </c>
      <c r="M11" s="19">
        <f t="shared" si="5"/>
        <v>26930</v>
      </c>
      <c r="N11" s="20" t="str">
        <f t="shared" si="3"/>
        <v>Over Budget</v>
      </c>
    </row>
    <row r="12" ht="15.75" customHeight="1">
      <c r="A12" s="10" t="s">
        <v>424</v>
      </c>
      <c r="B12" s="11" t="s">
        <v>425</v>
      </c>
      <c r="C12" s="12">
        <v>3.79</v>
      </c>
      <c r="D12" s="13">
        <v>509.0</v>
      </c>
      <c r="E12" s="13">
        <v>231.0</v>
      </c>
      <c r="F12" s="13">
        <v>740.0</v>
      </c>
      <c r="G12" s="14">
        <v>8.6983182E7</v>
      </c>
      <c r="H12" s="14">
        <v>4.6987994E7</v>
      </c>
      <c r="I12" s="15">
        <f t="shared" si="1"/>
        <v>39995188</v>
      </c>
      <c r="J12" s="16" t="str">
        <f t="shared" si="2"/>
        <v>YES</v>
      </c>
      <c r="K12" s="24">
        <v>75000.0</v>
      </c>
      <c r="L12" s="18" t="str">
        <f t="shared" si="4"/>
        <v>NOT FUNDED</v>
      </c>
      <c r="M12" s="19">
        <f t="shared" si="5"/>
        <v>26930</v>
      </c>
      <c r="N12" s="20" t="str">
        <f t="shared" si="3"/>
        <v>Over Budget</v>
      </c>
    </row>
    <row r="13" ht="15.75" customHeight="1">
      <c r="A13" s="10" t="s">
        <v>426</v>
      </c>
      <c r="B13" s="11" t="s">
        <v>427</v>
      </c>
      <c r="C13" s="12">
        <v>3.76</v>
      </c>
      <c r="D13" s="13">
        <v>805.0</v>
      </c>
      <c r="E13" s="13">
        <v>155.0</v>
      </c>
      <c r="F13" s="13">
        <v>960.0</v>
      </c>
      <c r="G13" s="14">
        <v>8.2384668E7</v>
      </c>
      <c r="H13" s="14">
        <v>5.2715643E7</v>
      </c>
      <c r="I13" s="15">
        <f t="shared" si="1"/>
        <v>29669025</v>
      </c>
      <c r="J13" s="16" t="str">
        <f t="shared" si="2"/>
        <v>YES</v>
      </c>
      <c r="K13" s="24">
        <v>9000.0</v>
      </c>
      <c r="L13" s="18" t="str">
        <f t="shared" si="4"/>
        <v>FUNDED</v>
      </c>
      <c r="M13" s="19">
        <f t="shared" si="5"/>
        <v>17930</v>
      </c>
      <c r="N13" s="20" t="str">
        <f t="shared" si="3"/>
        <v/>
      </c>
    </row>
    <row r="14" ht="15.75" customHeight="1">
      <c r="A14" s="10" t="s">
        <v>428</v>
      </c>
      <c r="B14" s="11" t="s">
        <v>429</v>
      </c>
      <c r="C14" s="12">
        <v>3.29</v>
      </c>
      <c r="D14" s="13">
        <v>376.0</v>
      </c>
      <c r="E14" s="13">
        <v>244.0</v>
      </c>
      <c r="F14" s="13">
        <v>620.0</v>
      </c>
      <c r="G14" s="14">
        <v>5.4485274E7</v>
      </c>
      <c r="H14" s="14">
        <v>5.7994943E7</v>
      </c>
      <c r="I14" s="15">
        <f t="shared" si="1"/>
        <v>-3509669</v>
      </c>
      <c r="J14" s="16" t="str">
        <f t="shared" si="2"/>
        <v>NO</v>
      </c>
      <c r="K14" s="24">
        <v>30000.0</v>
      </c>
      <c r="L14" s="18" t="str">
        <f t="shared" si="4"/>
        <v>NOT FUNDED</v>
      </c>
      <c r="M14" s="19">
        <f t="shared" si="5"/>
        <v>17930</v>
      </c>
      <c r="N14" s="20" t="str">
        <f t="shared" si="3"/>
        <v>Approval Threshold</v>
      </c>
    </row>
    <row r="15" ht="15.75" customHeight="1">
      <c r="A15" s="10" t="s">
        <v>430</v>
      </c>
      <c r="B15" s="11" t="s">
        <v>431</v>
      </c>
      <c r="C15" s="12">
        <v>3.67</v>
      </c>
      <c r="D15" s="13">
        <v>405.0</v>
      </c>
      <c r="E15" s="13">
        <v>217.0</v>
      </c>
      <c r="F15" s="13">
        <v>622.0</v>
      </c>
      <c r="G15" s="14">
        <v>5.2553727E7</v>
      </c>
      <c r="H15" s="14">
        <v>5.8920237E7</v>
      </c>
      <c r="I15" s="15">
        <f t="shared" si="1"/>
        <v>-6366510</v>
      </c>
      <c r="J15" s="16" t="str">
        <f t="shared" si="2"/>
        <v>NO</v>
      </c>
      <c r="K15" s="24">
        <v>29000.0</v>
      </c>
      <c r="L15" s="18" t="str">
        <f t="shared" si="4"/>
        <v>NOT FUNDED</v>
      </c>
      <c r="M15" s="19">
        <f t="shared" si="5"/>
        <v>17930</v>
      </c>
      <c r="N15" s="20" t="str">
        <f t="shared" si="3"/>
        <v>Approval Threshold</v>
      </c>
    </row>
    <row r="16" ht="15.75" customHeight="1">
      <c r="A16" s="10" t="s">
        <v>432</v>
      </c>
      <c r="B16" s="11" t="s">
        <v>433</v>
      </c>
      <c r="C16" s="12">
        <v>2.0</v>
      </c>
      <c r="D16" s="13">
        <v>252.0</v>
      </c>
      <c r="E16" s="13">
        <v>314.0</v>
      </c>
      <c r="F16" s="13">
        <v>566.0</v>
      </c>
      <c r="G16" s="14">
        <v>4.4117137E7</v>
      </c>
      <c r="H16" s="14">
        <v>6.2652588E7</v>
      </c>
      <c r="I16" s="15">
        <f t="shared" si="1"/>
        <v>-18535451</v>
      </c>
      <c r="J16" s="16" t="str">
        <f t="shared" si="2"/>
        <v>NO</v>
      </c>
      <c r="K16" s="24">
        <v>10000.0</v>
      </c>
      <c r="L16" s="18" t="str">
        <f t="shared" si="4"/>
        <v>NOT FUNDED</v>
      </c>
      <c r="M16" s="19">
        <f t="shared" si="5"/>
        <v>17930</v>
      </c>
      <c r="N16" s="20" t="str">
        <f t="shared" si="3"/>
        <v>Approval Threshold</v>
      </c>
    </row>
    <row r="17" ht="15.75" customHeight="1">
      <c r="A17" s="10" t="s">
        <v>434</v>
      </c>
      <c r="B17" s="11" t="s">
        <v>435</v>
      </c>
      <c r="C17" s="12">
        <v>2.79</v>
      </c>
      <c r="D17" s="13">
        <v>223.0</v>
      </c>
      <c r="E17" s="13">
        <v>301.0</v>
      </c>
      <c r="F17" s="13">
        <v>524.0</v>
      </c>
      <c r="G17" s="14">
        <v>3.0160188E7</v>
      </c>
      <c r="H17" s="14">
        <v>6.0997668E7</v>
      </c>
      <c r="I17" s="15">
        <f t="shared" si="1"/>
        <v>-30837480</v>
      </c>
      <c r="J17" s="16" t="str">
        <f t="shared" si="2"/>
        <v>NO</v>
      </c>
      <c r="K17" s="24">
        <v>85000.0</v>
      </c>
      <c r="L17" s="18" t="str">
        <f t="shared" si="4"/>
        <v>NOT FUNDED</v>
      </c>
      <c r="M17" s="19">
        <f t="shared" si="5"/>
        <v>17930</v>
      </c>
      <c r="N17" s="20" t="str">
        <f t="shared" si="3"/>
        <v>Approval Threshold</v>
      </c>
    </row>
    <row r="18" ht="15.75" customHeight="1">
      <c r="A18" s="10" t="s">
        <v>436</v>
      </c>
      <c r="B18" s="11" t="s">
        <v>437</v>
      </c>
      <c r="C18" s="12">
        <v>3.4</v>
      </c>
      <c r="D18" s="13">
        <v>262.0</v>
      </c>
      <c r="E18" s="13">
        <v>256.0</v>
      </c>
      <c r="F18" s="13">
        <v>518.0</v>
      </c>
      <c r="G18" s="14">
        <v>2.4547745E7</v>
      </c>
      <c r="H18" s="14">
        <v>5.6554518E7</v>
      </c>
      <c r="I18" s="15">
        <f t="shared" si="1"/>
        <v>-32006773</v>
      </c>
      <c r="J18" s="16" t="str">
        <f t="shared" si="2"/>
        <v>NO</v>
      </c>
      <c r="K18" s="24">
        <v>15000.0</v>
      </c>
      <c r="L18" s="18" t="str">
        <f t="shared" si="4"/>
        <v>NOT FUNDED</v>
      </c>
      <c r="M18" s="19">
        <f t="shared" si="5"/>
        <v>17930</v>
      </c>
      <c r="N18" s="20" t="str">
        <f t="shared" si="3"/>
        <v>Approval Threshold</v>
      </c>
    </row>
    <row r="19" ht="15.75" customHeight="1">
      <c r="A19" s="10" t="s">
        <v>438</v>
      </c>
      <c r="B19" s="11" t="s">
        <v>439</v>
      </c>
      <c r="C19" s="12">
        <v>3.04</v>
      </c>
      <c r="D19" s="13">
        <v>183.0</v>
      </c>
      <c r="E19" s="13">
        <v>287.0</v>
      </c>
      <c r="F19" s="13">
        <v>470.0</v>
      </c>
      <c r="G19" s="14">
        <v>2.7413541E7</v>
      </c>
      <c r="H19" s="14">
        <v>5.9502197E7</v>
      </c>
      <c r="I19" s="15">
        <f t="shared" si="1"/>
        <v>-32088656</v>
      </c>
      <c r="J19" s="16" t="str">
        <f t="shared" si="2"/>
        <v>NO</v>
      </c>
      <c r="K19" s="24">
        <v>10000.0</v>
      </c>
      <c r="L19" s="18" t="str">
        <f t="shared" si="4"/>
        <v>NOT FUNDED</v>
      </c>
      <c r="M19" s="19">
        <f t="shared" si="5"/>
        <v>17930</v>
      </c>
      <c r="N19" s="20" t="str">
        <f t="shared" si="3"/>
        <v>Approval Threshold</v>
      </c>
    </row>
    <row r="20" ht="15.75" customHeight="1">
      <c r="A20" s="10" t="s">
        <v>440</v>
      </c>
      <c r="B20" s="11" t="s">
        <v>441</v>
      </c>
      <c r="C20" s="12">
        <v>2.74</v>
      </c>
      <c r="D20" s="13">
        <v>294.0</v>
      </c>
      <c r="E20" s="13">
        <v>299.0</v>
      </c>
      <c r="F20" s="13">
        <v>593.0</v>
      </c>
      <c r="G20" s="14">
        <v>2.8108292E7</v>
      </c>
      <c r="H20" s="14">
        <v>6.280113E7</v>
      </c>
      <c r="I20" s="15">
        <f t="shared" si="1"/>
        <v>-34692838</v>
      </c>
      <c r="J20" s="16" t="str">
        <f t="shared" si="2"/>
        <v>NO</v>
      </c>
      <c r="K20" s="24">
        <v>12000.0</v>
      </c>
      <c r="L20" s="18" t="str">
        <f t="shared" si="4"/>
        <v>NOT FUNDED</v>
      </c>
      <c r="M20" s="19">
        <f t="shared" si="5"/>
        <v>17930</v>
      </c>
      <c r="N20" s="20" t="str">
        <f t="shared" si="3"/>
        <v>Approval Threshold</v>
      </c>
    </row>
    <row r="21" ht="15.75" customHeight="1">
      <c r="A21" s="10" t="s">
        <v>442</v>
      </c>
      <c r="B21" s="11" t="s">
        <v>443</v>
      </c>
      <c r="C21" s="12">
        <v>3.13</v>
      </c>
      <c r="D21" s="13">
        <v>222.0</v>
      </c>
      <c r="E21" s="13">
        <v>252.0</v>
      </c>
      <c r="F21" s="13">
        <v>474.0</v>
      </c>
      <c r="G21" s="14">
        <v>2.1646025E7</v>
      </c>
      <c r="H21" s="14">
        <v>5.9199901E7</v>
      </c>
      <c r="I21" s="15">
        <f t="shared" si="1"/>
        <v>-37553876</v>
      </c>
      <c r="J21" s="16" t="str">
        <f t="shared" si="2"/>
        <v>NO</v>
      </c>
      <c r="K21" s="24">
        <v>18500.0</v>
      </c>
      <c r="L21" s="18" t="str">
        <f t="shared" si="4"/>
        <v>NOT FUNDED</v>
      </c>
      <c r="M21" s="19">
        <f t="shared" si="5"/>
        <v>17930</v>
      </c>
      <c r="N21" s="20" t="str">
        <f t="shared" si="3"/>
        <v>Approval Threshold</v>
      </c>
    </row>
    <row r="22" ht="15.75" customHeight="1">
      <c r="A22" s="10" t="s">
        <v>444</v>
      </c>
      <c r="B22" s="11" t="s">
        <v>445</v>
      </c>
      <c r="C22" s="12">
        <v>3.0</v>
      </c>
      <c r="D22" s="13">
        <v>217.0</v>
      </c>
      <c r="E22" s="13">
        <v>311.0</v>
      </c>
      <c r="F22" s="13">
        <v>528.0</v>
      </c>
      <c r="G22" s="14">
        <v>2.5266735E7</v>
      </c>
      <c r="H22" s="14">
        <v>6.2878398E7</v>
      </c>
      <c r="I22" s="15">
        <f t="shared" si="1"/>
        <v>-37611663</v>
      </c>
      <c r="J22" s="16" t="str">
        <f t="shared" si="2"/>
        <v>NO</v>
      </c>
      <c r="K22" s="24">
        <v>135000.0</v>
      </c>
      <c r="L22" s="18" t="str">
        <f t="shared" si="4"/>
        <v>NOT FUNDED</v>
      </c>
      <c r="M22" s="19">
        <f t="shared" si="5"/>
        <v>17930</v>
      </c>
      <c r="N22" s="20" t="str">
        <f t="shared" si="3"/>
        <v>Approval Threshold</v>
      </c>
    </row>
    <row r="23" ht="15.75" customHeight="1">
      <c r="A23" s="10" t="s">
        <v>446</v>
      </c>
      <c r="B23" s="11" t="s">
        <v>447</v>
      </c>
      <c r="C23" s="12">
        <v>3.0</v>
      </c>
      <c r="D23" s="13">
        <v>228.0</v>
      </c>
      <c r="E23" s="13">
        <v>271.0</v>
      </c>
      <c r="F23" s="13">
        <v>499.0</v>
      </c>
      <c r="G23" s="14">
        <v>2.2298818E7</v>
      </c>
      <c r="H23" s="14">
        <v>6.009342E7</v>
      </c>
      <c r="I23" s="15">
        <f t="shared" si="1"/>
        <v>-37794602</v>
      </c>
      <c r="J23" s="16" t="str">
        <f t="shared" si="2"/>
        <v>NO</v>
      </c>
      <c r="K23" s="24">
        <v>50000.0</v>
      </c>
      <c r="L23" s="18" t="str">
        <f t="shared" si="4"/>
        <v>NOT FUNDED</v>
      </c>
      <c r="M23" s="19">
        <f t="shared" si="5"/>
        <v>17930</v>
      </c>
      <c r="N23" s="20" t="str">
        <f t="shared" si="3"/>
        <v>Approval Threshold</v>
      </c>
    </row>
    <row r="24" ht="15.75" customHeight="1">
      <c r="A24" s="10" t="s">
        <v>448</v>
      </c>
      <c r="B24" s="11" t="s">
        <v>449</v>
      </c>
      <c r="C24" s="12">
        <v>2.34</v>
      </c>
      <c r="D24" s="13">
        <v>229.0</v>
      </c>
      <c r="E24" s="13">
        <v>288.0</v>
      </c>
      <c r="F24" s="13">
        <v>517.0</v>
      </c>
      <c r="G24" s="14">
        <v>1.6954603E7</v>
      </c>
      <c r="H24" s="14">
        <v>6.201681E7</v>
      </c>
      <c r="I24" s="15">
        <f t="shared" si="1"/>
        <v>-45062207</v>
      </c>
      <c r="J24" s="16" t="str">
        <f t="shared" si="2"/>
        <v>NO</v>
      </c>
      <c r="K24" s="24">
        <v>20000.0</v>
      </c>
      <c r="L24" s="18" t="str">
        <f t="shared" si="4"/>
        <v>NOT FUNDED</v>
      </c>
      <c r="M24" s="19">
        <f t="shared" si="5"/>
        <v>17930</v>
      </c>
      <c r="N24" s="20" t="str">
        <f t="shared" si="3"/>
        <v>Approval Threshold</v>
      </c>
    </row>
    <row r="25" ht="15.75" customHeight="1">
      <c r="A25" s="10" t="s">
        <v>450</v>
      </c>
      <c r="B25" s="11" t="s">
        <v>451</v>
      </c>
      <c r="C25" s="12">
        <v>1.48</v>
      </c>
      <c r="D25" s="13">
        <v>169.0</v>
      </c>
      <c r="E25" s="13">
        <v>373.0</v>
      </c>
      <c r="F25" s="13">
        <v>542.0</v>
      </c>
      <c r="G25" s="14">
        <v>1.912375E7</v>
      </c>
      <c r="H25" s="14">
        <v>6.8617705E7</v>
      </c>
      <c r="I25" s="15">
        <f t="shared" si="1"/>
        <v>-49493955</v>
      </c>
      <c r="J25" s="16" t="str">
        <f t="shared" si="2"/>
        <v>NO</v>
      </c>
      <c r="K25" s="24">
        <v>40000.0</v>
      </c>
      <c r="L25" s="18" t="str">
        <f t="shared" si="4"/>
        <v>NOT FUNDED</v>
      </c>
      <c r="M25" s="19">
        <f t="shared" si="5"/>
        <v>17930</v>
      </c>
      <c r="N25" s="20" t="str">
        <f t="shared" si="3"/>
        <v>Approval Threshold</v>
      </c>
    </row>
    <row r="26" ht="15.75" customHeight="1">
      <c r="A26" s="10" t="s">
        <v>452</v>
      </c>
      <c r="B26" s="11" t="s">
        <v>453</v>
      </c>
      <c r="C26" s="12">
        <v>1.89</v>
      </c>
      <c r="D26" s="13">
        <v>140.0</v>
      </c>
      <c r="E26" s="13">
        <v>390.0</v>
      </c>
      <c r="F26" s="13">
        <v>530.0</v>
      </c>
      <c r="G26" s="14">
        <v>1.8405963E7</v>
      </c>
      <c r="H26" s="14">
        <v>7.5276061E7</v>
      </c>
      <c r="I26" s="15">
        <f t="shared" si="1"/>
        <v>-56870098</v>
      </c>
      <c r="J26" s="16" t="str">
        <f t="shared" si="2"/>
        <v>NO</v>
      </c>
      <c r="K26" s="24">
        <v>150000.0</v>
      </c>
      <c r="L26" s="18" t="str">
        <f t="shared" si="4"/>
        <v>NOT FUNDED</v>
      </c>
      <c r="M26" s="19">
        <f t="shared" si="5"/>
        <v>17930</v>
      </c>
      <c r="N26" s="20" t="str">
        <f t="shared" si="3"/>
        <v>Approval Threshold</v>
      </c>
    </row>
    <row r="27">
      <c r="A27" s="10" t="s">
        <v>454</v>
      </c>
      <c r="B27" s="11" t="s">
        <v>455</v>
      </c>
      <c r="C27" s="12">
        <v>3.68</v>
      </c>
      <c r="D27" s="13">
        <v>600.0</v>
      </c>
      <c r="E27" s="13">
        <v>239.0</v>
      </c>
      <c r="F27" s="13">
        <v>839.0</v>
      </c>
      <c r="G27" s="14">
        <v>7.789857E7</v>
      </c>
      <c r="H27" s="14">
        <v>1.34906496E8</v>
      </c>
      <c r="I27" s="15">
        <f t="shared" si="1"/>
        <v>-57007926</v>
      </c>
      <c r="J27" s="16" t="str">
        <f t="shared" si="2"/>
        <v>NO</v>
      </c>
      <c r="K27" s="24">
        <v>19000.0</v>
      </c>
      <c r="L27" s="18" t="str">
        <f t="shared" si="4"/>
        <v>NOT FUNDED</v>
      </c>
      <c r="M27" s="19">
        <f t="shared" si="5"/>
        <v>17930</v>
      </c>
      <c r="N27" s="20" t="str">
        <f t="shared" si="3"/>
        <v>Approval Threshold</v>
      </c>
    </row>
    <row r="28">
      <c r="A28" s="10" t="s">
        <v>456</v>
      </c>
      <c r="B28" s="11" t="s">
        <v>457</v>
      </c>
      <c r="C28" s="12">
        <v>1.35</v>
      </c>
      <c r="D28" s="13">
        <v>122.0</v>
      </c>
      <c r="E28" s="13">
        <v>491.0</v>
      </c>
      <c r="F28" s="13">
        <v>613.0</v>
      </c>
      <c r="G28" s="14">
        <v>2.2391338E7</v>
      </c>
      <c r="H28" s="14">
        <v>1.09844477E8</v>
      </c>
      <c r="I28" s="15">
        <f t="shared" si="1"/>
        <v>-87453139</v>
      </c>
      <c r="J28" s="16" t="str">
        <f t="shared" si="2"/>
        <v>NO</v>
      </c>
      <c r="K28" s="24">
        <v>100000.0</v>
      </c>
      <c r="L28" s="18" t="str">
        <f t="shared" si="4"/>
        <v>NOT FUNDED</v>
      </c>
      <c r="M28" s="19">
        <f t="shared" si="5"/>
        <v>17930</v>
      </c>
      <c r="N28" s="20" t="str">
        <f t="shared" si="3"/>
        <v>Approval Threshold</v>
      </c>
    </row>
  </sheetData>
  <autoFilter ref="$A$1:$K$28">
    <sortState ref="A1:K28">
      <sortCondition descending="1" ref="I1:I28"/>
      <sortCondition ref="A1:A28"/>
    </sortState>
  </autoFilter>
  <conditionalFormatting sqref="L2:L28">
    <cfRule type="cellIs" dxfId="0" priority="1" operator="equal">
      <formula>"FUNDED"</formula>
    </cfRule>
  </conditionalFormatting>
  <conditionalFormatting sqref="L2:L28">
    <cfRule type="cellIs" dxfId="1" priority="2" operator="equal">
      <formula>"NOT FUNDED"</formula>
    </cfRule>
  </conditionalFormatting>
  <conditionalFormatting sqref="N2:N28">
    <cfRule type="cellIs" dxfId="0" priority="3" operator="greaterThan">
      <formula>999</formula>
    </cfRule>
  </conditionalFormatting>
  <conditionalFormatting sqref="N2:N28">
    <cfRule type="cellIs" dxfId="0" priority="4" operator="greaterThan">
      <formula>999</formula>
    </cfRule>
  </conditionalFormatting>
  <conditionalFormatting sqref="N2:N28">
    <cfRule type="containsText" dxfId="1" priority="5" operator="containsText" text="NOT FUNDED">
      <formula>NOT(ISERROR(SEARCH(("NOT FUNDED"),(N2))))</formula>
    </cfRule>
  </conditionalFormatting>
  <conditionalFormatting sqref="N2:N28">
    <cfRule type="cellIs" dxfId="2" priority="6" operator="equal">
      <formula>"Over Budget"</formula>
    </cfRule>
  </conditionalFormatting>
  <conditionalFormatting sqref="N2:N28">
    <cfRule type="cellIs" dxfId="1" priority="7" operator="equal">
      <formula>"Approval Threshold"</formula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</hyperlinks>
  <drawing r:id="rId2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1.88"/>
    <col customWidth="1" min="3" max="3" width="14.0"/>
    <col customWidth="1" min="4" max="4" width="12.5"/>
    <col customWidth="1" min="5" max="5" width="11.88"/>
    <col customWidth="1" min="6" max="6" width="13.63"/>
    <col customWidth="1" min="7" max="8" width="17.88"/>
    <col customWidth="1" min="9" max="9" width="18.38"/>
    <col customWidth="1" min="10" max="10" width="11.88"/>
    <col customWidth="1" min="11" max="11" width="14.63"/>
    <col customWidth="1" min="12" max="12" width="12.25"/>
    <col customWidth="1" min="13" max="13" width="13.25"/>
    <col customWidth="1" min="14" max="14" width="15.5"/>
  </cols>
  <sheetData>
    <row r="1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1" t="s">
        <v>11</v>
      </c>
      <c r="M1" s="8" t="s">
        <v>12</v>
      </c>
      <c r="N1" s="9" t="s">
        <v>13</v>
      </c>
    </row>
    <row r="2" ht="15.75" customHeight="1">
      <c r="A2" s="10" t="s">
        <v>458</v>
      </c>
      <c r="B2" s="11" t="s">
        <v>459</v>
      </c>
      <c r="C2" s="12">
        <v>4.86</v>
      </c>
      <c r="D2" s="13">
        <v>5537.0</v>
      </c>
      <c r="E2" s="13">
        <v>133.0</v>
      </c>
      <c r="F2" s="13">
        <v>5670.0</v>
      </c>
      <c r="G2" s="14">
        <v>8.95585207E8</v>
      </c>
      <c r="H2" s="14">
        <v>2.628046E7</v>
      </c>
      <c r="I2" s="15">
        <f t="shared" ref="I2:I22" si="1">G2-H2</f>
        <v>869304747</v>
      </c>
      <c r="J2" s="16" t="str">
        <f t="shared" ref="J2:J22" si="2">IF(H2=0,"YES",IF(G2/H2&gt;=1.15,"YES","NO"))</f>
        <v>YES</v>
      </c>
      <c r="K2" s="17">
        <v>119000.0</v>
      </c>
      <c r="L2" s="18" t="str">
        <f>If(Validation!B18&gt;=K2,IF(J2="Yes","FUNDED","NOT FUNDED"),"NOT FUNDED")</f>
        <v>FUNDED</v>
      </c>
      <c r="M2" s="19">
        <f>If(Validation!B18&gt;=K2,Validation!B18-K2,Validation!B18)</f>
        <v>131000</v>
      </c>
      <c r="N2" s="20" t="str">
        <f t="shared" ref="N2:N22" si="3">If(J2="YES",IF(L2="FUNDED","","Over Budget"),"Approval Threshold")</f>
        <v/>
      </c>
    </row>
    <row r="3" ht="15.75" customHeight="1">
      <c r="A3" s="10" t="s">
        <v>460</v>
      </c>
      <c r="B3" s="11" t="s">
        <v>461</v>
      </c>
      <c r="C3" s="12">
        <v>4.81</v>
      </c>
      <c r="D3" s="13">
        <v>3059.0</v>
      </c>
      <c r="E3" s="13">
        <v>124.0</v>
      </c>
      <c r="F3" s="13">
        <v>3183.0</v>
      </c>
      <c r="G3" s="14">
        <v>6.57090083E8</v>
      </c>
      <c r="H3" s="14">
        <v>1.6017585E7</v>
      </c>
      <c r="I3" s="15">
        <f t="shared" si="1"/>
        <v>641072498</v>
      </c>
      <c r="J3" s="16" t="str">
        <f t="shared" si="2"/>
        <v>YES</v>
      </c>
      <c r="K3" s="17">
        <v>25000.0</v>
      </c>
      <c r="L3" s="18" t="str">
        <f t="shared" ref="L3:L22" si="4">If(M2&gt;=K3,IF(J3="Yes","FUNDED","NOT FUNDED"),"NOT FUNDED")</f>
        <v>FUNDED</v>
      </c>
      <c r="M3" s="19">
        <f t="shared" ref="M3:M22" si="5">If(L3="FUNDED",IF(M2&gt;=K3,(M2-K3),M2),M2)</f>
        <v>106000</v>
      </c>
      <c r="N3" s="20" t="str">
        <f t="shared" si="3"/>
        <v/>
      </c>
    </row>
    <row r="4" ht="15.75" customHeight="1">
      <c r="A4" s="10" t="s">
        <v>462</v>
      </c>
      <c r="B4" s="11" t="s">
        <v>463</v>
      </c>
      <c r="C4" s="12">
        <v>4.39</v>
      </c>
      <c r="D4" s="13">
        <v>2477.0</v>
      </c>
      <c r="E4" s="13">
        <v>209.0</v>
      </c>
      <c r="F4" s="13">
        <v>2686.0</v>
      </c>
      <c r="G4" s="14">
        <v>3.34447581E8</v>
      </c>
      <c r="H4" s="14">
        <v>4.2629804E7</v>
      </c>
      <c r="I4" s="15">
        <f t="shared" si="1"/>
        <v>291817777</v>
      </c>
      <c r="J4" s="16" t="str">
        <f t="shared" si="2"/>
        <v>YES</v>
      </c>
      <c r="K4" s="17">
        <v>37500.0</v>
      </c>
      <c r="L4" s="18" t="str">
        <f t="shared" si="4"/>
        <v>FUNDED</v>
      </c>
      <c r="M4" s="19">
        <f t="shared" si="5"/>
        <v>68500</v>
      </c>
      <c r="N4" s="20" t="str">
        <f t="shared" si="3"/>
        <v/>
      </c>
    </row>
    <row r="5" ht="15.75" customHeight="1">
      <c r="A5" s="10" t="s">
        <v>464</v>
      </c>
      <c r="B5" s="11" t="s">
        <v>465</v>
      </c>
      <c r="C5" s="12">
        <v>3.37</v>
      </c>
      <c r="D5" s="13">
        <v>1602.0</v>
      </c>
      <c r="E5" s="13">
        <v>226.0</v>
      </c>
      <c r="F5" s="13">
        <v>1828.0</v>
      </c>
      <c r="G5" s="14">
        <v>2.57763109E8</v>
      </c>
      <c r="H5" s="14">
        <v>2.2796071E7</v>
      </c>
      <c r="I5" s="15">
        <f t="shared" si="1"/>
        <v>234967038</v>
      </c>
      <c r="J5" s="16" t="str">
        <f t="shared" si="2"/>
        <v>YES</v>
      </c>
      <c r="K5" s="17">
        <v>91000.0</v>
      </c>
      <c r="L5" s="18" t="str">
        <f t="shared" si="4"/>
        <v>NOT FUNDED</v>
      </c>
      <c r="M5" s="19">
        <f t="shared" si="5"/>
        <v>68500</v>
      </c>
      <c r="N5" s="20" t="str">
        <f t="shared" si="3"/>
        <v>Over Budget</v>
      </c>
    </row>
    <row r="6" ht="15.75" customHeight="1">
      <c r="A6" s="10" t="s">
        <v>466</v>
      </c>
      <c r="B6" s="11" t="s">
        <v>467</v>
      </c>
      <c r="C6" s="12">
        <v>4.19</v>
      </c>
      <c r="D6" s="13">
        <v>1453.0</v>
      </c>
      <c r="E6" s="13">
        <v>178.0</v>
      </c>
      <c r="F6" s="13">
        <v>1631.0</v>
      </c>
      <c r="G6" s="14">
        <v>2.32449171E8</v>
      </c>
      <c r="H6" s="14">
        <v>4.1461847E7</v>
      </c>
      <c r="I6" s="15">
        <f t="shared" si="1"/>
        <v>190987324</v>
      </c>
      <c r="J6" s="16" t="str">
        <f t="shared" si="2"/>
        <v>YES</v>
      </c>
      <c r="K6" s="17">
        <v>24300.0</v>
      </c>
      <c r="L6" s="18" t="str">
        <f t="shared" si="4"/>
        <v>FUNDED</v>
      </c>
      <c r="M6" s="19">
        <f t="shared" si="5"/>
        <v>44200</v>
      </c>
      <c r="N6" s="20" t="str">
        <f t="shared" si="3"/>
        <v/>
      </c>
    </row>
    <row r="7" ht="15.75" customHeight="1">
      <c r="A7" s="10" t="s">
        <v>468</v>
      </c>
      <c r="B7" s="11" t="s">
        <v>469</v>
      </c>
      <c r="C7" s="12">
        <v>3.12</v>
      </c>
      <c r="D7" s="13">
        <v>498.0</v>
      </c>
      <c r="E7" s="13">
        <v>299.0</v>
      </c>
      <c r="F7" s="13">
        <v>797.0</v>
      </c>
      <c r="G7" s="14">
        <v>6.6588826E7</v>
      </c>
      <c r="H7" s="14">
        <v>5.1997095E7</v>
      </c>
      <c r="I7" s="15">
        <f t="shared" si="1"/>
        <v>14591731</v>
      </c>
      <c r="J7" s="16" t="str">
        <f t="shared" si="2"/>
        <v>YES</v>
      </c>
      <c r="K7" s="17">
        <v>35000.0</v>
      </c>
      <c r="L7" s="18" t="str">
        <f t="shared" si="4"/>
        <v>FUNDED</v>
      </c>
      <c r="M7" s="19">
        <f t="shared" si="5"/>
        <v>9200</v>
      </c>
      <c r="N7" s="20" t="str">
        <f t="shared" si="3"/>
        <v/>
      </c>
    </row>
    <row r="8" ht="15.75" customHeight="1">
      <c r="A8" s="10" t="s">
        <v>470</v>
      </c>
      <c r="B8" s="11" t="s">
        <v>471</v>
      </c>
      <c r="C8" s="12">
        <v>3.77</v>
      </c>
      <c r="D8" s="13">
        <v>663.0</v>
      </c>
      <c r="E8" s="13">
        <v>363.0</v>
      </c>
      <c r="F8" s="13">
        <v>1026.0</v>
      </c>
      <c r="G8" s="14">
        <v>8.1168531E7</v>
      </c>
      <c r="H8" s="14">
        <v>7.0487798E7</v>
      </c>
      <c r="I8" s="15">
        <f t="shared" si="1"/>
        <v>10680733</v>
      </c>
      <c r="J8" s="16" t="str">
        <f t="shared" si="2"/>
        <v>YES</v>
      </c>
      <c r="K8" s="17">
        <v>24400.0</v>
      </c>
      <c r="L8" s="18" t="str">
        <f t="shared" si="4"/>
        <v>NOT FUNDED</v>
      </c>
      <c r="M8" s="19">
        <f t="shared" si="5"/>
        <v>9200</v>
      </c>
      <c r="N8" s="20" t="str">
        <f t="shared" si="3"/>
        <v>Over Budget</v>
      </c>
    </row>
    <row r="9" ht="15.75" customHeight="1">
      <c r="A9" s="10" t="s">
        <v>472</v>
      </c>
      <c r="B9" s="11" t="s">
        <v>473</v>
      </c>
      <c r="C9" s="12">
        <v>2.93</v>
      </c>
      <c r="D9" s="13">
        <v>515.0</v>
      </c>
      <c r="E9" s="13">
        <v>388.0</v>
      </c>
      <c r="F9" s="13">
        <v>903.0</v>
      </c>
      <c r="G9" s="14">
        <v>6.5063075E7</v>
      </c>
      <c r="H9" s="14">
        <v>7.1811992E7</v>
      </c>
      <c r="I9" s="15">
        <f t="shared" si="1"/>
        <v>-6748917</v>
      </c>
      <c r="J9" s="16" t="str">
        <f t="shared" si="2"/>
        <v>NO</v>
      </c>
      <c r="K9" s="17">
        <v>50000.0</v>
      </c>
      <c r="L9" s="18" t="str">
        <f t="shared" si="4"/>
        <v>NOT FUNDED</v>
      </c>
      <c r="M9" s="19">
        <f t="shared" si="5"/>
        <v>9200</v>
      </c>
      <c r="N9" s="20" t="str">
        <f t="shared" si="3"/>
        <v>Approval Threshold</v>
      </c>
    </row>
    <row r="10" ht="15.75" customHeight="1">
      <c r="A10" s="10" t="s">
        <v>474</v>
      </c>
      <c r="B10" s="11" t="s">
        <v>475</v>
      </c>
      <c r="C10" s="12">
        <v>2.63</v>
      </c>
      <c r="D10" s="13">
        <v>260.0</v>
      </c>
      <c r="E10" s="13">
        <v>342.0</v>
      </c>
      <c r="F10" s="13">
        <v>602.0</v>
      </c>
      <c r="G10" s="14">
        <v>4.4427099E7</v>
      </c>
      <c r="H10" s="14">
        <v>7.0219899E7</v>
      </c>
      <c r="I10" s="15">
        <f t="shared" si="1"/>
        <v>-25792800</v>
      </c>
      <c r="J10" s="16" t="str">
        <f t="shared" si="2"/>
        <v>NO</v>
      </c>
      <c r="K10" s="17">
        <v>45000.0</v>
      </c>
      <c r="L10" s="18" t="str">
        <f t="shared" si="4"/>
        <v>NOT FUNDED</v>
      </c>
      <c r="M10" s="19">
        <f t="shared" si="5"/>
        <v>9200</v>
      </c>
      <c r="N10" s="20" t="str">
        <f t="shared" si="3"/>
        <v>Approval Threshold</v>
      </c>
    </row>
    <row r="11" ht="15.75" customHeight="1">
      <c r="A11" s="10" t="s">
        <v>476</v>
      </c>
      <c r="B11" s="11" t="s">
        <v>477</v>
      </c>
      <c r="C11" s="12">
        <v>2.24</v>
      </c>
      <c r="D11" s="13">
        <v>186.0</v>
      </c>
      <c r="E11" s="13">
        <v>362.0</v>
      </c>
      <c r="F11" s="13">
        <v>548.0</v>
      </c>
      <c r="G11" s="14">
        <v>3.3944585E7</v>
      </c>
      <c r="H11" s="14">
        <v>6.9887761E7</v>
      </c>
      <c r="I11" s="15">
        <f t="shared" si="1"/>
        <v>-35943176</v>
      </c>
      <c r="J11" s="16" t="str">
        <f t="shared" si="2"/>
        <v>NO</v>
      </c>
      <c r="K11" s="17">
        <v>9000.0</v>
      </c>
      <c r="L11" s="18" t="str">
        <f t="shared" si="4"/>
        <v>NOT FUNDED</v>
      </c>
      <c r="M11" s="19">
        <f t="shared" si="5"/>
        <v>9200</v>
      </c>
      <c r="N11" s="20" t="str">
        <f t="shared" si="3"/>
        <v>Approval Threshold</v>
      </c>
    </row>
    <row r="12" ht="15.75" customHeight="1">
      <c r="A12" s="10" t="s">
        <v>478</v>
      </c>
      <c r="B12" s="11" t="s">
        <v>479</v>
      </c>
      <c r="C12" s="12">
        <v>2.5</v>
      </c>
      <c r="D12" s="13">
        <v>102.0</v>
      </c>
      <c r="E12" s="13">
        <v>246.0</v>
      </c>
      <c r="F12" s="13">
        <v>348.0</v>
      </c>
      <c r="G12" s="14">
        <v>1.5460734E7</v>
      </c>
      <c r="H12" s="14">
        <v>5.6332908E7</v>
      </c>
      <c r="I12" s="15">
        <f t="shared" si="1"/>
        <v>-40872174</v>
      </c>
      <c r="J12" s="16" t="str">
        <f t="shared" si="2"/>
        <v>NO</v>
      </c>
      <c r="K12" s="17">
        <v>40000.0</v>
      </c>
      <c r="L12" s="18" t="str">
        <f t="shared" si="4"/>
        <v>NOT FUNDED</v>
      </c>
      <c r="M12" s="19">
        <f t="shared" si="5"/>
        <v>9200</v>
      </c>
      <c r="N12" s="20" t="str">
        <f t="shared" si="3"/>
        <v>Approval Threshold</v>
      </c>
    </row>
    <row r="13" ht="15.75" customHeight="1">
      <c r="A13" s="10" t="s">
        <v>480</v>
      </c>
      <c r="B13" s="11" t="s">
        <v>481</v>
      </c>
      <c r="C13" s="12">
        <v>2.53</v>
      </c>
      <c r="D13" s="13">
        <v>324.0</v>
      </c>
      <c r="E13" s="13">
        <v>347.0</v>
      </c>
      <c r="F13" s="13">
        <v>671.0</v>
      </c>
      <c r="G13" s="14">
        <v>2.5740514E7</v>
      </c>
      <c r="H13" s="14">
        <v>6.9119894E7</v>
      </c>
      <c r="I13" s="15">
        <f t="shared" si="1"/>
        <v>-43379380</v>
      </c>
      <c r="J13" s="16" t="str">
        <f t="shared" si="2"/>
        <v>NO</v>
      </c>
      <c r="K13" s="17">
        <v>9000.0</v>
      </c>
      <c r="L13" s="18" t="str">
        <f t="shared" si="4"/>
        <v>NOT FUNDED</v>
      </c>
      <c r="M13" s="19">
        <f t="shared" si="5"/>
        <v>9200</v>
      </c>
      <c r="N13" s="20" t="str">
        <f t="shared" si="3"/>
        <v>Approval Threshold</v>
      </c>
    </row>
    <row r="14" ht="15.75" customHeight="1">
      <c r="A14" s="10" t="s">
        <v>482</v>
      </c>
      <c r="B14" s="11" t="s">
        <v>483</v>
      </c>
      <c r="C14" s="12">
        <v>2.72</v>
      </c>
      <c r="D14" s="13">
        <v>387.0</v>
      </c>
      <c r="E14" s="13">
        <v>413.0</v>
      </c>
      <c r="F14" s="13">
        <v>800.0</v>
      </c>
      <c r="G14" s="14">
        <v>3.5425976E7</v>
      </c>
      <c r="H14" s="14">
        <v>7.9896225E7</v>
      </c>
      <c r="I14" s="15">
        <f t="shared" si="1"/>
        <v>-44470249</v>
      </c>
      <c r="J14" s="16" t="str">
        <f t="shared" si="2"/>
        <v>NO</v>
      </c>
      <c r="K14" s="17">
        <v>161645.0</v>
      </c>
      <c r="L14" s="18" t="str">
        <f t="shared" si="4"/>
        <v>NOT FUNDED</v>
      </c>
      <c r="M14" s="19">
        <f t="shared" si="5"/>
        <v>9200</v>
      </c>
      <c r="N14" s="20" t="str">
        <f t="shared" si="3"/>
        <v>Approval Threshold</v>
      </c>
    </row>
    <row r="15" ht="15.75" customHeight="1">
      <c r="A15" s="10" t="s">
        <v>484</v>
      </c>
      <c r="B15" s="11" t="s">
        <v>485</v>
      </c>
      <c r="C15" s="12">
        <v>2.14</v>
      </c>
      <c r="D15" s="13">
        <v>247.0</v>
      </c>
      <c r="E15" s="13">
        <v>372.0</v>
      </c>
      <c r="F15" s="13">
        <v>619.0</v>
      </c>
      <c r="G15" s="14">
        <v>2.3519881E7</v>
      </c>
      <c r="H15" s="14">
        <v>7.1517901E7</v>
      </c>
      <c r="I15" s="15">
        <f t="shared" si="1"/>
        <v>-47998020</v>
      </c>
      <c r="J15" s="16" t="str">
        <f t="shared" si="2"/>
        <v>NO</v>
      </c>
      <c r="K15" s="17">
        <v>50000.0</v>
      </c>
      <c r="L15" s="18" t="str">
        <f t="shared" si="4"/>
        <v>NOT FUNDED</v>
      </c>
      <c r="M15" s="19">
        <f t="shared" si="5"/>
        <v>9200</v>
      </c>
      <c r="N15" s="20" t="str">
        <f t="shared" si="3"/>
        <v>Approval Threshold</v>
      </c>
    </row>
    <row r="16" ht="15.75" customHeight="1">
      <c r="A16" s="10" t="s">
        <v>486</v>
      </c>
      <c r="B16" s="11" t="s">
        <v>487</v>
      </c>
      <c r="C16" s="12">
        <v>2.19</v>
      </c>
      <c r="D16" s="13">
        <v>168.0</v>
      </c>
      <c r="E16" s="13">
        <v>369.0</v>
      </c>
      <c r="F16" s="13">
        <v>537.0</v>
      </c>
      <c r="G16" s="14">
        <v>1.9893642E7</v>
      </c>
      <c r="H16" s="14">
        <v>6.8450472E7</v>
      </c>
      <c r="I16" s="15">
        <f t="shared" si="1"/>
        <v>-48556830</v>
      </c>
      <c r="J16" s="16" t="str">
        <f t="shared" si="2"/>
        <v>NO</v>
      </c>
      <c r="K16" s="17">
        <v>45000.0</v>
      </c>
      <c r="L16" s="18" t="str">
        <f t="shared" si="4"/>
        <v>NOT FUNDED</v>
      </c>
      <c r="M16" s="19">
        <f t="shared" si="5"/>
        <v>9200</v>
      </c>
      <c r="N16" s="20" t="str">
        <f t="shared" si="3"/>
        <v>Approval Threshold</v>
      </c>
    </row>
    <row r="17" ht="15.75" customHeight="1">
      <c r="A17" s="10" t="s">
        <v>488</v>
      </c>
      <c r="B17" s="11" t="s">
        <v>489</v>
      </c>
      <c r="C17" s="12">
        <v>2.17</v>
      </c>
      <c r="D17" s="13">
        <v>173.0</v>
      </c>
      <c r="E17" s="13">
        <v>369.0</v>
      </c>
      <c r="F17" s="13">
        <v>542.0</v>
      </c>
      <c r="G17" s="14">
        <v>2.2064216E7</v>
      </c>
      <c r="H17" s="14">
        <v>7.216299E7</v>
      </c>
      <c r="I17" s="15">
        <f t="shared" si="1"/>
        <v>-50098774</v>
      </c>
      <c r="J17" s="16" t="str">
        <f t="shared" si="2"/>
        <v>NO</v>
      </c>
      <c r="K17" s="17">
        <v>4950.0</v>
      </c>
      <c r="L17" s="18" t="str">
        <f t="shared" si="4"/>
        <v>NOT FUNDED</v>
      </c>
      <c r="M17" s="19">
        <f t="shared" si="5"/>
        <v>9200</v>
      </c>
      <c r="N17" s="20" t="str">
        <f t="shared" si="3"/>
        <v>Approval Threshold</v>
      </c>
    </row>
    <row r="18" ht="15.75" customHeight="1">
      <c r="A18" s="10" t="s">
        <v>490</v>
      </c>
      <c r="B18" s="11" t="s">
        <v>491</v>
      </c>
      <c r="C18" s="12">
        <v>1.28</v>
      </c>
      <c r="D18" s="13">
        <v>135.0</v>
      </c>
      <c r="E18" s="13">
        <v>440.0</v>
      </c>
      <c r="F18" s="13">
        <v>575.0</v>
      </c>
      <c r="G18" s="14">
        <v>1.7616498E7</v>
      </c>
      <c r="H18" s="14">
        <v>7.8237053E7</v>
      </c>
      <c r="I18" s="15">
        <f t="shared" si="1"/>
        <v>-60620555</v>
      </c>
      <c r="J18" s="16" t="str">
        <f t="shared" si="2"/>
        <v>NO</v>
      </c>
      <c r="K18" s="17">
        <v>15000.0</v>
      </c>
      <c r="L18" s="18" t="str">
        <f t="shared" si="4"/>
        <v>NOT FUNDED</v>
      </c>
      <c r="M18" s="19">
        <f t="shared" si="5"/>
        <v>9200</v>
      </c>
      <c r="N18" s="20" t="str">
        <f t="shared" si="3"/>
        <v>Approval Threshold</v>
      </c>
    </row>
    <row r="19" ht="15.75" customHeight="1">
      <c r="A19" s="10" t="s">
        <v>492</v>
      </c>
      <c r="B19" s="11" t="s">
        <v>493</v>
      </c>
      <c r="C19" s="12">
        <v>1.27</v>
      </c>
      <c r="D19" s="13">
        <v>149.0</v>
      </c>
      <c r="E19" s="13">
        <v>461.0</v>
      </c>
      <c r="F19" s="13">
        <v>610.0</v>
      </c>
      <c r="G19" s="14">
        <v>2.1997127E7</v>
      </c>
      <c r="H19" s="14">
        <v>8.6737492E7</v>
      </c>
      <c r="I19" s="15">
        <f t="shared" si="1"/>
        <v>-64740365</v>
      </c>
      <c r="J19" s="16" t="str">
        <f t="shared" si="2"/>
        <v>NO</v>
      </c>
      <c r="K19" s="17">
        <v>30000.0</v>
      </c>
      <c r="L19" s="18" t="str">
        <f t="shared" si="4"/>
        <v>NOT FUNDED</v>
      </c>
      <c r="M19" s="19">
        <f t="shared" si="5"/>
        <v>9200</v>
      </c>
      <c r="N19" s="20" t="str">
        <f t="shared" si="3"/>
        <v>Approval Threshold</v>
      </c>
    </row>
    <row r="20" ht="15.75" customHeight="1">
      <c r="A20" s="10" t="s">
        <v>494</v>
      </c>
      <c r="B20" s="11" t="s">
        <v>495</v>
      </c>
      <c r="C20" s="12">
        <v>1.63</v>
      </c>
      <c r="D20" s="13">
        <v>233.0</v>
      </c>
      <c r="E20" s="13">
        <v>428.0</v>
      </c>
      <c r="F20" s="13">
        <v>661.0</v>
      </c>
      <c r="G20" s="14">
        <v>2.3712109E7</v>
      </c>
      <c r="H20" s="14">
        <v>9.0383594E7</v>
      </c>
      <c r="I20" s="15">
        <f t="shared" si="1"/>
        <v>-66671485</v>
      </c>
      <c r="J20" s="16" t="str">
        <f t="shared" si="2"/>
        <v>NO</v>
      </c>
      <c r="K20" s="17">
        <v>135000.0</v>
      </c>
      <c r="L20" s="18" t="str">
        <f t="shared" si="4"/>
        <v>NOT FUNDED</v>
      </c>
      <c r="M20" s="19">
        <f t="shared" si="5"/>
        <v>9200</v>
      </c>
      <c r="N20" s="20" t="str">
        <f t="shared" si="3"/>
        <v>Approval Threshold</v>
      </c>
    </row>
    <row r="21" ht="15.75" customHeight="1">
      <c r="A21" s="10" t="s">
        <v>496</v>
      </c>
      <c r="B21" s="11" t="s">
        <v>497</v>
      </c>
      <c r="C21" s="12">
        <v>1.43</v>
      </c>
      <c r="D21" s="13">
        <v>126.0</v>
      </c>
      <c r="E21" s="13">
        <v>488.0</v>
      </c>
      <c r="F21" s="13">
        <v>614.0</v>
      </c>
      <c r="G21" s="14">
        <v>1.6153526E7</v>
      </c>
      <c r="H21" s="14">
        <v>8.3038208E7</v>
      </c>
      <c r="I21" s="15">
        <f t="shared" si="1"/>
        <v>-66884682</v>
      </c>
      <c r="J21" s="16" t="str">
        <f t="shared" si="2"/>
        <v>NO</v>
      </c>
      <c r="K21" s="17">
        <v>80000.0</v>
      </c>
      <c r="L21" s="18" t="str">
        <f t="shared" si="4"/>
        <v>NOT FUNDED</v>
      </c>
      <c r="M21" s="19">
        <f t="shared" si="5"/>
        <v>9200</v>
      </c>
      <c r="N21" s="20" t="str">
        <f t="shared" si="3"/>
        <v>Approval Threshold</v>
      </c>
    </row>
    <row r="22" ht="15.75" customHeight="1">
      <c r="A22" s="10" t="s">
        <v>498</v>
      </c>
      <c r="B22" s="11" t="s">
        <v>499</v>
      </c>
      <c r="C22" s="12">
        <v>1.32</v>
      </c>
      <c r="D22" s="13">
        <v>236.0</v>
      </c>
      <c r="E22" s="13">
        <v>530.0</v>
      </c>
      <c r="F22" s="13">
        <v>766.0</v>
      </c>
      <c r="G22" s="14">
        <v>3.3127697E7</v>
      </c>
      <c r="H22" s="14">
        <v>1.14571855E8</v>
      </c>
      <c r="I22" s="15">
        <f t="shared" si="1"/>
        <v>-81444158</v>
      </c>
      <c r="J22" s="16" t="str">
        <f t="shared" si="2"/>
        <v>NO</v>
      </c>
      <c r="K22" s="17">
        <v>250000.0</v>
      </c>
      <c r="L22" s="18" t="str">
        <f t="shared" si="4"/>
        <v>NOT FUNDED</v>
      </c>
      <c r="M22" s="19">
        <f t="shared" si="5"/>
        <v>9200</v>
      </c>
      <c r="N22" s="20" t="str">
        <f t="shared" si="3"/>
        <v>Approval Threshold</v>
      </c>
    </row>
  </sheetData>
  <autoFilter ref="$A$1:$K$22">
    <sortState ref="A1:K22">
      <sortCondition descending="1" ref="I1:I22"/>
      <sortCondition ref="A1:A22"/>
    </sortState>
  </autoFilter>
  <conditionalFormatting sqref="L2:L22">
    <cfRule type="cellIs" dxfId="0" priority="1" operator="equal">
      <formula>"FUNDED"</formula>
    </cfRule>
  </conditionalFormatting>
  <conditionalFormatting sqref="L2:L22">
    <cfRule type="cellIs" dxfId="1" priority="2" operator="equal">
      <formula>"NOT FUNDED"</formula>
    </cfRule>
  </conditionalFormatting>
  <conditionalFormatting sqref="N2:N22">
    <cfRule type="cellIs" dxfId="0" priority="3" operator="greaterThan">
      <formula>999</formula>
    </cfRule>
  </conditionalFormatting>
  <conditionalFormatting sqref="N2:N22">
    <cfRule type="cellIs" dxfId="0" priority="4" operator="greaterThan">
      <formula>999</formula>
    </cfRule>
  </conditionalFormatting>
  <conditionalFormatting sqref="N2:N22">
    <cfRule type="containsText" dxfId="1" priority="5" operator="containsText" text="NOT FUNDED">
      <formula>NOT(ISERROR(SEARCH(("NOT FUNDED"),(N2))))</formula>
    </cfRule>
  </conditionalFormatting>
  <conditionalFormatting sqref="N2:N22">
    <cfRule type="cellIs" dxfId="2" priority="6" operator="equal">
      <formula>"Over Budget"</formula>
    </cfRule>
  </conditionalFormatting>
  <conditionalFormatting sqref="N2:N22">
    <cfRule type="cellIs" dxfId="1" priority="7" operator="equal">
      <formula>"Approval Threshold"</formula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</hyperlinks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1.88"/>
    <col customWidth="1" min="3" max="3" width="14.0"/>
    <col customWidth="1" min="4" max="4" width="12.5"/>
    <col customWidth="1" min="5" max="5" width="11.88"/>
    <col customWidth="1" min="6" max="6" width="13.63"/>
    <col customWidth="1" min="7" max="7" width="14.0"/>
    <col customWidth="1" min="8" max="8" width="14.38"/>
    <col customWidth="1" min="9" max="9" width="18.38"/>
    <col customWidth="1" min="10" max="10" width="11.88"/>
    <col customWidth="1" min="11" max="11" width="14.63"/>
    <col customWidth="1" min="12" max="12" width="12.25"/>
    <col customWidth="1" min="13" max="13" width="13.25"/>
    <col customWidth="1" min="14" max="14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1" t="s">
        <v>11</v>
      </c>
      <c r="M1" s="8" t="s">
        <v>12</v>
      </c>
      <c r="N1" s="9" t="s">
        <v>13</v>
      </c>
    </row>
    <row r="2" ht="15.75" customHeight="1">
      <c r="A2" s="10" t="s">
        <v>500</v>
      </c>
      <c r="B2" s="11" t="s">
        <v>501</v>
      </c>
      <c r="C2" s="12">
        <v>4.76</v>
      </c>
      <c r="D2" s="13">
        <v>3722.0</v>
      </c>
      <c r="E2" s="13">
        <v>199.0</v>
      </c>
      <c r="F2" s="13">
        <v>3921.0</v>
      </c>
      <c r="G2" s="14">
        <v>4.63914437E8</v>
      </c>
      <c r="H2" s="14">
        <v>3.7723098E7</v>
      </c>
      <c r="I2" s="15">
        <f t="shared" ref="I2:I24" si="1">G2-H2</f>
        <v>426191339</v>
      </c>
      <c r="J2" s="16" t="str">
        <f t="shared" ref="J2:J24" si="2">IF(H2=0,"YES",IF(G2/H2&gt;=1.15,"YES","NO"))</f>
        <v>YES</v>
      </c>
      <c r="K2" s="17">
        <v>200000.0</v>
      </c>
      <c r="L2" s="18" t="str">
        <f>If(Validation!B19&gt;=K2,IF(J2="Yes","FUNDED","NOT FUNDED"),"NOT FUNDED")</f>
        <v>FUNDED</v>
      </c>
      <c r="M2" s="19">
        <f>If(Validation!B19&gt;=K2,Validation!B19-K2,Validation!B19)</f>
        <v>600000</v>
      </c>
      <c r="N2" s="20" t="str">
        <f t="shared" ref="N2:N24" si="3">If(J2="YES",IF(L2="FUNDED","","Over Budget"),"Approval Threshold")</f>
        <v/>
      </c>
    </row>
    <row r="3" ht="15.75" customHeight="1">
      <c r="A3" s="10" t="s">
        <v>502</v>
      </c>
      <c r="B3" s="11" t="s">
        <v>503</v>
      </c>
      <c r="C3" s="12">
        <v>4.21</v>
      </c>
      <c r="D3" s="13">
        <v>2010.0</v>
      </c>
      <c r="E3" s="13">
        <v>147.0</v>
      </c>
      <c r="F3" s="13">
        <v>2157.0</v>
      </c>
      <c r="G3" s="14">
        <v>3.20277896E8</v>
      </c>
      <c r="H3" s="14">
        <v>1.0643743E7</v>
      </c>
      <c r="I3" s="15">
        <f t="shared" si="1"/>
        <v>309634153</v>
      </c>
      <c r="J3" s="16" t="str">
        <f t="shared" si="2"/>
        <v>YES</v>
      </c>
      <c r="K3" s="17">
        <v>250000.0</v>
      </c>
      <c r="L3" s="18" t="str">
        <f t="shared" ref="L3:L24" si="4">If(M2&gt;=K3,IF(J3="Yes","FUNDED","NOT FUNDED"),"NOT FUNDED")</f>
        <v>FUNDED</v>
      </c>
      <c r="M3" s="19">
        <f t="shared" ref="M3:M24" si="5">If(L3="FUNDED",IF(M2&gt;=K3,(M2-K3),M2),M2)</f>
        <v>350000</v>
      </c>
      <c r="N3" s="20" t="str">
        <f t="shared" si="3"/>
        <v/>
      </c>
    </row>
    <row r="4" ht="15.75" customHeight="1">
      <c r="A4" s="10" t="s">
        <v>504</v>
      </c>
      <c r="B4" s="11" t="s">
        <v>505</v>
      </c>
      <c r="C4" s="12">
        <v>4.41</v>
      </c>
      <c r="D4" s="13">
        <v>2227.0</v>
      </c>
      <c r="E4" s="13">
        <v>209.0</v>
      </c>
      <c r="F4" s="13">
        <v>2436.0</v>
      </c>
      <c r="G4" s="14">
        <v>1.99589217E8</v>
      </c>
      <c r="H4" s="14">
        <v>6.147453E7</v>
      </c>
      <c r="I4" s="15">
        <f t="shared" si="1"/>
        <v>138114687</v>
      </c>
      <c r="J4" s="16" t="str">
        <f t="shared" si="2"/>
        <v>YES</v>
      </c>
      <c r="K4" s="17">
        <v>150000.0</v>
      </c>
      <c r="L4" s="18" t="str">
        <f t="shared" si="4"/>
        <v>FUNDED</v>
      </c>
      <c r="M4" s="19">
        <f t="shared" si="5"/>
        <v>200000</v>
      </c>
      <c r="N4" s="20" t="str">
        <f t="shared" si="3"/>
        <v/>
      </c>
    </row>
    <row r="5" ht="15.75" customHeight="1">
      <c r="A5" s="10" t="s">
        <v>506</v>
      </c>
      <c r="B5" s="11" t="s">
        <v>507</v>
      </c>
      <c r="C5" s="12">
        <v>4.0</v>
      </c>
      <c r="D5" s="13">
        <v>1641.0</v>
      </c>
      <c r="E5" s="13">
        <v>252.0</v>
      </c>
      <c r="F5" s="13">
        <v>1893.0</v>
      </c>
      <c r="G5" s="14">
        <v>1.70429047E8</v>
      </c>
      <c r="H5" s="14">
        <v>4.2019312E7</v>
      </c>
      <c r="I5" s="15">
        <f t="shared" si="1"/>
        <v>128409735</v>
      </c>
      <c r="J5" s="16" t="str">
        <f t="shared" si="2"/>
        <v>YES</v>
      </c>
      <c r="K5" s="17">
        <v>400000.0</v>
      </c>
      <c r="L5" s="18" t="str">
        <f t="shared" si="4"/>
        <v>NOT FUNDED</v>
      </c>
      <c r="M5" s="19">
        <f t="shared" si="5"/>
        <v>200000</v>
      </c>
      <c r="N5" s="20" t="str">
        <f t="shared" si="3"/>
        <v>Over Budget</v>
      </c>
    </row>
    <row r="6" ht="15.75" customHeight="1">
      <c r="A6" s="10" t="s">
        <v>508</v>
      </c>
      <c r="B6" s="11" t="s">
        <v>509</v>
      </c>
      <c r="C6" s="12">
        <v>4.2</v>
      </c>
      <c r="D6" s="13">
        <v>1215.0</v>
      </c>
      <c r="E6" s="13">
        <v>204.0</v>
      </c>
      <c r="F6" s="13">
        <v>1419.0</v>
      </c>
      <c r="G6" s="14">
        <v>1.53989023E8</v>
      </c>
      <c r="H6" s="14">
        <v>2.6906327E7</v>
      </c>
      <c r="I6" s="15">
        <f t="shared" si="1"/>
        <v>127082696</v>
      </c>
      <c r="J6" s="16" t="str">
        <f t="shared" si="2"/>
        <v>YES</v>
      </c>
      <c r="K6" s="17">
        <v>100000.0</v>
      </c>
      <c r="L6" s="18" t="str">
        <f t="shared" si="4"/>
        <v>FUNDED</v>
      </c>
      <c r="M6" s="19">
        <f t="shared" si="5"/>
        <v>100000</v>
      </c>
      <c r="N6" s="20" t="str">
        <f t="shared" si="3"/>
        <v/>
      </c>
    </row>
    <row r="7" ht="15.75" customHeight="1">
      <c r="A7" s="10" t="s">
        <v>510</v>
      </c>
      <c r="B7" s="11" t="s">
        <v>511</v>
      </c>
      <c r="C7" s="12">
        <v>4.15</v>
      </c>
      <c r="D7" s="13">
        <v>1052.0</v>
      </c>
      <c r="E7" s="13">
        <v>274.0</v>
      </c>
      <c r="F7" s="13">
        <v>1326.0</v>
      </c>
      <c r="G7" s="14">
        <v>1.43544045E8</v>
      </c>
      <c r="H7" s="14">
        <v>1.8833241E7</v>
      </c>
      <c r="I7" s="15">
        <f t="shared" si="1"/>
        <v>124710804</v>
      </c>
      <c r="J7" s="16" t="str">
        <f t="shared" si="2"/>
        <v>YES</v>
      </c>
      <c r="K7" s="17">
        <v>102030.0</v>
      </c>
      <c r="L7" s="18" t="str">
        <f t="shared" si="4"/>
        <v>NOT FUNDED</v>
      </c>
      <c r="M7" s="19">
        <f t="shared" si="5"/>
        <v>100000</v>
      </c>
      <c r="N7" s="20" t="str">
        <f t="shared" si="3"/>
        <v>Over Budget</v>
      </c>
    </row>
    <row r="8" ht="15.75" customHeight="1">
      <c r="A8" s="10" t="s">
        <v>512</v>
      </c>
      <c r="B8" s="11" t="s">
        <v>513</v>
      </c>
      <c r="C8" s="12">
        <v>4.37</v>
      </c>
      <c r="D8" s="13">
        <v>1800.0</v>
      </c>
      <c r="E8" s="13">
        <v>144.0</v>
      </c>
      <c r="F8" s="13">
        <v>1944.0</v>
      </c>
      <c r="G8" s="14">
        <v>1.64854742E8</v>
      </c>
      <c r="H8" s="14">
        <v>4.1493373E7</v>
      </c>
      <c r="I8" s="15">
        <f t="shared" si="1"/>
        <v>123361369</v>
      </c>
      <c r="J8" s="16" t="str">
        <f t="shared" si="2"/>
        <v>YES</v>
      </c>
      <c r="K8" s="17">
        <v>100000.0</v>
      </c>
      <c r="L8" s="18" t="str">
        <f t="shared" si="4"/>
        <v>FUNDED</v>
      </c>
      <c r="M8" s="19">
        <f t="shared" si="5"/>
        <v>0</v>
      </c>
      <c r="N8" s="20" t="str">
        <f t="shared" si="3"/>
        <v/>
      </c>
    </row>
    <row r="9" ht="15.75" customHeight="1">
      <c r="A9" s="10" t="s">
        <v>514</v>
      </c>
      <c r="B9" s="11" t="s">
        <v>515</v>
      </c>
      <c r="C9" s="12">
        <v>3.92</v>
      </c>
      <c r="D9" s="13">
        <v>718.0</v>
      </c>
      <c r="E9" s="13">
        <v>225.0</v>
      </c>
      <c r="F9" s="13">
        <v>943.0</v>
      </c>
      <c r="G9" s="14">
        <v>1.27179634E8</v>
      </c>
      <c r="H9" s="14">
        <v>2.2524903E7</v>
      </c>
      <c r="I9" s="15">
        <f t="shared" si="1"/>
        <v>104654731</v>
      </c>
      <c r="J9" s="16" t="str">
        <f t="shared" si="2"/>
        <v>YES</v>
      </c>
      <c r="K9" s="17">
        <v>75000.0</v>
      </c>
      <c r="L9" s="18" t="str">
        <f t="shared" si="4"/>
        <v>NOT FUNDED</v>
      </c>
      <c r="M9" s="19">
        <f t="shared" si="5"/>
        <v>0</v>
      </c>
      <c r="N9" s="20" t="str">
        <f t="shared" si="3"/>
        <v>Over Budget</v>
      </c>
    </row>
    <row r="10">
      <c r="A10" s="10" t="s">
        <v>516</v>
      </c>
      <c r="B10" s="11" t="s">
        <v>517</v>
      </c>
      <c r="C10" s="12">
        <v>3.68</v>
      </c>
      <c r="D10" s="13">
        <v>694.0</v>
      </c>
      <c r="E10" s="13">
        <v>261.0</v>
      </c>
      <c r="F10" s="13">
        <v>955.0</v>
      </c>
      <c r="G10" s="14">
        <v>1.2342368E8</v>
      </c>
      <c r="H10" s="14">
        <v>1.9223846E7</v>
      </c>
      <c r="I10" s="15">
        <f t="shared" si="1"/>
        <v>104199834</v>
      </c>
      <c r="J10" s="16" t="str">
        <f t="shared" si="2"/>
        <v>YES</v>
      </c>
      <c r="K10" s="17">
        <v>200000.0</v>
      </c>
      <c r="L10" s="18" t="str">
        <f t="shared" si="4"/>
        <v>NOT FUNDED</v>
      </c>
      <c r="M10" s="19">
        <f t="shared" si="5"/>
        <v>0</v>
      </c>
      <c r="N10" s="20" t="str">
        <f t="shared" si="3"/>
        <v>Over Budget</v>
      </c>
    </row>
    <row r="11">
      <c r="A11" s="10" t="s">
        <v>518</v>
      </c>
      <c r="B11" s="11" t="s">
        <v>519</v>
      </c>
      <c r="C11" s="12">
        <v>3.76</v>
      </c>
      <c r="D11" s="13">
        <v>802.0</v>
      </c>
      <c r="E11" s="13">
        <v>288.0</v>
      </c>
      <c r="F11" s="13">
        <v>1090.0</v>
      </c>
      <c r="G11" s="14">
        <v>1.04616168E8</v>
      </c>
      <c r="H11" s="14">
        <v>4.5867635E7</v>
      </c>
      <c r="I11" s="15">
        <f t="shared" si="1"/>
        <v>58748533</v>
      </c>
      <c r="J11" s="16" t="str">
        <f t="shared" si="2"/>
        <v>YES</v>
      </c>
      <c r="K11" s="17">
        <v>200000.0</v>
      </c>
      <c r="L11" s="18" t="str">
        <f t="shared" si="4"/>
        <v>NOT FUNDED</v>
      </c>
      <c r="M11" s="19">
        <f t="shared" si="5"/>
        <v>0</v>
      </c>
      <c r="N11" s="20" t="str">
        <f t="shared" si="3"/>
        <v>Over Budget</v>
      </c>
    </row>
    <row r="12">
      <c r="A12" s="10" t="s">
        <v>520</v>
      </c>
      <c r="B12" s="11" t="s">
        <v>521</v>
      </c>
      <c r="C12" s="12">
        <v>3.83</v>
      </c>
      <c r="D12" s="13">
        <v>876.0</v>
      </c>
      <c r="E12" s="13">
        <v>183.0</v>
      </c>
      <c r="F12" s="13">
        <v>1059.0</v>
      </c>
      <c r="G12" s="14">
        <v>9.4454589E7</v>
      </c>
      <c r="H12" s="14">
        <v>3.7302876E7</v>
      </c>
      <c r="I12" s="15">
        <f t="shared" si="1"/>
        <v>57151713</v>
      </c>
      <c r="J12" s="16" t="str">
        <f t="shared" si="2"/>
        <v>YES</v>
      </c>
      <c r="K12" s="17">
        <v>350000.0</v>
      </c>
      <c r="L12" s="18" t="str">
        <f t="shared" si="4"/>
        <v>NOT FUNDED</v>
      </c>
      <c r="M12" s="19">
        <f t="shared" si="5"/>
        <v>0</v>
      </c>
      <c r="N12" s="20" t="str">
        <f t="shared" si="3"/>
        <v>Over Budget</v>
      </c>
    </row>
    <row r="13">
      <c r="A13" s="10" t="s">
        <v>522</v>
      </c>
      <c r="B13" s="11" t="s">
        <v>523</v>
      </c>
      <c r="C13" s="12">
        <v>4.17</v>
      </c>
      <c r="D13" s="13">
        <v>1154.0</v>
      </c>
      <c r="E13" s="13">
        <v>212.0</v>
      </c>
      <c r="F13" s="13">
        <v>1366.0</v>
      </c>
      <c r="G13" s="14">
        <v>1.0067085E8</v>
      </c>
      <c r="H13" s="14">
        <v>4.7425858E7</v>
      </c>
      <c r="I13" s="15">
        <f t="shared" si="1"/>
        <v>53244992</v>
      </c>
      <c r="J13" s="16" t="str">
        <f t="shared" si="2"/>
        <v>YES</v>
      </c>
      <c r="K13" s="17">
        <v>50000.0</v>
      </c>
      <c r="L13" s="18" t="str">
        <f t="shared" si="4"/>
        <v>NOT FUNDED</v>
      </c>
      <c r="M13" s="19">
        <f t="shared" si="5"/>
        <v>0</v>
      </c>
      <c r="N13" s="20" t="str">
        <f t="shared" si="3"/>
        <v>Over Budget</v>
      </c>
    </row>
    <row r="14">
      <c r="A14" s="10" t="s">
        <v>524</v>
      </c>
      <c r="B14" s="11" t="s">
        <v>525</v>
      </c>
      <c r="C14" s="12">
        <v>3.8</v>
      </c>
      <c r="D14" s="13">
        <v>665.0</v>
      </c>
      <c r="E14" s="13">
        <v>250.0</v>
      </c>
      <c r="F14" s="13">
        <v>915.0</v>
      </c>
      <c r="G14" s="14">
        <v>6.6507898E7</v>
      </c>
      <c r="H14" s="14">
        <v>4.0773288E7</v>
      </c>
      <c r="I14" s="15">
        <f t="shared" si="1"/>
        <v>25734610</v>
      </c>
      <c r="J14" s="16" t="str">
        <f t="shared" si="2"/>
        <v>YES</v>
      </c>
      <c r="K14" s="17">
        <v>10000.0</v>
      </c>
      <c r="L14" s="18" t="str">
        <f t="shared" si="4"/>
        <v>NOT FUNDED</v>
      </c>
      <c r="M14" s="19">
        <f t="shared" si="5"/>
        <v>0</v>
      </c>
      <c r="N14" s="20" t="str">
        <f t="shared" si="3"/>
        <v>Over Budget</v>
      </c>
    </row>
    <row r="15">
      <c r="A15" s="10" t="s">
        <v>526</v>
      </c>
      <c r="B15" s="11" t="s">
        <v>527</v>
      </c>
      <c r="C15" s="12">
        <v>3.93</v>
      </c>
      <c r="D15" s="13">
        <v>620.0</v>
      </c>
      <c r="E15" s="13">
        <v>351.0</v>
      </c>
      <c r="F15" s="13">
        <v>971.0</v>
      </c>
      <c r="G15" s="14">
        <v>6.4895409E7</v>
      </c>
      <c r="H15" s="14">
        <v>4.9016297E7</v>
      </c>
      <c r="I15" s="15">
        <f t="shared" si="1"/>
        <v>15879112</v>
      </c>
      <c r="J15" s="16" t="str">
        <f t="shared" si="2"/>
        <v>YES</v>
      </c>
      <c r="K15" s="17">
        <v>30000.0</v>
      </c>
      <c r="L15" s="18" t="str">
        <f t="shared" si="4"/>
        <v>NOT FUNDED</v>
      </c>
      <c r="M15" s="19">
        <f t="shared" si="5"/>
        <v>0</v>
      </c>
      <c r="N15" s="20" t="str">
        <f t="shared" si="3"/>
        <v>Over Budget</v>
      </c>
    </row>
    <row r="16">
      <c r="A16" s="10" t="s">
        <v>528</v>
      </c>
      <c r="B16" s="11" t="s">
        <v>529</v>
      </c>
      <c r="C16" s="12">
        <v>3.54</v>
      </c>
      <c r="D16" s="13">
        <v>599.0</v>
      </c>
      <c r="E16" s="13">
        <v>204.0</v>
      </c>
      <c r="F16" s="13">
        <v>803.0</v>
      </c>
      <c r="G16" s="14">
        <v>5.706201E7</v>
      </c>
      <c r="H16" s="14">
        <v>4.3468736E7</v>
      </c>
      <c r="I16" s="15">
        <f t="shared" si="1"/>
        <v>13593274</v>
      </c>
      <c r="J16" s="16" t="str">
        <f t="shared" si="2"/>
        <v>YES</v>
      </c>
      <c r="K16" s="17">
        <v>200000.0</v>
      </c>
      <c r="L16" s="18" t="str">
        <f t="shared" si="4"/>
        <v>NOT FUNDED</v>
      </c>
      <c r="M16" s="19">
        <f t="shared" si="5"/>
        <v>0</v>
      </c>
      <c r="N16" s="20" t="str">
        <f t="shared" si="3"/>
        <v>Over Budget</v>
      </c>
    </row>
    <row r="17">
      <c r="A17" s="10" t="s">
        <v>530</v>
      </c>
      <c r="B17" s="11" t="s">
        <v>531</v>
      </c>
      <c r="C17" s="12">
        <v>3.79</v>
      </c>
      <c r="D17" s="13">
        <v>462.0</v>
      </c>
      <c r="E17" s="13">
        <v>301.0</v>
      </c>
      <c r="F17" s="13">
        <v>763.0</v>
      </c>
      <c r="G17" s="14">
        <v>4.8594263E7</v>
      </c>
      <c r="H17" s="14">
        <v>4.8347001E7</v>
      </c>
      <c r="I17" s="15">
        <f t="shared" si="1"/>
        <v>247262</v>
      </c>
      <c r="J17" s="16" t="str">
        <f t="shared" si="2"/>
        <v>NO</v>
      </c>
      <c r="K17" s="17">
        <v>25000.0</v>
      </c>
      <c r="L17" s="18" t="str">
        <f t="shared" si="4"/>
        <v>NOT FUNDED</v>
      </c>
      <c r="M17" s="19">
        <f t="shared" si="5"/>
        <v>0</v>
      </c>
      <c r="N17" s="20" t="str">
        <f t="shared" si="3"/>
        <v>Approval Threshold</v>
      </c>
    </row>
    <row r="18">
      <c r="A18" s="10" t="s">
        <v>532</v>
      </c>
      <c r="B18" s="11" t="s">
        <v>533</v>
      </c>
      <c r="C18" s="12">
        <v>3.07</v>
      </c>
      <c r="D18" s="13">
        <v>535.0</v>
      </c>
      <c r="E18" s="13">
        <v>360.0</v>
      </c>
      <c r="F18" s="13">
        <v>895.0</v>
      </c>
      <c r="G18" s="14">
        <v>4.8513104E7</v>
      </c>
      <c r="H18" s="14">
        <v>5.203987E7</v>
      </c>
      <c r="I18" s="15">
        <f t="shared" si="1"/>
        <v>-3526766</v>
      </c>
      <c r="J18" s="16" t="str">
        <f t="shared" si="2"/>
        <v>NO</v>
      </c>
      <c r="K18" s="17">
        <v>400000.0</v>
      </c>
      <c r="L18" s="18" t="str">
        <f t="shared" si="4"/>
        <v>NOT FUNDED</v>
      </c>
      <c r="M18" s="19">
        <f t="shared" si="5"/>
        <v>0</v>
      </c>
      <c r="N18" s="20" t="str">
        <f t="shared" si="3"/>
        <v>Approval Threshold</v>
      </c>
    </row>
    <row r="19">
      <c r="A19" s="10" t="s">
        <v>534</v>
      </c>
      <c r="B19" s="11" t="s">
        <v>535</v>
      </c>
      <c r="C19" s="12">
        <v>3.97</v>
      </c>
      <c r="D19" s="13">
        <v>551.0</v>
      </c>
      <c r="E19" s="13">
        <v>495.0</v>
      </c>
      <c r="F19" s="13">
        <v>1046.0</v>
      </c>
      <c r="G19" s="14">
        <v>5.386373E7</v>
      </c>
      <c r="H19" s="14">
        <v>6.00747E7</v>
      </c>
      <c r="I19" s="15">
        <f t="shared" si="1"/>
        <v>-6210970</v>
      </c>
      <c r="J19" s="16" t="str">
        <f t="shared" si="2"/>
        <v>NO</v>
      </c>
      <c r="K19" s="17">
        <v>150000.0</v>
      </c>
      <c r="L19" s="18" t="str">
        <f t="shared" si="4"/>
        <v>NOT FUNDED</v>
      </c>
      <c r="M19" s="19">
        <f t="shared" si="5"/>
        <v>0</v>
      </c>
      <c r="N19" s="20" t="str">
        <f t="shared" si="3"/>
        <v>Approval Threshold</v>
      </c>
    </row>
    <row r="20">
      <c r="A20" s="10" t="s">
        <v>536</v>
      </c>
      <c r="B20" s="11" t="s">
        <v>537</v>
      </c>
      <c r="C20" s="12">
        <v>3.33</v>
      </c>
      <c r="D20" s="13">
        <v>434.0</v>
      </c>
      <c r="E20" s="13">
        <v>338.0</v>
      </c>
      <c r="F20" s="13">
        <v>772.0</v>
      </c>
      <c r="G20" s="14">
        <v>4.0590766E7</v>
      </c>
      <c r="H20" s="14">
        <v>4.8835942E7</v>
      </c>
      <c r="I20" s="15">
        <f t="shared" si="1"/>
        <v>-8245176</v>
      </c>
      <c r="J20" s="16" t="str">
        <f t="shared" si="2"/>
        <v>NO</v>
      </c>
      <c r="K20" s="17">
        <v>15000.0</v>
      </c>
      <c r="L20" s="18" t="str">
        <f t="shared" si="4"/>
        <v>NOT FUNDED</v>
      </c>
      <c r="M20" s="19">
        <f t="shared" si="5"/>
        <v>0</v>
      </c>
      <c r="N20" s="20" t="str">
        <f t="shared" si="3"/>
        <v>Approval Threshold</v>
      </c>
    </row>
    <row r="21">
      <c r="A21" s="10" t="s">
        <v>538</v>
      </c>
      <c r="B21" s="11" t="s">
        <v>539</v>
      </c>
      <c r="C21" s="12">
        <v>2.84</v>
      </c>
      <c r="D21" s="13">
        <v>551.0</v>
      </c>
      <c r="E21" s="13">
        <v>414.0</v>
      </c>
      <c r="F21" s="13">
        <v>965.0</v>
      </c>
      <c r="G21" s="14">
        <v>5.8244261E7</v>
      </c>
      <c r="H21" s="14">
        <v>7.112841E7</v>
      </c>
      <c r="I21" s="15">
        <f t="shared" si="1"/>
        <v>-12884149</v>
      </c>
      <c r="J21" s="16" t="str">
        <f t="shared" si="2"/>
        <v>NO</v>
      </c>
      <c r="K21" s="17">
        <v>400000.0</v>
      </c>
      <c r="L21" s="18" t="str">
        <f t="shared" si="4"/>
        <v>NOT FUNDED</v>
      </c>
      <c r="M21" s="19">
        <f t="shared" si="5"/>
        <v>0</v>
      </c>
      <c r="N21" s="20" t="str">
        <f t="shared" si="3"/>
        <v>Approval Threshold</v>
      </c>
    </row>
    <row r="22">
      <c r="A22" s="10" t="s">
        <v>540</v>
      </c>
      <c r="B22" s="11" t="s">
        <v>541</v>
      </c>
      <c r="C22" s="12">
        <v>2.38</v>
      </c>
      <c r="D22" s="13">
        <v>209.0</v>
      </c>
      <c r="E22" s="13">
        <v>586.0</v>
      </c>
      <c r="F22" s="13">
        <v>795.0</v>
      </c>
      <c r="G22" s="14">
        <v>3.3072622E7</v>
      </c>
      <c r="H22" s="14">
        <v>7.1374505E7</v>
      </c>
      <c r="I22" s="15">
        <f t="shared" si="1"/>
        <v>-38301883</v>
      </c>
      <c r="J22" s="16" t="str">
        <f t="shared" si="2"/>
        <v>NO</v>
      </c>
      <c r="K22" s="17">
        <v>200000.0</v>
      </c>
      <c r="L22" s="18" t="str">
        <f t="shared" si="4"/>
        <v>NOT FUNDED</v>
      </c>
      <c r="M22" s="19">
        <f t="shared" si="5"/>
        <v>0</v>
      </c>
      <c r="N22" s="20" t="str">
        <f t="shared" si="3"/>
        <v>Approval Threshold</v>
      </c>
    </row>
    <row r="23">
      <c r="A23" s="10" t="s">
        <v>542</v>
      </c>
      <c r="B23" s="11" t="s">
        <v>543</v>
      </c>
      <c r="C23" s="12">
        <v>2.18</v>
      </c>
      <c r="D23" s="13">
        <v>264.0</v>
      </c>
      <c r="E23" s="13">
        <v>579.0</v>
      </c>
      <c r="F23" s="13">
        <v>843.0</v>
      </c>
      <c r="G23" s="14">
        <v>2.9205514E7</v>
      </c>
      <c r="H23" s="14">
        <v>9.1123775E7</v>
      </c>
      <c r="I23" s="15">
        <f t="shared" si="1"/>
        <v>-61918261</v>
      </c>
      <c r="J23" s="16" t="str">
        <f t="shared" si="2"/>
        <v>NO</v>
      </c>
      <c r="K23" s="17">
        <v>400000.0</v>
      </c>
      <c r="L23" s="18" t="str">
        <f t="shared" si="4"/>
        <v>NOT FUNDED</v>
      </c>
      <c r="M23" s="19">
        <f t="shared" si="5"/>
        <v>0</v>
      </c>
      <c r="N23" s="20" t="str">
        <f t="shared" si="3"/>
        <v>Approval Threshold</v>
      </c>
    </row>
    <row r="24">
      <c r="A24" s="10" t="s">
        <v>544</v>
      </c>
      <c r="B24" s="11" t="s">
        <v>545</v>
      </c>
      <c r="C24" s="12">
        <v>1.92</v>
      </c>
      <c r="D24" s="13">
        <v>204.0</v>
      </c>
      <c r="E24" s="13">
        <v>840.0</v>
      </c>
      <c r="F24" s="13">
        <v>1044.0</v>
      </c>
      <c r="G24" s="14">
        <v>4.0952593E7</v>
      </c>
      <c r="H24" s="14">
        <v>1.18903794E8</v>
      </c>
      <c r="I24" s="15">
        <f t="shared" si="1"/>
        <v>-77951201</v>
      </c>
      <c r="J24" s="16" t="str">
        <f t="shared" si="2"/>
        <v>NO</v>
      </c>
      <c r="K24" s="17">
        <v>800000.0</v>
      </c>
      <c r="L24" s="18" t="str">
        <f t="shared" si="4"/>
        <v>NOT FUNDED</v>
      </c>
      <c r="M24" s="19">
        <f t="shared" si="5"/>
        <v>0</v>
      </c>
      <c r="N24" s="20" t="str">
        <f t="shared" si="3"/>
        <v>Approval Threshold</v>
      </c>
    </row>
  </sheetData>
  <autoFilter ref="$A$1:$K$24">
    <sortState ref="A1:K24">
      <sortCondition descending="1" ref="I1:I24"/>
      <sortCondition ref="A1:A24"/>
    </sortState>
  </autoFilter>
  <conditionalFormatting sqref="L2:L24">
    <cfRule type="cellIs" dxfId="0" priority="1" operator="equal">
      <formula>"FUNDED"</formula>
    </cfRule>
  </conditionalFormatting>
  <conditionalFormatting sqref="L2:L24">
    <cfRule type="cellIs" dxfId="1" priority="2" operator="equal">
      <formula>"NOT FUNDED"</formula>
    </cfRule>
  </conditionalFormatting>
  <conditionalFormatting sqref="N2:N24">
    <cfRule type="cellIs" dxfId="0" priority="3" operator="greaterThan">
      <formula>999</formula>
    </cfRule>
  </conditionalFormatting>
  <conditionalFormatting sqref="N2:N24">
    <cfRule type="cellIs" dxfId="0" priority="4" operator="greaterThan">
      <formula>999</formula>
    </cfRule>
  </conditionalFormatting>
  <conditionalFormatting sqref="N2:N24">
    <cfRule type="containsText" dxfId="1" priority="5" operator="containsText" text="NOT FUNDED">
      <formula>NOT(ISERROR(SEARCH(("NOT FUNDED"),(N2))))</formula>
    </cfRule>
  </conditionalFormatting>
  <conditionalFormatting sqref="N2:N24">
    <cfRule type="cellIs" dxfId="2" priority="6" operator="equal">
      <formula>"Over Budget"</formula>
    </cfRule>
  </conditionalFormatting>
  <conditionalFormatting sqref="N2:N24">
    <cfRule type="cellIs" dxfId="1" priority="7" operator="equal">
      <formula>"Approval Threshold"</formula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</hyperlinks>
  <drawing r:id="rId2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1.88"/>
    <col customWidth="1" min="3" max="3" width="14.0"/>
    <col customWidth="1" min="4" max="4" width="12.5"/>
    <col customWidth="1" min="5" max="5" width="11.88"/>
    <col customWidth="1" min="6" max="6" width="13.63"/>
    <col customWidth="1" min="7" max="7" width="14.0"/>
    <col customWidth="1" min="8" max="8" width="13.5"/>
    <col customWidth="1" min="9" max="9" width="18.5"/>
    <col customWidth="1" min="10" max="10" width="11.88"/>
    <col customWidth="1" min="11" max="11" width="14.63"/>
    <col customWidth="1" min="12" max="12" width="12.25"/>
    <col customWidth="1" min="13" max="13" width="13.25"/>
    <col customWidth="1" min="14" max="14" width="15.5"/>
  </cols>
  <sheetData>
    <row r="1">
      <c r="A1" s="1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1" t="s">
        <v>11</v>
      </c>
      <c r="M1" s="8" t="s">
        <v>12</v>
      </c>
      <c r="N1" s="9" t="s">
        <v>13</v>
      </c>
    </row>
    <row r="2" ht="15.75" customHeight="1">
      <c r="A2" s="25" t="s">
        <v>410</v>
      </c>
      <c r="B2" s="26" t="s">
        <v>411</v>
      </c>
      <c r="C2" s="27">
        <v>4.5</v>
      </c>
      <c r="D2" s="28">
        <v>2817.0</v>
      </c>
      <c r="E2" s="28">
        <v>139.0</v>
      </c>
      <c r="F2" s="28">
        <v>2956.0</v>
      </c>
      <c r="G2" s="29">
        <v>3.29781898E8</v>
      </c>
      <c r="H2" s="29">
        <v>5.462024E7</v>
      </c>
      <c r="I2" s="15">
        <f t="shared" ref="I2:I40" si="1">G2-H2</f>
        <v>275161658</v>
      </c>
      <c r="J2" s="16" t="str">
        <f t="shared" ref="J2:J40" si="2">IF(H2=0,"YES",IF(G2/H2&gt;=1.15,"YES","NO"))</f>
        <v>YES</v>
      </c>
      <c r="K2" s="24">
        <v>125695.0</v>
      </c>
      <c r="L2" s="18" t="str">
        <f>If(Validation!B20&gt;=K2,IF(J2="Yes","FUNDED","NOT FUNDED"),"NOT FUNDED")</f>
        <v>NOT FUNDED</v>
      </c>
      <c r="M2" s="19">
        <f>If(Validation!B20&gt;=K2,Validation!B20-K2,Validation!B20)</f>
        <v>92476</v>
      </c>
      <c r="N2" s="20" t="str">
        <f t="shared" ref="N2:N40" si="3">If(J2="YES",IF(L2="FUNDED","","Over Budget"),"Approval Threshold")</f>
        <v>Over Budget</v>
      </c>
    </row>
    <row r="3" ht="15.75" customHeight="1">
      <c r="A3" s="25" t="s">
        <v>464</v>
      </c>
      <c r="B3" s="26" t="s">
        <v>465</v>
      </c>
      <c r="C3" s="27">
        <v>3.37</v>
      </c>
      <c r="D3" s="30">
        <v>1602.0</v>
      </c>
      <c r="E3" s="30">
        <v>226.0</v>
      </c>
      <c r="F3" s="30">
        <v>1828.0</v>
      </c>
      <c r="G3" s="29">
        <v>2.57763109E8</v>
      </c>
      <c r="H3" s="29">
        <v>2.2796071E7</v>
      </c>
      <c r="I3" s="15">
        <f t="shared" si="1"/>
        <v>234967038</v>
      </c>
      <c r="J3" s="16" t="str">
        <f t="shared" si="2"/>
        <v>YES</v>
      </c>
      <c r="K3" s="31">
        <v>91000.0</v>
      </c>
      <c r="L3" s="18" t="str">
        <f t="shared" ref="L3:L40" si="4">If(M2&gt;=K3,IF(J3="Yes","FUNDED","NOT FUNDED"),"NOT FUNDED")</f>
        <v>FUNDED</v>
      </c>
      <c r="M3" s="19">
        <f t="shared" ref="M3:M40" si="5">If(L3="FUNDED",IF(M2&gt;=K3,(M2-K3),M2),M2)</f>
        <v>1476</v>
      </c>
      <c r="N3" s="20" t="str">
        <f t="shared" si="3"/>
        <v/>
      </c>
    </row>
    <row r="4" ht="15.75" customHeight="1">
      <c r="A4" s="25" t="s">
        <v>372</v>
      </c>
      <c r="B4" s="26" t="s">
        <v>373</v>
      </c>
      <c r="C4" s="27">
        <v>4.73</v>
      </c>
      <c r="D4" s="32">
        <v>1462.0</v>
      </c>
      <c r="E4" s="32">
        <v>143.0</v>
      </c>
      <c r="F4" s="32">
        <v>1605.0</v>
      </c>
      <c r="G4" s="29">
        <v>2.31318668E8</v>
      </c>
      <c r="H4" s="29">
        <v>4.0353386E7</v>
      </c>
      <c r="I4" s="15">
        <f t="shared" si="1"/>
        <v>190965282</v>
      </c>
      <c r="J4" s="16" t="str">
        <f t="shared" si="2"/>
        <v>YES</v>
      </c>
      <c r="K4" s="17">
        <v>40000.0</v>
      </c>
      <c r="L4" s="18" t="str">
        <f t="shared" si="4"/>
        <v>NOT FUNDED</v>
      </c>
      <c r="M4" s="19">
        <f t="shared" si="5"/>
        <v>1476</v>
      </c>
      <c r="N4" s="20" t="str">
        <f t="shared" si="3"/>
        <v>Over Budget</v>
      </c>
    </row>
    <row r="5" ht="15.75" customHeight="1">
      <c r="A5" s="25" t="s">
        <v>296</v>
      </c>
      <c r="B5" s="26" t="s">
        <v>297</v>
      </c>
      <c r="C5" s="27">
        <v>4.24</v>
      </c>
      <c r="D5" s="32">
        <v>617.0</v>
      </c>
      <c r="E5" s="32">
        <v>164.0</v>
      </c>
      <c r="F5" s="32">
        <v>781.0</v>
      </c>
      <c r="G5" s="29">
        <v>1.93888461E8</v>
      </c>
      <c r="H5" s="29">
        <v>1.5162519E7</v>
      </c>
      <c r="I5" s="15">
        <f t="shared" si="1"/>
        <v>178725942</v>
      </c>
      <c r="J5" s="16" t="str">
        <f t="shared" si="2"/>
        <v>YES</v>
      </c>
      <c r="K5" s="17">
        <v>27600.0</v>
      </c>
      <c r="L5" s="18" t="str">
        <f t="shared" si="4"/>
        <v>NOT FUNDED</v>
      </c>
      <c r="M5" s="19">
        <f t="shared" si="5"/>
        <v>1476</v>
      </c>
      <c r="N5" s="20" t="str">
        <f t="shared" si="3"/>
        <v>Over Budget</v>
      </c>
    </row>
    <row r="6" ht="15.75" customHeight="1">
      <c r="A6" s="25" t="s">
        <v>110</v>
      </c>
      <c r="B6" s="26" t="s">
        <v>111</v>
      </c>
      <c r="C6" s="27">
        <v>4.5</v>
      </c>
      <c r="D6" s="32">
        <v>1129.0</v>
      </c>
      <c r="E6" s="32">
        <v>270.0</v>
      </c>
      <c r="F6" s="32">
        <v>1399.0</v>
      </c>
      <c r="G6" s="29">
        <v>1.94269069E8</v>
      </c>
      <c r="H6" s="29">
        <v>3.876098E7</v>
      </c>
      <c r="I6" s="15">
        <f t="shared" si="1"/>
        <v>155508089</v>
      </c>
      <c r="J6" s="16" t="str">
        <f t="shared" si="2"/>
        <v>YES</v>
      </c>
      <c r="K6" s="33">
        <v>5000.0</v>
      </c>
      <c r="L6" s="18" t="str">
        <f t="shared" si="4"/>
        <v>NOT FUNDED</v>
      </c>
      <c r="M6" s="19">
        <f t="shared" si="5"/>
        <v>1476</v>
      </c>
      <c r="N6" s="20" t="str">
        <f t="shared" si="3"/>
        <v>Over Budget</v>
      </c>
    </row>
    <row r="7" ht="15.75" customHeight="1">
      <c r="A7" s="25" t="s">
        <v>112</v>
      </c>
      <c r="B7" s="26" t="s">
        <v>113</v>
      </c>
      <c r="C7" s="27">
        <v>4.0</v>
      </c>
      <c r="D7" s="32">
        <v>893.0</v>
      </c>
      <c r="E7" s="32">
        <v>170.0</v>
      </c>
      <c r="F7" s="32">
        <v>1063.0</v>
      </c>
      <c r="G7" s="29">
        <v>1.83761054E8</v>
      </c>
      <c r="H7" s="29">
        <v>2.8985153E7</v>
      </c>
      <c r="I7" s="15">
        <f t="shared" si="1"/>
        <v>154775901</v>
      </c>
      <c r="J7" s="16" t="str">
        <f t="shared" si="2"/>
        <v>YES</v>
      </c>
      <c r="K7" s="33">
        <v>50000.0</v>
      </c>
      <c r="L7" s="18" t="str">
        <f t="shared" si="4"/>
        <v>NOT FUNDED</v>
      </c>
      <c r="M7" s="19">
        <f t="shared" si="5"/>
        <v>1476</v>
      </c>
      <c r="N7" s="20" t="str">
        <f t="shared" si="3"/>
        <v>Over Budget</v>
      </c>
    </row>
    <row r="8" ht="15.75" customHeight="1">
      <c r="A8" s="25" t="s">
        <v>114</v>
      </c>
      <c r="B8" s="26" t="s">
        <v>115</v>
      </c>
      <c r="C8" s="27">
        <v>4.1</v>
      </c>
      <c r="D8" s="32">
        <v>1101.0</v>
      </c>
      <c r="E8" s="32">
        <v>144.0</v>
      </c>
      <c r="F8" s="32">
        <v>1245.0</v>
      </c>
      <c r="G8" s="29">
        <v>1.74847171E8</v>
      </c>
      <c r="H8" s="29">
        <v>3.0483487E7</v>
      </c>
      <c r="I8" s="15">
        <f t="shared" si="1"/>
        <v>144363684</v>
      </c>
      <c r="J8" s="16" t="str">
        <f t="shared" si="2"/>
        <v>YES</v>
      </c>
      <c r="K8" s="33">
        <v>10000.0</v>
      </c>
      <c r="L8" s="18" t="str">
        <f t="shared" si="4"/>
        <v>NOT FUNDED</v>
      </c>
      <c r="M8" s="19">
        <f t="shared" si="5"/>
        <v>1476</v>
      </c>
      <c r="N8" s="20" t="str">
        <f t="shared" si="3"/>
        <v>Over Budget</v>
      </c>
    </row>
    <row r="9" ht="15.75" customHeight="1">
      <c r="A9" s="25" t="s">
        <v>116</v>
      </c>
      <c r="B9" s="26" t="s">
        <v>117</v>
      </c>
      <c r="C9" s="27">
        <v>4.39</v>
      </c>
      <c r="D9" s="32">
        <v>1118.0</v>
      </c>
      <c r="E9" s="32">
        <v>197.0</v>
      </c>
      <c r="F9" s="32">
        <v>1315.0</v>
      </c>
      <c r="G9" s="29">
        <v>1.69585542E8</v>
      </c>
      <c r="H9" s="29">
        <v>3.5012655E7</v>
      </c>
      <c r="I9" s="15">
        <f t="shared" si="1"/>
        <v>134572887</v>
      </c>
      <c r="J9" s="16" t="str">
        <f t="shared" si="2"/>
        <v>YES</v>
      </c>
      <c r="K9" s="33">
        <v>6000.0</v>
      </c>
      <c r="L9" s="18" t="str">
        <f t="shared" si="4"/>
        <v>NOT FUNDED</v>
      </c>
      <c r="M9" s="19">
        <f t="shared" si="5"/>
        <v>1476</v>
      </c>
      <c r="N9" s="20" t="str">
        <f t="shared" si="3"/>
        <v>Over Budget</v>
      </c>
    </row>
    <row r="10">
      <c r="A10" s="25" t="s">
        <v>118</v>
      </c>
      <c r="B10" s="26" t="s">
        <v>119</v>
      </c>
      <c r="C10" s="27">
        <v>3.74</v>
      </c>
      <c r="D10" s="32">
        <v>563.0</v>
      </c>
      <c r="E10" s="32">
        <v>100.0</v>
      </c>
      <c r="F10" s="32">
        <v>663.0</v>
      </c>
      <c r="G10" s="29">
        <v>1.25196456E8</v>
      </c>
      <c r="H10" s="29">
        <v>1.3874646E7</v>
      </c>
      <c r="I10" s="15">
        <f t="shared" si="1"/>
        <v>111321810</v>
      </c>
      <c r="J10" s="16" t="str">
        <f t="shared" si="2"/>
        <v>YES</v>
      </c>
      <c r="K10" s="33">
        <v>50000.0</v>
      </c>
      <c r="L10" s="18" t="str">
        <f t="shared" si="4"/>
        <v>NOT FUNDED</v>
      </c>
      <c r="M10" s="19">
        <f t="shared" si="5"/>
        <v>1476</v>
      </c>
      <c r="N10" s="20" t="str">
        <f t="shared" si="3"/>
        <v>Over Budget</v>
      </c>
    </row>
    <row r="11">
      <c r="A11" s="25" t="s">
        <v>300</v>
      </c>
      <c r="B11" s="26" t="s">
        <v>301</v>
      </c>
      <c r="C11" s="27">
        <v>3.81</v>
      </c>
      <c r="D11" s="32">
        <v>661.0</v>
      </c>
      <c r="E11" s="32">
        <v>188.0</v>
      </c>
      <c r="F11" s="32">
        <v>849.0</v>
      </c>
      <c r="G11" s="29">
        <v>1.30028255E8</v>
      </c>
      <c r="H11" s="29">
        <v>2.2086442E7</v>
      </c>
      <c r="I11" s="15">
        <f t="shared" si="1"/>
        <v>107941813</v>
      </c>
      <c r="J11" s="16" t="str">
        <f t="shared" si="2"/>
        <v>YES</v>
      </c>
      <c r="K11" s="33">
        <v>27900.0</v>
      </c>
      <c r="L11" s="18" t="str">
        <f t="shared" si="4"/>
        <v>NOT FUNDED</v>
      </c>
      <c r="M11" s="19">
        <f t="shared" si="5"/>
        <v>1476</v>
      </c>
      <c r="N11" s="20" t="str">
        <f t="shared" si="3"/>
        <v>Over Budget</v>
      </c>
    </row>
    <row r="12">
      <c r="A12" s="25" t="s">
        <v>120</v>
      </c>
      <c r="B12" s="26" t="s">
        <v>121</v>
      </c>
      <c r="C12" s="27">
        <v>4.38</v>
      </c>
      <c r="D12" s="32">
        <v>1178.0</v>
      </c>
      <c r="E12" s="32">
        <v>203.0</v>
      </c>
      <c r="F12" s="32">
        <v>1381.0</v>
      </c>
      <c r="G12" s="29">
        <v>1.42266846E8</v>
      </c>
      <c r="H12" s="29">
        <v>4.1973523E7</v>
      </c>
      <c r="I12" s="15">
        <f t="shared" si="1"/>
        <v>100293323</v>
      </c>
      <c r="J12" s="16" t="str">
        <f t="shared" si="2"/>
        <v>YES</v>
      </c>
      <c r="K12" s="33">
        <v>42400.0</v>
      </c>
      <c r="L12" s="18" t="str">
        <f t="shared" si="4"/>
        <v>NOT FUNDED</v>
      </c>
      <c r="M12" s="19">
        <f t="shared" si="5"/>
        <v>1476</v>
      </c>
      <c r="N12" s="20" t="str">
        <f t="shared" si="3"/>
        <v>Over Budget</v>
      </c>
    </row>
    <row r="13">
      <c r="A13" s="25" t="s">
        <v>302</v>
      </c>
      <c r="B13" s="26" t="s">
        <v>303</v>
      </c>
      <c r="C13" s="27">
        <v>2.87</v>
      </c>
      <c r="D13" s="32">
        <v>336.0</v>
      </c>
      <c r="E13" s="32">
        <v>247.0</v>
      </c>
      <c r="F13" s="32">
        <v>583.0</v>
      </c>
      <c r="G13" s="29">
        <v>1.16796664E8</v>
      </c>
      <c r="H13" s="29">
        <v>2.5504811E7</v>
      </c>
      <c r="I13" s="15">
        <f t="shared" si="1"/>
        <v>91291853</v>
      </c>
      <c r="J13" s="16" t="str">
        <f t="shared" si="2"/>
        <v>YES</v>
      </c>
      <c r="K13" s="33">
        <v>10000.0</v>
      </c>
      <c r="L13" s="18" t="str">
        <f t="shared" si="4"/>
        <v>NOT FUNDED</v>
      </c>
      <c r="M13" s="19">
        <f t="shared" si="5"/>
        <v>1476</v>
      </c>
      <c r="N13" s="20" t="str">
        <f t="shared" si="3"/>
        <v>Over Budget</v>
      </c>
    </row>
    <row r="14">
      <c r="A14" s="25" t="s">
        <v>56</v>
      </c>
      <c r="B14" s="26" t="s">
        <v>57</v>
      </c>
      <c r="C14" s="27">
        <v>4.33</v>
      </c>
      <c r="D14" s="32">
        <v>1481.0</v>
      </c>
      <c r="E14" s="32">
        <v>282.0</v>
      </c>
      <c r="F14" s="32">
        <v>1763.0</v>
      </c>
      <c r="G14" s="29">
        <v>1.82440355E8</v>
      </c>
      <c r="H14" s="29">
        <v>9.1469341E7</v>
      </c>
      <c r="I14" s="15">
        <f t="shared" si="1"/>
        <v>90971014</v>
      </c>
      <c r="J14" s="16" t="str">
        <f t="shared" si="2"/>
        <v>YES</v>
      </c>
      <c r="K14" s="17">
        <v>120000.0</v>
      </c>
      <c r="L14" s="18" t="str">
        <f t="shared" si="4"/>
        <v>NOT FUNDED</v>
      </c>
      <c r="M14" s="19">
        <f t="shared" si="5"/>
        <v>1476</v>
      </c>
      <c r="N14" s="20" t="str">
        <f t="shared" si="3"/>
        <v>Over Budget</v>
      </c>
    </row>
    <row r="15">
      <c r="A15" s="25" t="s">
        <v>376</v>
      </c>
      <c r="B15" s="26" t="s">
        <v>377</v>
      </c>
      <c r="C15" s="27">
        <v>3.86</v>
      </c>
      <c r="D15" s="32">
        <v>424.0</v>
      </c>
      <c r="E15" s="32">
        <v>173.0</v>
      </c>
      <c r="F15" s="32">
        <v>597.0</v>
      </c>
      <c r="G15" s="29">
        <v>1.21488063E8</v>
      </c>
      <c r="H15" s="29">
        <v>3.4612257E7</v>
      </c>
      <c r="I15" s="15">
        <f t="shared" si="1"/>
        <v>86875806</v>
      </c>
      <c r="J15" s="16" t="str">
        <f t="shared" si="2"/>
        <v>YES</v>
      </c>
      <c r="K15" s="33">
        <v>5000.0</v>
      </c>
      <c r="L15" s="18" t="str">
        <f t="shared" si="4"/>
        <v>NOT FUNDED</v>
      </c>
      <c r="M15" s="19">
        <f t="shared" si="5"/>
        <v>1476</v>
      </c>
      <c r="N15" s="20" t="str">
        <f t="shared" si="3"/>
        <v>Over Budget</v>
      </c>
    </row>
    <row r="16">
      <c r="A16" s="25" t="s">
        <v>122</v>
      </c>
      <c r="B16" s="26" t="s">
        <v>123</v>
      </c>
      <c r="C16" s="27">
        <v>4.15</v>
      </c>
      <c r="D16" s="32">
        <v>660.0</v>
      </c>
      <c r="E16" s="32">
        <v>208.0</v>
      </c>
      <c r="F16" s="32">
        <v>868.0</v>
      </c>
      <c r="G16" s="29">
        <v>9.6100024E7</v>
      </c>
      <c r="H16" s="29">
        <v>3.6402714E7</v>
      </c>
      <c r="I16" s="15">
        <f t="shared" si="1"/>
        <v>59697310</v>
      </c>
      <c r="J16" s="16" t="str">
        <f t="shared" si="2"/>
        <v>YES</v>
      </c>
      <c r="K16" s="33">
        <v>20000.0</v>
      </c>
      <c r="L16" s="18" t="str">
        <f t="shared" si="4"/>
        <v>NOT FUNDED</v>
      </c>
      <c r="M16" s="19">
        <f t="shared" si="5"/>
        <v>1476</v>
      </c>
      <c r="N16" s="20" t="str">
        <f t="shared" si="3"/>
        <v>Over Budget</v>
      </c>
    </row>
    <row r="17">
      <c r="A17" s="25" t="s">
        <v>124</v>
      </c>
      <c r="B17" s="26" t="s">
        <v>125</v>
      </c>
      <c r="C17" s="27">
        <v>4.15</v>
      </c>
      <c r="D17" s="32">
        <v>549.0</v>
      </c>
      <c r="E17" s="32">
        <v>196.0</v>
      </c>
      <c r="F17" s="32">
        <v>745.0</v>
      </c>
      <c r="G17" s="29">
        <v>1.69725259E8</v>
      </c>
      <c r="H17" s="29">
        <v>1.10559009E8</v>
      </c>
      <c r="I17" s="15">
        <f t="shared" si="1"/>
        <v>59166250</v>
      </c>
      <c r="J17" s="16" t="str">
        <f t="shared" si="2"/>
        <v>YES</v>
      </c>
      <c r="K17" s="33">
        <v>29842.0</v>
      </c>
      <c r="L17" s="18" t="str">
        <f t="shared" si="4"/>
        <v>NOT FUNDED</v>
      </c>
      <c r="M17" s="19">
        <f t="shared" si="5"/>
        <v>1476</v>
      </c>
      <c r="N17" s="20" t="str">
        <f t="shared" si="3"/>
        <v>Over Budget</v>
      </c>
    </row>
    <row r="18">
      <c r="A18" s="25" t="s">
        <v>306</v>
      </c>
      <c r="B18" s="26" t="s">
        <v>307</v>
      </c>
      <c r="C18" s="27">
        <v>3.79</v>
      </c>
      <c r="D18" s="32">
        <v>468.0</v>
      </c>
      <c r="E18" s="32">
        <v>207.0</v>
      </c>
      <c r="F18" s="32">
        <v>675.0</v>
      </c>
      <c r="G18" s="29">
        <v>1.02312346E8</v>
      </c>
      <c r="H18" s="29">
        <v>4.4639023E7</v>
      </c>
      <c r="I18" s="15">
        <f t="shared" si="1"/>
        <v>57673323</v>
      </c>
      <c r="J18" s="16" t="str">
        <f t="shared" si="2"/>
        <v>YES</v>
      </c>
      <c r="K18" s="17">
        <v>7613.0</v>
      </c>
      <c r="L18" s="18" t="str">
        <f t="shared" si="4"/>
        <v>NOT FUNDED</v>
      </c>
      <c r="M18" s="19">
        <f t="shared" si="5"/>
        <v>1476</v>
      </c>
      <c r="N18" s="20" t="str">
        <f t="shared" si="3"/>
        <v>Over Budget</v>
      </c>
    </row>
    <row r="19">
      <c r="A19" s="25" t="s">
        <v>126</v>
      </c>
      <c r="B19" s="26" t="s">
        <v>127</v>
      </c>
      <c r="C19" s="27">
        <v>3.33</v>
      </c>
      <c r="D19" s="32">
        <v>406.0</v>
      </c>
      <c r="E19" s="32">
        <v>236.0</v>
      </c>
      <c r="F19" s="32">
        <v>642.0</v>
      </c>
      <c r="G19" s="29">
        <v>8.8195843E7</v>
      </c>
      <c r="H19" s="29">
        <v>3.3793081E7</v>
      </c>
      <c r="I19" s="15">
        <f t="shared" si="1"/>
        <v>54402762</v>
      </c>
      <c r="J19" s="16" t="str">
        <f t="shared" si="2"/>
        <v>YES</v>
      </c>
      <c r="K19" s="33">
        <v>20000.0</v>
      </c>
      <c r="L19" s="18" t="str">
        <f t="shared" si="4"/>
        <v>NOT FUNDED</v>
      </c>
      <c r="M19" s="19">
        <f t="shared" si="5"/>
        <v>1476</v>
      </c>
      <c r="N19" s="20" t="str">
        <f t="shared" si="3"/>
        <v>Over Budget</v>
      </c>
    </row>
    <row r="20">
      <c r="A20" s="25" t="s">
        <v>420</v>
      </c>
      <c r="B20" s="26" t="s">
        <v>421</v>
      </c>
      <c r="C20" s="27">
        <v>4.05</v>
      </c>
      <c r="D20" s="32">
        <v>781.0</v>
      </c>
      <c r="E20" s="32">
        <v>226.0</v>
      </c>
      <c r="F20" s="32">
        <v>1007.0</v>
      </c>
      <c r="G20" s="29">
        <v>1.05413096E8</v>
      </c>
      <c r="H20" s="29">
        <v>5.1060991E7</v>
      </c>
      <c r="I20" s="15">
        <f t="shared" si="1"/>
        <v>54352105</v>
      </c>
      <c r="J20" s="16" t="str">
        <f t="shared" si="2"/>
        <v>YES</v>
      </c>
      <c r="K20" s="34">
        <v>150000.0</v>
      </c>
      <c r="L20" s="18" t="str">
        <f t="shared" si="4"/>
        <v>NOT FUNDED</v>
      </c>
      <c r="M20" s="19">
        <f t="shared" si="5"/>
        <v>1476</v>
      </c>
      <c r="N20" s="20" t="str">
        <f t="shared" si="3"/>
        <v>Over Budget</v>
      </c>
    </row>
    <row r="21">
      <c r="A21" s="25" t="s">
        <v>128</v>
      </c>
      <c r="B21" s="26" t="s">
        <v>129</v>
      </c>
      <c r="C21" s="27">
        <v>3.6</v>
      </c>
      <c r="D21" s="32">
        <v>507.0</v>
      </c>
      <c r="E21" s="32">
        <v>156.0</v>
      </c>
      <c r="F21" s="32">
        <v>663.0</v>
      </c>
      <c r="G21" s="29">
        <v>8.6032121E7</v>
      </c>
      <c r="H21" s="29">
        <v>3.1923581E7</v>
      </c>
      <c r="I21" s="15">
        <f t="shared" si="1"/>
        <v>54108540</v>
      </c>
      <c r="J21" s="16" t="str">
        <f t="shared" si="2"/>
        <v>YES</v>
      </c>
      <c r="K21" s="33">
        <v>8000.0</v>
      </c>
      <c r="L21" s="18" t="str">
        <f t="shared" si="4"/>
        <v>NOT FUNDED</v>
      </c>
      <c r="M21" s="19">
        <f t="shared" si="5"/>
        <v>1476</v>
      </c>
      <c r="N21" s="20" t="str">
        <f t="shared" si="3"/>
        <v>Over Budget</v>
      </c>
    </row>
    <row r="22">
      <c r="A22" s="25" t="s">
        <v>60</v>
      </c>
      <c r="B22" s="26" t="s">
        <v>61</v>
      </c>
      <c r="C22" s="27">
        <v>4.13</v>
      </c>
      <c r="D22" s="32">
        <v>989.0</v>
      </c>
      <c r="E22" s="32">
        <v>263.0</v>
      </c>
      <c r="F22" s="32">
        <v>1252.0</v>
      </c>
      <c r="G22" s="29">
        <v>1.24961201E8</v>
      </c>
      <c r="H22" s="29">
        <v>7.1429995E7</v>
      </c>
      <c r="I22" s="15">
        <f t="shared" si="1"/>
        <v>53531206</v>
      </c>
      <c r="J22" s="16" t="str">
        <f t="shared" si="2"/>
        <v>YES</v>
      </c>
      <c r="K22" s="17">
        <v>100000.0</v>
      </c>
      <c r="L22" s="18" t="str">
        <f t="shared" si="4"/>
        <v>NOT FUNDED</v>
      </c>
      <c r="M22" s="19">
        <f t="shared" si="5"/>
        <v>1476</v>
      </c>
      <c r="N22" s="20" t="str">
        <f t="shared" si="3"/>
        <v>Over Budget</v>
      </c>
    </row>
    <row r="23">
      <c r="A23" s="25" t="s">
        <v>271</v>
      </c>
      <c r="B23" s="26" t="s">
        <v>272</v>
      </c>
      <c r="C23" s="27">
        <v>3.95</v>
      </c>
      <c r="D23" s="32">
        <v>492.0</v>
      </c>
      <c r="E23" s="32">
        <v>215.0</v>
      </c>
      <c r="F23" s="32">
        <v>707.0</v>
      </c>
      <c r="G23" s="29">
        <v>9.1796897E7</v>
      </c>
      <c r="H23" s="29">
        <v>4.1634806E7</v>
      </c>
      <c r="I23" s="15">
        <f t="shared" si="1"/>
        <v>50162091</v>
      </c>
      <c r="J23" s="16" t="str">
        <f t="shared" si="2"/>
        <v>YES</v>
      </c>
      <c r="K23" s="17">
        <v>21000.0</v>
      </c>
      <c r="L23" s="18" t="str">
        <f t="shared" si="4"/>
        <v>NOT FUNDED</v>
      </c>
      <c r="M23" s="19">
        <f t="shared" si="5"/>
        <v>1476</v>
      </c>
      <c r="N23" s="20" t="str">
        <f t="shared" si="3"/>
        <v>Over Budget</v>
      </c>
    </row>
    <row r="24">
      <c r="A24" s="25" t="s">
        <v>422</v>
      </c>
      <c r="B24" s="26" t="s">
        <v>423</v>
      </c>
      <c r="C24" s="27">
        <v>3.77</v>
      </c>
      <c r="D24" s="32">
        <v>394.0</v>
      </c>
      <c r="E24" s="32">
        <v>202.0</v>
      </c>
      <c r="F24" s="32">
        <v>596.0</v>
      </c>
      <c r="G24" s="29">
        <v>8.0286869E7</v>
      </c>
      <c r="H24" s="29">
        <v>3.1621115E7</v>
      </c>
      <c r="I24" s="15">
        <f t="shared" si="1"/>
        <v>48665754</v>
      </c>
      <c r="J24" s="16" t="str">
        <f t="shared" si="2"/>
        <v>YES</v>
      </c>
      <c r="K24" s="34">
        <v>27000.0</v>
      </c>
      <c r="L24" s="18" t="str">
        <f t="shared" si="4"/>
        <v>NOT FUNDED</v>
      </c>
      <c r="M24" s="19">
        <f t="shared" si="5"/>
        <v>1476</v>
      </c>
      <c r="N24" s="20" t="str">
        <f t="shared" si="3"/>
        <v>Over Budget</v>
      </c>
    </row>
    <row r="25">
      <c r="A25" s="25" t="s">
        <v>130</v>
      </c>
      <c r="B25" s="26" t="s">
        <v>131</v>
      </c>
      <c r="C25" s="27">
        <v>3.71</v>
      </c>
      <c r="D25" s="32">
        <v>477.0</v>
      </c>
      <c r="E25" s="32">
        <v>212.0</v>
      </c>
      <c r="F25" s="32">
        <v>689.0</v>
      </c>
      <c r="G25" s="29">
        <v>8.8681864E7</v>
      </c>
      <c r="H25" s="29">
        <v>4.1150492E7</v>
      </c>
      <c r="I25" s="15">
        <f t="shared" si="1"/>
        <v>47531372</v>
      </c>
      <c r="J25" s="16" t="str">
        <f t="shared" si="2"/>
        <v>YES</v>
      </c>
      <c r="K25" s="33">
        <v>30000.0</v>
      </c>
      <c r="L25" s="18" t="str">
        <f t="shared" si="4"/>
        <v>NOT FUNDED</v>
      </c>
      <c r="M25" s="19">
        <f t="shared" si="5"/>
        <v>1476</v>
      </c>
      <c r="N25" s="20" t="str">
        <f t="shared" si="3"/>
        <v>Over Budget</v>
      </c>
    </row>
    <row r="26">
      <c r="A26" s="25" t="s">
        <v>424</v>
      </c>
      <c r="B26" s="26" t="s">
        <v>425</v>
      </c>
      <c r="C26" s="27">
        <v>3.79</v>
      </c>
      <c r="D26" s="32">
        <v>509.0</v>
      </c>
      <c r="E26" s="32">
        <v>231.0</v>
      </c>
      <c r="F26" s="32">
        <v>740.0</v>
      </c>
      <c r="G26" s="29">
        <v>8.6983182E7</v>
      </c>
      <c r="H26" s="29">
        <v>4.6987994E7</v>
      </c>
      <c r="I26" s="15">
        <f t="shared" si="1"/>
        <v>39995188</v>
      </c>
      <c r="J26" s="16" t="str">
        <f t="shared" si="2"/>
        <v>YES</v>
      </c>
      <c r="K26" s="34">
        <v>75000.0</v>
      </c>
      <c r="L26" s="18" t="str">
        <f t="shared" si="4"/>
        <v>NOT FUNDED</v>
      </c>
      <c r="M26" s="19">
        <f t="shared" si="5"/>
        <v>1476</v>
      </c>
      <c r="N26" s="20" t="str">
        <f t="shared" si="3"/>
        <v>Over Budget</v>
      </c>
    </row>
    <row r="27">
      <c r="A27" s="25" t="s">
        <v>132</v>
      </c>
      <c r="B27" s="26" t="s">
        <v>133</v>
      </c>
      <c r="C27" s="27">
        <v>4.35</v>
      </c>
      <c r="D27" s="32">
        <v>790.0</v>
      </c>
      <c r="E27" s="32">
        <v>293.0</v>
      </c>
      <c r="F27" s="32">
        <v>1083.0</v>
      </c>
      <c r="G27" s="29">
        <v>1.15623511E8</v>
      </c>
      <c r="H27" s="29">
        <v>7.6033413E7</v>
      </c>
      <c r="I27" s="15">
        <f t="shared" si="1"/>
        <v>39590098</v>
      </c>
      <c r="J27" s="16" t="str">
        <f t="shared" si="2"/>
        <v>YES</v>
      </c>
      <c r="K27" s="33">
        <v>50000.0</v>
      </c>
      <c r="L27" s="18" t="str">
        <f t="shared" si="4"/>
        <v>NOT FUNDED</v>
      </c>
      <c r="M27" s="19">
        <f t="shared" si="5"/>
        <v>1476</v>
      </c>
      <c r="N27" s="20" t="str">
        <f t="shared" si="3"/>
        <v>Over Budget</v>
      </c>
    </row>
    <row r="28">
      <c r="A28" s="25" t="s">
        <v>134</v>
      </c>
      <c r="B28" s="26" t="s">
        <v>135</v>
      </c>
      <c r="C28" s="27">
        <v>3.56</v>
      </c>
      <c r="D28" s="32">
        <v>337.0</v>
      </c>
      <c r="E28" s="32">
        <v>193.0</v>
      </c>
      <c r="F28" s="32">
        <v>530.0</v>
      </c>
      <c r="G28" s="29">
        <v>6.6261785E7</v>
      </c>
      <c r="H28" s="29">
        <v>3.3876824E7</v>
      </c>
      <c r="I28" s="15">
        <f t="shared" si="1"/>
        <v>32384961</v>
      </c>
      <c r="J28" s="16" t="str">
        <f t="shared" si="2"/>
        <v>YES</v>
      </c>
      <c r="K28" s="33">
        <v>8000.0</v>
      </c>
      <c r="L28" s="18" t="str">
        <f t="shared" si="4"/>
        <v>NOT FUNDED</v>
      </c>
      <c r="M28" s="19">
        <f t="shared" si="5"/>
        <v>1476</v>
      </c>
      <c r="N28" s="20" t="str">
        <f t="shared" si="3"/>
        <v>Over Budget</v>
      </c>
    </row>
    <row r="29">
      <c r="A29" s="25" t="s">
        <v>378</v>
      </c>
      <c r="B29" s="26" t="s">
        <v>379</v>
      </c>
      <c r="C29" s="27">
        <v>3.73</v>
      </c>
      <c r="D29" s="32">
        <v>339.0</v>
      </c>
      <c r="E29" s="32">
        <v>200.0</v>
      </c>
      <c r="F29" s="32">
        <v>539.0</v>
      </c>
      <c r="G29" s="29">
        <v>7.7184236E7</v>
      </c>
      <c r="H29" s="29">
        <v>4.4920305E7</v>
      </c>
      <c r="I29" s="15">
        <f t="shared" si="1"/>
        <v>32263931</v>
      </c>
      <c r="J29" s="16" t="str">
        <f t="shared" si="2"/>
        <v>YES</v>
      </c>
      <c r="K29" s="33">
        <v>40000.0</v>
      </c>
      <c r="L29" s="18" t="str">
        <f t="shared" si="4"/>
        <v>NOT FUNDED</v>
      </c>
      <c r="M29" s="19">
        <f t="shared" si="5"/>
        <v>1476</v>
      </c>
      <c r="N29" s="20" t="str">
        <f t="shared" si="3"/>
        <v>Over Budget</v>
      </c>
    </row>
    <row r="30">
      <c r="A30" s="25" t="s">
        <v>136</v>
      </c>
      <c r="B30" s="26" t="s">
        <v>137</v>
      </c>
      <c r="C30" s="27">
        <v>4.29</v>
      </c>
      <c r="D30" s="32">
        <v>487.0</v>
      </c>
      <c r="E30" s="32">
        <v>277.0</v>
      </c>
      <c r="F30" s="32">
        <v>764.0</v>
      </c>
      <c r="G30" s="29">
        <v>9.2500734E7</v>
      </c>
      <c r="H30" s="29">
        <v>6.5088993E7</v>
      </c>
      <c r="I30" s="15">
        <f t="shared" si="1"/>
        <v>27411741</v>
      </c>
      <c r="J30" s="16" t="str">
        <f t="shared" si="2"/>
        <v>YES</v>
      </c>
      <c r="K30" s="33">
        <v>44280.0</v>
      </c>
      <c r="L30" s="18" t="str">
        <f t="shared" si="4"/>
        <v>NOT FUNDED</v>
      </c>
      <c r="M30" s="19">
        <f t="shared" si="5"/>
        <v>1476</v>
      </c>
      <c r="N30" s="20" t="str">
        <f t="shared" si="3"/>
        <v>Over Budget</v>
      </c>
    </row>
    <row r="31">
      <c r="A31" s="25" t="s">
        <v>138</v>
      </c>
      <c r="B31" s="26" t="s">
        <v>139</v>
      </c>
      <c r="C31" s="27">
        <v>4.0</v>
      </c>
      <c r="D31" s="32">
        <v>417.0</v>
      </c>
      <c r="E31" s="32">
        <v>254.0</v>
      </c>
      <c r="F31" s="32">
        <v>671.0</v>
      </c>
      <c r="G31" s="29">
        <v>6.3883948E7</v>
      </c>
      <c r="H31" s="29">
        <v>4.269323E7</v>
      </c>
      <c r="I31" s="15">
        <f t="shared" si="1"/>
        <v>21190718</v>
      </c>
      <c r="J31" s="16" t="str">
        <f t="shared" si="2"/>
        <v>YES</v>
      </c>
      <c r="K31" s="33">
        <v>55000.0</v>
      </c>
      <c r="L31" s="18" t="str">
        <f t="shared" si="4"/>
        <v>NOT FUNDED</v>
      </c>
      <c r="M31" s="19">
        <f t="shared" si="5"/>
        <v>1476</v>
      </c>
      <c r="N31" s="20" t="str">
        <f t="shared" si="3"/>
        <v>Over Budget</v>
      </c>
    </row>
    <row r="32">
      <c r="A32" s="25" t="s">
        <v>140</v>
      </c>
      <c r="B32" s="26" t="s">
        <v>141</v>
      </c>
      <c r="C32" s="27">
        <v>3.43</v>
      </c>
      <c r="D32" s="32">
        <v>356.0</v>
      </c>
      <c r="E32" s="32">
        <v>244.0</v>
      </c>
      <c r="F32" s="32">
        <v>600.0</v>
      </c>
      <c r="G32" s="29">
        <v>6.3244132E7</v>
      </c>
      <c r="H32" s="29">
        <v>4.3976471E7</v>
      </c>
      <c r="I32" s="15">
        <f t="shared" si="1"/>
        <v>19267661</v>
      </c>
      <c r="J32" s="16" t="str">
        <f t="shared" si="2"/>
        <v>YES</v>
      </c>
      <c r="K32" s="33">
        <v>33000.0</v>
      </c>
      <c r="L32" s="18" t="str">
        <f t="shared" si="4"/>
        <v>NOT FUNDED</v>
      </c>
      <c r="M32" s="19">
        <f t="shared" si="5"/>
        <v>1476</v>
      </c>
      <c r="N32" s="20" t="str">
        <f t="shared" si="3"/>
        <v>Over Budget</v>
      </c>
    </row>
    <row r="33">
      <c r="A33" s="25" t="s">
        <v>142</v>
      </c>
      <c r="B33" s="26" t="s">
        <v>143</v>
      </c>
      <c r="C33" s="27">
        <v>4.33</v>
      </c>
      <c r="D33" s="32">
        <v>400.0</v>
      </c>
      <c r="E33" s="32">
        <v>361.0</v>
      </c>
      <c r="F33" s="32">
        <v>761.0</v>
      </c>
      <c r="G33" s="29">
        <v>7.2594331E7</v>
      </c>
      <c r="H33" s="29">
        <v>5.3841673E7</v>
      </c>
      <c r="I33" s="15">
        <f t="shared" si="1"/>
        <v>18752658</v>
      </c>
      <c r="J33" s="16" t="str">
        <f t="shared" si="2"/>
        <v>YES</v>
      </c>
      <c r="K33" s="33">
        <v>20500.0</v>
      </c>
      <c r="L33" s="18" t="str">
        <f t="shared" si="4"/>
        <v>NOT FUNDED</v>
      </c>
      <c r="M33" s="19">
        <f t="shared" si="5"/>
        <v>1476</v>
      </c>
      <c r="N33" s="20" t="str">
        <f t="shared" si="3"/>
        <v>Over Budget</v>
      </c>
    </row>
    <row r="34">
      <c r="A34" s="25" t="s">
        <v>144</v>
      </c>
      <c r="B34" s="26" t="s">
        <v>145</v>
      </c>
      <c r="C34" s="27">
        <v>3.85</v>
      </c>
      <c r="D34" s="32">
        <v>372.0</v>
      </c>
      <c r="E34" s="32">
        <v>295.0</v>
      </c>
      <c r="F34" s="32">
        <v>667.0</v>
      </c>
      <c r="G34" s="29">
        <v>6.1604435E7</v>
      </c>
      <c r="H34" s="29">
        <v>4.5732643E7</v>
      </c>
      <c r="I34" s="15">
        <f t="shared" si="1"/>
        <v>15871792</v>
      </c>
      <c r="J34" s="16" t="str">
        <f t="shared" si="2"/>
        <v>YES</v>
      </c>
      <c r="K34" s="33">
        <v>30000.0</v>
      </c>
      <c r="L34" s="18" t="str">
        <f t="shared" si="4"/>
        <v>NOT FUNDED</v>
      </c>
      <c r="M34" s="19">
        <f t="shared" si="5"/>
        <v>1476</v>
      </c>
      <c r="N34" s="20" t="str">
        <f t="shared" si="3"/>
        <v>Over Budget</v>
      </c>
    </row>
    <row r="35">
      <c r="A35" s="25" t="s">
        <v>146</v>
      </c>
      <c r="B35" s="26" t="s">
        <v>147</v>
      </c>
      <c r="C35" s="27">
        <v>4.0</v>
      </c>
      <c r="D35" s="32">
        <v>687.0</v>
      </c>
      <c r="E35" s="32">
        <v>289.0</v>
      </c>
      <c r="F35" s="32">
        <v>976.0</v>
      </c>
      <c r="G35" s="29">
        <v>8.1337094E7</v>
      </c>
      <c r="H35" s="29">
        <v>6.5528671E7</v>
      </c>
      <c r="I35" s="15">
        <f t="shared" si="1"/>
        <v>15808423</v>
      </c>
      <c r="J35" s="16" t="str">
        <f t="shared" si="2"/>
        <v>YES</v>
      </c>
      <c r="K35" s="33">
        <v>36000.0</v>
      </c>
      <c r="L35" s="18" t="str">
        <f t="shared" si="4"/>
        <v>NOT FUNDED</v>
      </c>
      <c r="M35" s="19">
        <f t="shared" si="5"/>
        <v>1476</v>
      </c>
      <c r="N35" s="20" t="str">
        <f t="shared" si="3"/>
        <v>Over Budget</v>
      </c>
    </row>
    <row r="36">
      <c r="A36" s="25" t="s">
        <v>380</v>
      </c>
      <c r="B36" s="26" t="s">
        <v>381</v>
      </c>
      <c r="C36" s="27">
        <v>3.71</v>
      </c>
      <c r="D36" s="32">
        <v>328.0</v>
      </c>
      <c r="E36" s="32">
        <v>224.0</v>
      </c>
      <c r="F36" s="32">
        <v>552.0</v>
      </c>
      <c r="G36" s="29">
        <v>7.179511E7</v>
      </c>
      <c r="H36" s="29">
        <v>5.6186408E7</v>
      </c>
      <c r="I36" s="15">
        <f t="shared" si="1"/>
        <v>15608702</v>
      </c>
      <c r="J36" s="16" t="str">
        <f t="shared" si="2"/>
        <v>YES</v>
      </c>
      <c r="K36" s="33">
        <v>6000.0</v>
      </c>
      <c r="L36" s="18" t="str">
        <f t="shared" si="4"/>
        <v>NOT FUNDED</v>
      </c>
      <c r="M36" s="19">
        <f t="shared" si="5"/>
        <v>1476</v>
      </c>
      <c r="N36" s="20" t="str">
        <f t="shared" si="3"/>
        <v>Over Budget</v>
      </c>
    </row>
    <row r="37">
      <c r="A37" s="25" t="s">
        <v>382</v>
      </c>
      <c r="B37" s="26" t="s">
        <v>383</v>
      </c>
      <c r="C37" s="27">
        <v>3.5</v>
      </c>
      <c r="D37" s="32">
        <v>334.0</v>
      </c>
      <c r="E37" s="32">
        <v>203.0</v>
      </c>
      <c r="F37" s="32">
        <v>537.0</v>
      </c>
      <c r="G37" s="29">
        <v>5.6281445E7</v>
      </c>
      <c r="H37" s="29">
        <v>4.3084324E7</v>
      </c>
      <c r="I37" s="15">
        <f t="shared" si="1"/>
        <v>13197121</v>
      </c>
      <c r="J37" s="16" t="str">
        <f t="shared" si="2"/>
        <v>YES</v>
      </c>
      <c r="K37" s="33">
        <v>10000.0</v>
      </c>
      <c r="L37" s="18" t="str">
        <f t="shared" si="4"/>
        <v>NOT FUNDED</v>
      </c>
      <c r="M37" s="19">
        <f t="shared" si="5"/>
        <v>1476</v>
      </c>
      <c r="N37" s="20" t="str">
        <f t="shared" si="3"/>
        <v>Over Budget</v>
      </c>
    </row>
    <row r="38">
      <c r="A38" s="25" t="s">
        <v>384</v>
      </c>
      <c r="B38" s="26" t="s">
        <v>385</v>
      </c>
      <c r="C38" s="27">
        <v>3.77</v>
      </c>
      <c r="D38" s="32">
        <v>514.0</v>
      </c>
      <c r="E38" s="32">
        <v>170.0</v>
      </c>
      <c r="F38" s="32">
        <v>684.0</v>
      </c>
      <c r="G38" s="29">
        <v>6.8131667E7</v>
      </c>
      <c r="H38" s="29">
        <v>5.5343634E7</v>
      </c>
      <c r="I38" s="15">
        <f t="shared" si="1"/>
        <v>12788033</v>
      </c>
      <c r="J38" s="16" t="str">
        <f t="shared" si="2"/>
        <v>YES</v>
      </c>
      <c r="K38" s="33">
        <v>10000.0</v>
      </c>
      <c r="L38" s="18" t="str">
        <f t="shared" si="4"/>
        <v>NOT FUNDED</v>
      </c>
      <c r="M38" s="19">
        <f t="shared" si="5"/>
        <v>1476</v>
      </c>
      <c r="N38" s="20" t="str">
        <f t="shared" si="3"/>
        <v>Over Budget</v>
      </c>
    </row>
    <row r="39">
      <c r="A39" s="35" t="s">
        <v>470</v>
      </c>
      <c r="B39" s="26" t="s">
        <v>471</v>
      </c>
      <c r="C39" s="27">
        <v>3.77</v>
      </c>
      <c r="D39" s="32">
        <v>663.0</v>
      </c>
      <c r="E39" s="32">
        <v>363.0</v>
      </c>
      <c r="F39" s="32">
        <v>1026.0</v>
      </c>
      <c r="G39" s="29">
        <v>8.1168531E7</v>
      </c>
      <c r="H39" s="29">
        <v>7.0487798E7</v>
      </c>
      <c r="I39" s="15">
        <f t="shared" si="1"/>
        <v>10680733</v>
      </c>
      <c r="J39" s="16" t="str">
        <f t="shared" si="2"/>
        <v>YES</v>
      </c>
      <c r="K39" s="31">
        <v>24400.0</v>
      </c>
      <c r="L39" s="18" t="str">
        <f t="shared" si="4"/>
        <v>NOT FUNDED</v>
      </c>
      <c r="M39" s="19">
        <f t="shared" si="5"/>
        <v>1476</v>
      </c>
      <c r="N39" s="20" t="str">
        <f t="shared" si="3"/>
        <v>Over Budget</v>
      </c>
    </row>
    <row r="40">
      <c r="A40" s="25" t="s">
        <v>66</v>
      </c>
      <c r="B40" s="26" t="s">
        <v>67</v>
      </c>
      <c r="C40" s="27">
        <v>3.36</v>
      </c>
      <c r="D40" s="32">
        <v>482.0</v>
      </c>
      <c r="E40" s="32">
        <v>250.0</v>
      </c>
      <c r="F40" s="32">
        <v>732.0</v>
      </c>
      <c r="G40" s="29">
        <v>6.1300744E7</v>
      </c>
      <c r="H40" s="29">
        <v>5.3278973E7</v>
      </c>
      <c r="I40" s="15">
        <f t="shared" si="1"/>
        <v>8021771</v>
      </c>
      <c r="J40" s="16" t="str">
        <f t="shared" si="2"/>
        <v>YES</v>
      </c>
      <c r="K40" s="17">
        <v>20800.0</v>
      </c>
      <c r="L40" s="18" t="str">
        <f t="shared" si="4"/>
        <v>NOT FUNDED</v>
      </c>
      <c r="M40" s="19">
        <f t="shared" si="5"/>
        <v>1476</v>
      </c>
      <c r="N40" s="20" t="str">
        <f t="shared" si="3"/>
        <v>Over Budget</v>
      </c>
    </row>
  </sheetData>
  <autoFilter ref="$A$1:$K$40">
    <sortState ref="A1:K40">
      <sortCondition descending="1" ref="I1:I40"/>
    </sortState>
  </autoFilter>
  <conditionalFormatting sqref="L2:L40">
    <cfRule type="cellIs" dxfId="0" priority="1" operator="equal">
      <formula>"FUNDED"</formula>
    </cfRule>
  </conditionalFormatting>
  <conditionalFormatting sqref="L2:L40">
    <cfRule type="cellIs" dxfId="1" priority="2" operator="equal">
      <formula>"NOT FUNDED"</formula>
    </cfRule>
  </conditionalFormatting>
  <conditionalFormatting sqref="N2:N40">
    <cfRule type="cellIs" dxfId="0" priority="3" operator="greaterThan">
      <formula>999</formula>
    </cfRule>
  </conditionalFormatting>
  <conditionalFormatting sqref="N2:N40">
    <cfRule type="cellIs" dxfId="0" priority="4" operator="greaterThan">
      <formula>999</formula>
    </cfRule>
  </conditionalFormatting>
  <conditionalFormatting sqref="N2:N40">
    <cfRule type="containsText" dxfId="1" priority="5" operator="containsText" text="NOT FUNDED">
      <formula>NOT(ISERROR(SEARCH(("NOT FUNDED"),(N2))))</formula>
    </cfRule>
  </conditionalFormatting>
  <conditionalFormatting sqref="N2:N40">
    <cfRule type="cellIs" dxfId="2" priority="6" operator="equal">
      <formula>"Over Budget"</formula>
    </cfRule>
  </conditionalFormatting>
  <conditionalFormatting sqref="N2:N40">
    <cfRule type="cellIs" dxfId="1" priority="7" operator="equal">
      <formula>"Approval Threshold"</formula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</hyperlinks>
  <drawing r:id="rId4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5" max="5" width="25.63"/>
  </cols>
  <sheetData>
    <row r="1">
      <c r="E1" s="36"/>
    </row>
    <row r="2">
      <c r="E2" s="37"/>
    </row>
    <row r="7">
      <c r="A7" s="38"/>
      <c r="B7" s="39"/>
    </row>
    <row r="8">
      <c r="A8" s="39"/>
      <c r="B8" s="40"/>
    </row>
    <row r="9">
      <c r="A9" s="39"/>
      <c r="B9" s="41"/>
    </row>
    <row r="11">
      <c r="A11" s="42" t="s">
        <v>546</v>
      </c>
      <c r="B11" s="42">
        <v>250000.0</v>
      </c>
    </row>
    <row r="12">
      <c r="A12" s="42" t="s">
        <v>547</v>
      </c>
      <c r="B12" s="42">
        <v>600000.0</v>
      </c>
    </row>
    <row r="13">
      <c r="A13" s="42" t="s">
        <v>548</v>
      </c>
      <c r="B13" s="42">
        <v>100000.0</v>
      </c>
    </row>
    <row r="14">
      <c r="A14" s="42" t="s">
        <v>549</v>
      </c>
      <c r="B14" s="42">
        <v>100000.0</v>
      </c>
    </row>
    <row r="15">
      <c r="A15" s="42" t="s">
        <v>550</v>
      </c>
      <c r="B15" s="42">
        <v>100000.0</v>
      </c>
    </row>
    <row r="16">
      <c r="A16" s="42" t="s">
        <v>551</v>
      </c>
      <c r="B16" s="42">
        <v>50000.0</v>
      </c>
    </row>
    <row r="17">
      <c r="A17" s="42" t="s">
        <v>552</v>
      </c>
      <c r="B17" s="42">
        <v>250000.0</v>
      </c>
    </row>
    <row r="18">
      <c r="A18" s="42" t="s">
        <v>553</v>
      </c>
      <c r="B18" s="42">
        <v>250000.0</v>
      </c>
    </row>
    <row r="19">
      <c r="A19" s="42" t="s">
        <v>554</v>
      </c>
      <c r="B19" s="42">
        <v>800000.0</v>
      </c>
    </row>
    <row r="20">
      <c r="A20" s="42" t="s">
        <v>555</v>
      </c>
      <c r="B20" s="43">
        <f>'Developer ecosystem'!M44+'DApp&amp;Integrations'!M82+'Distributed decision making'!M14+'Proposer Outreach'!M20+'Catalyst Value Onboarding'!M20+'Metadata challenge'!M21+'Grow Africa, Grow Cardano wv'!M28+'Scale-UP Cardanos DeFi Ecosyste'!M22</f>
        <v>92476</v>
      </c>
    </row>
  </sheetData>
  <drawing r:id="rId1"/>
</worksheet>
</file>