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eloper ecosystem" sheetId="1" r:id="rId4"/>
    <sheet state="visible" name="DApps &amp; Integrations" sheetId="2" r:id="rId5"/>
    <sheet state="visible" name="Distributed decision making" sheetId="3" r:id="rId6"/>
    <sheet state="visible" name="Proposer outreach" sheetId="4" r:id="rId7"/>
    <sheet state="visible" name="Catalyst value onboarding" sheetId="5" r:id="rId8"/>
    <sheet state="visible" name="Metadata" sheetId="6" r:id="rId9"/>
    <sheet state="visible" name="Grow Africa, Grow Cardano" sheetId="7" r:id="rId10"/>
    <sheet state="visible" name="Scale-UP Cardano’s DeFi Ecosyst" sheetId="8" r:id="rId11"/>
    <sheet state="visible" name="Cardano Emerging Threat Alarm" sheetId="9" r:id="rId12"/>
    <sheet state="visible" name="Multilingual resources" sheetId="10" r:id="rId13"/>
    <sheet state="visible" name="DeFi and Microlending for Afric" sheetId="11" r:id="rId14"/>
    <sheet state="visible" name="DLT Entrepreneurship Toolbox" sheetId="12" r:id="rId15"/>
    <sheet state="visible" name="Partnerships for Global Adoptio" sheetId="13" r:id="rId16"/>
    <sheet state="visible" name="NFT Business models" sheetId="14" r:id="rId17"/>
    <sheet state="visible" name="Atala PRISM DID Mass-Scale Adop" sheetId="15" r:id="rId18"/>
    <sheet state="visible" name="Disaster When all is at stake" sheetId="16" r:id="rId19"/>
    <sheet state="visible" name="Scale-UP Cardano’s Community Hu" sheetId="17" r:id="rId20"/>
    <sheet state="visible" name="Improve and Grow Auditability" sheetId="18" r:id="rId21"/>
    <sheet state="visible" name="Fund7 challenge setting" sheetId="19" r:id="rId22"/>
    <sheet state="visible" name="Sponsored by leftovers" sheetId="20" r:id="rId23"/>
    <sheet state="visible" name="Withdrawals" sheetId="21" r:id="rId24"/>
    <sheet state="visible" name="Validation" sheetId="22" r:id="rId25"/>
  </sheets>
  <definedNames>
    <definedName hidden="1" localSheetId="0" name="_xlnm._FilterDatabase">'Developer ecosystem'!$A$1:$I$103</definedName>
    <definedName hidden="1" localSheetId="1" name="_xlnm._FilterDatabase">'DApps &amp; Integrations'!$A$1:$I$106</definedName>
    <definedName hidden="1" localSheetId="2" name="_xlnm._FilterDatabase">'Distributed decision making'!$A$1:$I$21</definedName>
    <definedName hidden="1" localSheetId="3" name="_xlnm._FilterDatabase">'Proposer outreach'!$A$1:$I$29</definedName>
    <definedName hidden="1" localSheetId="4" name="_xlnm._FilterDatabase">'Catalyst value onboarding'!$A$1:$I$27</definedName>
    <definedName hidden="1" localSheetId="5" name="_xlnm._FilterDatabase">Metadata!$A$1:$I$31</definedName>
    <definedName hidden="1" localSheetId="6" name="_xlnm._FilterDatabase">'Grow Africa, Grow Cardano'!$A$1:$I$42</definedName>
    <definedName hidden="1" localSheetId="7" name="_xlnm._FilterDatabase">'Scale-UP Cardano’s DeFi Ecosyst'!$A$1:$I$22</definedName>
    <definedName hidden="1" localSheetId="8" name="_xlnm._FilterDatabase">'Cardano Emerging Threat Alarm'!$A$1:$I$10</definedName>
    <definedName hidden="1" localSheetId="9" name="_xlnm._FilterDatabase">'Multilingual resources'!$A$1:$I$42</definedName>
    <definedName hidden="1" localSheetId="10" name="_xlnm._FilterDatabase">'DeFi and Microlending for Afric'!$A$1:$I$13</definedName>
    <definedName hidden="1" localSheetId="11" name="_xlnm._FilterDatabase">'DLT Entrepreneurship Toolbox'!$A$1:$I$24</definedName>
    <definedName hidden="1" localSheetId="12" name="_xlnm._FilterDatabase">'Partnerships for Global Adoptio'!$A$1:$I$14</definedName>
    <definedName hidden="1" localSheetId="13" name="_xlnm._FilterDatabase">'NFT Business models'!$A$1:$I$81</definedName>
    <definedName hidden="1" localSheetId="14" name="_xlnm._FilterDatabase">'Atala PRISM DID Mass-Scale Adop'!$A$1:$I$45</definedName>
    <definedName hidden="1" localSheetId="15" name="_xlnm._FilterDatabase">'Disaster When all is at stake'!$A$1:$I$11</definedName>
    <definedName hidden="1" localSheetId="16" name="_xlnm._FilterDatabase">'Scale-UP Cardano’s Community Hu'!$A$1:$I$33</definedName>
    <definedName hidden="1" localSheetId="17" name="_xlnm._FilterDatabase">'Improve and Grow Auditability'!$A$1:$I$12</definedName>
    <definedName hidden="1" localSheetId="18" name="_xlnm._FilterDatabase">'Fund7 challenge setting'!$A$1:$I$61</definedName>
    <definedName hidden="1" localSheetId="19" name="_xlnm._FilterDatabase">'Sponsored by leftovers'!$A$1:$J$178</definedName>
    <definedName hidden="1" localSheetId="20" name="_xlnm._FilterDatabase">Withdrawals!$A$1:$J$4</definedName>
  </definedNames>
  <calcPr/>
</workbook>
</file>

<file path=xl/sharedStrings.xml><?xml version="1.0" encoding="utf-8"?>
<sst xmlns="http://schemas.openxmlformats.org/spreadsheetml/2006/main" count="2233" uniqueCount="1450">
  <si>
    <t>Proposal</t>
  </si>
  <si>
    <t>Link to ideascale</t>
  </si>
  <si>
    <t>Overall score</t>
  </si>
  <si>
    <t>Votes cast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</si>
  <si>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</si>
  <si>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</si>
  <si>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</si>
  <si>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</si>
  <si>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</si>
  <si>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</si>
  <si>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</si>
  <si>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</si>
  <si>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Software as a Service for Cardano</t>
  </si>
  <si>
    <t>http://app.ideascale.com/t/UM5UZBmnB</t>
  </si>
  <si>
    <t>Plutus PAB Typescript SDK</t>
  </si>
  <si>
    <t>http://app.ideascale.com/t/UM5UZBnCo</t>
  </si>
  <si>
    <t>Gravatar for ADA Wallets</t>
  </si>
  <si>
    <t>http://app.ideascale.com/t/UM5UZBmuu</t>
  </si>
  <si>
    <t>Multiverse - dApp Rollback Handler</t>
  </si>
  <si>
    <t>http://app.ideascale.com/t/UM5UZBnNP</t>
  </si>
  <si>
    <t>Cardanoscan API Service</t>
  </si>
  <si>
    <t>http://app.ideascale.com/t/UM5UZBnc6</t>
  </si>
  <si>
    <t>Cardano Wallet lib in pure JS(TS)</t>
  </si>
  <si>
    <t>http://app.ideascale.com/t/UM5UZBncR</t>
  </si>
  <si>
    <t>Koios - Elastic Cardano Query Layer</t>
  </si>
  <si>
    <t>http://app.ideascale.com/t/UM5UZBnQu</t>
  </si>
  <si>
    <t>Orcfax: trustworthy Cardano oracles</t>
  </si>
  <si>
    <t>http://app.ideascale.com/t/UM5UZBmyD</t>
  </si>
  <si>
    <t>gimbalabs-building network capacity</t>
  </si>
  <si>
    <t>http://app.ideascale.com/t/UM5UZBnMj</t>
  </si>
  <si>
    <t>Visual Blockchain Designer/Explorer</t>
  </si>
  <si>
    <t>http://app.ideascale.com/t/UM5UZBnIM</t>
  </si>
  <si>
    <t>Dart SDK for Blockfrost API</t>
  </si>
  <si>
    <t>http://app.ideascale.com/t/UM5UZBnOG</t>
  </si>
  <si>
    <t>Retroactive Project Funding SDK</t>
  </si>
  <si>
    <t>http://app.ideascale.com/t/UM5UZBnKW</t>
  </si>
  <si>
    <t>Logosphere - dApp Hackathons</t>
  </si>
  <si>
    <t>http://app.ideascale.com/t/UM5UZBnVP</t>
  </si>
  <si>
    <t>gimbalabs - Plutus PBL program</t>
  </si>
  <si>
    <t>http://app.ideascale.com/t/UM5UZBnMm</t>
  </si>
  <si>
    <t>CPU/IOT development for fact data</t>
  </si>
  <si>
    <t>http://app.ideascale.com/t/UM5UZBnMe</t>
  </si>
  <si>
    <t>GMBL-turn devs into blockchain devs</t>
  </si>
  <si>
    <t>http://app.ideascale.com/t/UM5UZBnMo</t>
  </si>
  <si>
    <t>Bip32Ed25519 pure JS implementation</t>
  </si>
  <si>
    <t>http://app.ideascale.com/t/UM5UZBncs</t>
  </si>
  <si>
    <t>Blace.io: Marketplace Creator</t>
  </si>
  <si>
    <t>http://app.ideascale.com/t/UM5UZBnG1</t>
  </si>
  <si>
    <t>gimbalabs - Dandelion Daemon(s)</t>
  </si>
  <si>
    <t>http://app.ideascale.com/t/UM5UZBnOz</t>
  </si>
  <si>
    <t>Blockfrost PAB</t>
  </si>
  <si>
    <t>http://app.ideascale.com/t/UM5UZBnOL</t>
  </si>
  <si>
    <t>Open-source ISO Toolkit</t>
  </si>
  <si>
    <t>http://app.ideascale.com/t/UM5UZBnSS</t>
  </si>
  <si>
    <t>Dataset - On-Chain Analytics</t>
  </si>
  <si>
    <t>http://app.ideascale.com/t/UM5UZBnOF</t>
  </si>
  <si>
    <t>Cardano Wallet JS Multisig</t>
  </si>
  <si>
    <t>http://app.ideascale.com/t/UM5UZBmrH</t>
  </si>
  <si>
    <t>Ikigai - UE4/Unity Plugins &amp; Tools</t>
  </si>
  <si>
    <t>http://app.ideascale.com/t/UM5UZBnYR</t>
  </si>
  <si>
    <t>Rust Cardano Networking Crate</t>
  </si>
  <si>
    <t>http://app.ideascale.com/t/UM5UZBmuo</t>
  </si>
  <si>
    <t>Transaction editor to replace cli</t>
  </si>
  <si>
    <t>http://app.ideascale.com/t/UM5UZBnfw</t>
  </si>
  <si>
    <t>Cardano Wallet Flutter SDK - Fund6</t>
  </si>
  <si>
    <t>http://app.ideascale.com/t/UM5UZBnJr</t>
  </si>
  <si>
    <t>Continuous Finance Building Blocks</t>
  </si>
  <si>
    <t>http://app.ideascale.com/t/UM5UZBnJN</t>
  </si>
  <si>
    <t>Localize Yoroi for Bulgaria</t>
  </si>
  <si>
    <t>http://app.ideascale.com/t/UM5UZBmwG</t>
  </si>
  <si>
    <t>Legacy Databases to Blockchain</t>
  </si>
  <si>
    <t>http://app.ideascale.com/t/UM5UZBnWq</t>
  </si>
  <si>
    <t>Localize Yoroi for Vietnam market</t>
  </si>
  <si>
    <t>http://app.ideascale.com/t/UM5UZBmyS</t>
  </si>
  <si>
    <t>StorJ for NFT storage [NFT-MAKER]</t>
  </si>
  <si>
    <t>http://app.ideascale.com/t/UM5UZBnCm</t>
  </si>
  <si>
    <t>Minswap TypeScript SDK</t>
  </si>
  <si>
    <t>http://app.ideascale.com/t/UM5UZBnSh</t>
  </si>
  <si>
    <t>Localize Yoroi for Ukraine</t>
  </si>
  <si>
    <t>http://app.ideascale.com/t/UM5UZBmwQ</t>
  </si>
  <si>
    <t>African Blockchain Centre for Devs</t>
  </si>
  <si>
    <t>http://app.ideascale.com/t/UM5UZBm1Q</t>
  </si>
  <si>
    <t>Cardano Analytics Data Hub</t>
  </si>
  <si>
    <t>http://app.ideascale.com/t/UM5UZBm8B</t>
  </si>
  <si>
    <t>Heidrun Expansion Upgrades - Part 2</t>
  </si>
  <si>
    <t>http://app.ideascale.com/t/UM5UZBnY5</t>
  </si>
  <si>
    <t>Reach POC on Cardano</t>
  </si>
  <si>
    <t>http://app.ideascale.com/t/UM5UZBnFq</t>
  </si>
  <si>
    <t>Zimbabwe Developers for Cardano</t>
  </si>
  <si>
    <t>http://app.ideascale.com/t/UM5UZBnAI</t>
  </si>
  <si>
    <t>CardanoSharp - Minting</t>
  </si>
  <si>
    <t>http://app.ideascale.com/t/UM5UZBmoS</t>
  </si>
  <si>
    <t>Blockfrost Unity games assets</t>
  </si>
  <si>
    <t>http://app.ideascale.com/t/UM5UZBnOK</t>
  </si>
  <si>
    <t>Heidrun Core Management Upgrades</t>
  </si>
  <si>
    <t>http://app.ideascale.com/t/UM5UZBnaC</t>
  </si>
  <si>
    <t>CardanoSharp - Unity SDK</t>
  </si>
  <si>
    <t>http://app.ideascale.com/t/UM5UZBmoQ</t>
  </si>
  <si>
    <t>CardanoSharp - UnrealEngine SDK</t>
  </si>
  <si>
    <t>http://app.ideascale.com/t/UM5UZBmoO</t>
  </si>
  <si>
    <t>Heidrun Expansion Upgrades - Part 1</t>
  </si>
  <si>
    <t>http://app.ideascale.com/t/UM5UZBnY2</t>
  </si>
  <si>
    <t>Heidrun Expansion Upgrades - Part 3</t>
  </si>
  <si>
    <t>http://app.ideascale.com/t/UM5UZBnaJ</t>
  </si>
  <si>
    <t>NEO-Cardano NFT Bridge [NFT-MAKER]</t>
  </si>
  <si>
    <t>http://app.ideascale.com/t/UM5UZBnDV</t>
  </si>
  <si>
    <t>True limitations of the Marlowe</t>
  </si>
  <si>
    <t>http://app.ideascale.com/t/UM5UZBnET</t>
  </si>
  <si>
    <t>Dataset - Token / CNFT Analytics</t>
  </si>
  <si>
    <t>http://app.ideascale.com/t/UM5UZBnEg</t>
  </si>
  <si>
    <t>Africa/Diaspora Dev Tools &amp; Events</t>
  </si>
  <si>
    <t>http://app.ideascale.com/t/UM5UZBmmm</t>
  </si>
  <si>
    <t>Elm Integration with Plutus</t>
  </si>
  <si>
    <t>http://app.ideascale.com/t/UM5UZBneC</t>
  </si>
  <si>
    <t>CardanoSharp Smart Contract Support</t>
  </si>
  <si>
    <t>http://app.ideascale.com/t/UM5UZBm1p</t>
  </si>
  <si>
    <t>GameChanger: The onboarding wallet</t>
  </si>
  <si>
    <t>http://app.ideascale.com/t/UM5UZBmzB</t>
  </si>
  <si>
    <t>Legal resources for developers</t>
  </si>
  <si>
    <t>http://app.ideascale.com/t/UM5UZBnXV</t>
  </si>
  <si>
    <t>No-Code Smart Contracts</t>
  </si>
  <si>
    <t>http://app.ideascale.com/t/UM5UZBnbC</t>
  </si>
  <si>
    <t>Dataset - Stake Pool Analytics</t>
  </si>
  <si>
    <t>http://app.ideascale.com/t/UM5UZBnUE</t>
  </si>
  <si>
    <t>Crowdfunding Website for Start-Ups</t>
  </si>
  <si>
    <t>http://app.ideascale.com/t/UM5UZBmxJ</t>
  </si>
  <si>
    <t>CardanoSharp - Interactive Learning</t>
  </si>
  <si>
    <t>http://app.ideascale.com/t/UM5UZBm1w</t>
  </si>
  <si>
    <t>CardanoSharp - Multisig</t>
  </si>
  <si>
    <t>http://app.ideascale.com/t/UM5UZBmoT</t>
  </si>
  <si>
    <t>Visual DAO Framework</t>
  </si>
  <si>
    <t>http://app.ideascale.com/t/UM5UZBmjE</t>
  </si>
  <si>
    <t>Marketing for Ada Integration Tools</t>
  </si>
  <si>
    <t>http://app.ideascale.com/t/UM5UZBnYi</t>
  </si>
  <si>
    <t>ADA MakerSpace Bounty Hunters DEVX</t>
  </si>
  <si>
    <t>http://app.ideascale.com/t/UM5UZBnSu</t>
  </si>
  <si>
    <t>Plutus Integration with Pony Lang</t>
  </si>
  <si>
    <t>http://app.ideascale.com/t/UM5UZBndC</t>
  </si>
  <si>
    <t>Localize in Ukrainian and Russian</t>
  </si>
  <si>
    <t>http://app.ideascale.com/t/UM5UZBnQ5</t>
  </si>
  <si>
    <t>Testnet support for API [NFT-MAKER]</t>
  </si>
  <si>
    <t>http://app.ideascale.com/t/UM5UZBnFG</t>
  </si>
  <si>
    <t>Cardano Developer Academy</t>
  </si>
  <si>
    <t>http://app.ideascale.com/t/UM5UZBnGp</t>
  </si>
  <si>
    <t>ETH-Cardano NFT Bridge [NFT-MAKER|</t>
  </si>
  <si>
    <t>http://app.ideascale.com/t/UM5UZBnDU</t>
  </si>
  <si>
    <t>Arweave as NFT storage [NFT-MAKER]</t>
  </si>
  <si>
    <t>http://app.ideascale.com/t/UM5UZBnCw</t>
  </si>
  <si>
    <t>C64 Modular Wallet</t>
  </si>
  <si>
    <t>http://app.ideascale.com/t/UM5UZBnBK</t>
  </si>
  <si>
    <t>IOTA-Cardano NFT Bridge [NFT-MAKER]</t>
  </si>
  <si>
    <t>http://app.ideascale.com/t/UM5UZBnDW</t>
  </si>
  <si>
    <t>Treasury for Mini-Proposals</t>
  </si>
  <si>
    <t>http://app.ideascale.com/t/UM5UZBnaM</t>
  </si>
  <si>
    <t>SOLID Software Development Projects</t>
  </si>
  <si>
    <t>http://app.ideascale.com/t/UM5UZBm7d</t>
  </si>
  <si>
    <t>Contract Labeling &amp; Transparency</t>
  </si>
  <si>
    <t>http://app.ideascale.com/t/UM5UZBnVb</t>
  </si>
  <si>
    <t>Delegator Dividend Reward System</t>
  </si>
  <si>
    <t>http://app.ideascale.com/t/UM5UZBnAw</t>
  </si>
  <si>
    <t>3D-Level editor for game-devs</t>
  </si>
  <si>
    <t>http://app.ideascale.com/t/UM5UZBmqM</t>
  </si>
  <si>
    <t>BEN Learn Cardano Developer Course</t>
  </si>
  <si>
    <t>http://app.ideascale.com/t/UM5UZBnXN</t>
  </si>
  <si>
    <t>Cardano meditation network</t>
  </si>
  <si>
    <t>http://app.ideascale.com/t/UM5UZBm0h</t>
  </si>
  <si>
    <t>Prediction Outcome Verification</t>
  </si>
  <si>
    <t>http://app.ideascale.com/t/UM5UZBnRq</t>
  </si>
  <si>
    <t>Gaming in Cardano For Mass Adoption</t>
  </si>
  <si>
    <t>http://app.ideascale.com/t/UM5UZBnYc</t>
  </si>
  <si>
    <t>AI App Builder</t>
  </si>
  <si>
    <t>http://app.ideascale.com/t/UM5UZBmz2</t>
  </si>
  <si>
    <t>Ranking projects built on cardano</t>
  </si>
  <si>
    <t>http://app.ideascale.com/t/UM5UZBmmN</t>
  </si>
  <si>
    <t>Tutorchain.io - Cardano use case</t>
  </si>
  <si>
    <t>http://app.ideascale.com/t/UM5UZBnX8</t>
  </si>
  <si>
    <t>Mobile App Template For Blockchain</t>
  </si>
  <si>
    <t>http://app.ideascale.com/t/UM5UZBmuA</t>
  </si>
  <si>
    <t>Bridge between Catalyst and Kaggle</t>
  </si>
  <si>
    <t>http://app.ideascale.com/t/UM5UZBnf5</t>
  </si>
  <si>
    <t>CCC: Cardano Multiversity MVP</t>
  </si>
  <si>
    <t>http://app.ideascale.com/t/UM5UZBmjC</t>
  </si>
  <si>
    <t>KNuggies Education Platform</t>
  </si>
  <si>
    <t>http://app.ideascale.com/t/UM5UZBnSo</t>
  </si>
  <si>
    <t>Fair Stake Pool Selection</t>
  </si>
  <si>
    <t>http://app.ideascale.com/t/UM5UZBm7p</t>
  </si>
  <si>
    <t>Cross-border payment processing</t>
  </si>
  <si>
    <t>http://app.ideascale.com/t/UM5UZBnFc</t>
  </si>
  <si>
    <t>dApp Templates &amp; GUI dApp Modules</t>
  </si>
  <si>
    <t>http://app.ideascale.com/t/UM5UZBnds</t>
  </si>
  <si>
    <t>Cryptocurrency Exchange</t>
  </si>
  <si>
    <t>http://app.ideascale.com/t/UM5UZBnEs</t>
  </si>
  <si>
    <t>Incentivized Developer Training</t>
  </si>
  <si>
    <t>http://app.ideascale.com/t/UM5UZBmni</t>
  </si>
  <si>
    <t>NFT API window</t>
  </si>
  <si>
    <t>http://app.ideascale.com/t/UM5UZBm2r</t>
  </si>
  <si>
    <t>Layer 2 Advanced Architecture</t>
  </si>
  <si>
    <t>http://app.ideascale.com/t/UM5UZBmlz</t>
  </si>
  <si>
    <t>CCC: Reset Ready?|Value-Flow Wealth</t>
  </si>
  <si>
    <t>http://app.ideascale.com/t/UM5UZBmkY</t>
  </si>
  <si>
    <t>Blockchain-Powered forex Market</t>
  </si>
  <si>
    <t>http://app.ideascale.com/t/UM5UZBnE1</t>
  </si>
  <si>
    <t>Holistic Development Case Studies</t>
  </si>
  <si>
    <t>http://app.ideascale.com/t/UM5UZBnXC</t>
  </si>
  <si>
    <t>Cardano Data Indexing</t>
  </si>
  <si>
    <t>http://app.ideascale.com/t/UM5UZBnV5</t>
  </si>
  <si>
    <t>NFT Payment Option</t>
  </si>
  <si>
    <t>http://app.ideascale.com/t/UM5UZBm0Y</t>
  </si>
  <si>
    <t>CCC: Work|Live|Play@MOA</t>
  </si>
  <si>
    <t>http://app.ideascale.com/t/UM5UZBmlR</t>
  </si>
  <si>
    <t>People Centred Design = less risk</t>
  </si>
  <si>
    <t>http://app.ideascale.com/t/UM5UZBna6</t>
  </si>
  <si>
    <t>A viral onboarding experience</t>
  </si>
  <si>
    <t>http://app.ideascale.com/t/UM5UZBmqC</t>
  </si>
  <si>
    <t>dRISK</t>
  </si>
  <si>
    <t>http://app.ideascale.com/t/UM5UZBndk</t>
  </si>
  <si>
    <t>Win-Win Dispute Resolution</t>
  </si>
  <si>
    <t>http://app.ideascale.com/t/UM5UZBm9k</t>
  </si>
  <si>
    <t>Dapp to control/monetize your data</t>
  </si>
  <si>
    <t>http://app.ideascale.com/t/UM5UZBml3</t>
  </si>
  <si>
    <t>P2P IoT Marketplaces - Adosia IoT</t>
  </si>
  <si>
    <t>http://app.ideascale.com/t/UM5UZBnaS</t>
  </si>
  <si>
    <t>Multisig For Building EVM Bridges</t>
  </si>
  <si>
    <t>http://app.ideascale.com/t/UM5UZBnNH</t>
  </si>
  <si>
    <t>Cardax - DEX on Cardano phase 2,3,4</t>
  </si>
  <si>
    <t>http://app.ideascale.com/t/UM5UZBms3</t>
  </si>
  <si>
    <t>ADAPlus.io - Mass payments system</t>
  </si>
  <si>
    <t>http://app.ideascale.com/t/UM5UZBmkQ</t>
  </si>
  <si>
    <t>Nami Wallet</t>
  </si>
  <si>
    <t>http://app.ideascale.com/t/UM5UZBmjU</t>
  </si>
  <si>
    <t>Private Transactions on Cardano</t>
  </si>
  <si>
    <t>http://app.ideascale.com/t/UM5UZBnNw</t>
  </si>
  <si>
    <t>Connect discord with cardano</t>
  </si>
  <si>
    <t>http://app.ideascale.com/t/UM5UZBmpj</t>
  </si>
  <si>
    <t>Liquifi V2 - efficient DEX protocol</t>
  </si>
  <si>
    <t>http://app.ideascale.com/t/UM5UZBmsH</t>
  </si>
  <si>
    <t>Estati - Real Estate Investments</t>
  </si>
  <si>
    <t>http://app.ideascale.com/t/UM5UZBnL6</t>
  </si>
  <si>
    <t>Blockademia Verification System</t>
  </si>
  <si>
    <t>http://app.ideascale.com/t/UM5UZBmkj</t>
  </si>
  <si>
    <t>AdaQuest(aka The Quest for Ada)</t>
  </si>
  <si>
    <t>http://app.ideascale.com/t/UM5UZBnLw</t>
  </si>
  <si>
    <t>Cardano features for everyone</t>
  </si>
  <si>
    <t>http://app.ideascale.com/t/UM5UZBmi9</t>
  </si>
  <si>
    <t>projectNEWM: Fair music ecosystem</t>
  </si>
  <si>
    <t>http://app.ideascale.com/t/UM5UZBmpg</t>
  </si>
  <si>
    <t>ADA Payments for eCom and Store</t>
  </si>
  <si>
    <t>http://app.ideascale.com/t/UM5UZBmwd</t>
  </si>
  <si>
    <t>Zero-interest-penalty CD Token</t>
  </si>
  <si>
    <t>http://app.ideascale.com/t/UM5UZBm0r</t>
  </si>
  <si>
    <t>API for Multi-Delegation Portfolios</t>
  </si>
  <si>
    <t>http://app.ideascale.com/t/UM5UZBmxq</t>
  </si>
  <si>
    <t>Arbitration for Smart Contracts</t>
  </si>
  <si>
    <t>http://app.ideascale.com/t/UM5UZBm9O</t>
  </si>
  <si>
    <t>SuBChain: Subsea Data Ledger</t>
  </si>
  <si>
    <t>http://app.ideascale.com/t/UM5UZBm1h</t>
  </si>
  <si>
    <t>Cardano-based Marketplace: Round 2</t>
  </si>
  <si>
    <t>http://app.ideascale.com/t/UM5UZBnD3</t>
  </si>
  <si>
    <t>Mirqur DEX - Improved LP Interface</t>
  </si>
  <si>
    <t>http://app.ideascale.com/t/UM5UZBnAR</t>
  </si>
  <si>
    <t>ALLIN Betting Ecosystem</t>
  </si>
  <si>
    <t>http://app.ideascale.com/t/UM5UZBnAg</t>
  </si>
  <si>
    <t>Tales In The Blocks|Collab-writing</t>
  </si>
  <si>
    <t>http://app.ideascale.com/t/UM5UZBnLl</t>
  </si>
  <si>
    <t>ccwallet.io - light web wallet</t>
  </si>
  <si>
    <t>http://app.ideascale.com/t/UM5UZBmke</t>
  </si>
  <si>
    <t>Cornucopias Smart Contracts</t>
  </si>
  <si>
    <t>http://app.ideascale.com/t/UM5UZBmlu</t>
  </si>
  <si>
    <t>Medusa Wallet</t>
  </si>
  <si>
    <t>http://app.ideascale.com/t/UM5UZBnFJ</t>
  </si>
  <si>
    <t>Decentralized tutoring marketplace</t>
  </si>
  <si>
    <t>http://app.ideascale.com/t/UM5UZBmmw</t>
  </si>
  <si>
    <t>Connecting delegators to SPOs.</t>
  </si>
  <si>
    <t>http://app.ideascale.com/t/UM5UZBmtL</t>
  </si>
  <si>
    <t>Cardano Credit Card</t>
  </si>
  <si>
    <t>http://app.ideascale.com/t/UM5UZBmm1</t>
  </si>
  <si>
    <t>Automated Tax Collection</t>
  </si>
  <si>
    <t>http://app.ideascale.com/t/UM5UZBm2P</t>
  </si>
  <si>
    <t>Cardano Music Streaming Dapp</t>
  </si>
  <si>
    <t>http://app.ideascale.com/t/UM5UZBm3a</t>
  </si>
  <si>
    <t>NOETH: Cardano for Science</t>
  </si>
  <si>
    <t>http://app.ideascale.com/t/UM5UZBmoX</t>
  </si>
  <si>
    <t>Ledger Live Support</t>
  </si>
  <si>
    <t>http://app.ideascale.com/t/UM5UZBmqL</t>
  </si>
  <si>
    <t>Cardano Healthcare Infrastructure</t>
  </si>
  <si>
    <t>http://app.ideascale.com/t/UM5UZBnfG</t>
  </si>
  <si>
    <t>Upper/Cut! Unity Card Game dApp</t>
  </si>
  <si>
    <t>http://app.ideascale.com/t/UM5UZBnXY</t>
  </si>
  <si>
    <t>Meditation empowered by blockchain</t>
  </si>
  <si>
    <t>http://app.ideascale.com/t/UM5UZBmp1</t>
  </si>
  <si>
    <t>CcNFTs: Empowering Musicians</t>
  </si>
  <si>
    <t>http://app.ideascale.com/t/UM5UZBnUO</t>
  </si>
  <si>
    <t>Point-of-Sale &amp; Website Checkout</t>
  </si>
  <si>
    <t>http://app.ideascale.com/t/UM5UZBnd5</t>
  </si>
  <si>
    <t>Decentralized Content Network</t>
  </si>
  <si>
    <t>http://app.ideascale.com/t/UM5UZBnV2</t>
  </si>
  <si>
    <t>BingoToken - Play-To-Earn</t>
  </si>
  <si>
    <t>http://app.ideascale.com/t/UM5UZBmi4</t>
  </si>
  <si>
    <t>Telegram Bot Wallet</t>
  </si>
  <si>
    <t>http://app.ideascale.com/t/UM5UZBnPx</t>
  </si>
  <si>
    <t>Trust Funds by Ada</t>
  </si>
  <si>
    <t>http://app.ideascale.com/t/UM5UZBmk4</t>
  </si>
  <si>
    <t>Gas Pipeline Security upgrade.</t>
  </si>
  <si>
    <t>http://app.ideascale.com/t/UM5UZBm6f</t>
  </si>
  <si>
    <t>Decentralized Music Streaming</t>
  </si>
  <si>
    <t>http://app.ideascale.com/t/UM5UZBm7s</t>
  </si>
  <si>
    <t>Fanance Club - Sports Player's DEX</t>
  </si>
  <si>
    <t>http://app.ideascale.com/t/UM5UZBmnv</t>
  </si>
  <si>
    <t>IGIVIT Phase2: Beyond the Prototype</t>
  </si>
  <si>
    <t>http://app.ideascale.com/t/UM5UZBmqY</t>
  </si>
  <si>
    <t>Youbiquitor - Task Marketplace</t>
  </si>
  <si>
    <t>http://app.ideascale.com/t/UM5UZBmrh</t>
  </si>
  <si>
    <t>Vanity Address Generator</t>
  </si>
  <si>
    <t>http://app.ideascale.com/t/UM5UZBnMP</t>
  </si>
  <si>
    <t>Help Renters Access Homeownership</t>
  </si>
  <si>
    <t>http://app.ideascale.com/t/UM5UZBnQ2</t>
  </si>
  <si>
    <t>Cardano Blue NFT Marketplace</t>
  </si>
  <si>
    <t>http://app.ideascale.com/t/UM5UZBnfb</t>
  </si>
  <si>
    <t>Cardol.io: Portfolio Tracker</t>
  </si>
  <si>
    <t>http://app.ideascale.com/t/UM5UZBnfv</t>
  </si>
  <si>
    <t>Pilot traceability of vegetables</t>
  </si>
  <si>
    <t>http://app.ideascale.com/t/UM5UZBncL</t>
  </si>
  <si>
    <t>NFT-Craze Android iOS Light Wallet</t>
  </si>
  <si>
    <t>http://app.ideascale.com/t/UM5UZBmw0</t>
  </si>
  <si>
    <t>Dapp market for tickets and events</t>
  </si>
  <si>
    <t>http://app.ideascale.com/t/UM5UZBmt9</t>
  </si>
  <si>
    <t>Token Allies: Business Tokenization</t>
  </si>
  <si>
    <t>http://app.ideascale.com/t/UM5UZBmmO</t>
  </si>
  <si>
    <t>Liquidity for cross-border payments</t>
  </si>
  <si>
    <t>http://app.ideascale.com/t/UM5UZBnbu</t>
  </si>
  <si>
    <t>Fight scammers &amp; protect Cardano</t>
  </si>
  <si>
    <t>http://app.ideascale.com/t/UM5UZBnMa</t>
  </si>
  <si>
    <t>Unique Digital Identity for KYC</t>
  </si>
  <si>
    <t>http://app.ideascale.com/t/UM5UZBmun</t>
  </si>
  <si>
    <t>communitybond.io Integrate</t>
  </si>
  <si>
    <t>http://app.ideascale.com/t/UM5UZBna1</t>
  </si>
  <si>
    <t>Cardano based trading card game TCG</t>
  </si>
  <si>
    <t>http://app.ideascale.com/t/UM5UZBndq</t>
  </si>
  <si>
    <t>School of Life</t>
  </si>
  <si>
    <t>http://app.ideascale.com/t/UM5UZBmtx</t>
  </si>
  <si>
    <t>Project Rockstar - the MAIN hustle</t>
  </si>
  <si>
    <t>http://app.ideascale.com/t/UM5UZBm3f</t>
  </si>
  <si>
    <t>de-way: empowering ideas</t>
  </si>
  <si>
    <t>http://app.ideascale.com/t/UM5UZBnNs</t>
  </si>
  <si>
    <t>Collude: Empowering Artists In Film</t>
  </si>
  <si>
    <t>http://app.ideascale.com/t/UM5UZBmjV</t>
  </si>
  <si>
    <t>DAOs to Fund Projects</t>
  </si>
  <si>
    <t>http://app.ideascale.com/t/UM5UZBnSW</t>
  </si>
  <si>
    <t>Gamify Your Life using Cardano</t>
  </si>
  <si>
    <t>http://app.ideascale.com/t/UM5UZBnMH</t>
  </si>
  <si>
    <t>Ecommerce and lending platform</t>
  </si>
  <si>
    <t>http://app.ideascale.com/t/UM5UZBnYI</t>
  </si>
  <si>
    <t>OctoWars</t>
  </si>
  <si>
    <t>http://app.ideascale.com/t/UM5UZBmpl</t>
  </si>
  <si>
    <t>Staking Pool as a Service</t>
  </si>
  <si>
    <t>http://app.ideascale.com/t/UM5UZBneI</t>
  </si>
  <si>
    <t>M2-World-ERP</t>
  </si>
  <si>
    <t>http://app.ideascale.com/t/UM5UZBnA9</t>
  </si>
  <si>
    <t>M2 Realfi openhardware</t>
  </si>
  <si>
    <t>http://app.ideascale.com/t/UM5UZBnbg</t>
  </si>
  <si>
    <t>NFT Business lessons</t>
  </si>
  <si>
    <t>http://app.ideascale.com/t/UM5UZBmjj</t>
  </si>
  <si>
    <t>Individuals Security Tracking</t>
  </si>
  <si>
    <t>http://app.ideascale.com/t/UM5UZBnX6</t>
  </si>
  <si>
    <t>GIST - Cardano / Polkadot Bridge</t>
  </si>
  <si>
    <t>http://app.ideascale.com/t/UM5UZBmij</t>
  </si>
  <si>
    <t>Shark Tank 2.0 - Reality Show</t>
  </si>
  <si>
    <t>http://app.ideascale.com/t/UM5UZBmui</t>
  </si>
  <si>
    <t>Patient Data Marketplace DApp</t>
  </si>
  <si>
    <t>http://app.ideascale.com/t/UM5UZBmvV</t>
  </si>
  <si>
    <t>Divine Blockchain</t>
  </si>
  <si>
    <t>http://app.ideascale.com/t/UM5UZBmpc</t>
  </si>
  <si>
    <t>Dolos: dVPN</t>
  </si>
  <si>
    <t>http://app.ideascale.com/t/UM5UZBm8t</t>
  </si>
  <si>
    <t>Payments for High Risk Businesses</t>
  </si>
  <si>
    <t>http://app.ideascale.com/t/UM5UZBm3C</t>
  </si>
  <si>
    <t>API powering ticket distribution</t>
  </si>
  <si>
    <t>http://app.ideascale.com/t/UM5UZBnKo</t>
  </si>
  <si>
    <t>Shared Reality - immutable database</t>
  </si>
  <si>
    <t>http://app.ideascale.com/t/UM5UZBmyc</t>
  </si>
  <si>
    <t>Shared Reality - incentive token</t>
  </si>
  <si>
    <t>http://app.ideascale.com/t/UM5UZBnI3</t>
  </si>
  <si>
    <t>M2-mini-atm</t>
  </si>
  <si>
    <t>http://app.ideascale.com/t/UM5UZBnBH</t>
  </si>
  <si>
    <t>Efficient Markets for Public Goods</t>
  </si>
  <si>
    <t>http://app.ideascale.com/t/UM5UZBmpz</t>
  </si>
  <si>
    <t>Decentralised Advertising Platform.</t>
  </si>
  <si>
    <t>http://app.ideascale.com/t/UM5UZBmoh</t>
  </si>
  <si>
    <t>Financial Literacy For All</t>
  </si>
  <si>
    <t>http://app.ideascale.com/t/UM5UZBnWG</t>
  </si>
  <si>
    <t>Car service history</t>
  </si>
  <si>
    <t>http://app.ideascale.com/t/UM5UZBnO8</t>
  </si>
  <si>
    <t>Hard money on Cardano</t>
  </si>
  <si>
    <t>http://app.ideascale.com/t/UM5UZBmod</t>
  </si>
  <si>
    <t>Aregato - ADA ebook marketplace</t>
  </si>
  <si>
    <t>http://app.ideascale.com/t/UM5UZBnQx</t>
  </si>
  <si>
    <t>Data Marketplace with AI powered</t>
  </si>
  <si>
    <t>http://app.ideascale.com/t/UM5UZBnBf</t>
  </si>
  <si>
    <t>Planet Cardano - Gamification</t>
  </si>
  <si>
    <t>http://app.ideascale.com/t/UM5UZBml9</t>
  </si>
  <si>
    <t>B2B Ecosystem</t>
  </si>
  <si>
    <t>http://app.ideascale.com/t/UM5UZBncr</t>
  </si>
  <si>
    <t>Sweaty</t>
  </si>
  <si>
    <t>http://app.ideascale.com/t/UM5UZBnGX</t>
  </si>
  <si>
    <t>Project Babbage: Ada Makes Movies</t>
  </si>
  <si>
    <t>http://app.ideascale.com/t/UM5UZBm4m</t>
  </si>
  <si>
    <t>Donors choose - like' application</t>
  </si>
  <si>
    <t>http://app.ideascale.com/t/UM5UZBnae</t>
  </si>
  <si>
    <t>Nature Coin: Climate Change DAO</t>
  </si>
  <si>
    <t>http://app.ideascale.com/t/UM5UZBm3E</t>
  </si>
  <si>
    <t>Develop to Earn</t>
  </si>
  <si>
    <t>http://app.ideascale.com/t/UM5UZBnSn</t>
  </si>
  <si>
    <t>IG-inspired DApp for Pet lover</t>
  </si>
  <si>
    <t>http://app.ideascale.com/t/UM5UZBnYD</t>
  </si>
  <si>
    <t>DOOH media meets decentralized tech</t>
  </si>
  <si>
    <t>http://app.ideascale.com/t/UM5UZBnCh</t>
  </si>
  <si>
    <t>Bring traffic to brick&amp;mortar biz</t>
  </si>
  <si>
    <t>http://app.ideascale.com/t/UM5UZBmvC</t>
  </si>
  <si>
    <t>Marketplace</t>
  </si>
  <si>
    <t>http://app.ideascale.com/t/UM5UZBnKQ</t>
  </si>
  <si>
    <t>NAGchi</t>
  </si>
  <si>
    <t>http://app.ideascale.com/t/UM5UZBnec</t>
  </si>
  <si>
    <t>NFTree: regenerating the planet</t>
  </si>
  <si>
    <t>http://app.ideascale.com/t/UM5UZBnPO</t>
  </si>
  <si>
    <t>Online Shopping</t>
  </si>
  <si>
    <t>http://app.ideascale.com/t/UM5UZBnAJ</t>
  </si>
  <si>
    <t>Community Tools Maintenance/Updates</t>
  </si>
  <si>
    <t>http://app.ideascale.com/t/UM5UZBnIz</t>
  </si>
  <si>
    <t>Connecting Asian Voters &amp; Proposers</t>
  </si>
  <si>
    <t>http://app.ideascale.com/t/UM5UZBnLN</t>
  </si>
  <si>
    <t>Catalyst QA Automation scripts</t>
  </si>
  <si>
    <t>http://app.ideascale.com/t/UM5UZBnLy</t>
  </si>
  <si>
    <t>Catalyst: Exploratory Data Analysis</t>
  </si>
  <si>
    <t>http://app.ideascale.com/t/UM5UZBnIh</t>
  </si>
  <si>
    <t>Voter Tool - AIM</t>
  </si>
  <si>
    <t>http://app.ideascale.com/t/UM5UZBnJ5</t>
  </si>
  <si>
    <t>Power Up The Catalyst Circle</t>
  </si>
  <si>
    <t>http://app.ideascale.com/t/UM5UZBoR4</t>
  </si>
  <si>
    <t>Oversight of Catalyst Circle</t>
  </si>
  <si>
    <t>http://app.ideascale.com/t/UM5UZBndB</t>
  </si>
  <si>
    <t>Distributed Work-Reward Mechanism</t>
  </si>
  <si>
    <t>http://app.ideascale.com/t/UM5UZBm5R</t>
  </si>
  <si>
    <t>Cardano Smart Voting</t>
  </si>
  <si>
    <t>http://app.ideascale.com/t/UM5UZBmqJ</t>
  </si>
  <si>
    <t>Catalyst Interactive News Journal</t>
  </si>
  <si>
    <t>http://app.ideascale.com/t/UM5UZBnFD</t>
  </si>
  <si>
    <t>2Min Review</t>
  </si>
  <si>
    <t>http://app.ideascale.com/t/UM5UZBnfD</t>
  </si>
  <si>
    <t>Cardano Catalyst TV</t>
  </si>
  <si>
    <t>http://app.ideascale.com/t/UM5UZBnd3</t>
  </si>
  <si>
    <t>Consenz: A Virtual Parliament App</t>
  </si>
  <si>
    <t>http://app.ideascale.com/t/UM5UZBm0C</t>
  </si>
  <si>
    <t>Catalyst Proposals Assessment Guide</t>
  </si>
  <si>
    <t>http://app.ideascale.com/t/UM5UZBndT</t>
  </si>
  <si>
    <t>Design &amp; Sim of Voting Influence</t>
  </si>
  <si>
    <t>http://app.ideascale.com/t/UM5UZBmp2</t>
  </si>
  <si>
    <t>Stake Pool Operators Video Series</t>
  </si>
  <si>
    <t>http://app.ideascale.com/t/UM5UZBnO0</t>
  </si>
  <si>
    <t>Distributed Collaboration Protocol</t>
  </si>
  <si>
    <t>http://app.ideascale.com/t/UM5UZBnai</t>
  </si>
  <si>
    <t>Improve the Quality of CA Reviews</t>
  </si>
  <si>
    <t>http://app.ideascale.com/t/UM5UZBnL5</t>
  </si>
  <si>
    <t>Catalyst Compass</t>
  </si>
  <si>
    <t>http://app.ideascale.com/t/UM5UZBmp5</t>
  </si>
  <si>
    <t>Testing MyVoice MVP in Catalyst</t>
  </si>
  <si>
    <t>http://app.ideascale.com/t/UM5UZBnW3</t>
  </si>
  <si>
    <t>Fostering Japanese young proposers</t>
  </si>
  <si>
    <t>http://app.ideascale.com/t/UM5UZBm3T</t>
  </si>
  <si>
    <t>Connect East Asian Entrepreneurs</t>
  </si>
  <si>
    <t>http://app.ideascale.com/t/UM5UZBnMJ</t>
  </si>
  <si>
    <t>Fund 7+8 Campaign</t>
  </si>
  <si>
    <t>http://app.ideascale.com/t/UM5UZBmip</t>
  </si>
  <si>
    <t>WADA Proposer Workshops</t>
  </si>
  <si>
    <t>http://app.ideascale.com/t/UM5UZBmm2</t>
  </si>
  <si>
    <t>Proposals Mentors Marketplace</t>
  </si>
  <si>
    <t>http://app.ideascale.com/t/UM5UZBnWd</t>
  </si>
  <si>
    <t>After Town Hall by Swarm</t>
  </si>
  <si>
    <t>http://app.ideascale.com/t/UM5UZBmin</t>
  </si>
  <si>
    <t>Taiwan Outreach</t>
  </si>
  <si>
    <t>http://app.ideascale.com/t/UM5UZBnC1</t>
  </si>
  <si>
    <t>Cardano Community Campus</t>
  </si>
  <si>
    <t>http://app.ideascale.com/t/UM5UZBnaT</t>
  </si>
  <si>
    <t>CARDONEX ⚡</t>
  </si>
  <si>
    <t>http://app.ideascale.com/t/UM5UZBmlv</t>
  </si>
  <si>
    <t>University/College Outreach</t>
  </si>
  <si>
    <t>http://app.ideascale.com/t/UM5UZBmrp</t>
  </si>
  <si>
    <t>Entrepreneurs/Developers Community</t>
  </si>
  <si>
    <t>http://app.ideascale.com/t/UM5UZBmsw</t>
  </si>
  <si>
    <t>Hackathons for Startups in Ethiopia</t>
  </si>
  <si>
    <t>http://app.ideascale.com/t/UM5UZBnLG</t>
  </si>
  <si>
    <t>Video content about Mini-Proposals</t>
  </si>
  <si>
    <t>http://app.ideascale.com/t/UM5UZBnak</t>
  </si>
  <si>
    <t>ADA buyers collection</t>
  </si>
  <si>
    <t>http://app.ideascale.com/t/UM5UZBndG</t>
  </si>
  <si>
    <t>No-Code for Citizen Developers</t>
  </si>
  <si>
    <t>http://app.ideascale.com/t/UM5UZBnfp</t>
  </si>
  <si>
    <t>Cardano exposure on Times Square</t>
  </si>
  <si>
    <t>http://app.ideascale.com/t/UM5UZBnDR</t>
  </si>
  <si>
    <t>Vietnam Tech StartupClub on Cardano</t>
  </si>
  <si>
    <t>http://app.ideascale.com/t/UM5UZBneY</t>
  </si>
  <si>
    <t>Community Bond - CRM tool for SME</t>
  </si>
  <si>
    <t>http://app.ideascale.com/t/UM5UZBna5</t>
  </si>
  <si>
    <t>SMALL GROUPS BETTER UNDERSTAND</t>
  </si>
  <si>
    <t>http://app.ideascale.com/t/UM5UZBnC3</t>
  </si>
  <si>
    <t>Small Business Case Study</t>
  </si>
  <si>
    <t>http://app.ideascale.com/t/UM5UZBmkb</t>
  </si>
  <si>
    <t>Catalyst Infosession at Tech Events</t>
  </si>
  <si>
    <t>http://app.ideascale.com/t/UM5UZBnOS</t>
  </si>
  <si>
    <t>Cardano &amp; Enterprise Dev Agencies</t>
  </si>
  <si>
    <t>http://app.ideascale.com/t/UM5UZBnFm</t>
  </si>
  <si>
    <t>Develop Cardano visuals</t>
  </si>
  <si>
    <t>http://app.ideascale.com/t/UM5UZBnK7</t>
  </si>
  <si>
    <t>A YT Channel On Decentralization</t>
  </si>
  <si>
    <t>http://app.ideascale.com/t/UM5UZBm9x</t>
  </si>
  <si>
    <t>SOIL - Scalable Open Innovation</t>
  </si>
  <si>
    <t>http://app.ideascale.com/t/UM5UZBmzh</t>
  </si>
  <si>
    <t>GovWorkCenter Platform</t>
  </si>
  <si>
    <t>http://app.ideascale.com/t/UM5UZBm7r</t>
  </si>
  <si>
    <t>Competition (Top 40 under 40)</t>
  </si>
  <si>
    <t>http://app.ideascale.com/t/UM5UZBnAk</t>
  </si>
  <si>
    <t>Catalyst Crypto Venture Capital</t>
  </si>
  <si>
    <t>http://app.ideascale.com/t/UM5UZBnP1</t>
  </si>
  <si>
    <t>The Catalyst School</t>
  </si>
  <si>
    <t>http://app.ideascale.com/t/UM5UZBm1M</t>
  </si>
  <si>
    <t>In-Wallet Onboarding for ADAholders</t>
  </si>
  <si>
    <t>http://app.ideascale.com/t/UM5UZBmpW</t>
  </si>
  <si>
    <t>Eastern TownHall Team Operation</t>
  </si>
  <si>
    <t>http://app.ideascale.com/t/UM5UZBnMN</t>
  </si>
  <si>
    <t>The Catalyst School - Website</t>
  </si>
  <si>
    <t>http://app.ideascale.com/t/UM5UZBnIS</t>
  </si>
  <si>
    <t>Incentivized Voter Survey - AIM</t>
  </si>
  <si>
    <t>http://app.ideascale.com/t/UM5UZBnTQ</t>
  </si>
  <si>
    <t>Community Site: Development - AIM</t>
  </si>
  <si>
    <t>http://app.ideascale.com/t/UM5UZBnMy</t>
  </si>
  <si>
    <t>Match members profiles with tasks</t>
  </si>
  <si>
    <t>http://app.ideascale.com/t/UM5UZBm5D</t>
  </si>
  <si>
    <t>Catalyst-Swarm-Genesis GitBook</t>
  </si>
  <si>
    <t>http://app.ideascale.com/t/UM5UZBnTS</t>
  </si>
  <si>
    <t>80 Multi Language How to ?-podcasts</t>
  </si>
  <si>
    <t>http://app.ideascale.com/t/UM5UZBnWk</t>
  </si>
  <si>
    <t>WADA Uni Students Catalyst Registry</t>
  </si>
  <si>
    <t>http://app.ideascale.com/t/UM5UZBnfL</t>
  </si>
  <si>
    <t>Weekly Swarm Sessions</t>
  </si>
  <si>
    <t>http://app.ideascale.com/t/UM5UZBmis</t>
  </si>
  <si>
    <t>Catalyst Video Series w/Kaizen</t>
  </si>
  <si>
    <t>http://app.ideascale.com/t/UM5UZBml7</t>
  </si>
  <si>
    <t>Community Subscription Fees Recoup</t>
  </si>
  <si>
    <t>http://app.ideascale.com/t/UM5UZBnfi</t>
  </si>
  <si>
    <t>Animated Explainer Videos-AIM</t>
  </si>
  <si>
    <t>http://app.ideascale.com/t/UM5UZBnBv</t>
  </si>
  <si>
    <t>The Catalyst School - NFT Rewards</t>
  </si>
  <si>
    <t>http://app.ideascale.com/t/UM5UZBnIO</t>
  </si>
  <si>
    <t>Off to On-Chain Self Governance</t>
  </si>
  <si>
    <t>http://app.ideascale.com/t/UM5UZBnfc</t>
  </si>
  <si>
    <t>Micropayments for Catalyst</t>
  </si>
  <si>
    <t>http://app.ideascale.com/t/UM5UZBmjP</t>
  </si>
  <si>
    <t>Let's make Live-NFT's with 2500 Art</t>
  </si>
  <si>
    <t>http://app.ideascale.com/t/UM5UZBnMV</t>
  </si>
  <si>
    <t>Global Mission Driven News Room</t>
  </si>
  <si>
    <t>http://app.ideascale.com/t/UM5UZBnYq</t>
  </si>
  <si>
    <t>Decentralized Catalyst Incubator</t>
  </si>
  <si>
    <t>http://app.ideascale.com/t/UM5UZBnXc</t>
  </si>
  <si>
    <t>The Blockchain Class by Adatruth</t>
  </si>
  <si>
    <t>http://app.ideascale.com/t/UM5UZBnaX</t>
  </si>
  <si>
    <t>Tutorchain.io - Catalyst use case</t>
  </si>
  <si>
    <t>http://app.ideascale.com/t/UM5UZBnYT</t>
  </si>
  <si>
    <t>NAGchi Cares</t>
  </si>
  <si>
    <t>http://app.ideascale.com/t/UM5UZBnem</t>
  </si>
  <si>
    <t>Catalyst Buddies System</t>
  </si>
  <si>
    <t>http://app.ideascale.com/t/UM5UZBnTo</t>
  </si>
  <si>
    <t>Catalyst 24h Streaming TV Programs</t>
  </si>
  <si>
    <t>http://app.ideascale.com/t/UM5UZBnbS</t>
  </si>
  <si>
    <t>Marketing, Marketing, Marketing!</t>
  </si>
  <si>
    <t>http://app.ideascale.com/t/UM5UZBnH8</t>
  </si>
  <si>
    <t>Cross-chain Asset Transfer Standard</t>
  </si>
  <si>
    <t>http://app.ideascale.com/t/UM5UZBnX2</t>
  </si>
  <si>
    <t>CardanoWall, new levels of PoE</t>
  </si>
  <si>
    <t>http://app.ideascale.com/t/UM5UZBmkV</t>
  </si>
  <si>
    <t>Applying Oracle Performance Metrics</t>
  </si>
  <si>
    <t>http://app.ideascale.com/t/UM5UZBnKY</t>
  </si>
  <si>
    <t>Logosphere - Cell Level Security</t>
  </si>
  <si>
    <t>http://app.ideascale.com/t/UM5UZBnWx</t>
  </si>
  <si>
    <t>Give Users security and confidence</t>
  </si>
  <si>
    <t>http://app.ideascale.com/t/UM5UZBnYy</t>
  </si>
  <si>
    <t>Frictionless document verification</t>
  </si>
  <si>
    <t>http://app.ideascale.com/t/UM5UZBnQe</t>
  </si>
  <si>
    <t>How often can a brand contact you?</t>
  </si>
  <si>
    <t>http://app.ideascale.com/t/UM5UZBnfO</t>
  </si>
  <si>
    <t>Data traceability and verification</t>
  </si>
  <si>
    <t>http://app.ideascale.com/t/UM5UZBm5B</t>
  </si>
  <si>
    <t>Metadata search engine enhancements</t>
  </si>
  <si>
    <t>http://app.ideascale.com/t/UM5UZBnDb</t>
  </si>
  <si>
    <t>Deqree: Certificate Validation 🎓</t>
  </si>
  <si>
    <t>http://app.ideascale.com/t/UM5UZBmlS</t>
  </si>
  <si>
    <t>Open health metrics in Colombia</t>
  </si>
  <si>
    <t>http://app.ideascale.com/t/UM5UZBnXs</t>
  </si>
  <si>
    <t>Meta-data financial real use case 🔥</t>
  </si>
  <si>
    <t>http://app.ideascale.com/t/UM5UZBnS1</t>
  </si>
  <si>
    <t>Books: Legacy Discovery</t>
  </si>
  <si>
    <t>http://app.ideascale.com/t/UM5UZBnVh</t>
  </si>
  <si>
    <t>Stable-token Registry</t>
  </si>
  <si>
    <t>http://app.ideascale.com/t/UM5UZBm0w</t>
  </si>
  <si>
    <t>Proof of Insurance</t>
  </si>
  <si>
    <t>http://app.ideascale.com/t/UM5UZBncx</t>
  </si>
  <si>
    <t>IoT powered Blockchain Metadata</t>
  </si>
  <si>
    <t>http://app.ideascale.com/t/UM5UZBnB3</t>
  </si>
  <si>
    <t>Tutorchain.io - On chain reviews</t>
  </si>
  <si>
    <t>http://app.ideascale.com/t/UM5UZBnYL</t>
  </si>
  <si>
    <t>AtalaGOTCHI</t>
  </si>
  <si>
    <t>http://app.ideascale.com/t/UM5UZBnfA</t>
  </si>
  <si>
    <t>Donation &amp; Reward Tracking</t>
  </si>
  <si>
    <t>http://app.ideascale.com/t/UM5UZBmjo</t>
  </si>
  <si>
    <t>Generative &amp; Evolving NPC Traits</t>
  </si>
  <si>
    <t>http://app.ideascale.com/t/UM5UZBnSD</t>
  </si>
  <si>
    <t>Sea Safe platform</t>
  </si>
  <si>
    <t>http://app.ideascale.com/t/UM5UZBmpX</t>
  </si>
  <si>
    <t>Community Bond - Metadata</t>
  </si>
  <si>
    <t>http://app.ideascale.com/t/UM5UZBnbR</t>
  </si>
  <si>
    <t>Knowledge Graph platform</t>
  </si>
  <si>
    <t>http://app.ideascale.com/t/UM5UZBnc0</t>
  </si>
  <si>
    <t>Foorigin: The Future of Food Chain</t>
  </si>
  <si>
    <t>http://app.ideascale.com/t/UM5UZBnBe</t>
  </si>
  <si>
    <t>Immutable record of Random Numbers</t>
  </si>
  <si>
    <t>http://app.ideascale.com/t/UM5UZBmkT</t>
  </si>
  <si>
    <t>Metadata in Production</t>
  </si>
  <si>
    <t>http://app.ideascale.com/t/UM5UZBmjN</t>
  </si>
  <si>
    <t>Smart Authentic Tokenized Assets</t>
  </si>
  <si>
    <t>http://app.ideascale.com/t/UM5UZBnfa</t>
  </si>
  <si>
    <t>Food Provenance Data Standard</t>
  </si>
  <si>
    <t>http://app.ideascale.com/t/UM5UZBnel</t>
  </si>
  <si>
    <t>Decentralized World Data Bank</t>
  </si>
  <si>
    <t>http://app.ideascale.com/t/UM5UZBmvW</t>
  </si>
  <si>
    <t>ADA Holders Functioning as Banks</t>
  </si>
  <si>
    <t>http://app.ideascale.com/t/UM5UZBm1C</t>
  </si>
  <si>
    <t>TheCatalystSchool - Focusing Africa</t>
  </si>
  <si>
    <t>http://app.ideascale.com/t/UM5UZBnIY</t>
  </si>
  <si>
    <t>Elevating Manufacturing in Africa</t>
  </si>
  <si>
    <t>http://app.ideascale.com/t/UM5UZBmuF</t>
  </si>
  <si>
    <t>MCA: A Model School in South Africa</t>
  </si>
  <si>
    <t>http://app.ideascale.com/t/UM5UZBmmk</t>
  </si>
  <si>
    <t>Wutano Token - Africa Health System</t>
  </si>
  <si>
    <t>http://app.ideascale.com/t/UM5UZBm04</t>
  </si>
  <si>
    <t>Swahili News, Insight, Onboarding</t>
  </si>
  <si>
    <t>http://app.ideascale.com/t/UM5UZBmmY</t>
  </si>
  <si>
    <t>Planting Roots in Africa</t>
  </si>
  <si>
    <t>http://app.ideascale.com/t/UM5UZBmjk</t>
  </si>
  <si>
    <t>Global Sustainable Stories/Usecases</t>
  </si>
  <si>
    <t>http://app.ideascale.com/t/UM5UZBnYp</t>
  </si>
  <si>
    <t>African Learning Institutions SPOs</t>
  </si>
  <si>
    <t>http://app.ideascale.com/t/UM5UZBnPb</t>
  </si>
  <si>
    <t>P2P:Trade Cardano tokens with Cash</t>
  </si>
  <si>
    <t>http://app.ideascale.com/t/UM5UZBmnn</t>
  </si>
  <si>
    <t>Cardano Africa Starter Kit (CASK)</t>
  </si>
  <si>
    <t>http://app.ideascale.com/t/UM5UZBmjf</t>
  </si>
  <si>
    <t>Cardano Health Infrastructure</t>
  </si>
  <si>
    <t>http://app.ideascale.com/t/UM5UZBnfn</t>
  </si>
  <si>
    <t>ADA News in African languages</t>
  </si>
  <si>
    <t>http://app.ideascale.com/t/UM5UZBnPu</t>
  </si>
  <si>
    <t>Payment with ADA in Ethiopia</t>
  </si>
  <si>
    <t>http://app.ideascale.com/t/UM5UZBnOg</t>
  </si>
  <si>
    <t>Supply-Chain for Agriculture</t>
  </si>
  <si>
    <t>http://app.ideascale.com/t/UM5UZBmrY</t>
  </si>
  <si>
    <t>iFoncier Land Registry Burkina Faso</t>
  </si>
  <si>
    <t>http://app.ideascale.com/t/UM5UZBmlJ</t>
  </si>
  <si>
    <t>Sudan ARABIC Cardano Community</t>
  </si>
  <si>
    <t>http://app.ideascale.com/t/UM5UZBnFX</t>
  </si>
  <si>
    <t>Cardano Fellows Uganda (CFU)</t>
  </si>
  <si>
    <t>http://app.ideascale.com/t/UM5UZBnBF</t>
  </si>
  <si>
    <t>Smart Thrift Savings Wallet</t>
  </si>
  <si>
    <t>http://app.ideascale.com/t/UM5UZBmx2</t>
  </si>
  <si>
    <t>Black Rhino</t>
  </si>
  <si>
    <t>http://app.ideascale.com/t/UM5UZBnRL</t>
  </si>
  <si>
    <t>Employment Contract Dapp</t>
  </si>
  <si>
    <t>http://app.ideascale.com/t/UM5UZBnTy</t>
  </si>
  <si>
    <t>Restrictions and barriers</t>
  </si>
  <si>
    <t>http://app.ideascale.com/t/UM5UZBnWX</t>
  </si>
  <si>
    <t>Identify access to technology</t>
  </si>
  <si>
    <t>http://app.ideascale.com/t/UM5UZBnXp</t>
  </si>
  <si>
    <t>Plutus Lottery ADA Game</t>
  </si>
  <si>
    <t>http://app.ideascale.com/t/UM5UZBmqz</t>
  </si>
  <si>
    <t>Transform Africa through Technology</t>
  </si>
  <si>
    <t>http://app.ideascale.com/t/UM5UZBm64</t>
  </si>
  <si>
    <t>Incorporating Non Profits</t>
  </si>
  <si>
    <t>http://app.ideascale.com/t/UM5UZBnCY</t>
  </si>
  <si>
    <t>Africa Opensource Pharma &amp; Medicine</t>
  </si>
  <si>
    <t>http://app.ideascale.com/t/UM5UZBnbX</t>
  </si>
  <si>
    <t>Enable Digital Governance</t>
  </si>
  <si>
    <t>http://app.ideascale.com/t/UM5UZBmtD</t>
  </si>
  <si>
    <t>LINX: Chat | Connect | Trade</t>
  </si>
  <si>
    <t>http://app.ideascale.com/t/UM5UZBmpb</t>
  </si>
  <si>
    <t>Blockchain powered banking</t>
  </si>
  <si>
    <t>http://app.ideascale.com/t/UM5UZBmml</t>
  </si>
  <si>
    <t>Digitised Certificate of Origin</t>
  </si>
  <si>
    <t>http://app.ideascale.com/t/UM5UZBnJA</t>
  </si>
  <si>
    <t>Fair Pricing for Ethiopian Coffee</t>
  </si>
  <si>
    <t>http://app.ideascale.com/t/UM5UZBnTq</t>
  </si>
  <si>
    <t>WiFi Hotspots &amp; Internet Cafes</t>
  </si>
  <si>
    <t>http://app.ideascale.com/t/UM5UZBneT</t>
  </si>
  <si>
    <t>Connect, Trust, Invest : Africa</t>
  </si>
  <si>
    <t>http://app.ideascale.com/t/UM5UZBnNv</t>
  </si>
  <si>
    <t>JUNGLE</t>
  </si>
  <si>
    <t>http://app.ideascale.com/t/UM5UZBm5n</t>
  </si>
  <si>
    <t>Farm Management Software in Africa</t>
  </si>
  <si>
    <t>http://app.ideascale.com/t/UM5UZBnUM</t>
  </si>
  <si>
    <t>Locating Culture</t>
  </si>
  <si>
    <t>http://app.ideascale.com/t/UM5UZBndO</t>
  </si>
  <si>
    <t>DApp Binding Arbitration Africa</t>
  </si>
  <si>
    <t>http://app.ideascale.com/t/UM5UZBnXT</t>
  </si>
  <si>
    <t>Cardano and Christianity for Africa</t>
  </si>
  <si>
    <t>http://app.ideascale.com/t/UM5UZBnHM</t>
  </si>
  <si>
    <t>Auto-onboard smallholder farmers</t>
  </si>
  <si>
    <t>http://app.ideascale.com/t/UM5UZBmvz</t>
  </si>
  <si>
    <t>Location, Location, Integration</t>
  </si>
  <si>
    <t>http://app.ideascale.com/t/UM5UZBmtO</t>
  </si>
  <si>
    <t>SHiELD Africa, grow Cardano</t>
  </si>
  <si>
    <t>http://app.ideascale.com/t/UM5UZBm8S</t>
  </si>
  <si>
    <t>Maladex: Algorithmic Swaps Protocol</t>
  </si>
  <si>
    <t>http://app.ideascale.com/t/UM5UZBnGe</t>
  </si>
  <si>
    <t>Maladex: Cardano Index Funds</t>
  </si>
  <si>
    <t>http://app.ideascale.com/t/UM5UZBnGj</t>
  </si>
  <si>
    <t>Indigo: Synthetic Assets on Cardano</t>
  </si>
  <si>
    <t>http://app.ideascale.com/t/UM5UZBmmL</t>
  </si>
  <si>
    <t>Ensuro: A Decentralized Insurance</t>
  </si>
  <si>
    <t>http://app.ideascale.com/t/UM5UZBnBB</t>
  </si>
  <si>
    <t>DeFi for Cardano - Learning Portal</t>
  </si>
  <si>
    <t>http://app.ideascale.com/t/UM5UZBmjY</t>
  </si>
  <si>
    <t>Algorand - Cardano DeFi bridge</t>
  </si>
  <si>
    <t>http://app.ideascale.com/t/UM5UZBnRC</t>
  </si>
  <si>
    <t>Community Oracle (free) Price Feeds</t>
  </si>
  <si>
    <t>http://app.ideascale.com/t/UM5UZBnUp</t>
  </si>
  <si>
    <t>Wise Rabbit- Livestock Investment</t>
  </si>
  <si>
    <t>http://app.ideascale.com/t/UM5UZBmzT</t>
  </si>
  <si>
    <t>Tools for auto and home loans</t>
  </si>
  <si>
    <t>http://app.ideascale.com/t/UM5UZBnY0</t>
  </si>
  <si>
    <t>Fund unlimited social microlending</t>
  </si>
  <si>
    <t>http://app.ideascale.com/t/UM5UZBmuT</t>
  </si>
  <si>
    <t>Cardano Offline Developer's Kit</t>
  </si>
  <si>
    <t>http://app.ideascale.com/t/UM5UZBmvF</t>
  </si>
  <si>
    <t>Liquid Labor - Freelancer Contracts</t>
  </si>
  <si>
    <t>http://app.ideascale.com/t/UM5UZBndF</t>
  </si>
  <si>
    <t>AdaSwap - The next-gen DEX!</t>
  </si>
  <si>
    <t>http://app.ideascale.com/t/UM5UZBnfo</t>
  </si>
  <si>
    <t>Mosaic: DeFi Functionality for NFTs</t>
  </si>
  <si>
    <t>http://app.ideascale.com/t/UM5UZBnSz</t>
  </si>
  <si>
    <t>Panther - Private Layer 2 Protocol</t>
  </si>
  <si>
    <t>http://app.ideascale.com/t/UM5UZBnfV</t>
  </si>
  <si>
    <t>DeFi Bounty System</t>
  </si>
  <si>
    <t>http://app.ideascale.com/t/UM5UZBnPD</t>
  </si>
  <si>
    <t>Pharo ACM</t>
  </si>
  <si>
    <t>http://app.ideascale.com/t/UM5UZBndY</t>
  </si>
  <si>
    <t>Decentralized Sous Sous Savings</t>
  </si>
  <si>
    <t>http://app.ideascale.com/t/UM5UZBnfu</t>
  </si>
  <si>
    <t>Oracle for CPI data</t>
  </si>
  <si>
    <t>http://app.ideascale.com/t/UM5UZBmlj</t>
  </si>
  <si>
    <t>Fantasy Bidding with Staked Funds</t>
  </si>
  <si>
    <t>http://app.ideascale.com/t/UM5UZBmrW</t>
  </si>
  <si>
    <t>Influence Quality Price &amp; Image</t>
  </si>
  <si>
    <t>http://app.ideascale.com/t/UM5UZBnJk</t>
  </si>
  <si>
    <t>Automated Phishing/Scam Detection</t>
  </si>
  <si>
    <t>http://app.ideascale.com/t/UM5UZBmon</t>
  </si>
  <si>
    <t>CARDANO DLT-360 RISK RADAR</t>
  </si>
  <si>
    <t>http://app.ideascale.com/t/UM5UZBnN4</t>
  </si>
  <si>
    <t>Cardano Risk Profile Audit</t>
  </si>
  <si>
    <t>http://app.ideascale.com/t/UM5UZBmqa</t>
  </si>
  <si>
    <t>DragonDefender Spam/Imposter Killer</t>
  </si>
  <si>
    <t>http://app.ideascale.com/t/UM5UZBneD</t>
  </si>
  <si>
    <t>Smart Contract Blacklisting</t>
  </si>
  <si>
    <t>http://app.ideascale.com/t/UM5UZBm9R</t>
  </si>
  <si>
    <t>Crypto Regulation Surveillance</t>
  </si>
  <si>
    <t>http://app.ideascale.com/t/UM5UZBnbq</t>
  </si>
  <si>
    <t>Scam Alert</t>
  </si>
  <si>
    <t>http://app.ideascale.com/t/UM5UZBmno</t>
  </si>
  <si>
    <t>Cardano Threat Identification</t>
  </si>
  <si>
    <t>http://app.ideascale.com/t/UM5UZBnS5</t>
  </si>
  <si>
    <t>Automated Cyber Threat Intelligence</t>
  </si>
  <si>
    <t>http://app.ideascale.com/t/UM5UZBm01</t>
  </si>
  <si>
    <t>On-boarding East Asia Today!</t>
  </si>
  <si>
    <t>http://app.ideascale.com/t/UM5UZBnHn</t>
  </si>
  <si>
    <t>Japanese SPO community management</t>
  </si>
  <si>
    <t>http://app.ideascale.com/t/UM5UZBmnY</t>
  </si>
  <si>
    <t>CatalystSchool - Eastern Hemisphere</t>
  </si>
  <si>
    <t>http://app.ideascale.com/t/UM5UZBnYC</t>
  </si>
  <si>
    <t>Educational Content in a Single Web</t>
  </si>
  <si>
    <t>http://app.ideascale.com/t/UM5UZBmyT</t>
  </si>
  <si>
    <t>The Catalyst School - Multilanguage</t>
  </si>
  <si>
    <t>http://app.ideascale.com/t/UM5UZBnIU</t>
  </si>
  <si>
    <t>Bring Smart Contracts to Vietnam</t>
  </si>
  <si>
    <t>http://app.ideascale.com/t/UM5UZBm1E</t>
  </si>
  <si>
    <t>Voter tool translations - AIM</t>
  </si>
  <si>
    <t>http://app.ideascale.com/t/UM5UZBnMp</t>
  </si>
  <si>
    <t>Spanish News, Insights, Onboarding</t>
  </si>
  <si>
    <t>http://app.ideascale.com/t/UM5UZBmmB</t>
  </si>
  <si>
    <t>Cardano Center Poland - web and SM</t>
  </si>
  <si>
    <t>http://app.ideascale.com/t/UM5UZBnTx</t>
  </si>
  <si>
    <t>ALDEA Wiki - Phase 2 - Portuguese</t>
  </si>
  <si>
    <t>http://app.ideascale.com/t/UM5UZBnI4</t>
  </si>
  <si>
    <t>Indonesian Community Web-Portal</t>
  </si>
  <si>
    <t>http://app.ideascale.com/t/UM5UZBnXH</t>
  </si>
  <si>
    <t>Translating ProjectCatalyst</t>
  </si>
  <si>
    <t>http://app.ideascale.com/t/UM5UZBmmS</t>
  </si>
  <si>
    <t>French &amp; Arabic resources &amp;trainers</t>
  </si>
  <si>
    <t>http://app.ideascale.com/t/UM5UZBmmg</t>
  </si>
  <si>
    <t>SPOCRA: Expand Geographic Reach</t>
  </si>
  <si>
    <t>http://app.ideascale.com/t/UM5UZBnY1</t>
  </si>
  <si>
    <t>Lovelace translation Portuguese</t>
  </si>
  <si>
    <t>http://app.ideascale.com/t/UM5UZBnT1</t>
  </si>
  <si>
    <t>Catalyst Course in Vietnamese</t>
  </si>
  <si>
    <t>http://app.ideascale.com/t/UM5UZBncG</t>
  </si>
  <si>
    <t>Multilingual Cardano Chatbot &amp; KB</t>
  </si>
  <si>
    <t>http://app.ideascale.com/t/UM5UZBmxf</t>
  </si>
  <si>
    <t>100 Cardano animations non English</t>
  </si>
  <si>
    <t>http://app.ideascale.com/t/UM5UZBnQn</t>
  </si>
  <si>
    <t>Translation into Amharic</t>
  </si>
  <si>
    <t>http://app.ideascale.com/t/UM5UZBnPh</t>
  </si>
  <si>
    <t>Cardano Project in Spanish</t>
  </si>
  <si>
    <t>http://app.ideascale.com/t/UM5UZBmld</t>
  </si>
  <si>
    <t>Short videos in (african) french</t>
  </si>
  <si>
    <t>http://app.ideascale.com/t/UM5UZBnGN</t>
  </si>
  <si>
    <t>Cardano news in Chinese</t>
  </si>
  <si>
    <t>http://app.ideascale.com/t/UM5UZBnDX</t>
  </si>
  <si>
    <t>French Intro to Cardano in Burkina</t>
  </si>
  <si>
    <t>http://app.ideascale.com/t/UM5UZBnMf</t>
  </si>
  <si>
    <t>Content translation for Chinese</t>
  </si>
  <si>
    <t>http://app.ideascale.com/t/UM5UZBmo3</t>
  </si>
  <si>
    <t>Babelada - Translation Community</t>
  </si>
  <si>
    <t>http://app.ideascale.com/t/UM5UZBnXe</t>
  </si>
  <si>
    <t>Translation - Ukrainian - Russian</t>
  </si>
  <si>
    <t>http://app.ideascale.com/t/UM5UZBnQr</t>
  </si>
  <si>
    <t>Educational materials about Cardano</t>
  </si>
  <si>
    <t>http://app.ideascale.com/t/UM5UZBnc1</t>
  </si>
  <si>
    <t>GameChanger: IPS Program</t>
  </si>
  <si>
    <t>http://app.ideascale.com/t/UM5UZBnfd</t>
  </si>
  <si>
    <t>Translate NFT-MAKER to German</t>
  </si>
  <si>
    <t>http://app.ideascale.com/t/UM5UZBnFC</t>
  </si>
  <si>
    <t>French website to learn cardano</t>
  </si>
  <si>
    <t>http://app.ideascale.com/t/UM5UZBmnO</t>
  </si>
  <si>
    <t>Localize Yoroi in French</t>
  </si>
  <si>
    <t>http://app.ideascale.com/t/UM5UZBnGD</t>
  </si>
  <si>
    <t>SEMANA CARDANO</t>
  </si>
  <si>
    <t>http://app.ideascale.com/t/UM5UZBmxH</t>
  </si>
  <si>
    <t>A Graphic Cardano Knowledge Corpus</t>
  </si>
  <si>
    <t>http://app.ideascale.com/t/UM5UZBmx1</t>
  </si>
  <si>
    <t>Cardano BI - Native languages</t>
  </si>
  <si>
    <t>http://app.ideascale.com/t/UM5UZBnCF</t>
  </si>
  <si>
    <t>[Romania] Cardano Business Club</t>
  </si>
  <si>
    <t>http://app.ideascale.com/t/UM5UZBnBX</t>
  </si>
  <si>
    <t>Cardano Romania Community Knowledge</t>
  </si>
  <si>
    <t>http://app.ideascale.com/t/UM5UZBnBq</t>
  </si>
  <si>
    <t>Multi-Source Translation Pipeline</t>
  </si>
  <si>
    <t>http://app.ideascale.com/t/UM5UZBm9J</t>
  </si>
  <si>
    <t>Pull strategy for Spain</t>
  </si>
  <si>
    <t>http://app.ideascale.com/t/UM5UZBmoJ</t>
  </si>
  <si>
    <t>Encourage Adoption in Universities</t>
  </si>
  <si>
    <t>http://app.ideascale.com/t/UM5UZBnct</t>
  </si>
  <si>
    <t>Multilingual NFT artist Giveaway</t>
  </si>
  <si>
    <t>http://app.ideascale.com/t/UM5UZBmxi</t>
  </si>
  <si>
    <t>Coding Pods</t>
  </si>
  <si>
    <t>http://app.ideascale.com/t/UM5UZBnIJ</t>
  </si>
  <si>
    <t>Direct Donation for Education</t>
  </si>
  <si>
    <t>http://app.ideascale.com/t/UM5UZBnTU</t>
  </si>
  <si>
    <t>CheCha - With ADA Wallets</t>
  </si>
  <si>
    <t>http://app.ideascale.com/t/UM5UZBmtw</t>
  </si>
  <si>
    <t>Defi Credit Union Via Crowd-staking</t>
  </si>
  <si>
    <t>http://app.ideascale.com/t/UM5UZBmoa</t>
  </si>
  <si>
    <t>Green Lion (GL) lending in Ghana</t>
  </si>
  <si>
    <t>http://app.ideascale.com/t/UM5UZBnII</t>
  </si>
  <si>
    <t>Microlending Partnership Models</t>
  </si>
  <si>
    <t>http://app.ideascale.com/t/UM5UZBmiy</t>
  </si>
  <si>
    <t>StableCoin Wallet without Internet</t>
  </si>
  <si>
    <t>http://app.ideascale.com/t/UM5UZBmmb</t>
  </si>
  <si>
    <t>Distributed Income Share Agreements</t>
  </si>
  <si>
    <t>http://app.ideascale.com/t/UM5UZBnHN</t>
  </si>
  <si>
    <t>Lending platform for africans</t>
  </si>
  <si>
    <t>http://app.ideascale.com/t/UM5UZBmvo</t>
  </si>
  <si>
    <t>Trade Finance and Credit Insurance</t>
  </si>
  <si>
    <t>http://app.ideascale.com/t/UM5UZBnfH</t>
  </si>
  <si>
    <t>Helping African Social Savers</t>
  </si>
  <si>
    <t>http://app.ideascale.com/t/UM5UZBnf7</t>
  </si>
  <si>
    <t>Oracle CPI data 47 African counties</t>
  </si>
  <si>
    <t>http://app.ideascale.com/t/UM5UZBmla</t>
  </si>
  <si>
    <t>Scaling up Tontine</t>
  </si>
  <si>
    <t>http://app.ideascale.com/t/UM5UZBnGv</t>
  </si>
  <si>
    <t>IDEA FEST for Fund 6 + 7</t>
  </si>
  <si>
    <t>http://app.ideascale.com/t/UM5UZBmiv</t>
  </si>
  <si>
    <t>Entrepreneur Community Mentoring</t>
  </si>
  <si>
    <t>http://app.ideascale.com/t/UM5UZBnPg</t>
  </si>
  <si>
    <t>Scale up WADA's Outreach Program</t>
  </si>
  <si>
    <t>http://app.ideascale.com/t/UM5UZBmnG</t>
  </si>
  <si>
    <t>Catalyst Virtual Start-up Bootcamp</t>
  </si>
  <si>
    <t>http://app.ideascale.com/t/UM5UZBmjn</t>
  </si>
  <si>
    <t>Mini Proposals as a Service</t>
  </si>
  <si>
    <t>http://app.ideascale.com/t/UM5UZBnaE</t>
  </si>
  <si>
    <t>Open Source Training</t>
  </si>
  <si>
    <t>http://app.ideascale.com/t/UM5UZBnE4</t>
  </si>
  <si>
    <t>Community-Made Interactive Guides</t>
  </si>
  <si>
    <t>http://app.ideascale.com/t/UM5UZBmoV</t>
  </si>
  <si>
    <t>Proposal Framework Tool - AIM</t>
  </si>
  <si>
    <t>http://app.ideascale.com/t/UM5UZBnPG</t>
  </si>
  <si>
    <t>Proposal Templates + Guidelines</t>
  </si>
  <si>
    <t>http://app.ideascale.com/t/UM5UZBna3</t>
  </si>
  <si>
    <t>Catalyst Entrepreneur's Book Club</t>
  </si>
  <si>
    <t>http://app.ideascale.com/t/UM5UZBm94</t>
  </si>
  <si>
    <t>PACE: Idea collaboration tool</t>
  </si>
  <si>
    <t>http://app.ideascale.com/t/UM5UZBnLh</t>
  </si>
  <si>
    <t>Helix Hub Impact Accelerator</t>
  </si>
  <si>
    <t>http://app.ideascale.com/t/UM5UZBnHC</t>
  </si>
  <si>
    <t>Library of Proposer Case Studies</t>
  </si>
  <si>
    <t>http://app.ideascale.com/t/UM5UZBnFl</t>
  </si>
  <si>
    <t>AntFarm</t>
  </si>
  <si>
    <t>http://app.ideascale.com/t/UM5UZBnEl</t>
  </si>
  <si>
    <t>Bond - Connecting entrepreneurs</t>
  </si>
  <si>
    <t>http://app.ideascale.com/t/UM5UZBna9</t>
  </si>
  <si>
    <t>Submission templates and examples</t>
  </si>
  <si>
    <t>http://app.ideascale.com/t/UM5UZBnfR</t>
  </si>
  <si>
    <t>Growthwheel Business Planning Tool</t>
  </si>
  <si>
    <t>http://app.ideascale.com/t/UM5UZBnSO</t>
  </si>
  <si>
    <t>Copy writing for DLT Entrepreneurs</t>
  </si>
  <si>
    <t>http://app.ideascale.com/t/UM5UZBmlM</t>
  </si>
  <si>
    <t>CARDANO Branding In Indonesia</t>
  </si>
  <si>
    <t>http://app.ideascale.com/t/UM5UZBner</t>
  </si>
  <si>
    <t>TrillionCoin Global Charity Token</t>
  </si>
  <si>
    <t>http://app.ideascale.com/t/UM5UZBnal</t>
  </si>
  <si>
    <t>Intellectual Property Training</t>
  </si>
  <si>
    <t>http://app.ideascale.com/t/UM5UZBnfN</t>
  </si>
  <si>
    <t>Cardano roadmap to adoption</t>
  </si>
  <si>
    <t>http://app.ideascale.com/t/UM5UZBnW9</t>
  </si>
  <si>
    <t>Tutorchain.io - for Entrepreneurs</t>
  </si>
  <si>
    <t>http://app.ideascale.com/t/UM5UZBnX5</t>
  </si>
  <si>
    <t>Research in Applying Frameworks-AIM</t>
  </si>
  <si>
    <t>http://app.ideascale.com/t/UM5UZBnPA</t>
  </si>
  <si>
    <t>Almagua DAO</t>
  </si>
  <si>
    <t>http://app.ideascale.com/t/UM5UZBnDi</t>
  </si>
  <si>
    <t>Add SDG ratings to proposals - AIM</t>
  </si>
  <si>
    <t>http://app.ideascale.com/t/UM5UZBmwt</t>
  </si>
  <si>
    <t>WottleNFT: SDGs Driven NFT Auction</t>
  </si>
  <si>
    <t>http://app.ideascale.com/t/UM5UZBmzb</t>
  </si>
  <si>
    <t>Partnership for De-Fi Adoption</t>
  </si>
  <si>
    <t>http://app.ideascale.com/t/UM5UZBm4v</t>
  </si>
  <si>
    <t>Cardano Powering Planet Improvement</t>
  </si>
  <si>
    <t>http://app.ideascale.com/t/UM5UZBnCs</t>
  </si>
  <si>
    <t>Books for Blocks</t>
  </si>
  <si>
    <t>http://app.ideascale.com/t/UM5UZBmwX</t>
  </si>
  <si>
    <t>Research dApp</t>
  </si>
  <si>
    <t>http://app.ideascale.com/t/UM5UZBnTt</t>
  </si>
  <si>
    <t>Tokenised crypto events (ICWT)</t>
  </si>
  <si>
    <t>http://app.ideascale.com/t/UM5UZBnLo</t>
  </si>
  <si>
    <t>The Roadmap Revisited</t>
  </si>
  <si>
    <t>http://app.ideascale.com/t/UM5UZBncU</t>
  </si>
  <si>
    <t>Involve more gov. &amp; UN officials</t>
  </si>
  <si>
    <t>http://app.ideascale.com/t/UM5UZBncM</t>
  </si>
  <si>
    <t>Rapid prototyping ...made easy</t>
  </si>
  <si>
    <t>http://app.ideascale.com/t/UM5UZBnGH</t>
  </si>
  <si>
    <t>Endangered Language Preservation</t>
  </si>
  <si>
    <t>http://app.ideascale.com/t/UM5UZBnce</t>
  </si>
  <si>
    <t>PlayerMint: Community Access NFTs</t>
  </si>
  <si>
    <t>http://app.ideascale.com/t/UM5UZBmje</t>
  </si>
  <si>
    <t>Filamint - 3D Printable NFTs</t>
  </si>
  <si>
    <t>http://app.ideascale.com/t/UM5UZBmjM</t>
  </si>
  <si>
    <t>osNFTs for science popularization</t>
  </si>
  <si>
    <t>http://app.ideascale.com/t/UM5UZBnbA</t>
  </si>
  <si>
    <t>Cardano Preserving Culture</t>
  </si>
  <si>
    <t>http://app.ideascale.com/t/UM5UZBmkX</t>
  </si>
  <si>
    <t>Phygital Hub for Local NFTs &amp; DAOOH</t>
  </si>
  <si>
    <t>http://app.ideascale.com/t/UM5UZBnfm</t>
  </si>
  <si>
    <t>NFT for customer feedback/content</t>
  </si>
  <si>
    <t>http://app.ideascale.com/t/UM5UZBm5x</t>
  </si>
  <si>
    <t>Cornucopias The Island NFT Game</t>
  </si>
  <si>
    <t>http://app.ideascale.com/t/UM5UZBnd9</t>
  </si>
  <si>
    <t>Artifact- NFT for Real Property</t>
  </si>
  <si>
    <t>http://app.ideascale.com/t/UM5UZBmtV</t>
  </si>
  <si>
    <t>Digital Asset Management Tool</t>
  </si>
  <si>
    <t>http://app.ideascale.com/t/UM5UZBmwU</t>
  </si>
  <si>
    <t>Dionysus - For Theatre: Phase 1</t>
  </si>
  <si>
    <t>http://app.ideascale.com/t/UM5UZBnSs</t>
  </si>
  <si>
    <t>Verifiable Game Achievement NFT</t>
  </si>
  <si>
    <t>http://app.ideascale.com/t/UM5UZBnef</t>
  </si>
  <si>
    <t>SoHo Ex - Physically backed NFTs</t>
  </si>
  <si>
    <t>http://app.ideascale.com/t/UM5UZBnfs</t>
  </si>
  <si>
    <t>Mushroom Breeding Program</t>
  </si>
  <si>
    <t>http://app.ideascale.com/t/UM5UZBna7</t>
  </si>
  <si>
    <t>Solar Energy Expansion Via NFTs</t>
  </si>
  <si>
    <t>http://app.ideascale.com/t/UM5UZBmtG</t>
  </si>
  <si>
    <t>NFT for Real estate and Land</t>
  </si>
  <si>
    <t>http://app.ideascale.com/t/UM5UZBmri</t>
  </si>
  <si>
    <t>Real NFT-Gallery &amp; voting tool</t>
  </si>
  <si>
    <t>http://app.ideascale.com/t/UM5UZBnVq</t>
  </si>
  <si>
    <t>Collaborative painting using NFTs</t>
  </si>
  <si>
    <t>http://app.ideascale.com/t/UM5UZBnTP</t>
  </si>
  <si>
    <t>http://app.ideascale.com/t/UM5UZBmp9</t>
  </si>
  <si>
    <t>Anime NFT game - gap in the market</t>
  </si>
  <si>
    <t>http://app.ideascale.com/t/UM5UZBmxk</t>
  </si>
  <si>
    <t>NTF Gaming</t>
  </si>
  <si>
    <t>http://app.ideascale.com/t/UM5UZBmsq</t>
  </si>
  <si>
    <t>African Cultural NFT Treasury Model</t>
  </si>
  <si>
    <t>http://app.ideascale.com/t/UM5UZBnJD</t>
  </si>
  <si>
    <t>WILD NFT</t>
  </si>
  <si>
    <t>http://app.ideascale.com/t/UM5UZBnPv</t>
  </si>
  <si>
    <t>Loyalty and outreach campaigns</t>
  </si>
  <si>
    <t>http://app.ideascale.com/t/UM5UZBm21</t>
  </si>
  <si>
    <t>Solletia - Indie music NFT website</t>
  </si>
  <si>
    <t>http://app.ideascale.com/t/UM5UZBm28</t>
  </si>
  <si>
    <t>Mission Driven NFTs</t>
  </si>
  <si>
    <t>http://app.ideascale.com/t/UM5UZBnSe</t>
  </si>
  <si>
    <t>Cinefund - Residual backed NFTs</t>
  </si>
  <si>
    <t>http://app.ideascale.com/t/UM5UZBnRI</t>
  </si>
  <si>
    <t>Intellectual Property Transactions</t>
  </si>
  <si>
    <t>http://app.ideascale.com/t/UM5UZBnUm</t>
  </si>
  <si>
    <t>NFT Education &amp; Test Token</t>
  </si>
  <si>
    <t>http://app.ideascale.com/t/UM5UZBnWh</t>
  </si>
  <si>
    <t>Decentralized Content Distribution</t>
  </si>
  <si>
    <t>http://app.ideascale.com/t/UM5UZBnUW</t>
  </si>
  <si>
    <t>CONTENT MARKETPLACE SUPPORTED BY AI</t>
  </si>
  <si>
    <t>http://app.ideascale.com/t/UM5UZBnBu</t>
  </si>
  <si>
    <t>NFT's as Proof of Donations (PoD)</t>
  </si>
  <si>
    <t>http://app.ideascale.com/t/UM5UZBm8X</t>
  </si>
  <si>
    <t>NFTs for Architecture &amp; STEM</t>
  </si>
  <si>
    <t>http://app.ideascale.com/t/UM5UZBnXa</t>
  </si>
  <si>
    <t>NFTs as event-and transport tickets</t>
  </si>
  <si>
    <t>http://app.ideascale.com/t/UM5UZBnQB</t>
  </si>
  <si>
    <t>ADA trading metaverse</t>
  </si>
  <si>
    <t>http://app.ideascale.com/t/UM5UZBneN</t>
  </si>
  <si>
    <t>Skill Certification for Mediators</t>
  </si>
  <si>
    <t>http://app.ideascale.com/t/UM5UZBnGh</t>
  </si>
  <si>
    <t>Bets as NFTs.</t>
  </si>
  <si>
    <t>http://app.ideascale.com/t/UM5UZBnRN</t>
  </si>
  <si>
    <t>Engaging eco-NFTs for the Planet</t>
  </si>
  <si>
    <t>http://app.ideascale.com/t/UM5UZBnep</t>
  </si>
  <si>
    <t>Cardano NFT Idea Patenting</t>
  </si>
  <si>
    <t>http://app.ideascale.com/t/UM5UZBmok</t>
  </si>
  <si>
    <t>Ikigai - Disrupting Games via NFTs</t>
  </si>
  <si>
    <t>http://app.ideascale.com/t/UM5UZBnWC</t>
  </si>
  <si>
    <t>A Simple Cardano NFT Mobile Wallet</t>
  </si>
  <si>
    <t>http://app.ideascale.com/t/UM5UZBnfQ</t>
  </si>
  <si>
    <t>Cardano Affordable Housing - 日本</t>
  </si>
  <si>
    <t>http://app.ideascale.com/t/UM5UZBnSX</t>
  </si>
  <si>
    <t>Fractionalized Investing</t>
  </si>
  <si>
    <t>http://app.ideascale.com/t/UM5UZBnHH</t>
  </si>
  <si>
    <t>Exchange NFT for physical product.</t>
  </si>
  <si>
    <t>http://app.ideascale.com/t/UM5UZBmlm</t>
  </si>
  <si>
    <t>Onadracs Video Game</t>
  </si>
  <si>
    <t>http://app.ideascale.com/t/UM5UZBnXE</t>
  </si>
  <si>
    <t>NFT Real Estate</t>
  </si>
  <si>
    <t>http://app.ideascale.com/t/UM5UZBnIW</t>
  </si>
  <si>
    <t>NFT for translation rights</t>
  </si>
  <si>
    <t>http://app.ideascale.com/t/UM5UZBnQC</t>
  </si>
  <si>
    <t>Building Affordable Houses Quickly</t>
  </si>
  <si>
    <t>http://app.ideascale.com/t/UM5UZBnbz</t>
  </si>
  <si>
    <t>Souvenir</t>
  </si>
  <si>
    <t>http://app.ideascale.com/t/UM5UZBnbU</t>
  </si>
  <si>
    <t>NFT for Authenticating Luxury Goods</t>
  </si>
  <si>
    <t>http://app.ideascale.com/t/UM5UZBnas</t>
  </si>
  <si>
    <t>Multi Owner NFT's</t>
  </si>
  <si>
    <t>http://app.ideascale.com/t/UM5UZBnYj</t>
  </si>
  <si>
    <t>Toddler HODLer Generative NFTs</t>
  </si>
  <si>
    <t>http://app.ideascale.com/t/UM5UZBnaj</t>
  </si>
  <si>
    <t>Community Bond -Loyalty Rewards</t>
  </si>
  <si>
    <t>http://app.ideascale.com/t/UM5UZBnbN</t>
  </si>
  <si>
    <t>Hup | hearth up</t>
  </si>
  <si>
    <t>http://app.ideascale.com/t/UM5UZBnUe</t>
  </si>
  <si>
    <t>Defi Loans, NFTs and On-Network ID</t>
  </si>
  <si>
    <t>http://app.ideascale.com/t/UM5UZBmzH</t>
  </si>
  <si>
    <t>Bidpool.xyz - NFT Governance Tokens</t>
  </si>
  <si>
    <t>http://app.ideascale.com/t/UM5UZBnR8</t>
  </si>
  <si>
    <t>Cardano Onboarding Funnel via NFTs</t>
  </si>
  <si>
    <t>http://app.ideascale.com/t/UM5UZBnYX</t>
  </si>
  <si>
    <t>Digital Twin NFT for Farm products</t>
  </si>
  <si>
    <t>http://app.ideascale.com/t/UM5UZBmo8</t>
  </si>
  <si>
    <t>NFTs for BETTER HEALTHCARE</t>
  </si>
  <si>
    <t>http://app.ideascale.com/t/UM5UZBnJe</t>
  </si>
  <si>
    <t>Asset Management on the Ledger</t>
  </si>
  <si>
    <t>http://app.ideascale.com/t/UM5UZBmsz</t>
  </si>
  <si>
    <t>Get points for sharing knowledge</t>
  </si>
  <si>
    <t>http://app.ideascale.com/t/UM5UZBnFR</t>
  </si>
  <si>
    <t>Fast Fetching Collectible Cache</t>
  </si>
  <si>
    <t>http://app.ideascale.com/t/UM5UZBnQk</t>
  </si>
  <si>
    <t>Certified Qualifications via NFTs</t>
  </si>
  <si>
    <t>http://app.ideascale.com/t/UM5UZBnY7</t>
  </si>
  <si>
    <t>Tech Town Cardano</t>
  </si>
  <si>
    <t>http://app.ideascale.com/t/UM5UZBnd4</t>
  </si>
  <si>
    <t>NFT bridge and mega-gallery</t>
  </si>
  <si>
    <t>http://app.ideascale.com/t/UM5UZBnTE</t>
  </si>
  <si>
    <t>Marketplace for tokenized property</t>
  </si>
  <si>
    <t>http://app.ideascale.com/t/UM5UZBmlr</t>
  </si>
  <si>
    <t>ForestConservation + CarbonCredits</t>
  </si>
  <si>
    <t>http://app.ideascale.com/t/UM5UZBnUP</t>
  </si>
  <si>
    <t>Explorie the next NFT platform</t>
  </si>
  <si>
    <t>http://app.ideascale.com/t/UM5UZBnBE</t>
  </si>
  <si>
    <t>NFT for the masses</t>
  </si>
  <si>
    <t>http://app.ideascale.com/t/UM5UZBnBw</t>
  </si>
  <si>
    <t>Conservation of Life on Earth</t>
  </si>
  <si>
    <t>http://app.ideascale.com/t/UM5UZBnbG</t>
  </si>
  <si>
    <t>Mortgage Equity Realisation</t>
  </si>
  <si>
    <t>http://app.ideascale.com/t/UM5UZBneq</t>
  </si>
  <si>
    <t>Sustainable Footwear &amp; Prosumers</t>
  </si>
  <si>
    <t>http://app.ideascale.com/t/UM5UZBnfr</t>
  </si>
  <si>
    <t>CyphrLive Ticketing</t>
  </si>
  <si>
    <t>http://app.ideascale.com/t/UM5UZBnWY</t>
  </si>
  <si>
    <t>Mimic Nature with Living NFT</t>
  </si>
  <si>
    <t>http://app.ideascale.com/t/UM5UZBm2C</t>
  </si>
  <si>
    <t>NFT Gaming Model + Token economics</t>
  </si>
  <si>
    <t>http://app.ideascale.com/t/UM5UZBnPz</t>
  </si>
  <si>
    <t>Global Network of Crypto Lawyers</t>
  </si>
  <si>
    <t>http://app.ideascale.com/t/UM5UZBnes</t>
  </si>
  <si>
    <t>OmiMimo: The 1st e-NFT on Cardano</t>
  </si>
  <si>
    <t>http://app.ideascale.com/t/UM5UZBmjb</t>
  </si>
  <si>
    <t>NITTYGRITTY (NEW MEDIA)</t>
  </si>
  <si>
    <t>http://app.ideascale.com/t/UM5UZBm1B</t>
  </si>
  <si>
    <t>CARDANO IPR</t>
  </si>
  <si>
    <t>http://app.ideascale.com/t/UM5UZBm0K</t>
  </si>
  <si>
    <t>nftAno - Bring your CNFT !</t>
  </si>
  <si>
    <t>http://app.ideascale.com/t/UM5UZBmj6</t>
  </si>
  <si>
    <t>Commodity Exchange Market</t>
  </si>
  <si>
    <t>http://app.ideascale.com/t/UM5UZBmmE</t>
  </si>
  <si>
    <t>DID Solutions for Local Governments</t>
  </si>
  <si>
    <t>http://app.ideascale.com/t/UM5UZBmkN</t>
  </si>
  <si>
    <t>Interoperability as growth driver</t>
  </si>
  <si>
    <t>http://app.ideascale.com/t/UM5UZBnFV</t>
  </si>
  <si>
    <t>DID in Congo Universities</t>
  </si>
  <si>
    <t>http://app.ideascale.com/t/UM5UZBmwx</t>
  </si>
  <si>
    <t>Proof of identity for mediators</t>
  </si>
  <si>
    <t>http://app.ideascale.com/t/UM5UZBm9y</t>
  </si>
  <si>
    <t>Universal Skills Authentication</t>
  </si>
  <si>
    <t>http://app.ideascale.com/t/UM5UZBm73</t>
  </si>
  <si>
    <t>A Passive Interface Pair (DID)</t>
  </si>
  <si>
    <t>http://app.ideascale.com/t/UM5UZBnLD</t>
  </si>
  <si>
    <t>Control your data (vault) via PRISM</t>
  </si>
  <si>
    <t>http://app.ideascale.com/t/UM5UZBm1K</t>
  </si>
  <si>
    <t>PACE: Community credentials</t>
  </si>
  <si>
    <t>http://app.ideascale.com/t/UM5UZBmrB</t>
  </si>
  <si>
    <t>⭐Self-Sovereign DID Badge Passports</t>
  </si>
  <si>
    <t>http://app.ideascale.com/t/UM5UZBm4q</t>
  </si>
  <si>
    <t>Decentralized Certificates</t>
  </si>
  <si>
    <t>http://app.ideascale.com/t/UM5UZBnRu</t>
  </si>
  <si>
    <t>Decentralized eLearning &amp; DIDs</t>
  </si>
  <si>
    <t>http://app.ideascale.com/t/UM5UZBmpD</t>
  </si>
  <si>
    <t>MySmartWill: evolution for tomorrow</t>
  </si>
  <si>
    <t>http://app.ideascale.com/t/UM5UZBnEm</t>
  </si>
  <si>
    <t>DARP: Cardano Address Name Service</t>
  </si>
  <si>
    <t>http://app.ideascale.com/t/UM5UZBnMq</t>
  </si>
  <si>
    <t>Import passport data to AtalaPrism</t>
  </si>
  <si>
    <t>http://app.ideascale.com/t/UM5UZBnFz</t>
  </si>
  <si>
    <t>Paths to adopt DID in small cities</t>
  </si>
  <si>
    <t>http://app.ideascale.com/t/UM5UZBnXX</t>
  </si>
  <si>
    <t>ACADEMY Lifelong Learning Suite</t>
  </si>
  <si>
    <t>http://app.ideascale.com/t/UM5UZBm7N</t>
  </si>
  <si>
    <t>African Housing Payments App</t>
  </si>
  <si>
    <t>http://app.ideascale.com/t/UM5UZBnbw</t>
  </si>
  <si>
    <t>Play-to-learn-and-earn DID-Platform</t>
  </si>
  <si>
    <t>http://app.ideascale.com/t/UM5UZBmoA</t>
  </si>
  <si>
    <t>DIDs for Animal Records</t>
  </si>
  <si>
    <t>http://app.ideascale.com/t/UM5UZBnXb</t>
  </si>
  <si>
    <t>Biometric Smart Card Integration</t>
  </si>
  <si>
    <t>http://app.ideascale.com/t/UM5UZBnd7</t>
  </si>
  <si>
    <t>Generic certification solution</t>
  </si>
  <si>
    <t>http://app.ideascale.com/t/UM5UZBnOD</t>
  </si>
  <si>
    <t>DID for verified Career Audit Trail</t>
  </si>
  <si>
    <t>http://app.ideascale.com/t/UM5UZBm55</t>
  </si>
  <si>
    <t>DID as a bridge to Microsoft</t>
  </si>
  <si>
    <t>http://app.ideascale.com/t/UM5UZBnCW</t>
  </si>
  <si>
    <t>Optimizing student agency with DIDs</t>
  </si>
  <si>
    <t>http://app.ideascale.com/t/UM5UZBnYk</t>
  </si>
  <si>
    <t>Your DID for climate impact</t>
  </si>
  <si>
    <t>http://app.ideascale.com/t/UM5UZBnMc</t>
  </si>
  <si>
    <t>Cardano Interop NOW</t>
  </si>
  <si>
    <t>http://app.ideascale.com/t/UM5UZBnRk</t>
  </si>
  <si>
    <t>Verify NFT authenticity [NFT-MAKER]</t>
  </si>
  <si>
    <t>http://app.ideascale.com/t/UM5UZBnFr</t>
  </si>
  <si>
    <t>Education verification with DID</t>
  </si>
  <si>
    <t>http://app.ideascale.com/t/UM5UZBnC2</t>
  </si>
  <si>
    <t>Biometric&lt;-&gt;DID Binding Credential</t>
  </si>
  <si>
    <t>http://app.ideascale.com/t/UM5UZBnXo</t>
  </si>
  <si>
    <t>BIT - Basic Income Token</t>
  </si>
  <si>
    <t>http://app.ideascale.com/t/UM5UZBmq9</t>
  </si>
  <si>
    <t>Dvoting System in Brazil</t>
  </si>
  <si>
    <t>http://app.ideascale.com/t/UM5UZBnWl</t>
  </si>
  <si>
    <t>gigDID</t>
  </si>
  <si>
    <t>http://app.ideascale.com/t/UM5UZBnfW</t>
  </si>
  <si>
    <t>Distributed Health Records</t>
  </si>
  <si>
    <t>http://app.ideascale.com/t/UM5UZBnUo</t>
  </si>
  <si>
    <t>Cardano Grants Management Systems</t>
  </si>
  <si>
    <t>http://app.ideascale.com/t/UM5UZBnFx</t>
  </si>
  <si>
    <t>Welcome to the Oasis, Please Login</t>
  </si>
  <si>
    <t>http://app.ideascale.com/t/UM5UZBnYV</t>
  </si>
  <si>
    <t>Dyana holistic health DID</t>
  </si>
  <si>
    <t>http://app.ideascale.com/t/UM5UZBm4b</t>
  </si>
  <si>
    <t>BingoChain - User Authentication</t>
  </si>
  <si>
    <t>http://app.ideascale.com/t/UM5UZBnML</t>
  </si>
  <si>
    <t>DIDs for public services in the US</t>
  </si>
  <si>
    <t>http://app.ideascale.com/t/UM5UZBm5G</t>
  </si>
  <si>
    <t>Maternity Medical data in Ethiopia</t>
  </si>
  <si>
    <t>http://app.ideascale.com/t/UM5UZBnTC</t>
  </si>
  <si>
    <t>Tutorchain.io - Expert identity</t>
  </si>
  <si>
    <t>http://app.ideascale.com/t/UM5UZBnX7</t>
  </si>
  <si>
    <t>Cardano Sign-In</t>
  </si>
  <si>
    <t>http://app.ideascale.com/t/UM5UZBmpf</t>
  </si>
  <si>
    <t>Aegis Esports DID Platform</t>
  </si>
  <si>
    <t>http://app.ideascale.com/t/UM5UZBmwj</t>
  </si>
  <si>
    <t>CUBI Cardano Universal Basic Income</t>
  </si>
  <si>
    <t>http://app.ideascale.com/t/UM5UZBnEF</t>
  </si>
  <si>
    <t>CCC: PRISM RIDE @MOA; 40M Visits/yr</t>
  </si>
  <si>
    <t>http://app.ideascale.com/t/UM5UZBmkq</t>
  </si>
  <si>
    <t>Cardano-Heartbeat (CEM) 💞</t>
  </si>
  <si>
    <t>http://app.ideascale.com/t/UM5UZBmmJ</t>
  </si>
  <si>
    <t>Stake Pool Reachability Dashboard</t>
  </si>
  <si>
    <t>http://app.ideascale.com/t/UM5UZBnUJ</t>
  </si>
  <si>
    <t>Strengthening Stake Pools in Africa</t>
  </si>
  <si>
    <t>http://app.ideascale.com/t/UM5UZBmkw</t>
  </si>
  <si>
    <t>CardSec 🔒</t>
  </si>
  <si>
    <t>http://app.ideascale.com/t/UM5UZBmpr</t>
  </si>
  <si>
    <t>Repository of SPO Testing Resources</t>
  </si>
  <si>
    <t>http://app.ideascale.com/t/UM5UZBnXq</t>
  </si>
  <si>
    <t>SPOCRA: Re-location Fund for SPOs</t>
  </si>
  <si>
    <t>http://app.ideascale.com/t/UM5UZBnaR</t>
  </si>
  <si>
    <t>Blockfrost prometheus exporter</t>
  </si>
  <si>
    <t>http://app.ideascale.com/t/UM5UZBnRr</t>
  </si>
  <si>
    <t>Cardano Disaster Recovery Education</t>
  </si>
  <si>
    <t>http://app.ideascale.com/t/UM5UZBnSA</t>
  </si>
  <si>
    <t>A.S.T.O.P. - Stop Scams &amp; Threats</t>
  </si>
  <si>
    <t>http://app.ideascale.com/t/UM5UZBncv</t>
  </si>
  <si>
    <t>ADA SPO ITsec Label</t>
  </si>
  <si>
    <t>http://app.ideascale.com/t/UM5UZBnbv</t>
  </si>
  <si>
    <t>Exhibit Largest BlockChainEXPO(JP)</t>
  </si>
  <si>
    <t>http://app.ideascale.com/t/UM5UZBmos</t>
  </si>
  <si>
    <t>Scale up Cardano by JPN Publication</t>
  </si>
  <si>
    <t>http://app.ideascale.com/t/UM5UZBnAx</t>
  </si>
  <si>
    <t>Regional Revitalization JP-Meetup</t>
  </si>
  <si>
    <t>http://app.ideascale.com/t/UM5UZBnW7</t>
  </si>
  <si>
    <t>Cardano Canvas, Cards &amp; Calculator</t>
  </si>
  <si>
    <t>http://app.ideascale.com/t/UM5UZBnFu</t>
  </si>
  <si>
    <t>SalmonNation Decentralized Alliance</t>
  </si>
  <si>
    <t>http://app.ideascale.com/t/UM5UZBm90</t>
  </si>
  <si>
    <t>Homeless Hub</t>
  </si>
  <si>
    <t>http://app.ideascale.com/t/UM5UZBm2A</t>
  </si>
  <si>
    <t>Cardano Hub Buenos Aires</t>
  </si>
  <si>
    <t>http://app.ideascale.com/t/UM5UZBmsM</t>
  </si>
  <si>
    <t>BLOCKCHAINTRANSLATION.IO</t>
  </si>
  <si>
    <t>http://app.ideascale.com/t/UM5UZBnVw</t>
  </si>
  <si>
    <t>Cardano Vietnam Information Centre</t>
  </si>
  <si>
    <t>http://app.ideascale.com/t/UM5UZBnbV</t>
  </si>
  <si>
    <t>Influencing Policy for Adoption</t>
  </si>
  <si>
    <t>http://app.ideascale.com/t/UM5UZBm1Y</t>
  </si>
  <si>
    <t>Add multilanguage to CNFTHub.io</t>
  </si>
  <si>
    <t>http://app.ideascale.com/t/UM5UZBm27</t>
  </si>
  <si>
    <t>Cardano in South L.A.</t>
  </si>
  <si>
    <t>http://app.ideascale.com/t/UM5UZBm2u</t>
  </si>
  <si>
    <t>BR/US University Hubs!</t>
  </si>
  <si>
    <t>http://app.ideascale.com/t/UM5UZBnUy</t>
  </si>
  <si>
    <t>Interactive Cardano Ecosystem Map</t>
  </si>
  <si>
    <t>http://app.ideascale.com/t/UM5UZBm9E</t>
  </si>
  <si>
    <t>Translator Collaboration Platform</t>
  </si>
  <si>
    <t>http://app.ideascale.com/t/UM5UZBmmH</t>
  </si>
  <si>
    <t>Engage African students on campus</t>
  </si>
  <si>
    <t>http://app.ideascale.com/t/UM5UZBnGc</t>
  </si>
  <si>
    <t>DisCO of Urgency</t>
  </si>
  <si>
    <t>http://app.ideascale.com/t/UM5UZBnMW</t>
  </si>
  <si>
    <t>Cardano Hub Venezuela</t>
  </si>
  <si>
    <t>http://app.ideascale.com/t/UM5UZBnXD</t>
  </si>
  <si>
    <t>Cardano Hub - Eastern Europe</t>
  </si>
  <si>
    <t>http://app.ideascale.com/t/UM5UZBnRS</t>
  </si>
  <si>
    <t>Cardano Innovation Hub</t>
  </si>
  <si>
    <t>http://app.ideascale.com/t/UM5UZBnck</t>
  </si>
  <si>
    <t>ADA giveaway or lottery</t>
  </si>
  <si>
    <t>http://app.ideascale.com/t/UM5UZBnTT</t>
  </si>
  <si>
    <t>No-Code Hackathons</t>
  </si>
  <si>
    <t>http://app.ideascale.com/t/UM5UZBmwE</t>
  </si>
  <si>
    <t>Stop giveaway scammers</t>
  </si>
  <si>
    <t>http://app.ideascale.com/t/UM5UZBmuC</t>
  </si>
  <si>
    <t>Alexa Skill for Cardano news feeds</t>
  </si>
  <si>
    <t>http://app.ideascale.com/t/UM5UZBmlN</t>
  </si>
  <si>
    <t>Community Bond - CRM for SME's</t>
  </si>
  <si>
    <t>http://app.ideascale.com/t/UM5UZBnNI</t>
  </si>
  <si>
    <t>AtalaGotchi's Community</t>
  </si>
  <si>
    <t>http://app.ideascale.com/t/UM5UZBnev</t>
  </si>
  <si>
    <t>Cardano Learning Centers</t>
  </si>
  <si>
    <t>http://app.ideascale.com/t/UM5UZBnVd</t>
  </si>
  <si>
    <t>YouTube Giveaway Scammers</t>
  </si>
  <si>
    <t>http://app.ideascale.com/t/UM5UZBnHm</t>
  </si>
  <si>
    <t>[Moved] Payment in ADA</t>
  </si>
  <si>
    <t>http://app.ideascale.com/t/UM5UZBnOp</t>
  </si>
  <si>
    <t>Coding Challenges</t>
  </si>
  <si>
    <t>http://app.ideascale.com/t/UM5UZBnAG</t>
  </si>
  <si>
    <t>Cardano Care - Charity Across Conti</t>
  </si>
  <si>
    <t>http://app.ideascale.com/t/UM5UZBneO</t>
  </si>
  <si>
    <t>1 Cafe to the World</t>
  </si>
  <si>
    <t>http://app.ideascale.com/t/UM5UZBnXL</t>
  </si>
  <si>
    <t>Distributed Auditability</t>
  </si>
  <si>
    <t>http://app.ideascale.com/t/UM5UZBmil</t>
  </si>
  <si>
    <t>Treasury &amp; Catalyst Proposal API</t>
  </si>
  <si>
    <t>http://app.ideascale.com/t/UM5UZBmmz</t>
  </si>
  <si>
    <t>Smart Contract Audit Token SCAT DAO</t>
  </si>
  <si>
    <t>http://app.ideascale.com/t/UM5UZBmxQ</t>
  </si>
  <si>
    <t>PACE: Proposal progress updates</t>
  </si>
  <si>
    <t>http://app.ideascale.com/t/UM5UZBmrv</t>
  </si>
  <si>
    <t>Auditing African Proposals, by WADA</t>
  </si>
  <si>
    <t>http://app.ideascale.com/t/UM5UZBmlL</t>
  </si>
  <si>
    <t>PACE: Proposal media content</t>
  </si>
  <si>
    <t>http://app.ideascale.com/t/UM5UZBmtX</t>
  </si>
  <si>
    <t>PACE: Proposal completion reports</t>
  </si>
  <si>
    <t>http://app.ideascale.com/t/UM5UZBmvj</t>
  </si>
  <si>
    <t>Financial Audit Taskforce</t>
  </si>
  <si>
    <t>http://app.ideascale.com/t/UM5UZBmsR</t>
  </si>
  <si>
    <t>Audit via DAO</t>
  </si>
  <si>
    <t>http://app.ideascale.com/t/UM5UZBnQN</t>
  </si>
  <si>
    <t>The Catalyst Story by Adatruth</t>
  </si>
  <si>
    <t>http://app.ideascale.com/t/UM5UZBmsQ</t>
  </si>
  <si>
    <t>FundTrack - Approve Before Spend</t>
  </si>
  <si>
    <t>http://app.ideascale.com/t/UM5UZBnYz</t>
  </si>
  <si>
    <t>Boosting Cardano's DeFi</t>
  </si>
  <si>
    <t>http://app.ideascale.com/t/UM5UZBnJW</t>
  </si>
  <si>
    <t>Community Events</t>
  </si>
  <si>
    <t>http://app.ideascale.com/t/UM5UZBmix</t>
  </si>
  <si>
    <t>Lobbying for favorable legislation</t>
  </si>
  <si>
    <t>http://app.ideascale.com/t/UM5UZBnJd</t>
  </si>
  <si>
    <t>Catalyst - Rapid Funding Mechanisms</t>
  </si>
  <si>
    <t>http://app.ideascale.com/t/UM5UZBnM4</t>
  </si>
  <si>
    <t>DAOs &lt;3 Cardano</t>
  </si>
  <si>
    <t>http://app.ideascale.com/t/UM5UZBnMO</t>
  </si>
  <si>
    <t>Connecting Japan/日本 Community</t>
  </si>
  <si>
    <t>http://app.ideascale.com/t/UM5UZBnVu</t>
  </si>
  <si>
    <t>Disarm cyber disinformation attacks</t>
  </si>
  <si>
    <t>http://app.ideascale.com/t/UM5UZBmnw</t>
  </si>
  <si>
    <t>DApps &amp; Integrations</t>
  </si>
  <si>
    <t>http://app.ideascale.com/t/UM5UZBoNV</t>
  </si>
  <si>
    <t>Gamers On-Chained</t>
  </si>
  <si>
    <t>http://app.ideascale.com/t/UM5UZBnPQ</t>
  </si>
  <si>
    <t>Grow Latin America, Grow Cardano</t>
  </si>
  <si>
    <t>http://app.ideascale.com/t/UM5UZBmrU</t>
  </si>
  <si>
    <t>Seeding Cardano's Grassroots DeFi</t>
  </si>
  <si>
    <t>http://app.ideascale.com/t/UM5UZBnWs</t>
  </si>
  <si>
    <t>Scale-UP Cardano's Community Hubs</t>
  </si>
  <si>
    <t>http://app.ideascale.com/t/UM5UZBnQ7</t>
  </si>
  <si>
    <t>New SPO Business Opportunities</t>
  </si>
  <si>
    <t>http://app.ideascale.com/t/UM5UZBnOk</t>
  </si>
  <si>
    <t>Global Sustainable Indep. SPO's</t>
  </si>
  <si>
    <t>http://app.ideascale.com/t/UM5UZBnOu</t>
  </si>
  <si>
    <t>A.I. &amp; SingularityNet a $5T market</t>
  </si>
  <si>
    <t>http://app.ideascale.com/t/UM5UZBnKN</t>
  </si>
  <si>
    <t>Miscellaneous Challenge</t>
  </si>
  <si>
    <t>http://app.ideascale.com/t/UM5UZBnH5</t>
  </si>
  <si>
    <t>Nation Building Dapps</t>
  </si>
  <si>
    <t>http://app.ideascale.com/t/UM5UZBmrP</t>
  </si>
  <si>
    <t>Mini/Low-Budget Dapps &amp;Integrations</t>
  </si>
  <si>
    <t>http://app.ideascale.com/t/UM5UZBnQL</t>
  </si>
  <si>
    <t>Developer ecosystem</t>
  </si>
  <si>
    <t>http://app.ideascale.com/t/UM5UZBnc9</t>
  </si>
  <si>
    <t>Open Source Developer Ecosystem</t>
  </si>
  <si>
    <t>http://app.ideascale.com/t/UM5UZBnCM</t>
  </si>
  <si>
    <t>Multilingual resources</t>
  </si>
  <si>
    <t>http://app.ideascale.com/t/UM5UZBneK</t>
  </si>
  <si>
    <t>Improve and Grow Auditability</t>
  </si>
  <si>
    <t>http://app.ideascale.com/t/UM5UZBneL</t>
  </si>
  <si>
    <t>Grow East Asia, Grow Cardano</t>
  </si>
  <si>
    <t>http://app.ideascale.com/t/UM5UZBmrf</t>
  </si>
  <si>
    <t>Challenge Governance: The next step</t>
  </si>
  <si>
    <t>http://app.ideascale.com/t/UM5UZBmuy</t>
  </si>
  <si>
    <t>Fund Microlending Everywhere</t>
  </si>
  <si>
    <t>http://app.ideascale.com/t/UM5UZBmuc</t>
  </si>
  <si>
    <t>Increasing Diversity in Catalyst</t>
  </si>
  <si>
    <t>http://app.ideascale.com/t/UM5UZBm9u</t>
  </si>
  <si>
    <t>Raising small ghosts, SPOs and devs</t>
  </si>
  <si>
    <t>http://app.ideascale.com/t/UM5UZBnJM</t>
  </si>
  <si>
    <t>Already Approved Project Challenge</t>
  </si>
  <si>
    <t>http://app.ideascale.com/t/UM5UZBm2V</t>
  </si>
  <si>
    <t>Prototype Diversified Voting Method</t>
  </si>
  <si>
    <t>http://app.ideascale.com/t/UM5UZBnO5</t>
  </si>
  <si>
    <t>Grow Africa, Grow Cardano</t>
  </si>
  <si>
    <t>http://app.ideascale.com/t/UM5UZBnUk</t>
  </si>
  <si>
    <t>Proposer outreach</t>
  </si>
  <si>
    <t>http://app.ideascale.com/t/UM5UZBneE</t>
  </si>
  <si>
    <t>Climate Change: THE Challenge</t>
  </si>
  <si>
    <t>http://app.ideascale.com/t/UM5UZBnV3</t>
  </si>
  <si>
    <t>DeFi and Microlending for Africa</t>
  </si>
  <si>
    <t>http://app.ideascale.com/t/UM5UZBnRi</t>
  </si>
  <si>
    <t>Realfi</t>
  </si>
  <si>
    <t>http://app.ideascale.com/t/UM5UZBncB</t>
  </si>
  <si>
    <t>Atala PRISM DID Mass-Scale Adoption</t>
  </si>
  <si>
    <t>http://app.ideascale.com/t/UM5UZBndm</t>
  </si>
  <si>
    <t>Distributed decision making</t>
  </si>
  <si>
    <t>http://app.ideascale.com/t/UM5UZBneF</t>
  </si>
  <si>
    <t>Infrastructure Boost in Africa</t>
  </si>
  <si>
    <t>http://app.ideascale.com/t/UM5UZBmxh</t>
  </si>
  <si>
    <t>Grow Cardano Act Sustainably</t>
  </si>
  <si>
    <t>http://app.ideascale.com/t/UM5UZBnOs</t>
  </si>
  <si>
    <t>Governance Parameter Ideation</t>
  </si>
  <si>
    <t>http://app.ideascale.com/t/UM5UZBnUh</t>
  </si>
  <si>
    <t>Metadata challenge</t>
  </si>
  <si>
    <t>http://app.ideascale.com/t/UM5UZBneR</t>
  </si>
  <si>
    <t>Community Roadmaps for Cardano 2025</t>
  </si>
  <si>
    <t>http://app.ideascale.com/t/UM5UZBmnH</t>
  </si>
  <si>
    <t>A financial OS for the 99% - now!</t>
  </si>
  <si>
    <t>http://app.ideascale.com/t/UM5UZBmuH</t>
  </si>
  <si>
    <t>Research Challenge</t>
  </si>
  <si>
    <t>http://app.ideascale.com/t/UM5UZBm2U</t>
  </si>
  <si>
    <t>Raise Catalyst's reach &amp; awareness</t>
  </si>
  <si>
    <t>http://app.ideascale.com/t/UM5UZBmi0</t>
  </si>
  <si>
    <t>Grow Social &amp; Environmental Finance</t>
  </si>
  <si>
    <t>http://app.ideascale.com/t/UM5UZBnIk</t>
  </si>
  <si>
    <t>DLT Entrepreneurship Toolbox</t>
  </si>
  <si>
    <t>http://app.ideascale.com/t/UM5UZBneM</t>
  </si>
  <si>
    <t>DeFi/CeFi Cardano&amp;...TBC in Fund 7</t>
  </si>
  <si>
    <t>http://app.ideascale.com/t/UM5UZBmlw</t>
  </si>
  <si>
    <t>Overhaul Catalyst</t>
  </si>
  <si>
    <t>http://app.ideascale.com/t/UM5UZBnTb</t>
  </si>
  <si>
    <t>Equip the Economically Excluded</t>
  </si>
  <si>
    <t>http://app.ideascale.com/t/UM5UZBnT4</t>
  </si>
  <si>
    <t>Grow Global Economic Identities</t>
  </si>
  <si>
    <t>http://app.ideascale.com/t/UM5UZBnb9</t>
  </si>
  <si>
    <t>Help Small Countries Adopt Cardano</t>
  </si>
  <si>
    <t>http://app.ideascale.com/t/UM5UZBnQh</t>
  </si>
  <si>
    <t>Mission Driven Challenge</t>
  </si>
  <si>
    <t>http://app.ideascale.com/t/UM5UZBmrI</t>
  </si>
  <si>
    <t>Making Web3 Visible</t>
  </si>
  <si>
    <t>http://app.ideascale.com/t/UM5UZBnQp</t>
  </si>
  <si>
    <t>Cardano Ecosystem Gender Equality</t>
  </si>
  <si>
    <t>http://app.ideascale.com/t/UM5UZBnMG</t>
  </si>
  <si>
    <t>Tackle &amp; solve impossible problems</t>
  </si>
  <si>
    <t>http://app.ideascale.com/t/UM5UZBnVp</t>
  </si>
  <si>
    <t>Anti-scam &amp; anti-fraud campaign</t>
  </si>
  <si>
    <t>http://app.ideascale.com/t/UM5UZBnU9</t>
  </si>
  <si>
    <t>Grow with Catalyst</t>
  </si>
  <si>
    <t>http://app.ideascale.com/t/UM5UZBnR1</t>
  </si>
  <si>
    <t>Local Agriculture Market</t>
  </si>
  <si>
    <t>http://app.ideascale.com/t/UM5UZBnar</t>
  </si>
  <si>
    <t>Funding for Traditional Businesses</t>
  </si>
  <si>
    <t>http://app.ideascale.com/t/UM5UZBndh</t>
  </si>
  <si>
    <t>Remittances</t>
  </si>
  <si>
    <t>http://app.ideascale.com/t/UM5UZBndu</t>
  </si>
  <si>
    <t>Challenge</t>
  </si>
  <si>
    <t>DApps &amp; integrations</t>
  </si>
  <si>
    <t>Catalyst value onboarding</t>
  </si>
  <si>
    <t>Cardano Emerging Threat Alarm</t>
  </si>
  <si>
    <t>Scale-UP Cardano’s Community Hubs</t>
  </si>
  <si>
    <t>â­_x0090_Self-Sovereign DID Badge Passports</t>
  </si>
  <si>
    <t>Scale-UP Cardano’s DeFi Ecosystem</t>
  </si>
  <si>
    <t>NFT Business models</t>
  </si>
  <si>
    <t>Partnerships for Global Adoption</t>
  </si>
  <si>
    <t>Disaster: When all is at stake</t>
  </si>
  <si>
    <t>Proposer Outreach</t>
  </si>
  <si>
    <t>🎬 "Working Title" Film Project 🎬</t>
  </si>
  <si>
    <t>http://app.ideascale.com/t/UM5UZBnS8</t>
  </si>
  <si>
    <t xml:space="preserve">Milkomeda Oracle
</t>
  </si>
  <si>
    <t xml:space="preserve">http://app.ideascale.com/t/UM5UZBnNU
</t>
  </si>
  <si>
    <t>Minswap DEX Security Audit</t>
  </si>
  <si>
    <t xml:space="preserve">http://app.ideascale.com/t/UM5UZBnSV
</t>
  </si>
  <si>
    <t>Fund size:</t>
  </si>
  <si>
    <t>Scale-UP Cardano's DeFi Ecosystem</t>
  </si>
  <si>
    <t>Fund7 Challenge Setting</t>
  </si>
  <si>
    <t>Leftovers from regular challenges</t>
  </si>
  <si>
    <t>Total registered stake</t>
  </si>
  <si>
    <t>1%=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</si>
</sst>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₳ ]#,##0.00"/>
    <numFmt numFmtId="165" formatCode="&quot;$&quot;#,##0"/>
    <numFmt numFmtId="166" formatCode="₳#,##0"/>
  </numFmts>
  <fonts count="18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color theme="1"/>
      <name val="Arial"/>
      <scheme val="minor"/>
    </font>
    <font>
      <u/>
      <color rgb="FF1155CC"/>
    </font>
    <font>
      <u/>
      <color rgb="FF0000FF"/>
    </font>
    <font>
      <color rgb="FF000000"/>
      <name val="Arial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1" numFmtId="2" xfId="0" applyAlignment="1" applyFont="1" applyNumberFormat="1">
      <alignment readingOrder="0" shrinkToFit="0" vertical="bottom" wrapText="1"/>
    </xf>
    <xf borderId="0" fillId="2" fontId="1" numFmtId="1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vertical="bottom"/>
    </xf>
    <xf borderId="0" fillId="3" fontId="3" numFmtId="0" xfId="0" applyFill="1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3" fontId="5" numFmtId="0" xfId="0" applyFont="1"/>
    <xf borderId="0" fillId="3" fontId="5" numFmtId="165" xfId="0" applyAlignment="1" applyFont="1" applyNumberFormat="1">
      <alignment horizontal="right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13" numFmtId="165" xfId="0" applyFont="1" applyNumberFormat="1"/>
    <xf borderId="0" fillId="3" fontId="17" numFmtId="3" xfId="0" applyAlignment="1" applyFont="1" applyNumberFormat="1">
      <alignment horizontal="left" readingOrder="0"/>
    </xf>
    <xf borderId="0" fillId="0" fontId="13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5" Type="http://schemas.openxmlformats.org/officeDocument/2006/relationships/worksheet" Target="worksheets/sheet2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moS" TargetMode="External"/><Relationship Id="rId42" Type="http://schemas.openxmlformats.org/officeDocument/2006/relationships/hyperlink" Target="http://app.ideascale.com/t/UM5UZBnaC" TargetMode="External"/><Relationship Id="rId41" Type="http://schemas.openxmlformats.org/officeDocument/2006/relationships/hyperlink" Target="http://app.ideascale.com/t/UM5UZBnOK" TargetMode="External"/><Relationship Id="rId44" Type="http://schemas.openxmlformats.org/officeDocument/2006/relationships/hyperlink" Target="http://app.ideascale.com/t/UM5UZBmoO" TargetMode="External"/><Relationship Id="rId43" Type="http://schemas.openxmlformats.org/officeDocument/2006/relationships/hyperlink" Target="http://app.ideascale.com/t/UM5UZBmoQ" TargetMode="External"/><Relationship Id="rId46" Type="http://schemas.openxmlformats.org/officeDocument/2006/relationships/hyperlink" Target="http://app.ideascale.com/t/UM5UZBnaJ" TargetMode="External"/><Relationship Id="rId45" Type="http://schemas.openxmlformats.org/officeDocument/2006/relationships/hyperlink" Target="http://app.ideascale.com/t/UM5UZBnY2" TargetMode="External"/><Relationship Id="rId48" Type="http://schemas.openxmlformats.org/officeDocument/2006/relationships/hyperlink" Target="http://app.ideascale.com/t/UM5UZBnET" TargetMode="External"/><Relationship Id="rId47" Type="http://schemas.openxmlformats.org/officeDocument/2006/relationships/hyperlink" Target="http://app.ideascale.com/t/UM5UZBnDV" TargetMode="External"/><Relationship Id="rId49" Type="http://schemas.openxmlformats.org/officeDocument/2006/relationships/hyperlink" Target="http://app.ideascale.com/t/UM5UZBnEg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://app.ideascale.com/t/UM5UZBndk" TargetMode="External"/><Relationship Id="rId101" Type="http://schemas.openxmlformats.org/officeDocument/2006/relationships/hyperlink" Target="http://app.ideascale.com/t/UM5UZBmqC" TargetMode="External"/><Relationship Id="rId100" Type="http://schemas.openxmlformats.org/officeDocument/2006/relationships/hyperlink" Target="http://app.ideascale.com/t/UM5UZBna6" TargetMode="External"/><Relationship Id="rId31" Type="http://schemas.openxmlformats.org/officeDocument/2006/relationships/hyperlink" Target="http://app.ideascale.com/t/UM5UZBmyS" TargetMode="External"/><Relationship Id="rId30" Type="http://schemas.openxmlformats.org/officeDocument/2006/relationships/hyperlink" Target="http://app.ideascale.com/t/UM5UZBnWq" TargetMode="External"/><Relationship Id="rId33" Type="http://schemas.openxmlformats.org/officeDocument/2006/relationships/hyperlink" Target="http://app.ideascale.com/t/UM5UZBnSh" TargetMode="External"/><Relationship Id="rId32" Type="http://schemas.openxmlformats.org/officeDocument/2006/relationships/hyperlink" Target="http://app.ideascale.com/t/UM5UZBnCm" TargetMode="External"/><Relationship Id="rId35" Type="http://schemas.openxmlformats.org/officeDocument/2006/relationships/hyperlink" Target="http://app.ideascale.com/t/UM5UZBm1Q" TargetMode="External"/><Relationship Id="rId34" Type="http://schemas.openxmlformats.org/officeDocument/2006/relationships/hyperlink" Target="http://app.ideascale.com/t/UM5UZBmwQ" TargetMode="External"/><Relationship Id="rId37" Type="http://schemas.openxmlformats.org/officeDocument/2006/relationships/hyperlink" Target="http://app.ideascale.com/t/UM5UZBnY5" TargetMode="External"/><Relationship Id="rId36" Type="http://schemas.openxmlformats.org/officeDocument/2006/relationships/hyperlink" Target="http://app.ideascale.com/t/UM5UZBm8B" TargetMode="External"/><Relationship Id="rId39" Type="http://schemas.openxmlformats.org/officeDocument/2006/relationships/hyperlink" Target="http://app.ideascale.com/t/UM5UZBnAI" TargetMode="External"/><Relationship Id="rId38" Type="http://schemas.openxmlformats.org/officeDocument/2006/relationships/hyperlink" Target="http://app.ideascale.com/t/UM5UZBnFq" TargetMode="External"/><Relationship Id="rId20" Type="http://schemas.openxmlformats.org/officeDocument/2006/relationships/hyperlink" Target="http://app.ideascale.com/t/UM5UZBnOL" TargetMode="External"/><Relationship Id="rId22" Type="http://schemas.openxmlformats.org/officeDocument/2006/relationships/hyperlink" Target="http://app.ideascale.com/t/UM5UZBnOF" TargetMode="External"/><Relationship Id="rId21" Type="http://schemas.openxmlformats.org/officeDocument/2006/relationships/hyperlink" Target="http://app.ideascale.com/t/UM5UZBnSS" TargetMode="External"/><Relationship Id="rId24" Type="http://schemas.openxmlformats.org/officeDocument/2006/relationships/hyperlink" Target="http://app.ideascale.com/t/UM5UZBnYR" TargetMode="External"/><Relationship Id="rId23" Type="http://schemas.openxmlformats.org/officeDocument/2006/relationships/hyperlink" Target="http://app.ideascale.com/t/UM5UZBmrH" TargetMode="External"/><Relationship Id="rId26" Type="http://schemas.openxmlformats.org/officeDocument/2006/relationships/hyperlink" Target="http://app.ideascale.com/t/UM5UZBnfw" TargetMode="External"/><Relationship Id="rId25" Type="http://schemas.openxmlformats.org/officeDocument/2006/relationships/hyperlink" Target="http://app.ideascale.com/t/UM5UZBmuo" TargetMode="External"/><Relationship Id="rId28" Type="http://schemas.openxmlformats.org/officeDocument/2006/relationships/hyperlink" Target="http://app.ideascale.com/t/UM5UZBnJN" TargetMode="External"/><Relationship Id="rId27" Type="http://schemas.openxmlformats.org/officeDocument/2006/relationships/hyperlink" Target="http://app.ideascale.com/t/UM5UZBnJr" TargetMode="External"/><Relationship Id="rId29" Type="http://schemas.openxmlformats.org/officeDocument/2006/relationships/hyperlink" Target="http://app.ideascale.com/t/UM5UZBmwG" TargetMode="External"/><Relationship Id="rId95" Type="http://schemas.openxmlformats.org/officeDocument/2006/relationships/hyperlink" Target="http://app.ideascale.com/t/UM5UZBnE1" TargetMode="External"/><Relationship Id="rId94" Type="http://schemas.openxmlformats.org/officeDocument/2006/relationships/hyperlink" Target="http://app.ideascale.com/t/UM5UZBmkY" TargetMode="External"/><Relationship Id="rId97" Type="http://schemas.openxmlformats.org/officeDocument/2006/relationships/hyperlink" Target="http://app.ideascale.com/t/UM5UZBnV5" TargetMode="External"/><Relationship Id="rId96" Type="http://schemas.openxmlformats.org/officeDocument/2006/relationships/hyperlink" Target="http://app.ideascale.com/t/UM5UZBnXC" TargetMode="External"/><Relationship Id="rId11" Type="http://schemas.openxmlformats.org/officeDocument/2006/relationships/hyperlink" Target="http://app.ideascale.com/t/UM5UZBnOG" TargetMode="External"/><Relationship Id="rId99" Type="http://schemas.openxmlformats.org/officeDocument/2006/relationships/hyperlink" Target="http://app.ideascale.com/t/UM5UZBmlR" TargetMode="External"/><Relationship Id="rId10" Type="http://schemas.openxmlformats.org/officeDocument/2006/relationships/hyperlink" Target="http://app.ideascale.com/t/UM5UZBnIM" TargetMode="External"/><Relationship Id="rId98" Type="http://schemas.openxmlformats.org/officeDocument/2006/relationships/hyperlink" Target="http://app.ideascale.com/t/UM5UZBm0Y" TargetMode="External"/><Relationship Id="rId13" Type="http://schemas.openxmlformats.org/officeDocument/2006/relationships/hyperlink" Target="http://app.ideascale.com/t/UM5UZBnVP" TargetMode="External"/><Relationship Id="rId12" Type="http://schemas.openxmlformats.org/officeDocument/2006/relationships/hyperlink" Target="http://app.ideascale.com/t/UM5UZBnKW" TargetMode="External"/><Relationship Id="rId91" Type="http://schemas.openxmlformats.org/officeDocument/2006/relationships/hyperlink" Target="http://app.ideascale.com/t/UM5UZBmni" TargetMode="External"/><Relationship Id="rId90" Type="http://schemas.openxmlformats.org/officeDocument/2006/relationships/hyperlink" Target="http://app.ideascale.com/t/UM5UZBnEs" TargetMode="External"/><Relationship Id="rId93" Type="http://schemas.openxmlformats.org/officeDocument/2006/relationships/hyperlink" Target="http://app.ideascale.com/t/UM5UZBmlz" TargetMode="External"/><Relationship Id="rId92" Type="http://schemas.openxmlformats.org/officeDocument/2006/relationships/hyperlink" Target="http://app.ideascale.com/t/UM5UZBm2r" TargetMode="External"/><Relationship Id="rId15" Type="http://schemas.openxmlformats.org/officeDocument/2006/relationships/hyperlink" Target="http://app.ideascale.com/t/UM5UZBnMe" TargetMode="External"/><Relationship Id="rId14" Type="http://schemas.openxmlformats.org/officeDocument/2006/relationships/hyperlink" Target="http://app.ideascale.com/t/UM5UZBnMm" TargetMode="External"/><Relationship Id="rId17" Type="http://schemas.openxmlformats.org/officeDocument/2006/relationships/hyperlink" Target="http://app.ideascale.com/t/UM5UZBncs" TargetMode="External"/><Relationship Id="rId16" Type="http://schemas.openxmlformats.org/officeDocument/2006/relationships/hyperlink" Target="http://app.ideascale.com/t/UM5UZBnMo" TargetMode="External"/><Relationship Id="rId19" Type="http://schemas.openxmlformats.org/officeDocument/2006/relationships/hyperlink" Target="http://app.ideascale.com/t/UM5UZBnOz" TargetMode="External"/><Relationship Id="rId18" Type="http://schemas.openxmlformats.org/officeDocument/2006/relationships/hyperlink" Target="http://app.ideascale.com/t/UM5UZBnG1" TargetMode="External"/><Relationship Id="rId84" Type="http://schemas.openxmlformats.org/officeDocument/2006/relationships/hyperlink" Target="http://app.ideascale.com/t/UM5UZBnf5" TargetMode="External"/><Relationship Id="rId83" Type="http://schemas.openxmlformats.org/officeDocument/2006/relationships/hyperlink" Target="http://app.ideascale.com/t/UM5UZBmuA" TargetMode="External"/><Relationship Id="rId86" Type="http://schemas.openxmlformats.org/officeDocument/2006/relationships/hyperlink" Target="http://app.ideascale.com/t/UM5UZBnSo" TargetMode="External"/><Relationship Id="rId85" Type="http://schemas.openxmlformats.org/officeDocument/2006/relationships/hyperlink" Target="http://app.ideascale.com/t/UM5UZBmjC" TargetMode="External"/><Relationship Id="rId88" Type="http://schemas.openxmlformats.org/officeDocument/2006/relationships/hyperlink" Target="http://app.ideascale.com/t/UM5UZBnFc" TargetMode="External"/><Relationship Id="rId87" Type="http://schemas.openxmlformats.org/officeDocument/2006/relationships/hyperlink" Target="http://app.ideascale.com/t/UM5UZBm7p" TargetMode="External"/><Relationship Id="rId89" Type="http://schemas.openxmlformats.org/officeDocument/2006/relationships/hyperlink" Target="http://app.ideascale.com/t/UM5UZBnds" TargetMode="External"/><Relationship Id="rId80" Type="http://schemas.openxmlformats.org/officeDocument/2006/relationships/hyperlink" Target="http://app.ideascale.com/t/UM5UZBmz2" TargetMode="External"/><Relationship Id="rId82" Type="http://schemas.openxmlformats.org/officeDocument/2006/relationships/hyperlink" Target="http://app.ideascale.com/t/UM5UZBnX8" TargetMode="External"/><Relationship Id="rId81" Type="http://schemas.openxmlformats.org/officeDocument/2006/relationships/hyperlink" Target="http://app.ideascale.com/t/UM5UZBmmN" TargetMode="External"/><Relationship Id="rId1" Type="http://schemas.openxmlformats.org/officeDocument/2006/relationships/hyperlink" Target="http://app.ideascale.com/t/UM5UZBmnB" TargetMode="External"/><Relationship Id="rId2" Type="http://schemas.openxmlformats.org/officeDocument/2006/relationships/hyperlink" Target="http://app.ideascale.com/t/UM5UZBnCo" TargetMode="External"/><Relationship Id="rId3" Type="http://schemas.openxmlformats.org/officeDocument/2006/relationships/hyperlink" Target="http://app.ideascale.com/t/UM5UZBmuu" TargetMode="External"/><Relationship Id="rId4" Type="http://schemas.openxmlformats.org/officeDocument/2006/relationships/hyperlink" Target="http://app.ideascale.com/t/UM5UZBnNP" TargetMode="External"/><Relationship Id="rId9" Type="http://schemas.openxmlformats.org/officeDocument/2006/relationships/hyperlink" Target="http://app.ideascale.com/t/UM5UZBnMj" TargetMode="External"/><Relationship Id="rId5" Type="http://schemas.openxmlformats.org/officeDocument/2006/relationships/hyperlink" Target="http://app.ideascale.com/t/UM5UZBnc6" TargetMode="External"/><Relationship Id="rId6" Type="http://schemas.openxmlformats.org/officeDocument/2006/relationships/hyperlink" Target="http://app.ideascale.com/t/UM5UZBncR" TargetMode="External"/><Relationship Id="rId7" Type="http://schemas.openxmlformats.org/officeDocument/2006/relationships/hyperlink" Target="http://app.ideascale.com/t/UM5UZBnQu" TargetMode="External"/><Relationship Id="rId8" Type="http://schemas.openxmlformats.org/officeDocument/2006/relationships/hyperlink" Target="http://app.ideascale.com/t/UM5UZBmyD" TargetMode="External"/><Relationship Id="rId73" Type="http://schemas.openxmlformats.org/officeDocument/2006/relationships/hyperlink" Target="http://app.ideascale.com/t/UM5UZBnVb" TargetMode="External"/><Relationship Id="rId72" Type="http://schemas.openxmlformats.org/officeDocument/2006/relationships/hyperlink" Target="http://app.ideascale.com/t/UM5UZBm7d" TargetMode="External"/><Relationship Id="rId75" Type="http://schemas.openxmlformats.org/officeDocument/2006/relationships/hyperlink" Target="http://app.ideascale.com/t/UM5UZBmqM" TargetMode="External"/><Relationship Id="rId74" Type="http://schemas.openxmlformats.org/officeDocument/2006/relationships/hyperlink" Target="http://app.ideascale.com/t/UM5UZBnAw" TargetMode="External"/><Relationship Id="rId77" Type="http://schemas.openxmlformats.org/officeDocument/2006/relationships/hyperlink" Target="http://app.ideascale.com/t/UM5UZBm0h" TargetMode="External"/><Relationship Id="rId76" Type="http://schemas.openxmlformats.org/officeDocument/2006/relationships/hyperlink" Target="http://app.ideascale.com/t/UM5UZBnXN" TargetMode="External"/><Relationship Id="rId79" Type="http://schemas.openxmlformats.org/officeDocument/2006/relationships/hyperlink" Target="http://app.ideascale.com/t/UM5UZBnYc" TargetMode="External"/><Relationship Id="rId78" Type="http://schemas.openxmlformats.org/officeDocument/2006/relationships/hyperlink" Target="http://app.ideascale.com/t/UM5UZBnRq" TargetMode="External"/><Relationship Id="rId71" Type="http://schemas.openxmlformats.org/officeDocument/2006/relationships/hyperlink" Target="http://app.ideascale.com/t/UM5UZBnaM" TargetMode="External"/><Relationship Id="rId70" Type="http://schemas.openxmlformats.org/officeDocument/2006/relationships/hyperlink" Target="http://app.ideascale.com/t/UM5UZBnDW" TargetMode="External"/><Relationship Id="rId62" Type="http://schemas.openxmlformats.org/officeDocument/2006/relationships/hyperlink" Target="http://app.ideascale.com/t/UM5UZBnSu" TargetMode="External"/><Relationship Id="rId61" Type="http://schemas.openxmlformats.org/officeDocument/2006/relationships/hyperlink" Target="http://app.ideascale.com/t/UM5UZBnYi" TargetMode="External"/><Relationship Id="rId64" Type="http://schemas.openxmlformats.org/officeDocument/2006/relationships/hyperlink" Target="http://app.ideascale.com/t/UM5UZBnQ5" TargetMode="External"/><Relationship Id="rId63" Type="http://schemas.openxmlformats.org/officeDocument/2006/relationships/hyperlink" Target="http://app.ideascale.com/t/UM5UZBndC" TargetMode="External"/><Relationship Id="rId66" Type="http://schemas.openxmlformats.org/officeDocument/2006/relationships/hyperlink" Target="http://app.ideascale.com/t/UM5UZBnGp" TargetMode="External"/><Relationship Id="rId65" Type="http://schemas.openxmlformats.org/officeDocument/2006/relationships/hyperlink" Target="http://app.ideascale.com/t/UM5UZBnFG" TargetMode="External"/><Relationship Id="rId68" Type="http://schemas.openxmlformats.org/officeDocument/2006/relationships/hyperlink" Target="http://app.ideascale.com/t/UM5UZBnCw" TargetMode="External"/><Relationship Id="rId67" Type="http://schemas.openxmlformats.org/officeDocument/2006/relationships/hyperlink" Target="http://app.ideascale.com/t/UM5UZBnDU" TargetMode="External"/><Relationship Id="rId60" Type="http://schemas.openxmlformats.org/officeDocument/2006/relationships/hyperlink" Target="http://app.ideascale.com/t/UM5UZBmjE" TargetMode="External"/><Relationship Id="rId69" Type="http://schemas.openxmlformats.org/officeDocument/2006/relationships/hyperlink" Target="http://app.ideascale.com/t/UM5UZBnBK" TargetMode="External"/><Relationship Id="rId51" Type="http://schemas.openxmlformats.org/officeDocument/2006/relationships/hyperlink" Target="http://app.ideascale.com/t/UM5UZBneC" TargetMode="External"/><Relationship Id="rId50" Type="http://schemas.openxmlformats.org/officeDocument/2006/relationships/hyperlink" Target="http://app.ideascale.com/t/UM5UZBmmm" TargetMode="External"/><Relationship Id="rId53" Type="http://schemas.openxmlformats.org/officeDocument/2006/relationships/hyperlink" Target="http://app.ideascale.com/t/UM5UZBmzB" TargetMode="External"/><Relationship Id="rId52" Type="http://schemas.openxmlformats.org/officeDocument/2006/relationships/hyperlink" Target="http://app.ideascale.com/t/UM5UZBm1p" TargetMode="External"/><Relationship Id="rId55" Type="http://schemas.openxmlformats.org/officeDocument/2006/relationships/hyperlink" Target="http://app.ideascale.com/t/UM5UZBnbC" TargetMode="External"/><Relationship Id="rId54" Type="http://schemas.openxmlformats.org/officeDocument/2006/relationships/hyperlink" Target="http://app.ideascale.com/t/UM5UZBnXV" TargetMode="External"/><Relationship Id="rId57" Type="http://schemas.openxmlformats.org/officeDocument/2006/relationships/hyperlink" Target="http://app.ideascale.com/t/UM5UZBmxJ" TargetMode="External"/><Relationship Id="rId56" Type="http://schemas.openxmlformats.org/officeDocument/2006/relationships/hyperlink" Target="http://app.ideascale.com/t/UM5UZBnUE" TargetMode="External"/><Relationship Id="rId59" Type="http://schemas.openxmlformats.org/officeDocument/2006/relationships/hyperlink" Target="http://app.ideascale.com/t/UM5UZBmoT" TargetMode="External"/><Relationship Id="rId58" Type="http://schemas.openxmlformats.org/officeDocument/2006/relationships/hyperlink" Target="http://app.ideascale.com/t/UM5UZBm1w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mxi" TargetMode="External"/><Relationship Id="rId42" Type="http://schemas.openxmlformats.org/officeDocument/2006/relationships/drawing" Target="../drawings/drawing10.xml"/><Relationship Id="rId41" Type="http://schemas.openxmlformats.org/officeDocument/2006/relationships/hyperlink" Target="http://app.ideascale.com/t/UM5UZBnIJ" TargetMode="External"/><Relationship Id="rId31" Type="http://schemas.openxmlformats.org/officeDocument/2006/relationships/hyperlink" Target="http://app.ideascale.com/t/UM5UZBnGD" TargetMode="External"/><Relationship Id="rId30" Type="http://schemas.openxmlformats.org/officeDocument/2006/relationships/hyperlink" Target="http://app.ideascale.com/t/UM5UZBmnO" TargetMode="External"/><Relationship Id="rId33" Type="http://schemas.openxmlformats.org/officeDocument/2006/relationships/hyperlink" Target="http://app.ideascale.com/t/UM5UZBmx1" TargetMode="External"/><Relationship Id="rId32" Type="http://schemas.openxmlformats.org/officeDocument/2006/relationships/hyperlink" Target="http://app.ideascale.com/t/UM5UZBmxH" TargetMode="External"/><Relationship Id="rId35" Type="http://schemas.openxmlformats.org/officeDocument/2006/relationships/hyperlink" Target="http://app.ideascale.com/t/UM5UZBnBX" TargetMode="External"/><Relationship Id="rId34" Type="http://schemas.openxmlformats.org/officeDocument/2006/relationships/hyperlink" Target="http://app.ideascale.com/t/UM5UZBnCF" TargetMode="External"/><Relationship Id="rId37" Type="http://schemas.openxmlformats.org/officeDocument/2006/relationships/hyperlink" Target="http://app.ideascale.com/t/UM5UZBm9J" TargetMode="External"/><Relationship Id="rId36" Type="http://schemas.openxmlformats.org/officeDocument/2006/relationships/hyperlink" Target="http://app.ideascale.com/t/UM5UZBnBq" TargetMode="External"/><Relationship Id="rId39" Type="http://schemas.openxmlformats.org/officeDocument/2006/relationships/hyperlink" Target="http://app.ideascale.com/t/UM5UZBnct" TargetMode="External"/><Relationship Id="rId38" Type="http://schemas.openxmlformats.org/officeDocument/2006/relationships/hyperlink" Target="http://app.ideascale.com/t/UM5UZBmoJ" TargetMode="External"/><Relationship Id="rId20" Type="http://schemas.openxmlformats.org/officeDocument/2006/relationships/hyperlink" Target="http://app.ideascale.com/t/UM5UZBmld" TargetMode="External"/><Relationship Id="rId22" Type="http://schemas.openxmlformats.org/officeDocument/2006/relationships/hyperlink" Target="http://app.ideascale.com/t/UM5UZBnDX" TargetMode="External"/><Relationship Id="rId21" Type="http://schemas.openxmlformats.org/officeDocument/2006/relationships/hyperlink" Target="http://app.ideascale.com/t/UM5UZBnGN" TargetMode="External"/><Relationship Id="rId24" Type="http://schemas.openxmlformats.org/officeDocument/2006/relationships/hyperlink" Target="http://app.ideascale.com/t/UM5UZBmo3" TargetMode="External"/><Relationship Id="rId23" Type="http://schemas.openxmlformats.org/officeDocument/2006/relationships/hyperlink" Target="http://app.ideascale.com/t/UM5UZBnMf" TargetMode="External"/><Relationship Id="rId26" Type="http://schemas.openxmlformats.org/officeDocument/2006/relationships/hyperlink" Target="http://app.ideascale.com/t/UM5UZBnQr" TargetMode="External"/><Relationship Id="rId25" Type="http://schemas.openxmlformats.org/officeDocument/2006/relationships/hyperlink" Target="http://app.ideascale.com/t/UM5UZBnXe" TargetMode="External"/><Relationship Id="rId28" Type="http://schemas.openxmlformats.org/officeDocument/2006/relationships/hyperlink" Target="http://app.ideascale.com/t/UM5UZBnfd" TargetMode="External"/><Relationship Id="rId27" Type="http://schemas.openxmlformats.org/officeDocument/2006/relationships/hyperlink" Target="http://app.ideascale.com/t/UM5UZBnc1" TargetMode="External"/><Relationship Id="rId29" Type="http://schemas.openxmlformats.org/officeDocument/2006/relationships/hyperlink" Target="http://app.ideascale.com/t/UM5UZBnFC" TargetMode="External"/><Relationship Id="rId11" Type="http://schemas.openxmlformats.org/officeDocument/2006/relationships/hyperlink" Target="http://app.ideascale.com/t/UM5UZBnXH" TargetMode="External"/><Relationship Id="rId10" Type="http://schemas.openxmlformats.org/officeDocument/2006/relationships/hyperlink" Target="http://app.ideascale.com/t/UM5UZBnI4" TargetMode="External"/><Relationship Id="rId13" Type="http://schemas.openxmlformats.org/officeDocument/2006/relationships/hyperlink" Target="http://app.ideascale.com/t/UM5UZBmmg" TargetMode="External"/><Relationship Id="rId12" Type="http://schemas.openxmlformats.org/officeDocument/2006/relationships/hyperlink" Target="http://app.ideascale.com/t/UM5UZBmmS" TargetMode="External"/><Relationship Id="rId15" Type="http://schemas.openxmlformats.org/officeDocument/2006/relationships/hyperlink" Target="http://app.ideascale.com/t/UM5UZBnT1" TargetMode="External"/><Relationship Id="rId14" Type="http://schemas.openxmlformats.org/officeDocument/2006/relationships/hyperlink" Target="http://app.ideascale.com/t/UM5UZBnY1" TargetMode="External"/><Relationship Id="rId17" Type="http://schemas.openxmlformats.org/officeDocument/2006/relationships/hyperlink" Target="http://app.ideascale.com/t/UM5UZBmxf" TargetMode="External"/><Relationship Id="rId16" Type="http://schemas.openxmlformats.org/officeDocument/2006/relationships/hyperlink" Target="http://app.ideascale.com/t/UM5UZBncG" TargetMode="External"/><Relationship Id="rId19" Type="http://schemas.openxmlformats.org/officeDocument/2006/relationships/hyperlink" Target="http://app.ideascale.com/t/UM5UZBnPh" TargetMode="External"/><Relationship Id="rId18" Type="http://schemas.openxmlformats.org/officeDocument/2006/relationships/hyperlink" Target="http://app.ideascale.com/t/UM5UZBnQn" TargetMode="External"/><Relationship Id="rId1" Type="http://schemas.openxmlformats.org/officeDocument/2006/relationships/hyperlink" Target="http://app.ideascale.com/t/UM5UZBnHn" TargetMode="External"/><Relationship Id="rId2" Type="http://schemas.openxmlformats.org/officeDocument/2006/relationships/hyperlink" Target="http://app.ideascale.com/t/UM5UZBmnY" TargetMode="External"/><Relationship Id="rId3" Type="http://schemas.openxmlformats.org/officeDocument/2006/relationships/hyperlink" Target="http://app.ideascale.com/t/UM5UZBnYC" TargetMode="External"/><Relationship Id="rId4" Type="http://schemas.openxmlformats.org/officeDocument/2006/relationships/hyperlink" Target="http://app.ideascale.com/t/UM5UZBmyT" TargetMode="External"/><Relationship Id="rId9" Type="http://schemas.openxmlformats.org/officeDocument/2006/relationships/hyperlink" Target="http://app.ideascale.com/t/UM5UZBnTx" TargetMode="External"/><Relationship Id="rId5" Type="http://schemas.openxmlformats.org/officeDocument/2006/relationships/hyperlink" Target="http://app.ideascale.com/t/UM5UZBnIU" TargetMode="External"/><Relationship Id="rId6" Type="http://schemas.openxmlformats.org/officeDocument/2006/relationships/hyperlink" Target="http://app.ideascale.com/t/UM5UZBm1E" TargetMode="External"/><Relationship Id="rId7" Type="http://schemas.openxmlformats.org/officeDocument/2006/relationships/hyperlink" Target="http://app.ideascale.com/t/UM5UZBnMp" TargetMode="External"/><Relationship Id="rId8" Type="http://schemas.openxmlformats.org/officeDocument/2006/relationships/hyperlink" Target="http://app.ideascale.com/t/UM5UZBmmB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app.ideascale.com/t/UM5UZBmla" TargetMode="External"/><Relationship Id="rId10" Type="http://schemas.openxmlformats.org/officeDocument/2006/relationships/hyperlink" Target="http://app.ideascale.com/t/UM5UZBnf7" TargetMode="External"/><Relationship Id="rId13" Type="http://schemas.openxmlformats.org/officeDocument/2006/relationships/drawing" Target="../drawings/drawing11.xml"/><Relationship Id="rId12" Type="http://schemas.openxmlformats.org/officeDocument/2006/relationships/hyperlink" Target="http://app.ideascale.com/t/UM5UZBnGv" TargetMode="External"/><Relationship Id="rId1" Type="http://schemas.openxmlformats.org/officeDocument/2006/relationships/hyperlink" Target="http://app.ideascale.com/t/UM5UZBnTU" TargetMode="External"/><Relationship Id="rId2" Type="http://schemas.openxmlformats.org/officeDocument/2006/relationships/hyperlink" Target="http://app.ideascale.com/t/UM5UZBmtw" TargetMode="External"/><Relationship Id="rId3" Type="http://schemas.openxmlformats.org/officeDocument/2006/relationships/hyperlink" Target="http://app.ideascale.com/t/UM5UZBmoa" TargetMode="External"/><Relationship Id="rId4" Type="http://schemas.openxmlformats.org/officeDocument/2006/relationships/hyperlink" Target="http://app.ideascale.com/t/UM5UZBnII" TargetMode="External"/><Relationship Id="rId9" Type="http://schemas.openxmlformats.org/officeDocument/2006/relationships/hyperlink" Target="http://app.ideascale.com/t/UM5UZBnfH" TargetMode="External"/><Relationship Id="rId5" Type="http://schemas.openxmlformats.org/officeDocument/2006/relationships/hyperlink" Target="http://app.ideascale.com/t/UM5UZBmiy" TargetMode="External"/><Relationship Id="rId6" Type="http://schemas.openxmlformats.org/officeDocument/2006/relationships/hyperlink" Target="http://app.ideascale.com/t/UM5UZBmmb" TargetMode="External"/><Relationship Id="rId7" Type="http://schemas.openxmlformats.org/officeDocument/2006/relationships/hyperlink" Target="http://app.ideascale.com/t/UM5UZBnHN" TargetMode="External"/><Relationship Id="rId8" Type="http://schemas.openxmlformats.org/officeDocument/2006/relationships/hyperlink" Target="http://app.ideascale.com/t/UM5UZBmvo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://app.ideascale.com/t/UM5UZBnal" TargetMode="External"/><Relationship Id="rId22" Type="http://schemas.openxmlformats.org/officeDocument/2006/relationships/hyperlink" Target="http://app.ideascale.com/t/UM5UZBnW9" TargetMode="External"/><Relationship Id="rId21" Type="http://schemas.openxmlformats.org/officeDocument/2006/relationships/hyperlink" Target="http://app.ideascale.com/t/UM5UZBnfN" TargetMode="External"/><Relationship Id="rId24" Type="http://schemas.openxmlformats.org/officeDocument/2006/relationships/drawing" Target="../drawings/drawing12.xml"/><Relationship Id="rId23" Type="http://schemas.openxmlformats.org/officeDocument/2006/relationships/hyperlink" Target="http://app.ideascale.com/t/UM5UZBnX5" TargetMode="External"/><Relationship Id="rId11" Type="http://schemas.openxmlformats.org/officeDocument/2006/relationships/hyperlink" Target="http://app.ideascale.com/t/UM5UZBnLh" TargetMode="External"/><Relationship Id="rId10" Type="http://schemas.openxmlformats.org/officeDocument/2006/relationships/hyperlink" Target="http://app.ideascale.com/t/UM5UZBm94" TargetMode="External"/><Relationship Id="rId13" Type="http://schemas.openxmlformats.org/officeDocument/2006/relationships/hyperlink" Target="http://app.ideascale.com/t/UM5UZBnFl" TargetMode="External"/><Relationship Id="rId12" Type="http://schemas.openxmlformats.org/officeDocument/2006/relationships/hyperlink" Target="http://app.ideascale.com/t/UM5UZBnHC" TargetMode="External"/><Relationship Id="rId15" Type="http://schemas.openxmlformats.org/officeDocument/2006/relationships/hyperlink" Target="http://app.ideascale.com/t/UM5UZBna9" TargetMode="External"/><Relationship Id="rId14" Type="http://schemas.openxmlformats.org/officeDocument/2006/relationships/hyperlink" Target="http://app.ideascale.com/t/UM5UZBnEl" TargetMode="External"/><Relationship Id="rId17" Type="http://schemas.openxmlformats.org/officeDocument/2006/relationships/hyperlink" Target="http://app.ideascale.com/t/UM5UZBnSO" TargetMode="External"/><Relationship Id="rId16" Type="http://schemas.openxmlformats.org/officeDocument/2006/relationships/hyperlink" Target="http://app.ideascale.com/t/UM5UZBnfR" TargetMode="External"/><Relationship Id="rId19" Type="http://schemas.openxmlformats.org/officeDocument/2006/relationships/hyperlink" Target="http://app.ideascale.com/t/UM5UZBner" TargetMode="External"/><Relationship Id="rId18" Type="http://schemas.openxmlformats.org/officeDocument/2006/relationships/hyperlink" Target="http://app.ideascale.com/t/UM5UZBmlM" TargetMode="External"/><Relationship Id="rId1" Type="http://schemas.openxmlformats.org/officeDocument/2006/relationships/hyperlink" Target="http://app.ideascale.com/t/UM5UZBmiv" TargetMode="External"/><Relationship Id="rId2" Type="http://schemas.openxmlformats.org/officeDocument/2006/relationships/hyperlink" Target="http://app.ideascale.com/t/UM5UZBnPg" TargetMode="External"/><Relationship Id="rId3" Type="http://schemas.openxmlformats.org/officeDocument/2006/relationships/hyperlink" Target="http://app.ideascale.com/t/UM5UZBmnG" TargetMode="External"/><Relationship Id="rId4" Type="http://schemas.openxmlformats.org/officeDocument/2006/relationships/hyperlink" Target="http://app.ideascale.com/t/UM5UZBmjn" TargetMode="External"/><Relationship Id="rId9" Type="http://schemas.openxmlformats.org/officeDocument/2006/relationships/hyperlink" Target="http://app.ideascale.com/t/UM5UZBna3" TargetMode="External"/><Relationship Id="rId5" Type="http://schemas.openxmlformats.org/officeDocument/2006/relationships/hyperlink" Target="http://app.ideascale.com/t/UM5UZBnaE" TargetMode="External"/><Relationship Id="rId6" Type="http://schemas.openxmlformats.org/officeDocument/2006/relationships/hyperlink" Target="http://app.ideascale.com/t/UM5UZBnE4" TargetMode="External"/><Relationship Id="rId7" Type="http://schemas.openxmlformats.org/officeDocument/2006/relationships/hyperlink" Target="http://app.ideascale.com/t/UM5UZBmoV" TargetMode="External"/><Relationship Id="rId8" Type="http://schemas.openxmlformats.org/officeDocument/2006/relationships/hyperlink" Target="http://app.ideascale.com/t/UM5UZBnPG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app.ideascale.com/t/UM5UZBncM" TargetMode="External"/><Relationship Id="rId10" Type="http://schemas.openxmlformats.org/officeDocument/2006/relationships/hyperlink" Target="http://app.ideascale.com/t/UM5UZBncU" TargetMode="External"/><Relationship Id="rId13" Type="http://schemas.openxmlformats.org/officeDocument/2006/relationships/hyperlink" Target="http://app.ideascale.com/t/UM5UZBnce" TargetMode="External"/><Relationship Id="rId12" Type="http://schemas.openxmlformats.org/officeDocument/2006/relationships/hyperlink" Target="http://app.ideascale.com/t/UM5UZBnGH" TargetMode="External"/><Relationship Id="rId14" Type="http://schemas.openxmlformats.org/officeDocument/2006/relationships/drawing" Target="../drawings/drawing13.xml"/><Relationship Id="rId1" Type="http://schemas.openxmlformats.org/officeDocument/2006/relationships/hyperlink" Target="http://app.ideascale.com/t/UM5UZBnPA" TargetMode="External"/><Relationship Id="rId2" Type="http://schemas.openxmlformats.org/officeDocument/2006/relationships/hyperlink" Target="http://app.ideascale.com/t/UM5UZBnDi" TargetMode="External"/><Relationship Id="rId3" Type="http://schemas.openxmlformats.org/officeDocument/2006/relationships/hyperlink" Target="http://app.ideascale.com/t/UM5UZBmwt" TargetMode="External"/><Relationship Id="rId4" Type="http://schemas.openxmlformats.org/officeDocument/2006/relationships/hyperlink" Target="http://app.ideascale.com/t/UM5UZBmzb" TargetMode="External"/><Relationship Id="rId9" Type="http://schemas.openxmlformats.org/officeDocument/2006/relationships/hyperlink" Target="http://app.ideascale.com/t/UM5UZBnLo" TargetMode="External"/><Relationship Id="rId5" Type="http://schemas.openxmlformats.org/officeDocument/2006/relationships/hyperlink" Target="http://app.ideascale.com/t/UM5UZBm4v" TargetMode="External"/><Relationship Id="rId6" Type="http://schemas.openxmlformats.org/officeDocument/2006/relationships/hyperlink" Target="http://app.ideascale.com/t/UM5UZBnCs" TargetMode="External"/><Relationship Id="rId7" Type="http://schemas.openxmlformats.org/officeDocument/2006/relationships/hyperlink" Target="http://app.ideascale.com/t/UM5UZBmwX" TargetMode="External"/><Relationship Id="rId8" Type="http://schemas.openxmlformats.org/officeDocument/2006/relationships/hyperlink" Target="http://app.ideascale.com/t/UM5UZBnTt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nfQ" TargetMode="External"/><Relationship Id="rId42" Type="http://schemas.openxmlformats.org/officeDocument/2006/relationships/hyperlink" Target="http://app.ideascale.com/t/UM5UZBnHH" TargetMode="External"/><Relationship Id="rId41" Type="http://schemas.openxmlformats.org/officeDocument/2006/relationships/hyperlink" Target="http://app.ideascale.com/t/UM5UZBnSX" TargetMode="External"/><Relationship Id="rId44" Type="http://schemas.openxmlformats.org/officeDocument/2006/relationships/hyperlink" Target="http://app.ideascale.com/t/UM5UZBnXE" TargetMode="External"/><Relationship Id="rId43" Type="http://schemas.openxmlformats.org/officeDocument/2006/relationships/hyperlink" Target="http://app.ideascale.com/t/UM5UZBmlm" TargetMode="External"/><Relationship Id="rId46" Type="http://schemas.openxmlformats.org/officeDocument/2006/relationships/hyperlink" Target="http://app.ideascale.com/t/UM5UZBnQC" TargetMode="External"/><Relationship Id="rId45" Type="http://schemas.openxmlformats.org/officeDocument/2006/relationships/hyperlink" Target="http://app.ideascale.com/t/UM5UZBnIW" TargetMode="External"/><Relationship Id="rId48" Type="http://schemas.openxmlformats.org/officeDocument/2006/relationships/hyperlink" Target="http://app.ideascale.com/t/UM5UZBnbU" TargetMode="External"/><Relationship Id="rId47" Type="http://schemas.openxmlformats.org/officeDocument/2006/relationships/hyperlink" Target="http://app.ideascale.com/t/UM5UZBnbz" TargetMode="External"/><Relationship Id="rId49" Type="http://schemas.openxmlformats.org/officeDocument/2006/relationships/hyperlink" Target="http://app.ideascale.com/t/UM5UZBnas" TargetMode="External"/><Relationship Id="rId31" Type="http://schemas.openxmlformats.org/officeDocument/2006/relationships/hyperlink" Target="http://app.ideascale.com/t/UM5UZBm8X" TargetMode="External"/><Relationship Id="rId30" Type="http://schemas.openxmlformats.org/officeDocument/2006/relationships/hyperlink" Target="http://app.ideascale.com/t/UM5UZBnBu" TargetMode="External"/><Relationship Id="rId33" Type="http://schemas.openxmlformats.org/officeDocument/2006/relationships/hyperlink" Target="http://app.ideascale.com/t/UM5UZBnQB" TargetMode="External"/><Relationship Id="rId32" Type="http://schemas.openxmlformats.org/officeDocument/2006/relationships/hyperlink" Target="http://app.ideascale.com/t/UM5UZBnXa" TargetMode="External"/><Relationship Id="rId35" Type="http://schemas.openxmlformats.org/officeDocument/2006/relationships/hyperlink" Target="http://app.ideascale.com/t/UM5UZBnGh" TargetMode="External"/><Relationship Id="rId34" Type="http://schemas.openxmlformats.org/officeDocument/2006/relationships/hyperlink" Target="http://app.ideascale.com/t/UM5UZBneN" TargetMode="External"/><Relationship Id="rId37" Type="http://schemas.openxmlformats.org/officeDocument/2006/relationships/hyperlink" Target="http://app.ideascale.com/t/UM5UZBnep" TargetMode="External"/><Relationship Id="rId36" Type="http://schemas.openxmlformats.org/officeDocument/2006/relationships/hyperlink" Target="http://app.ideascale.com/t/UM5UZBnRN" TargetMode="External"/><Relationship Id="rId39" Type="http://schemas.openxmlformats.org/officeDocument/2006/relationships/hyperlink" Target="http://app.ideascale.com/t/UM5UZBnWC" TargetMode="External"/><Relationship Id="rId38" Type="http://schemas.openxmlformats.org/officeDocument/2006/relationships/hyperlink" Target="http://app.ideascale.com/t/UM5UZBmok" TargetMode="External"/><Relationship Id="rId20" Type="http://schemas.openxmlformats.org/officeDocument/2006/relationships/hyperlink" Target="http://app.ideascale.com/t/UM5UZBmsq" TargetMode="External"/><Relationship Id="rId22" Type="http://schemas.openxmlformats.org/officeDocument/2006/relationships/hyperlink" Target="http://app.ideascale.com/t/UM5UZBnPv" TargetMode="External"/><Relationship Id="rId21" Type="http://schemas.openxmlformats.org/officeDocument/2006/relationships/hyperlink" Target="http://app.ideascale.com/t/UM5UZBnJD" TargetMode="External"/><Relationship Id="rId24" Type="http://schemas.openxmlformats.org/officeDocument/2006/relationships/hyperlink" Target="http://app.ideascale.com/t/UM5UZBm28" TargetMode="External"/><Relationship Id="rId23" Type="http://schemas.openxmlformats.org/officeDocument/2006/relationships/hyperlink" Target="http://app.ideascale.com/t/UM5UZBm21" TargetMode="External"/><Relationship Id="rId26" Type="http://schemas.openxmlformats.org/officeDocument/2006/relationships/hyperlink" Target="http://app.ideascale.com/t/UM5UZBnRI" TargetMode="External"/><Relationship Id="rId25" Type="http://schemas.openxmlformats.org/officeDocument/2006/relationships/hyperlink" Target="http://app.ideascale.com/t/UM5UZBnSe" TargetMode="External"/><Relationship Id="rId28" Type="http://schemas.openxmlformats.org/officeDocument/2006/relationships/hyperlink" Target="http://app.ideascale.com/t/UM5UZBnWh" TargetMode="External"/><Relationship Id="rId27" Type="http://schemas.openxmlformats.org/officeDocument/2006/relationships/hyperlink" Target="http://app.ideascale.com/t/UM5UZBnUm" TargetMode="External"/><Relationship Id="rId29" Type="http://schemas.openxmlformats.org/officeDocument/2006/relationships/hyperlink" Target="http://app.ideascale.com/t/UM5UZBnUW" TargetMode="External"/><Relationship Id="rId11" Type="http://schemas.openxmlformats.org/officeDocument/2006/relationships/hyperlink" Target="http://app.ideascale.com/t/UM5UZBnef" TargetMode="External"/><Relationship Id="rId10" Type="http://schemas.openxmlformats.org/officeDocument/2006/relationships/hyperlink" Target="http://app.ideascale.com/t/UM5UZBnSs" TargetMode="External"/><Relationship Id="rId13" Type="http://schemas.openxmlformats.org/officeDocument/2006/relationships/hyperlink" Target="http://app.ideascale.com/t/UM5UZBna7" TargetMode="External"/><Relationship Id="rId12" Type="http://schemas.openxmlformats.org/officeDocument/2006/relationships/hyperlink" Target="http://app.ideascale.com/t/UM5UZBnfs" TargetMode="External"/><Relationship Id="rId15" Type="http://schemas.openxmlformats.org/officeDocument/2006/relationships/hyperlink" Target="http://app.ideascale.com/t/UM5UZBmri" TargetMode="External"/><Relationship Id="rId14" Type="http://schemas.openxmlformats.org/officeDocument/2006/relationships/hyperlink" Target="http://app.ideascale.com/t/UM5UZBmtG" TargetMode="External"/><Relationship Id="rId17" Type="http://schemas.openxmlformats.org/officeDocument/2006/relationships/hyperlink" Target="http://app.ideascale.com/t/UM5UZBnTP" TargetMode="External"/><Relationship Id="rId16" Type="http://schemas.openxmlformats.org/officeDocument/2006/relationships/hyperlink" Target="http://app.ideascale.com/t/UM5UZBnVq" TargetMode="External"/><Relationship Id="rId19" Type="http://schemas.openxmlformats.org/officeDocument/2006/relationships/hyperlink" Target="http://app.ideascale.com/t/UM5UZBmxk" TargetMode="External"/><Relationship Id="rId18" Type="http://schemas.openxmlformats.org/officeDocument/2006/relationships/hyperlink" Target="http://app.ideascale.com/t/UM5UZBmp9" TargetMode="External"/><Relationship Id="rId80" Type="http://schemas.openxmlformats.org/officeDocument/2006/relationships/hyperlink" Target="http://app.ideascale.com/t/UM5UZBmmE" TargetMode="External"/><Relationship Id="rId81" Type="http://schemas.openxmlformats.org/officeDocument/2006/relationships/drawing" Target="../drawings/drawing14.xml"/><Relationship Id="rId1" Type="http://schemas.openxmlformats.org/officeDocument/2006/relationships/hyperlink" Target="http://app.ideascale.com/t/UM5UZBmje" TargetMode="External"/><Relationship Id="rId2" Type="http://schemas.openxmlformats.org/officeDocument/2006/relationships/hyperlink" Target="http://app.ideascale.com/t/UM5UZBmjM" TargetMode="External"/><Relationship Id="rId3" Type="http://schemas.openxmlformats.org/officeDocument/2006/relationships/hyperlink" Target="http://app.ideascale.com/t/UM5UZBnbA" TargetMode="External"/><Relationship Id="rId4" Type="http://schemas.openxmlformats.org/officeDocument/2006/relationships/hyperlink" Target="http://app.ideascale.com/t/UM5UZBmkX" TargetMode="External"/><Relationship Id="rId9" Type="http://schemas.openxmlformats.org/officeDocument/2006/relationships/hyperlink" Target="http://app.ideascale.com/t/UM5UZBmwU" TargetMode="External"/><Relationship Id="rId5" Type="http://schemas.openxmlformats.org/officeDocument/2006/relationships/hyperlink" Target="http://app.ideascale.com/t/UM5UZBnfm" TargetMode="External"/><Relationship Id="rId6" Type="http://schemas.openxmlformats.org/officeDocument/2006/relationships/hyperlink" Target="http://app.ideascale.com/t/UM5UZBm5x" TargetMode="External"/><Relationship Id="rId7" Type="http://schemas.openxmlformats.org/officeDocument/2006/relationships/hyperlink" Target="http://app.ideascale.com/t/UM5UZBnd9" TargetMode="External"/><Relationship Id="rId8" Type="http://schemas.openxmlformats.org/officeDocument/2006/relationships/hyperlink" Target="http://app.ideascale.com/t/UM5UZBmtV" TargetMode="External"/><Relationship Id="rId73" Type="http://schemas.openxmlformats.org/officeDocument/2006/relationships/hyperlink" Target="http://app.ideascale.com/t/UM5UZBm2C" TargetMode="External"/><Relationship Id="rId72" Type="http://schemas.openxmlformats.org/officeDocument/2006/relationships/hyperlink" Target="http://app.ideascale.com/t/UM5UZBnWY" TargetMode="External"/><Relationship Id="rId75" Type="http://schemas.openxmlformats.org/officeDocument/2006/relationships/hyperlink" Target="http://app.ideascale.com/t/UM5UZBnes" TargetMode="External"/><Relationship Id="rId74" Type="http://schemas.openxmlformats.org/officeDocument/2006/relationships/hyperlink" Target="http://app.ideascale.com/t/UM5UZBnPz" TargetMode="External"/><Relationship Id="rId77" Type="http://schemas.openxmlformats.org/officeDocument/2006/relationships/hyperlink" Target="http://app.ideascale.com/t/UM5UZBm1B" TargetMode="External"/><Relationship Id="rId76" Type="http://schemas.openxmlformats.org/officeDocument/2006/relationships/hyperlink" Target="http://app.ideascale.com/t/UM5UZBmjb" TargetMode="External"/><Relationship Id="rId79" Type="http://schemas.openxmlformats.org/officeDocument/2006/relationships/hyperlink" Target="http://app.ideascale.com/t/UM5UZBmj6" TargetMode="External"/><Relationship Id="rId78" Type="http://schemas.openxmlformats.org/officeDocument/2006/relationships/hyperlink" Target="http://app.ideascale.com/t/UM5UZBm0K" TargetMode="External"/><Relationship Id="rId71" Type="http://schemas.openxmlformats.org/officeDocument/2006/relationships/hyperlink" Target="http://app.ideascale.com/t/UM5UZBnfr" TargetMode="External"/><Relationship Id="rId70" Type="http://schemas.openxmlformats.org/officeDocument/2006/relationships/hyperlink" Target="http://app.ideascale.com/t/UM5UZBneq" TargetMode="External"/><Relationship Id="rId62" Type="http://schemas.openxmlformats.org/officeDocument/2006/relationships/hyperlink" Target="http://app.ideascale.com/t/UM5UZBnY7" TargetMode="External"/><Relationship Id="rId61" Type="http://schemas.openxmlformats.org/officeDocument/2006/relationships/hyperlink" Target="http://app.ideascale.com/t/UM5UZBnQk" TargetMode="External"/><Relationship Id="rId64" Type="http://schemas.openxmlformats.org/officeDocument/2006/relationships/hyperlink" Target="http://app.ideascale.com/t/UM5UZBnTE" TargetMode="External"/><Relationship Id="rId63" Type="http://schemas.openxmlformats.org/officeDocument/2006/relationships/hyperlink" Target="http://app.ideascale.com/t/UM5UZBnd4" TargetMode="External"/><Relationship Id="rId66" Type="http://schemas.openxmlformats.org/officeDocument/2006/relationships/hyperlink" Target="http://app.ideascale.com/t/UM5UZBnUP" TargetMode="External"/><Relationship Id="rId65" Type="http://schemas.openxmlformats.org/officeDocument/2006/relationships/hyperlink" Target="http://app.ideascale.com/t/UM5UZBmlr" TargetMode="External"/><Relationship Id="rId68" Type="http://schemas.openxmlformats.org/officeDocument/2006/relationships/hyperlink" Target="http://app.ideascale.com/t/UM5UZBnBw" TargetMode="External"/><Relationship Id="rId67" Type="http://schemas.openxmlformats.org/officeDocument/2006/relationships/hyperlink" Target="http://app.ideascale.com/t/UM5UZBnBE" TargetMode="External"/><Relationship Id="rId60" Type="http://schemas.openxmlformats.org/officeDocument/2006/relationships/hyperlink" Target="http://app.ideascale.com/t/UM5UZBnFR" TargetMode="External"/><Relationship Id="rId69" Type="http://schemas.openxmlformats.org/officeDocument/2006/relationships/hyperlink" Target="http://app.ideascale.com/t/UM5UZBnbG" TargetMode="External"/><Relationship Id="rId51" Type="http://schemas.openxmlformats.org/officeDocument/2006/relationships/hyperlink" Target="http://app.ideascale.com/t/UM5UZBnaj" TargetMode="External"/><Relationship Id="rId50" Type="http://schemas.openxmlformats.org/officeDocument/2006/relationships/hyperlink" Target="http://app.ideascale.com/t/UM5UZBnYj" TargetMode="External"/><Relationship Id="rId53" Type="http://schemas.openxmlformats.org/officeDocument/2006/relationships/hyperlink" Target="http://app.ideascale.com/t/UM5UZBnUe" TargetMode="External"/><Relationship Id="rId52" Type="http://schemas.openxmlformats.org/officeDocument/2006/relationships/hyperlink" Target="http://app.ideascale.com/t/UM5UZBnbN" TargetMode="External"/><Relationship Id="rId55" Type="http://schemas.openxmlformats.org/officeDocument/2006/relationships/hyperlink" Target="http://app.ideascale.com/t/UM5UZBnR8" TargetMode="External"/><Relationship Id="rId54" Type="http://schemas.openxmlformats.org/officeDocument/2006/relationships/hyperlink" Target="http://app.ideascale.com/t/UM5UZBmzH" TargetMode="External"/><Relationship Id="rId57" Type="http://schemas.openxmlformats.org/officeDocument/2006/relationships/hyperlink" Target="http://app.ideascale.com/t/UM5UZBmo8" TargetMode="External"/><Relationship Id="rId56" Type="http://schemas.openxmlformats.org/officeDocument/2006/relationships/hyperlink" Target="http://app.ideascale.com/t/UM5UZBnYX" TargetMode="External"/><Relationship Id="rId59" Type="http://schemas.openxmlformats.org/officeDocument/2006/relationships/hyperlink" Target="http://app.ideascale.com/t/UM5UZBmsz" TargetMode="External"/><Relationship Id="rId58" Type="http://schemas.openxmlformats.org/officeDocument/2006/relationships/hyperlink" Target="http://app.ideascale.com/t/UM5UZBnJe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nX7" TargetMode="External"/><Relationship Id="rId42" Type="http://schemas.openxmlformats.org/officeDocument/2006/relationships/hyperlink" Target="http://app.ideascale.com/t/UM5UZBmwj" TargetMode="External"/><Relationship Id="rId41" Type="http://schemas.openxmlformats.org/officeDocument/2006/relationships/hyperlink" Target="http://app.ideascale.com/t/UM5UZBmpf" TargetMode="External"/><Relationship Id="rId44" Type="http://schemas.openxmlformats.org/officeDocument/2006/relationships/hyperlink" Target="http://app.ideascale.com/t/UM5UZBmkq" TargetMode="External"/><Relationship Id="rId43" Type="http://schemas.openxmlformats.org/officeDocument/2006/relationships/hyperlink" Target="http://app.ideascale.com/t/UM5UZBnEF" TargetMode="External"/><Relationship Id="rId45" Type="http://schemas.openxmlformats.org/officeDocument/2006/relationships/drawing" Target="../drawings/drawing15.xml"/><Relationship Id="rId31" Type="http://schemas.openxmlformats.org/officeDocument/2006/relationships/hyperlink" Target="http://app.ideascale.com/t/UM5UZBnWl" TargetMode="External"/><Relationship Id="rId30" Type="http://schemas.openxmlformats.org/officeDocument/2006/relationships/hyperlink" Target="http://app.ideascale.com/t/UM5UZBmq9" TargetMode="External"/><Relationship Id="rId33" Type="http://schemas.openxmlformats.org/officeDocument/2006/relationships/hyperlink" Target="http://app.ideascale.com/t/UM5UZBnUo" TargetMode="External"/><Relationship Id="rId32" Type="http://schemas.openxmlformats.org/officeDocument/2006/relationships/hyperlink" Target="http://app.ideascale.com/t/UM5UZBnfW" TargetMode="External"/><Relationship Id="rId35" Type="http://schemas.openxmlformats.org/officeDocument/2006/relationships/hyperlink" Target="http://app.ideascale.com/t/UM5UZBnYV" TargetMode="External"/><Relationship Id="rId34" Type="http://schemas.openxmlformats.org/officeDocument/2006/relationships/hyperlink" Target="http://app.ideascale.com/t/UM5UZBnFx" TargetMode="External"/><Relationship Id="rId37" Type="http://schemas.openxmlformats.org/officeDocument/2006/relationships/hyperlink" Target="http://app.ideascale.com/t/UM5UZBnML" TargetMode="External"/><Relationship Id="rId36" Type="http://schemas.openxmlformats.org/officeDocument/2006/relationships/hyperlink" Target="http://app.ideascale.com/t/UM5UZBm4b" TargetMode="External"/><Relationship Id="rId39" Type="http://schemas.openxmlformats.org/officeDocument/2006/relationships/hyperlink" Target="http://app.ideascale.com/t/UM5UZBnTC" TargetMode="External"/><Relationship Id="rId38" Type="http://schemas.openxmlformats.org/officeDocument/2006/relationships/hyperlink" Target="http://app.ideascale.com/t/UM5UZBm5G" TargetMode="External"/><Relationship Id="rId20" Type="http://schemas.openxmlformats.org/officeDocument/2006/relationships/hyperlink" Target="http://app.ideascale.com/t/UM5UZBnd7" TargetMode="External"/><Relationship Id="rId22" Type="http://schemas.openxmlformats.org/officeDocument/2006/relationships/hyperlink" Target="http://app.ideascale.com/t/UM5UZBm55" TargetMode="External"/><Relationship Id="rId21" Type="http://schemas.openxmlformats.org/officeDocument/2006/relationships/hyperlink" Target="http://app.ideascale.com/t/UM5UZBnOD" TargetMode="External"/><Relationship Id="rId24" Type="http://schemas.openxmlformats.org/officeDocument/2006/relationships/hyperlink" Target="http://app.ideascale.com/t/UM5UZBnYk" TargetMode="External"/><Relationship Id="rId23" Type="http://schemas.openxmlformats.org/officeDocument/2006/relationships/hyperlink" Target="http://app.ideascale.com/t/UM5UZBnCW" TargetMode="External"/><Relationship Id="rId26" Type="http://schemas.openxmlformats.org/officeDocument/2006/relationships/hyperlink" Target="http://app.ideascale.com/t/UM5UZBnRk" TargetMode="External"/><Relationship Id="rId25" Type="http://schemas.openxmlformats.org/officeDocument/2006/relationships/hyperlink" Target="http://app.ideascale.com/t/UM5UZBnMc" TargetMode="External"/><Relationship Id="rId28" Type="http://schemas.openxmlformats.org/officeDocument/2006/relationships/hyperlink" Target="http://app.ideascale.com/t/UM5UZBnC2" TargetMode="External"/><Relationship Id="rId27" Type="http://schemas.openxmlformats.org/officeDocument/2006/relationships/hyperlink" Target="http://app.ideascale.com/t/UM5UZBnFr" TargetMode="External"/><Relationship Id="rId29" Type="http://schemas.openxmlformats.org/officeDocument/2006/relationships/hyperlink" Target="http://app.ideascale.com/t/UM5UZBnXo" TargetMode="External"/><Relationship Id="rId11" Type="http://schemas.openxmlformats.org/officeDocument/2006/relationships/hyperlink" Target="http://app.ideascale.com/t/UM5UZBmpD" TargetMode="External"/><Relationship Id="rId10" Type="http://schemas.openxmlformats.org/officeDocument/2006/relationships/hyperlink" Target="http://app.ideascale.com/t/UM5UZBnRu" TargetMode="External"/><Relationship Id="rId13" Type="http://schemas.openxmlformats.org/officeDocument/2006/relationships/hyperlink" Target="http://app.ideascale.com/t/UM5UZBnMq" TargetMode="External"/><Relationship Id="rId12" Type="http://schemas.openxmlformats.org/officeDocument/2006/relationships/hyperlink" Target="http://app.ideascale.com/t/UM5UZBnEm" TargetMode="External"/><Relationship Id="rId15" Type="http://schemas.openxmlformats.org/officeDocument/2006/relationships/hyperlink" Target="http://app.ideascale.com/t/UM5UZBnXX" TargetMode="External"/><Relationship Id="rId14" Type="http://schemas.openxmlformats.org/officeDocument/2006/relationships/hyperlink" Target="http://app.ideascale.com/t/UM5UZBnFz" TargetMode="External"/><Relationship Id="rId17" Type="http://schemas.openxmlformats.org/officeDocument/2006/relationships/hyperlink" Target="http://app.ideascale.com/t/UM5UZBnbw" TargetMode="External"/><Relationship Id="rId16" Type="http://schemas.openxmlformats.org/officeDocument/2006/relationships/hyperlink" Target="http://app.ideascale.com/t/UM5UZBm7N" TargetMode="External"/><Relationship Id="rId19" Type="http://schemas.openxmlformats.org/officeDocument/2006/relationships/hyperlink" Target="http://app.ideascale.com/t/UM5UZBnXb" TargetMode="External"/><Relationship Id="rId18" Type="http://schemas.openxmlformats.org/officeDocument/2006/relationships/hyperlink" Target="http://app.ideascale.com/t/UM5UZBmoA" TargetMode="External"/><Relationship Id="rId1" Type="http://schemas.openxmlformats.org/officeDocument/2006/relationships/hyperlink" Target="http://app.ideascale.com/t/UM5UZBmkN" TargetMode="External"/><Relationship Id="rId2" Type="http://schemas.openxmlformats.org/officeDocument/2006/relationships/hyperlink" Target="http://app.ideascale.com/t/UM5UZBnFV" TargetMode="External"/><Relationship Id="rId3" Type="http://schemas.openxmlformats.org/officeDocument/2006/relationships/hyperlink" Target="http://app.ideascale.com/t/UM5UZBmwx" TargetMode="External"/><Relationship Id="rId4" Type="http://schemas.openxmlformats.org/officeDocument/2006/relationships/hyperlink" Target="http://app.ideascale.com/t/UM5UZBm9y" TargetMode="External"/><Relationship Id="rId9" Type="http://schemas.openxmlformats.org/officeDocument/2006/relationships/hyperlink" Target="http://app.ideascale.com/t/UM5UZBm4q" TargetMode="External"/><Relationship Id="rId5" Type="http://schemas.openxmlformats.org/officeDocument/2006/relationships/hyperlink" Target="http://app.ideascale.com/t/UM5UZBm73" TargetMode="External"/><Relationship Id="rId6" Type="http://schemas.openxmlformats.org/officeDocument/2006/relationships/hyperlink" Target="http://app.ideascale.com/t/UM5UZBnLD" TargetMode="External"/><Relationship Id="rId7" Type="http://schemas.openxmlformats.org/officeDocument/2006/relationships/hyperlink" Target="http://app.ideascale.com/t/UM5UZBm1K" TargetMode="External"/><Relationship Id="rId8" Type="http://schemas.openxmlformats.org/officeDocument/2006/relationships/hyperlink" Target="http://app.ideascale.com/t/UM5UZBmrB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app.ideascale.com/t/UM5UZBnbv" TargetMode="External"/><Relationship Id="rId1" Type="http://schemas.openxmlformats.org/officeDocument/2006/relationships/hyperlink" Target="http://app.ideascale.com/t/UM5UZBmmJ" TargetMode="External"/><Relationship Id="rId2" Type="http://schemas.openxmlformats.org/officeDocument/2006/relationships/hyperlink" Target="http://app.ideascale.com/t/UM5UZBnUJ" TargetMode="External"/><Relationship Id="rId3" Type="http://schemas.openxmlformats.org/officeDocument/2006/relationships/hyperlink" Target="http://app.ideascale.com/t/UM5UZBmkw" TargetMode="External"/><Relationship Id="rId4" Type="http://schemas.openxmlformats.org/officeDocument/2006/relationships/hyperlink" Target="http://app.ideascale.com/t/UM5UZBmpr" TargetMode="External"/><Relationship Id="rId9" Type="http://schemas.openxmlformats.org/officeDocument/2006/relationships/hyperlink" Target="http://app.ideascale.com/t/UM5UZBncv" TargetMode="External"/><Relationship Id="rId5" Type="http://schemas.openxmlformats.org/officeDocument/2006/relationships/hyperlink" Target="http://app.ideascale.com/t/UM5UZBnXq" TargetMode="External"/><Relationship Id="rId6" Type="http://schemas.openxmlformats.org/officeDocument/2006/relationships/hyperlink" Target="http://app.ideascale.com/t/UM5UZBnaR" TargetMode="External"/><Relationship Id="rId7" Type="http://schemas.openxmlformats.org/officeDocument/2006/relationships/hyperlink" Target="http://app.ideascale.com/t/UM5UZBnRr" TargetMode="External"/><Relationship Id="rId8" Type="http://schemas.openxmlformats.org/officeDocument/2006/relationships/hyperlink" Target="http://app.ideascale.com/t/UM5UZBnSA" TargetMode="External"/></Relationships>
</file>

<file path=xl/worksheets/_rels/sheet17.xml.rels><?xml version="1.0" encoding="UTF-8" standalone="yes"?><Relationships xmlns="http://schemas.openxmlformats.org/package/2006/relationships"><Relationship Id="rId31" Type="http://schemas.openxmlformats.org/officeDocument/2006/relationships/hyperlink" Target="http://app.ideascale.com/t/UM5UZBnAG" TargetMode="External"/><Relationship Id="rId30" Type="http://schemas.openxmlformats.org/officeDocument/2006/relationships/hyperlink" Target="http://app.ideascale.com/t/UM5UZBnOp" TargetMode="External"/><Relationship Id="rId33" Type="http://schemas.openxmlformats.org/officeDocument/2006/relationships/hyperlink" Target="http://app.ideascale.com/t/UM5UZBnXL" TargetMode="External"/><Relationship Id="rId32" Type="http://schemas.openxmlformats.org/officeDocument/2006/relationships/hyperlink" Target="http://app.ideascale.com/t/UM5UZBneO" TargetMode="External"/><Relationship Id="rId34" Type="http://schemas.openxmlformats.org/officeDocument/2006/relationships/drawing" Target="../drawings/drawing17.xml"/><Relationship Id="rId20" Type="http://schemas.openxmlformats.org/officeDocument/2006/relationships/hyperlink" Target="http://app.ideascale.com/t/UM5UZBnRS" TargetMode="External"/><Relationship Id="rId22" Type="http://schemas.openxmlformats.org/officeDocument/2006/relationships/hyperlink" Target="http://app.ideascale.com/t/UM5UZBnTT" TargetMode="External"/><Relationship Id="rId21" Type="http://schemas.openxmlformats.org/officeDocument/2006/relationships/hyperlink" Target="http://app.ideascale.com/t/UM5UZBnck" TargetMode="External"/><Relationship Id="rId24" Type="http://schemas.openxmlformats.org/officeDocument/2006/relationships/hyperlink" Target="http://app.ideascale.com/t/UM5UZBmuC" TargetMode="External"/><Relationship Id="rId23" Type="http://schemas.openxmlformats.org/officeDocument/2006/relationships/hyperlink" Target="http://app.ideascale.com/t/UM5UZBmwE" TargetMode="External"/><Relationship Id="rId26" Type="http://schemas.openxmlformats.org/officeDocument/2006/relationships/hyperlink" Target="http://app.ideascale.com/t/UM5UZBnNI" TargetMode="External"/><Relationship Id="rId25" Type="http://schemas.openxmlformats.org/officeDocument/2006/relationships/hyperlink" Target="http://app.ideascale.com/t/UM5UZBmlN" TargetMode="External"/><Relationship Id="rId28" Type="http://schemas.openxmlformats.org/officeDocument/2006/relationships/hyperlink" Target="http://app.ideascale.com/t/UM5UZBnVd" TargetMode="External"/><Relationship Id="rId27" Type="http://schemas.openxmlformats.org/officeDocument/2006/relationships/hyperlink" Target="http://app.ideascale.com/t/UM5UZBnev" TargetMode="External"/><Relationship Id="rId29" Type="http://schemas.openxmlformats.org/officeDocument/2006/relationships/hyperlink" Target="http://app.ideascale.com/t/UM5UZBnHm" TargetMode="External"/><Relationship Id="rId11" Type="http://schemas.openxmlformats.org/officeDocument/2006/relationships/hyperlink" Target="http://app.ideascale.com/t/UM5UZBm1Y" TargetMode="External"/><Relationship Id="rId10" Type="http://schemas.openxmlformats.org/officeDocument/2006/relationships/hyperlink" Target="http://app.ideascale.com/t/UM5UZBnbV" TargetMode="External"/><Relationship Id="rId13" Type="http://schemas.openxmlformats.org/officeDocument/2006/relationships/hyperlink" Target="http://app.ideascale.com/t/UM5UZBm2u" TargetMode="External"/><Relationship Id="rId12" Type="http://schemas.openxmlformats.org/officeDocument/2006/relationships/hyperlink" Target="http://app.ideascale.com/t/UM5UZBm27" TargetMode="External"/><Relationship Id="rId15" Type="http://schemas.openxmlformats.org/officeDocument/2006/relationships/hyperlink" Target="http://app.ideascale.com/t/UM5UZBm9E" TargetMode="External"/><Relationship Id="rId14" Type="http://schemas.openxmlformats.org/officeDocument/2006/relationships/hyperlink" Target="http://app.ideascale.com/t/UM5UZBnUy" TargetMode="External"/><Relationship Id="rId17" Type="http://schemas.openxmlformats.org/officeDocument/2006/relationships/hyperlink" Target="http://app.ideascale.com/t/UM5UZBnGc" TargetMode="External"/><Relationship Id="rId16" Type="http://schemas.openxmlformats.org/officeDocument/2006/relationships/hyperlink" Target="http://app.ideascale.com/t/UM5UZBmmH" TargetMode="External"/><Relationship Id="rId19" Type="http://schemas.openxmlformats.org/officeDocument/2006/relationships/hyperlink" Target="http://app.ideascale.com/t/UM5UZBnXD" TargetMode="External"/><Relationship Id="rId18" Type="http://schemas.openxmlformats.org/officeDocument/2006/relationships/hyperlink" Target="http://app.ideascale.com/t/UM5UZBnMW" TargetMode="External"/><Relationship Id="rId1" Type="http://schemas.openxmlformats.org/officeDocument/2006/relationships/hyperlink" Target="http://app.ideascale.com/t/UM5UZBmos" TargetMode="External"/><Relationship Id="rId2" Type="http://schemas.openxmlformats.org/officeDocument/2006/relationships/hyperlink" Target="http://app.ideascale.com/t/UM5UZBnAx" TargetMode="External"/><Relationship Id="rId3" Type="http://schemas.openxmlformats.org/officeDocument/2006/relationships/hyperlink" Target="http://app.ideascale.com/t/UM5UZBnW7" TargetMode="External"/><Relationship Id="rId4" Type="http://schemas.openxmlformats.org/officeDocument/2006/relationships/hyperlink" Target="http://app.ideascale.com/t/UM5UZBnFu" TargetMode="External"/><Relationship Id="rId9" Type="http://schemas.openxmlformats.org/officeDocument/2006/relationships/hyperlink" Target="http://app.ideascale.com/t/UM5UZBnVw" TargetMode="External"/><Relationship Id="rId5" Type="http://schemas.openxmlformats.org/officeDocument/2006/relationships/hyperlink" Target="http://app.ideascale.com/t/UM5UZBm90" TargetMode="External"/><Relationship Id="rId6" Type="http://schemas.openxmlformats.org/officeDocument/2006/relationships/hyperlink" Target="http://app.ideascale.com/t/UM5UZBm2A" TargetMode="External"/><Relationship Id="rId7" Type="http://schemas.openxmlformats.org/officeDocument/2006/relationships/hyperlink" Target="http://app.ideascale.com/t/UM5UZBmsM" TargetMode="External"/><Relationship Id="rId8" Type="http://schemas.openxmlformats.org/officeDocument/2006/relationships/hyperlink" Target="http://blockchaintranslation.io/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app.ideascale.com/t/UM5UZBnYz" TargetMode="External"/><Relationship Id="rId10" Type="http://schemas.openxmlformats.org/officeDocument/2006/relationships/hyperlink" Target="http://app.ideascale.com/t/UM5UZBmsQ" TargetMode="External"/><Relationship Id="rId12" Type="http://schemas.openxmlformats.org/officeDocument/2006/relationships/drawing" Target="../drawings/drawing18.xml"/><Relationship Id="rId1" Type="http://schemas.openxmlformats.org/officeDocument/2006/relationships/hyperlink" Target="http://app.ideascale.com/t/UM5UZBmil" TargetMode="External"/><Relationship Id="rId2" Type="http://schemas.openxmlformats.org/officeDocument/2006/relationships/hyperlink" Target="http://app.ideascale.com/t/UM5UZBmmz" TargetMode="External"/><Relationship Id="rId3" Type="http://schemas.openxmlformats.org/officeDocument/2006/relationships/hyperlink" Target="http://app.ideascale.com/t/UM5UZBmxQ" TargetMode="External"/><Relationship Id="rId4" Type="http://schemas.openxmlformats.org/officeDocument/2006/relationships/hyperlink" Target="http://app.ideascale.com/t/UM5UZBmrv" TargetMode="External"/><Relationship Id="rId9" Type="http://schemas.openxmlformats.org/officeDocument/2006/relationships/hyperlink" Target="http://app.ideascale.com/t/UM5UZBnQN" TargetMode="External"/><Relationship Id="rId5" Type="http://schemas.openxmlformats.org/officeDocument/2006/relationships/hyperlink" Target="http://app.ideascale.com/t/UM5UZBmlL" TargetMode="External"/><Relationship Id="rId6" Type="http://schemas.openxmlformats.org/officeDocument/2006/relationships/hyperlink" Target="http://app.ideascale.com/t/UM5UZBmtX" TargetMode="External"/><Relationship Id="rId7" Type="http://schemas.openxmlformats.org/officeDocument/2006/relationships/hyperlink" Target="http://app.ideascale.com/t/UM5UZBmvj" TargetMode="External"/><Relationship Id="rId8" Type="http://schemas.openxmlformats.org/officeDocument/2006/relationships/hyperlink" Target="http://app.ideascale.com/t/UM5UZBmsR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neR" TargetMode="External"/><Relationship Id="rId42" Type="http://schemas.openxmlformats.org/officeDocument/2006/relationships/hyperlink" Target="http://app.ideascale.com/t/UM5UZBmuH" TargetMode="External"/><Relationship Id="rId41" Type="http://schemas.openxmlformats.org/officeDocument/2006/relationships/hyperlink" Target="http://app.ideascale.com/t/UM5UZBmnH" TargetMode="External"/><Relationship Id="rId44" Type="http://schemas.openxmlformats.org/officeDocument/2006/relationships/hyperlink" Target="http://app.ideascale.com/t/UM5UZBmi0" TargetMode="External"/><Relationship Id="rId43" Type="http://schemas.openxmlformats.org/officeDocument/2006/relationships/hyperlink" Target="http://app.ideascale.com/t/UM5UZBm2U" TargetMode="External"/><Relationship Id="rId46" Type="http://schemas.openxmlformats.org/officeDocument/2006/relationships/hyperlink" Target="http://app.ideascale.com/t/UM5UZBneM" TargetMode="External"/><Relationship Id="rId45" Type="http://schemas.openxmlformats.org/officeDocument/2006/relationships/hyperlink" Target="http://app.ideascale.com/t/UM5UZBnIk" TargetMode="External"/><Relationship Id="rId48" Type="http://schemas.openxmlformats.org/officeDocument/2006/relationships/hyperlink" Target="http://app.ideascale.com/t/UM5UZBnTb" TargetMode="External"/><Relationship Id="rId47" Type="http://schemas.openxmlformats.org/officeDocument/2006/relationships/hyperlink" Target="http://app.ideascale.com/t/UM5UZBmlw" TargetMode="External"/><Relationship Id="rId49" Type="http://schemas.openxmlformats.org/officeDocument/2006/relationships/hyperlink" Target="http://app.ideascale.com/t/UM5UZBnT4" TargetMode="External"/><Relationship Id="rId31" Type="http://schemas.openxmlformats.org/officeDocument/2006/relationships/hyperlink" Target="http://app.ideascale.com/t/UM5UZBneE" TargetMode="External"/><Relationship Id="rId30" Type="http://schemas.openxmlformats.org/officeDocument/2006/relationships/hyperlink" Target="http://app.ideascale.com/t/UM5UZBnUk" TargetMode="External"/><Relationship Id="rId33" Type="http://schemas.openxmlformats.org/officeDocument/2006/relationships/hyperlink" Target="http://app.ideascale.com/t/UM5UZBnRi" TargetMode="External"/><Relationship Id="rId32" Type="http://schemas.openxmlformats.org/officeDocument/2006/relationships/hyperlink" Target="http://app.ideascale.com/t/UM5UZBnV3" TargetMode="External"/><Relationship Id="rId35" Type="http://schemas.openxmlformats.org/officeDocument/2006/relationships/hyperlink" Target="http://app.ideascale.com/t/UM5UZBndm" TargetMode="External"/><Relationship Id="rId34" Type="http://schemas.openxmlformats.org/officeDocument/2006/relationships/hyperlink" Target="http://app.ideascale.com/t/UM5UZBncB" TargetMode="External"/><Relationship Id="rId37" Type="http://schemas.openxmlformats.org/officeDocument/2006/relationships/hyperlink" Target="http://app.ideascale.com/t/UM5UZBmxh" TargetMode="External"/><Relationship Id="rId36" Type="http://schemas.openxmlformats.org/officeDocument/2006/relationships/hyperlink" Target="http://app.ideascale.com/t/UM5UZBneF" TargetMode="External"/><Relationship Id="rId39" Type="http://schemas.openxmlformats.org/officeDocument/2006/relationships/hyperlink" Target="http://app.ideascale.com/t/UM5UZBnUh" TargetMode="External"/><Relationship Id="rId38" Type="http://schemas.openxmlformats.org/officeDocument/2006/relationships/hyperlink" Target="http://app.ideascale.com/t/UM5UZBnOs" TargetMode="External"/><Relationship Id="rId20" Type="http://schemas.openxmlformats.org/officeDocument/2006/relationships/hyperlink" Target="http://app.ideascale.com/t/UM5UZBnCM" TargetMode="External"/><Relationship Id="rId22" Type="http://schemas.openxmlformats.org/officeDocument/2006/relationships/hyperlink" Target="http://app.ideascale.com/t/UM5UZBneL" TargetMode="External"/><Relationship Id="rId21" Type="http://schemas.openxmlformats.org/officeDocument/2006/relationships/hyperlink" Target="http://app.ideascale.com/t/UM5UZBneK" TargetMode="External"/><Relationship Id="rId24" Type="http://schemas.openxmlformats.org/officeDocument/2006/relationships/hyperlink" Target="http://app.ideascale.com/t/UM5UZBmuy" TargetMode="External"/><Relationship Id="rId23" Type="http://schemas.openxmlformats.org/officeDocument/2006/relationships/hyperlink" Target="http://app.ideascale.com/t/UM5UZBmrf" TargetMode="External"/><Relationship Id="rId26" Type="http://schemas.openxmlformats.org/officeDocument/2006/relationships/hyperlink" Target="http://app.ideascale.com/t/UM5UZBm9u" TargetMode="External"/><Relationship Id="rId25" Type="http://schemas.openxmlformats.org/officeDocument/2006/relationships/hyperlink" Target="http://app.ideascale.com/t/UM5UZBmuc" TargetMode="External"/><Relationship Id="rId28" Type="http://schemas.openxmlformats.org/officeDocument/2006/relationships/hyperlink" Target="http://app.ideascale.com/t/UM5UZBm2V" TargetMode="External"/><Relationship Id="rId27" Type="http://schemas.openxmlformats.org/officeDocument/2006/relationships/hyperlink" Target="http://app.ideascale.com/t/UM5UZBnJM" TargetMode="External"/><Relationship Id="rId29" Type="http://schemas.openxmlformats.org/officeDocument/2006/relationships/hyperlink" Target="http://app.ideascale.com/t/UM5UZBnO5" TargetMode="External"/><Relationship Id="rId11" Type="http://schemas.openxmlformats.org/officeDocument/2006/relationships/hyperlink" Target="http://app.ideascale.com/t/UM5UZBnWs" TargetMode="External"/><Relationship Id="rId10" Type="http://schemas.openxmlformats.org/officeDocument/2006/relationships/hyperlink" Target="http://app.ideascale.com/t/UM5UZBmrU" TargetMode="External"/><Relationship Id="rId13" Type="http://schemas.openxmlformats.org/officeDocument/2006/relationships/hyperlink" Target="http://app.ideascale.com/t/UM5UZBnOk" TargetMode="External"/><Relationship Id="rId12" Type="http://schemas.openxmlformats.org/officeDocument/2006/relationships/hyperlink" Target="http://app.ideascale.com/t/UM5UZBnQ7" TargetMode="External"/><Relationship Id="rId15" Type="http://schemas.openxmlformats.org/officeDocument/2006/relationships/hyperlink" Target="http://app.ideascale.com/t/UM5UZBnKN" TargetMode="External"/><Relationship Id="rId14" Type="http://schemas.openxmlformats.org/officeDocument/2006/relationships/hyperlink" Target="http://app.ideascale.com/t/UM5UZBnOu" TargetMode="External"/><Relationship Id="rId17" Type="http://schemas.openxmlformats.org/officeDocument/2006/relationships/hyperlink" Target="http://app.ideascale.com/t/UM5UZBmrP" TargetMode="External"/><Relationship Id="rId16" Type="http://schemas.openxmlformats.org/officeDocument/2006/relationships/hyperlink" Target="http://app.ideascale.com/t/UM5UZBnH5" TargetMode="External"/><Relationship Id="rId19" Type="http://schemas.openxmlformats.org/officeDocument/2006/relationships/hyperlink" Target="http://app.ideascale.com/t/UM5UZBnc9" TargetMode="External"/><Relationship Id="rId18" Type="http://schemas.openxmlformats.org/officeDocument/2006/relationships/hyperlink" Target="http://app.ideascale.com/t/UM5UZBnQL" TargetMode="External"/><Relationship Id="rId1" Type="http://schemas.openxmlformats.org/officeDocument/2006/relationships/hyperlink" Target="http://app.ideascale.com/t/UM5UZBnJW" TargetMode="External"/><Relationship Id="rId2" Type="http://schemas.openxmlformats.org/officeDocument/2006/relationships/hyperlink" Target="http://app.ideascale.com/t/UM5UZBmix" TargetMode="External"/><Relationship Id="rId3" Type="http://schemas.openxmlformats.org/officeDocument/2006/relationships/hyperlink" Target="http://app.ideascale.com/t/UM5UZBnJd" TargetMode="External"/><Relationship Id="rId4" Type="http://schemas.openxmlformats.org/officeDocument/2006/relationships/hyperlink" Target="http://app.ideascale.com/t/UM5UZBnM4" TargetMode="External"/><Relationship Id="rId9" Type="http://schemas.openxmlformats.org/officeDocument/2006/relationships/hyperlink" Target="http://app.ideascale.com/t/UM5UZBnPQ" TargetMode="External"/><Relationship Id="rId5" Type="http://schemas.openxmlformats.org/officeDocument/2006/relationships/hyperlink" Target="http://app.ideascale.com/t/UM5UZBnMO" TargetMode="External"/><Relationship Id="rId6" Type="http://schemas.openxmlformats.org/officeDocument/2006/relationships/hyperlink" Target="http://app.ideascale.com/t/UM5UZBnVu" TargetMode="External"/><Relationship Id="rId7" Type="http://schemas.openxmlformats.org/officeDocument/2006/relationships/hyperlink" Target="http://app.ideascale.com/t/UM5UZBmnw" TargetMode="External"/><Relationship Id="rId8" Type="http://schemas.openxmlformats.org/officeDocument/2006/relationships/hyperlink" Target="http://app.ideascale.com/t/UM5UZBoNV" TargetMode="External"/><Relationship Id="rId61" Type="http://schemas.openxmlformats.org/officeDocument/2006/relationships/drawing" Target="../drawings/drawing19.xml"/><Relationship Id="rId60" Type="http://schemas.openxmlformats.org/officeDocument/2006/relationships/hyperlink" Target="http://app.ideascale.com/t/UM5UZBndu" TargetMode="External"/><Relationship Id="rId51" Type="http://schemas.openxmlformats.org/officeDocument/2006/relationships/hyperlink" Target="http://app.ideascale.com/t/UM5UZBnQh" TargetMode="External"/><Relationship Id="rId50" Type="http://schemas.openxmlformats.org/officeDocument/2006/relationships/hyperlink" Target="http://app.ideascale.com/t/UM5UZBnb9" TargetMode="External"/><Relationship Id="rId53" Type="http://schemas.openxmlformats.org/officeDocument/2006/relationships/hyperlink" Target="http://app.ideascale.com/t/UM5UZBnQp" TargetMode="External"/><Relationship Id="rId52" Type="http://schemas.openxmlformats.org/officeDocument/2006/relationships/hyperlink" Target="http://app.ideascale.com/t/UM5UZBmrI" TargetMode="External"/><Relationship Id="rId55" Type="http://schemas.openxmlformats.org/officeDocument/2006/relationships/hyperlink" Target="http://app.ideascale.com/t/UM5UZBnVp" TargetMode="External"/><Relationship Id="rId54" Type="http://schemas.openxmlformats.org/officeDocument/2006/relationships/hyperlink" Target="http://app.ideascale.com/t/UM5UZBnMG" TargetMode="External"/><Relationship Id="rId57" Type="http://schemas.openxmlformats.org/officeDocument/2006/relationships/hyperlink" Target="http://app.ideascale.com/t/UM5UZBnR1" TargetMode="External"/><Relationship Id="rId56" Type="http://schemas.openxmlformats.org/officeDocument/2006/relationships/hyperlink" Target="http://app.ideascale.com/t/UM5UZBnU9" TargetMode="External"/><Relationship Id="rId59" Type="http://schemas.openxmlformats.org/officeDocument/2006/relationships/hyperlink" Target="http://app.ideascale.com/t/UM5UZBndh" TargetMode="External"/><Relationship Id="rId58" Type="http://schemas.openxmlformats.org/officeDocument/2006/relationships/hyperlink" Target="http://app.ideascale.com/t/UM5UZBnar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nV2" TargetMode="External"/><Relationship Id="rId42" Type="http://schemas.openxmlformats.org/officeDocument/2006/relationships/hyperlink" Target="http://app.ideascale.com/t/UM5UZBnPx" TargetMode="External"/><Relationship Id="rId41" Type="http://schemas.openxmlformats.org/officeDocument/2006/relationships/hyperlink" Target="http://app.ideascale.com/t/UM5UZBmi4" TargetMode="External"/><Relationship Id="rId44" Type="http://schemas.openxmlformats.org/officeDocument/2006/relationships/hyperlink" Target="http://app.ideascale.com/t/UM5UZBm6f" TargetMode="External"/><Relationship Id="rId43" Type="http://schemas.openxmlformats.org/officeDocument/2006/relationships/hyperlink" Target="http://app.ideascale.com/t/UM5UZBmk4" TargetMode="External"/><Relationship Id="rId46" Type="http://schemas.openxmlformats.org/officeDocument/2006/relationships/hyperlink" Target="http://app.ideascale.com/t/UM5UZBmnv" TargetMode="External"/><Relationship Id="rId45" Type="http://schemas.openxmlformats.org/officeDocument/2006/relationships/hyperlink" Target="http://app.ideascale.com/t/UM5UZBm7s" TargetMode="External"/><Relationship Id="rId106" Type="http://schemas.openxmlformats.org/officeDocument/2006/relationships/drawing" Target="../drawings/drawing2.xml"/><Relationship Id="rId105" Type="http://schemas.openxmlformats.org/officeDocument/2006/relationships/hyperlink" Target="http://app.ideascale.com/t/UM5UZBnAJ" TargetMode="External"/><Relationship Id="rId104" Type="http://schemas.openxmlformats.org/officeDocument/2006/relationships/hyperlink" Target="http://app.ideascale.com/t/UM5UZBnPO" TargetMode="External"/><Relationship Id="rId48" Type="http://schemas.openxmlformats.org/officeDocument/2006/relationships/hyperlink" Target="http://app.ideascale.com/t/UM5UZBmrh" TargetMode="External"/><Relationship Id="rId47" Type="http://schemas.openxmlformats.org/officeDocument/2006/relationships/hyperlink" Target="http://app.ideascale.com/t/UM5UZBmqY" TargetMode="External"/><Relationship Id="rId49" Type="http://schemas.openxmlformats.org/officeDocument/2006/relationships/hyperlink" Target="http://app.ideascale.com/t/UM5UZBnMP" TargetMode="External"/><Relationship Id="rId103" Type="http://schemas.openxmlformats.org/officeDocument/2006/relationships/hyperlink" Target="http://app.ideascale.com/t/UM5UZBnec" TargetMode="External"/><Relationship Id="rId102" Type="http://schemas.openxmlformats.org/officeDocument/2006/relationships/hyperlink" Target="http://app.ideascale.com/t/UM5UZBnKQ" TargetMode="External"/><Relationship Id="rId101" Type="http://schemas.openxmlformats.org/officeDocument/2006/relationships/hyperlink" Target="http://app.ideascale.com/t/UM5UZBmvC" TargetMode="External"/><Relationship Id="rId100" Type="http://schemas.openxmlformats.org/officeDocument/2006/relationships/hyperlink" Target="http://app.ideascale.com/t/UM5UZBnCh" TargetMode="External"/><Relationship Id="rId31" Type="http://schemas.openxmlformats.org/officeDocument/2006/relationships/hyperlink" Target="http://app.ideascale.com/t/UM5UZBm2P" TargetMode="External"/><Relationship Id="rId30" Type="http://schemas.openxmlformats.org/officeDocument/2006/relationships/hyperlink" Target="http://app.ideascale.com/t/UM5UZBmm1" TargetMode="External"/><Relationship Id="rId33" Type="http://schemas.openxmlformats.org/officeDocument/2006/relationships/hyperlink" Target="http://app.ideascale.com/t/UM5UZBmoX" TargetMode="External"/><Relationship Id="rId32" Type="http://schemas.openxmlformats.org/officeDocument/2006/relationships/hyperlink" Target="http://app.ideascale.com/t/UM5UZBm3a" TargetMode="External"/><Relationship Id="rId35" Type="http://schemas.openxmlformats.org/officeDocument/2006/relationships/hyperlink" Target="http://app.ideascale.com/t/UM5UZBnfG" TargetMode="External"/><Relationship Id="rId34" Type="http://schemas.openxmlformats.org/officeDocument/2006/relationships/hyperlink" Target="http://app.ideascale.com/t/UM5UZBmqL" TargetMode="External"/><Relationship Id="rId37" Type="http://schemas.openxmlformats.org/officeDocument/2006/relationships/hyperlink" Target="http://app.ideascale.com/t/UM5UZBmp1" TargetMode="External"/><Relationship Id="rId36" Type="http://schemas.openxmlformats.org/officeDocument/2006/relationships/hyperlink" Target="http://app.ideascale.com/t/UM5UZBnXY" TargetMode="External"/><Relationship Id="rId39" Type="http://schemas.openxmlformats.org/officeDocument/2006/relationships/hyperlink" Target="http://app.ideascale.com/t/UM5UZBnd5" TargetMode="External"/><Relationship Id="rId38" Type="http://schemas.openxmlformats.org/officeDocument/2006/relationships/hyperlink" Target="http://app.ideascale.com/t/UM5UZBnUO" TargetMode="External"/><Relationship Id="rId20" Type="http://schemas.openxmlformats.org/officeDocument/2006/relationships/hyperlink" Target="http://app.ideascale.com/t/UM5UZBm1h" TargetMode="External"/><Relationship Id="rId22" Type="http://schemas.openxmlformats.org/officeDocument/2006/relationships/hyperlink" Target="http://app.ideascale.com/t/UM5UZBnAR" TargetMode="External"/><Relationship Id="rId21" Type="http://schemas.openxmlformats.org/officeDocument/2006/relationships/hyperlink" Target="http://app.ideascale.com/t/UM5UZBnD3" TargetMode="External"/><Relationship Id="rId24" Type="http://schemas.openxmlformats.org/officeDocument/2006/relationships/hyperlink" Target="http://app.ideascale.com/t/UM5UZBnLl" TargetMode="External"/><Relationship Id="rId23" Type="http://schemas.openxmlformats.org/officeDocument/2006/relationships/hyperlink" Target="http://app.ideascale.com/t/UM5UZBnAg" TargetMode="External"/><Relationship Id="rId26" Type="http://schemas.openxmlformats.org/officeDocument/2006/relationships/hyperlink" Target="http://app.ideascale.com/t/UM5UZBmlu" TargetMode="External"/><Relationship Id="rId25" Type="http://schemas.openxmlformats.org/officeDocument/2006/relationships/hyperlink" Target="http://app.ideascale.com/t/UM5UZBmke" TargetMode="External"/><Relationship Id="rId28" Type="http://schemas.openxmlformats.org/officeDocument/2006/relationships/hyperlink" Target="http://app.ideascale.com/t/UM5UZBmmw" TargetMode="External"/><Relationship Id="rId27" Type="http://schemas.openxmlformats.org/officeDocument/2006/relationships/hyperlink" Target="http://app.ideascale.com/t/UM5UZBnFJ" TargetMode="External"/><Relationship Id="rId29" Type="http://schemas.openxmlformats.org/officeDocument/2006/relationships/hyperlink" Target="http://app.ideascale.com/t/UM5UZBmtL" TargetMode="External"/><Relationship Id="rId95" Type="http://schemas.openxmlformats.org/officeDocument/2006/relationships/hyperlink" Target="http://app.ideascale.com/t/UM5UZBm4m" TargetMode="External"/><Relationship Id="rId94" Type="http://schemas.openxmlformats.org/officeDocument/2006/relationships/hyperlink" Target="http://app.ideascale.com/t/UM5UZBnGX" TargetMode="External"/><Relationship Id="rId97" Type="http://schemas.openxmlformats.org/officeDocument/2006/relationships/hyperlink" Target="http://app.ideascale.com/t/UM5UZBm3E" TargetMode="External"/><Relationship Id="rId96" Type="http://schemas.openxmlformats.org/officeDocument/2006/relationships/hyperlink" Target="http://app.ideascale.com/t/UM5UZBnae" TargetMode="External"/><Relationship Id="rId11" Type="http://schemas.openxmlformats.org/officeDocument/2006/relationships/hyperlink" Target="http://app.ideascale.com/t/UM5UZBnL6" TargetMode="External"/><Relationship Id="rId99" Type="http://schemas.openxmlformats.org/officeDocument/2006/relationships/hyperlink" Target="http://app.ideascale.com/t/UM5UZBnYD" TargetMode="External"/><Relationship Id="rId10" Type="http://schemas.openxmlformats.org/officeDocument/2006/relationships/hyperlink" Target="http://app.ideascale.com/t/UM5UZBmsH" TargetMode="External"/><Relationship Id="rId98" Type="http://schemas.openxmlformats.org/officeDocument/2006/relationships/hyperlink" Target="http://app.ideascale.com/t/UM5UZBnSn" TargetMode="External"/><Relationship Id="rId13" Type="http://schemas.openxmlformats.org/officeDocument/2006/relationships/hyperlink" Target="http://app.ideascale.com/t/UM5UZBnLw" TargetMode="External"/><Relationship Id="rId12" Type="http://schemas.openxmlformats.org/officeDocument/2006/relationships/hyperlink" Target="http://app.ideascale.com/t/UM5UZBmkj" TargetMode="External"/><Relationship Id="rId91" Type="http://schemas.openxmlformats.org/officeDocument/2006/relationships/hyperlink" Target="http://app.ideascale.com/t/UM5UZBnBf" TargetMode="External"/><Relationship Id="rId90" Type="http://schemas.openxmlformats.org/officeDocument/2006/relationships/hyperlink" Target="http://app.ideascale.com/t/UM5UZBnQx" TargetMode="External"/><Relationship Id="rId93" Type="http://schemas.openxmlformats.org/officeDocument/2006/relationships/hyperlink" Target="http://app.ideascale.com/t/UM5UZBncr" TargetMode="External"/><Relationship Id="rId92" Type="http://schemas.openxmlformats.org/officeDocument/2006/relationships/hyperlink" Target="http://app.ideascale.com/t/UM5UZBml9" TargetMode="External"/><Relationship Id="rId15" Type="http://schemas.openxmlformats.org/officeDocument/2006/relationships/hyperlink" Target="http://app.ideascale.com/t/UM5UZBmpg" TargetMode="External"/><Relationship Id="rId14" Type="http://schemas.openxmlformats.org/officeDocument/2006/relationships/hyperlink" Target="http://app.ideascale.com/t/UM5UZBmi9" TargetMode="External"/><Relationship Id="rId17" Type="http://schemas.openxmlformats.org/officeDocument/2006/relationships/hyperlink" Target="http://app.ideascale.com/t/UM5UZBm0r" TargetMode="External"/><Relationship Id="rId16" Type="http://schemas.openxmlformats.org/officeDocument/2006/relationships/hyperlink" Target="http://app.ideascale.com/t/UM5UZBmwd" TargetMode="External"/><Relationship Id="rId19" Type="http://schemas.openxmlformats.org/officeDocument/2006/relationships/hyperlink" Target="http://app.ideascale.com/t/UM5UZBm9O" TargetMode="External"/><Relationship Id="rId18" Type="http://schemas.openxmlformats.org/officeDocument/2006/relationships/hyperlink" Target="http://app.ideascale.com/t/UM5UZBmxq" TargetMode="External"/><Relationship Id="rId84" Type="http://schemas.openxmlformats.org/officeDocument/2006/relationships/hyperlink" Target="http://app.ideascale.com/t/UM5UZBnBH" TargetMode="External"/><Relationship Id="rId83" Type="http://schemas.openxmlformats.org/officeDocument/2006/relationships/hyperlink" Target="http://app.ideascale.com/t/UM5UZBnI3" TargetMode="External"/><Relationship Id="rId86" Type="http://schemas.openxmlformats.org/officeDocument/2006/relationships/hyperlink" Target="http://app.ideascale.com/t/UM5UZBmoh" TargetMode="External"/><Relationship Id="rId85" Type="http://schemas.openxmlformats.org/officeDocument/2006/relationships/hyperlink" Target="http://app.ideascale.com/t/UM5UZBmpz" TargetMode="External"/><Relationship Id="rId88" Type="http://schemas.openxmlformats.org/officeDocument/2006/relationships/hyperlink" Target="http://app.ideascale.com/t/UM5UZBnO8" TargetMode="External"/><Relationship Id="rId87" Type="http://schemas.openxmlformats.org/officeDocument/2006/relationships/hyperlink" Target="http://app.ideascale.com/t/UM5UZBnWG" TargetMode="External"/><Relationship Id="rId89" Type="http://schemas.openxmlformats.org/officeDocument/2006/relationships/hyperlink" Target="http://app.ideascale.com/t/UM5UZBmod" TargetMode="External"/><Relationship Id="rId80" Type="http://schemas.openxmlformats.org/officeDocument/2006/relationships/hyperlink" Target="http://app.ideascale.com/t/UM5UZBm3C" TargetMode="External"/><Relationship Id="rId82" Type="http://schemas.openxmlformats.org/officeDocument/2006/relationships/hyperlink" Target="http://app.ideascale.com/t/UM5UZBmyc" TargetMode="External"/><Relationship Id="rId81" Type="http://schemas.openxmlformats.org/officeDocument/2006/relationships/hyperlink" Target="http://app.ideascale.com/t/UM5UZBnKo" TargetMode="External"/><Relationship Id="rId1" Type="http://schemas.openxmlformats.org/officeDocument/2006/relationships/hyperlink" Target="http://app.ideascale.com/t/UM5UZBm9k" TargetMode="External"/><Relationship Id="rId2" Type="http://schemas.openxmlformats.org/officeDocument/2006/relationships/hyperlink" Target="http://app.ideascale.com/t/UM5UZBml3" TargetMode="External"/><Relationship Id="rId3" Type="http://schemas.openxmlformats.org/officeDocument/2006/relationships/hyperlink" Target="http://app.ideascale.com/t/UM5UZBnaS" TargetMode="External"/><Relationship Id="rId4" Type="http://schemas.openxmlformats.org/officeDocument/2006/relationships/hyperlink" Target="http://app.ideascale.com/t/UM5UZBnNH" TargetMode="External"/><Relationship Id="rId9" Type="http://schemas.openxmlformats.org/officeDocument/2006/relationships/hyperlink" Target="http://app.ideascale.com/t/UM5UZBmpj" TargetMode="External"/><Relationship Id="rId5" Type="http://schemas.openxmlformats.org/officeDocument/2006/relationships/hyperlink" Target="http://app.ideascale.com/t/UM5UZBms3" TargetMode="External"/><Relationship Id="rId6" Type="http://schemas.openxmlformats.org/officeDocument/2006/relationships/hyperlink" Target="http://app.ideascale.com/t/UM5UZBmkQ" TargetMode="External"/><Relationship Id="rId7" Type="http://schemas.openxmlformats.org/officeDocument/2006/relationships/hyperlink" Target="http://app.ideascale.com/t/UM5UZBmjU" TargetMode="External"/><Relationship Id="rId8" Type="http://schemas.openxmlformats.org/officeDocument/2006/relationships/hyperlink" Target="http://app.ideascale.com/t/UM5UZBnNw" TargetMode="External"/><Relationship Id="rId73" Type="http://schemas.openxmlformats.org/officeDocument/2006/relationships/hyperlink" Target="http://app.ideascale.com/t/UM5UZBmjj" TargetMode="External"/><Relationship Id="rId72" Type="http://schemas.openxmlformats.org/officeDocument/2006/relationships/hyperlink" Target="http://app.ideascale.com/t/UM5UZBnbg" TargetMode="External"/><Relationship Id="rId75" Type="http://schemas.openxmlformats.org/officeDocument/2006/relationships/hyperlink" Target="http://app.ideascale.com/t/UM5UZBmij" TargetMode="External"/><Relationship Id="rId74" Type="http://schemas.openxmlformats.org/officeDocument/2006/relationships/hyperlink" Target="http://app.ideascale.com/t/UM5UZBnX6" TargetMode="External"/><Relationship Id="rId77" Type="http://schemas.openxmlformats.org/officeDocument/2006/relationships/hyperlink" Target="http://app.ideascale.com/t/UM5UZBmvV" TargetMode="External"/><Relationship Id="rId76" Type="http://schemas.openxmlformats.org/officeDocument/2006/relationships/hyperlink" Target="http://app.ideascale.com/t/UM5UZBmui" TargetMode="External"/><Relationship Id="rId79" Type="http://schemas.openxmlformats.org/officeDocument/2006/relationships/hyperlink" Target="http://app.ideascale.com/t/UM5UZBm8t" TargetMode="External"/><Relationship Id="rId78" Type="http://schemas.openxmlformats.org/officeDocument/2006/relationships/hyperlink" Target="http://app.ideascale.com/t/UM5UZBmpc" TargetMode="External"/><Relationship Id="rId71" Type="http://schemas.openxmlformats.org/officeDocument/2006/relationships/hyperlink" Target="http://app.ideascale.com/t/UM5UZBnA9" TargetMode="External"/><Relationship Id="rId70" Type="http://schemas.openxmlformats.org/officeDocument/2006/relationships/hyperlink" Target="http://app.ideascale.com/t/UM5UZBneI" TargetMode="External"/><Relationship Id="rId62" Type="http://schemas.openxmlformats.org/officeDocument/2006/relationships/hyperlink" Target="http://app.ideascale.com/t/UM5UZBmtx" TargetMode="External"/><Relationship Id="rId61" Type="http://schemas.openxmlformats.org/officeDocument/2006/relationships/hyperlink" Target="http://app.ideascale.com/t/UM5UZBndq" TargetMode="External"/><Relationship Id="rId64" Type="http://schemas.openxmlformats.org/officeDocument/2006/relationships/hyperlink" Target="http://app.ideascale.com/t/UM5UZBnNs" TargetMode="External"/><Relationship Id="rId63" Type="http://schemas.openxmlformats.org/officeDocument/2006/relationships/hyperlink" Target="http://app.ideascale.com/t/UM5UZBm3f" TargetMode="External"/><Relationship Id="rId66" Type="http://schemas.openxmlformats.org/officeDocument/2006/relationships/hyperlink" Target="http://app.ideascale.com/t/UM5UZBnSW" TargetMode="External"/><Relationship Id="rId65" Type="http://schemas.openxmlformats.org/officeDocument/2006/relationships/hyperlink" Target="http://app.ideascale.com/t/UM5UZBmjV" TargetMode="External"/><Relationship Id="rId68" Type="http://schemas.openxmlformats.org/officeDocument/2006/relationships/hyperlink" Target="http://app.ideascale.com/t/UM5UZBnYI" TargetMode="External"/><Relationship Id="rId67" Type="http://schemas.openxmlformats.org/officeDocument/2006/relationships/hyperlink" Target="http://app.ideascale.com/t/UM5UZBnMH" TargetMode="External"/><Relationship Id="rId60" Type="http://schemas.openxmlformats.org/officeDocument/2006/relationships/hyperlink" Target="http://app.ideascale.com/t/UM5UZBna1" TargetMode="External"/><Relationship Id="rId69" Type="http://schemas.openxmlformats.org/officeDocument/2006/relationships/hyperlink" Target="http://app.ideascale.com/t/UM5UZBmpl" TargetMode="External"/><Relationship Id="rId51" Type="http://schemas.openxmlformats.org/officeDocument/2006/relationships/hyperlink" Target="http://app.ideascale.com/t/UM5UZBnfb" TargetMode="External"/><Relationship Id="rId50" Type="http://schemas.openxmlformats.org/officeDocument/2006/relationships/hyperlink" Target="http://app.ideascale.com/t/UM5UZBnQ2" TargetMode="External"/><Relationship Id="rId53" Type="http://schemas.openxmlformats.org/officeDocument/2006/relationships/hyperlink" Target="http://app.ideascale.com/t/UM5UZBncL" TargetMode="External"/><Relationship Id="rId52" Type="http://schemas.openxmlformats.org/officeDocument/2006/relationships/hyperlink" Target="http://app.ideascale.com/t/UM5UZBnfv" TargetMode="External"/><Relationship Id="rId55" Type="http://schemas.openxmlformats.org/officeDocument/2006/relationships/hyperlink" Target="http://app.ideascale.com/t/UM5UZBmt9" TargetMode="External"/><Relationship Id="rId54" Type="http://schemas.openxmlformats.org/officeDocument/2006/relationships/hyperlink" Target="http://app.ideascale.com/t/UM5UZBmw0" TargetMode="External"/><Relationship Id="rId57" Type="http://schemas.openxmlformats.org/officeDocument/2006/relationships/hyperlink" Target="http://app.ideascale.com/t/UM5UZBnbu" TargetMode="External"/><Relationship Id="rId56" Type="http://schemas.openxmlformats.org/officeDocument/2006/relationships/hyperlink" Target="http://app.ideascale.com/t/UM5UZBmmO" TargetMode="External"/><Relationship Id="rId59" Type="http://schemas.openxmlformats.org/officeDocument/2006/relationships/hyperlink" Target="http://app.ideascale.com/t/UM5UZBmun" TargetMode="External"/><Relationship Id="rId58" Type="http://schemas.openxmlformats.org/officeDocument/2006/relationships/hyperlink" Target="http://app.ideascale.com/t/UM5UZBnMa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nfL" TargetMode="External"/><Relationship Id="rId42" Type="http://schemas.openxmlformats.org/officeDocument/2006/relationships/hyperlink" Target="http://app.ideascale.com/t/UM5UZBm9E" TargetMode="External"/><Relationship Id="rId41" Type="http://schemas.openxmlformats.org/officeDocument/2006/relationships/hyperlink" Target="http://app.ideascale.com/t/UM5UZBmpg" TargetMode="External"/><Relationship Id="rId44" Type="http://schemas.openxmlformats.org/officeDocument/2006/relationships/hyperlink" Target="http://app.ideascale.com/t/UM5UZBmis" TargetMode="External"/><Relationship Id="rId43" Type="http://schemas.openxmlformats.org/officeDocument/2006/relationships/hyperlink" Target="http://app.ideascale.com/t/UM5UZBnI4" TargetMode="External"/><Relationship Id="rId46" Type="http://schemas.openxmlformats.org/officeDocument/2006/relationships/hyperlink" Target="http://app.ideascale.com/t/UM5UZBm5B" TargetMode="External"/><Relationship Id="rId45" Type="http://schemas.openxmlformats.org/officeDocument/2006/relationships/hyperlink" Target="http://app.ideascale.com/t/UM5UZBnaT" TargetMode="External"/><Relationship Id="rId107" Type="http://schemas.openxmlformats.org/officeDocument/2006/relationships/hyperlink" Target="http://app.ideascale.com/t/UM5UZBnfs" TargetMode="External"/><Relationship Id="rId106" Type="http://schemas.openxmlformats.org/officeDocument/2006/relationships/hyperlink" Target="http://app.ideascale.com/t/UM5UZBnEg" TargetMode="External"/><Relationship Id="rId105" Type="http://schemas.openxmlformats.org/officeDocument/2006/relationships/hyperlink" Target="http://app.ideascale.com/t/UM5UZBnS1" TargetMode="External"/><Relationship Id="rId104" Type="http://schemas.openxmlformats.org/officeDocument/2006/relationships/hyperlink" Target="http://app.ideascale.com/t/UM5UZBmvF" TargetMode="External"/><Relationship Id="rId109" Type="http://schemas.openxmlformats.org/officeDocument/2006/relationships/hyperlink" Target="http://app.ideascale.com/t/UM5UZBnY1" TargetMode="External"/><Relationship Id="rId108" Type="http://schemas.openxmlformats.org/officeDocument/2006/relationships/hyperlink" Target="http://app.ideascale.com/t/UM5UZBmmb" TargetMode="External"/><Relationship Id="rId48" Type="http://schemas.openxmlformats.org/officeDocument/2006/relationships/hyperlink" Target="http://app.ideascale.com/t/UM5UZBnCm" TargetMode="External"/><Relationship Id="rId47" Type="http://schemas.openxmlformats.org/officeDocument/2006/relationships/hyperlink" Target="http://app.ideascale.com/t/UM5UZBnPu" TargetMode="External"/><Relationship Id="rId49" Type="http://schemas.openxmlformats.org/officeDocument/2006/relationships/hyperlink" Target="http://app.ideascale.com/t/UM5UZBnSh" TargetMode="External"/><Relationship Id="rId103" Type="http://schemas.openxmlformats.org/officeDocument/2006/relationships/hyperlink" Target="http://app.ideascale.com/t/UM5UZBnXD" TargetMode="External"/><Relationship Id="rId102" Type="http://schemas.openxmlformats.org/officeDocument/2006/relationships/hyperlink" Target="http://app.ideascale.com/t/UM5UZBnET" TargetMode="External"/><Relationship Id="rId101" Type="http://schemas.openxmlformats.org/officeDocument/2006/relationships/hyperlink" Target="http://app.ideascale.com/t/UM5UZBmke" TargetMode="External"/><Relationship Id="rId100" Type="http://schemas.openxmlformats.org/officeDocument/2006/relationships/hyperlink" Target="http://app.ideascale.com/t/UM5UZBnef" TargetMode="External"/><Relationship Id="rId31" Type="http://schemas.openxmlformats.org/officeDocument/2006/relationships/hyperlink" Target="http://app.ideascale.com/t/UM5UZBmkj" TargetMode="External"/><Relationship Id="rId30" Type="http://schemas.openxmlformats.org/officeDocument/2006/relationships/hyperlink" Target="http://app.ideascale.com/t/UM5UZBnFD" TargetMode="External"/><Relationship Id="rId33" Type="http://schemas.openxmlformats.org/officeDocument/2006/relationships/hyperlink" Target="http://app.ideascale.com/t/UM5UZBnC1" TargetMode="External"/><Relationship Id="rId32" Type="http://schemas.openxmlformats.org/officeDocument/2006/relationships/hyperlink" Target="http://app.ideascale.com/t/UM5UZBnLw" TargetMode="External"/><Relationship Id="rId35" Type="http://schemas.openxmlformats.org/officeDocument/2006/relationships/hyperlink" Target="http://app.ideascale.com/t/UM5UZBm4q" TargetMode="External"/><Relationship Id="rId34" Type="http://schemas.openxmlformats.org/officeDocument/2006/relationships/hyperlink" Target="http://app.ideascale.com/t/UM5UZBnWq" TargetMode="External"/><Relationship Id="rId37" Type="http://schemas.openxmlformats.org/officeDocument/2006/relationships/hyperlink" Target="http://app.ideascale.com/t/UM5UZBnUy" TargetMode="External"/><Relationship Id="rId176" Type="http://schemas.openxmlformats.org/officeDocument/2006/relationships/hyperlink" Target="http://app.ideascale.com/t/UM5UZBnQr" TargetMode="External"/><Relationship Id="rId36" Type="http://schemas.openxmlformats.org/officeDocument/2006/relationships/hyperlink" Target="http://app.ideascale.com/t/UM5UZBnTx" TargetMode="External"/><Relationship Id="rId175" Type="http://schemas.openxmlformats.org/officeDocument/2006/relationships/hyperlink" Target="http://app.ideascale.com/t/UM5UZBnSe" TargetMode="External"/><Relationship Id="rId39" Type="http://schemas.openxmlformats.org/officeDocument/2006/relationships/hyperlink" Target="http://app.ideascale.com/t/UM5UZBmyS" TargetMode="External"/><Relationship Id="rId174" Type="http://schemas.openxmlformats.org/officeDocument/2006/relationships/hyperlink" Target="http://app.ideascale.com/t/UM5UZBnLo" TargetMode="External"/><Relationship Id="rId38" Type="http://schemas.openxmlformats.org/officeDocument/2006/relationships/hyperlink" Target="http://app.ideascale.com/t/UM5UZBmi9" TargetMode="External"/><Relationship Id="rId173" Type="http://schemas.openxmlformats.org/officeDocument/2006/relationships/hyperlink" Target="http://app.ideascale.com/t/UM5UZBnOD" TargetMode="External"/><Relationship Id="rId178" Type="http://schemas.openxmlformats.org/officeDocument/2006/relationships/drawing" Target="../drawings/drawing20.xml"/><Relationship Id="rId177" Type="http://schemas.openxmlformats.org/officeDocument/2006/relationships/hyperlink" Target="http://app.ideascale.com/t/UM5UZBneY" TargetMode="External"/><Relationship Id="rId20" Type="http://schemas.openxmlformats.org/officeDocument/2006/relationships/hyperlink" Target="http://app.ideascale.com/t/UM5UZBnJr" TargetMode="External"/><Relationship Id="rId22" Type="http://schemas.openxmlformats.org/officeDocument/2006/relationships/hyperlink" Target="http://app.ideascale.com/t/UM5UZBm1Y" TargetMode="External"/><Relationship Id="rId21" Type="http://schemas.openxmlformats.org/officeDocument/2006/relationships/hyperlink" Target="http://app.ideascale.com/t/UM5UZBnbV" TargetMode="External"/><Relationship Id="rId24" Type="http://schemas.openxmlformats.org/officeDocument/2006/relationships/hyperlink" Target="http://app.ideascale.com/t/UM5UZBneD" TargetMode="External"/><Relationship Id="rId23" Type="http://schemas.openxmlformats.org/officeDocument/2006/relationships/hyperlink" Target="http://app.ideascale.com/t/UM5UZBmjf" TargetMode="External"/><Relationship Id="rId129" Type="http://schemas.openxmlformats.org/officeDocument/2006/relationships/hyperlink" Target="http://app.ideascale.com/t/UM5UZBmp2" TargetMode="External"/><Relationship Id="rId128" Type="http://schemas.openxmlformats.org/officeDocument/2006/relationships/hyperlink" Target="http://app.ideascale.com/t/UM5UZBmtG" TargetMode="External"/><Relationship Id="rId127" Type="http://schemas.openxmlformats.org/officeDocument/2006/relationships/hyperlink" Target="http://app.ideascale.com/t/UM5UZBmx2" TargetMode="External"/><Relationship Id="rId126" Type="http://schemas.openxmlformats.org/officeDocument/2006/relationships/hyperlink" Target="http://app.ideascale.com/t/UM5UZBnbw" TargetMode="External"/><Relationship Id="rId26" Type="http://schemas.openxmlformats.org/officeDocument/2006/relationships/hyperlink" Target="http://app.ideascale.com/t/UM5UZBnJN" TargetMode="External"/><Relationship Id="rId121" Type="http://schemas.openxmlformats.org/officeDocument/2006/relationships/hyperlink" Target="http://app.ideascale.com/t/UM5UZBmmm" TargetMode="External"/><Relationship Id="rId25" Type="http://schemas.openxmlformats.org/officeDocument/2006/relationships/hyperlink" Target="http://app.ideascale.com/t/UM5UZBm9R" TargetMode="External"/><Relationship Id="rId120" Type="http://schemas.openxmlformats.org/officeDocument/2006/relationships/hyperlink" Target="http://app.ideascale.com/t/UM5UZBm7N" TargetMode="External"/><Relationship Id="rId28" Type="http://schemas.openxmlformats.org/officeDocument/2006/relationships/hyperlink" Target="http://app.ideascale.com/t/UM5UZBnL6" TargetMode="External"/><Relationship Id="rId27" Type="http://schemas.openxmlformats.org/officeDocument/2006/relationships/hyperlink" Target="http://app.ideascale.com/t/UM5UZBnWk" TargetMode="External"/><Relationship Id="rId125" Type="http://schemas.openxmlformats.org/officeDocument/2006/relationships/hyperlink" Target="http://app.ideascale.com/t/UM5UZBnBF" TargetMode="External"/><Relationship Id="rId29" Type="http://schemas.openxmlformats.org/officeDocument/2006/relationships/hyperlink" Target="http://app.ideascale.com/t/UM5UZBmwG" TargetMode="External"/><Relationship Id="rId124" Type="http://schemas.openxmlformats.org/officeDocument/2006/relationships/hyperlink" Target="http://app.ideascale.com/t/UM5UZBna7" TargetMode="External"/><Relationship Id="rId123" Type="http://schemas.openxmlformats.org/officeDocument/2006/relationships/hyperlink" Target="http://app.ideascale.com/t/UM5UZBndT" TargetMode="External"/><Relationship Id="rId122" Type="http://schemas.openxmlformats.org/officeDocument/2006/relationships/hyperlink" Target="http://app.ideascale.com/t/UM5UZBnPh" TargetMode="External"/><Relationship Id="rId95" Type="http://schemas.openxmlformats.org/officeDocument/2006/relationships/hyperlink" Target="http://app.ideascale.com/t/UM5UZBm0C" TargetMode="External"/><Relationship Id="rId94" Type="http://schemas.openxmlformats.org/officeDocument/2006/relationships/hyperlink" Target="http://app.ideascale.com/t/UM5UZBnd3" TargetMode="External"/><Relationship Id="rId97" Type="http://schemas.openxmlformats.org/officeDocument/2006/relationships/hyperlink" Target="http://app.ideascale.com/t/UM5UZBnDV" TargetMode="External"/><Relationship Id="rId96" Type="http://schemas.openxmlformats.org/officeDocument/2006/relationships/hyperlink" Target="http://app.ideascale.com/t/UM5UZBnXs" TargetMode="External"/><Relationship Id="rId11" Type="http://schemas.openxmlformats.org/officeDocument/2006/relationships/hyperlink" Target="http://app.ideascale.com/t/UM5UZBmqa" TargetMode="External"/><Relationship Id="rId99" Type="http://schemas.openxmlformats.org/officeDocument/2006/relationships/hyperlink" Target="http://app.ideascale.com/t/UM5UZBnLl" TargetMode="External"/><Relationship Id="rId10" Type="http://schemas.openxmlformats.org/officeDocument/2006/relationships/hyperlink" Target="http://app.ideascale.com/t/UM5UZBnMp" TargetMode="External"/><Relationship Id="rId98" Type="http://schemas.openxmlformats.org/officeDocument/2006/relationships/hyperlink" Target="http://app.ideascale.com/t/UM5UZBnLG" TargetMode="External"/><Relationship Id="rId13" Type="http://schemas.openxmlformats.org/officeDocument/2006/relationships/hyperlink" Target="http://app.ideascale.com/t/UM5UZBnYR" TargetMode="External"/><Relationship Id="rId12" Type="http://schemas.openxmlformats.org/officeDocument/2006/relationships/hyperlink" Target="http://app.ideascale.com/t/UM5UZBmin" TargetMode="External"/><Relationship Id="rId91" Type="http://schemas.openxmlformats.org/officeDocument/2006/relationships/hyperlink" Target="http://app.ideascale.com/t/UM5UZBnAg" TargetMode="External"/><Relationship Id="rId90" Type="http://schemas.openxmlformats.org/officeDocument/2006/relationships/hyperlink" Target="http://app.ideascale.com/t/UM5UZBnAR" TargetMode="External"/><Relationship Id="rId93" Type="http://schemas.openxmlformats.org/officeDocument/2006/relationships/hyperlink" Target="http://app.ideascale.com/t/UM5UZBnaJ" TargetMode="External"/><Relationship Id="rId92" Type="http://schemas.openxmlformats.org/officeDocument/2006/relationships/hyperlink" Target="http://app.ideascale.com/t/UM5UZBmsw" TargetMode="External"/><Relationship Id="rId118" Type="http://schemas.openxmlformats.org/officeDocument/2006/relationships/hyperlink" Target="http://app.ideascale.com/t/UM5UZBmxf" TargetMode="External"/><Relationship Id="rId117" Type="http://schemas.openxmlformats.org/officeDocument/2006/relationships/hyperlink" Target="http://app.ideascale.com/t/UM5UZBnFX" TargetMode="External"/><Relationship Id="rId116" Type="http://schemas.openxmlformats.org/officeDocument/2006/relationships/hyperlink" Target="http://app.ideascale.com/t/UM5UZBnXX" TargetMode="External"/><Relationship Id="rId115" Type="http://schemas.openxmlformats.org/officeDocument/2006/relationships/hyperlink" Target="http://app.ideascale.com/t/UM5UZBncG" TargetMode="External"/><Relationship Id="rId119" Type="http://schemas.openxmlformats.org/officeDocument/2006/relationships/hyperlink" Target="http://app.ideascale.com/t/UM5UZBnQn" TargetMode="External"/><Relationship Id="rId15" Type="http://schemas.openxmlformats.org/officeDocument/2006/relationships/hyperlink" Target="http://app.ideascale.com/t/UM5UZBmuo" TargetMode="External"/><Relationship Id="rId110" Type="http://schemas.openxmlformats.org/officeDocument/2006/relationships/hyperlink" Target="http://app.ideascale.com/t/UM5UZBmvj" TargetMode="External"/><Relationship Id="rId14" Type="http://schemas.openxmlformats.org/officeDocument/2006/relationships/hyperlink" Target="http://app.ideascale.com/t/UM5UZBmmB" TargetMode="External"/><Relationship Id="rId17" Type="http://schemas.openxmlformats.org/officeDocument/2006/relationships/hyperlink" Target="http://app.ideascale.com/t/UM5UZBnfO" TargetMode="External"/><Relationship Id="rId16" Type="http://schemas.openxmlformats.org/officeDocument/2006/relationships/hyperlink" Target="http://app.ideascale.com/t/UM5UZBm5D" TargetMode="External"/><Relationship Id="rId19" Type="http://schemas.openxmlformats.org/officeDocument/2006/relationships/hyperlink" Target="http://app.ideascale.com/t/UM5UZBnfw" TargetMode="External"/><Relationship Id="rId114" Type="http://schemas.openxmlformats.org/officeDocument/2006/relationships/hyperlink" Target="http://app.ideascale.com/t/UM5UZBnFz" TargetMode="External"/><Relationship Id="rId18" Type="http://schemas.openxmlformats.org/officeDocument/2006/relationships/hyperlink" Target="http://app.ideascale.com/t/UM5UZBmsH" TargetMode="External"/><Relationship Id="rId113" Type="http://schemas.openxmlformats.org/officeDocument/2006/relationships/hyperlink" Target="http://app.ideascale.com/t/UM5UZBnT1" TargetMode="External"/><Relationship Id="rId112" Type="http://schemas.openxmlformats.org/officeDocument/2006/relationships/hyperlink" Target="http://app.ideascale.com/t/UM5UZBnfc" TargetMode="External"/><Relationship Id="rId111" Type="http://schemas.openxmlformats.org/officeDocument/2006/relationships/hyperlink" Target="http://app.ideascale.com/t/UM5UZBm4v" TargetMode="External"/><Relationship Id="rId84" Type="http://schemas.openxmlformats.org/officeDocument/2006/relationships/hyperlink" Target="http://app.ideascale.com/t/UM5UZBmwU" TargetMode="External"/><Relationship Id="rId83" Type="http://schemas.openxmlformats.org/officeDocument/2006/relationships/hyperlink" Target="http://app.ideascale.com/t/UM5UZBnEm" TargetMode="External"/><Relationship Id="rId86" Type="http://schemas.openxmlformats.org/officeDocument/2006/relationships/hyperlink" Target="http://app.ideascale.com/t/UM5UZBnIO" TargetMode="External"/><Relationship Id="rId85" Type="http://schemas.openxmlformats.org/officeDocument/2006/relationships/hyperlink" Target="http://app.ideascale.com/t/UM5UZBnD3" TargetMode="External"/><Relationship Id="rId88" Type="http://schemas.openxmlformats.org/officeDocument/2006/relationships/hyperlink" Target="http://app.ideascale.com/t/UM5UZBmmg" TargetMode="External"/><Relationship Id="rId150" Type="http://schemas.openxmlformats.org/officeDocument/2006/relationships/hyperlink" Target="http://app.ideascale.com/t/UM5UZBnXb" TargetMode="External"/><Relationship Id="rId87" Type="http://schemas.openxmlformats.org/officeDocument/2006/relationships/hyperlink" Target="http://app.ideascale.com/t/UM5UZBmuT" TargetMode="External"/><Relationship Id="rId89" Type="http://schemas.openxmlformats.org/officeDocument/2006/relationships/hyperlink" Target="http://app.ideascale.com/t/UM5UZBnMq" TargetMode="External"/><Relationship Id="rId80" Type="http://schemas.openxmlformats.org/officeDocument/2006/relationships/hyperlink" Target="http://app.ideascale.com/t/UM5UZBnY2" TargetMode="External"/><Relationship Id="rId82" Type="http://schemas.openxmlformats.org/officeDocument/2006/relationships/hyperlink" Target="http://app.ideascale.com/t/UM5UZBnBv" TargetMode="External"/><Relationship Id="rId81" Type="http://schemas.openxmlformats.org/officeDocument/2006/relationships/hyperlink" Target="http://app.ideascale.com/t/UM5UZBm1h" TargetMode="External"/><Relationship Id="rId1" Type="http://schemas.openxmlformats.org/officeDocument/2006/relationships/hyperlink" Target="http://app.ideascale.com/t/UM5UZBnWx" TargetMode="External"/><Relationship Id="rId2" Type="http://schemas.openxmlformats.org/officeDocument/2006/relationships/hyperlink" Target="http://app.ideascale.com/t/UM5UZBnG1" TargetMode="External"/><Relationship Id="rId3" Type="http://schemas.openxmlformats.org/officeDocument/2006/relationships/hyperlink" Target="http://app.ideascale.com/t/UM5UZBmjU" TargetMode="External"/><Relationship Id="rId149" Type="http://schemas.openxmlformats.org/officeDocument/2006/relationships/hyperlink" Target="http://app.ideascale.com/t/UM5UZBnHC" TargetMode="External"/><Relationship Id="rId4" Type="http://schemas.openxmlformats.org/officeDocument/2006/relationships/hyperlink" Target="http://app.ideascale.com/t/UM5UZBnNw" TargetMode="External"/><Relationship Id="rId148" Type="http://schemas.openxmlformats.org/officeDocument/2006/relationships/hyperlink" Target="http://app.ideascale.com/t/UM5UZBmzB" TargetMode="External"/><Relationship Id="rId9" Type="http://schemas.openxmlformats.org/officeDocument/2006/relationships/hyperlink" Target="http://app.ideascale.com/t/UM5UZBnMy" TargetMode="External"/><Relationship Id="rId143" Type="http://schemas.openxmlformats.org/officeDocument/2006/relationships/hyperlink" Target="http://app.ideascale.com/t/UM5UZBm0w" TargetMode="External"/><Relationship Id="rId142" Type="http://schemas.openxmlformats.org/officeDocument/2006/relationships/hyperlink" Target="http://app.ideascale.com/t/UM5UZBnVh" TargetMode="External"/><Relationship Id="rId141" Type="http://schemas.openxmlformats.org/officeDocument/2006/relationships/hyperlink" Target="http://app.ideascale.com/t/UM5UZBnGN" TargetMode="External"/><Relationship Id="rId140" Type="http://schemas.openxmlformats.org/officeDocument/2006/relationships/hyperlink" Target="http://app.ideascale.com/t/UM5UZBnRL" TargetMode="External"/><Relationship Id="rId5" Type="http://schemas.openxmlformats.org/officeDocument/2006/relationships/hyperlink" Target="http://app.ideascale.com/t/UM5UZBnOz" TargetMode="External"/><Relationship Id="rId147" Type="http://schemas.openxmlformats.org/officeDocument/2006/relationships/hyperlink" Target="http://app.ideascale.com/t/UM5UZBmp9" TargetMode="External"/><Relationship Id="rId6" Type="http://schemas.openxmlformats.org/officeDocument/2006/relationships/hyperlink" Target="http://app.ideascale.com/t/UM5UZBnOL" TargetMode="External"/><Relationship Id="rId146" Type="http://schemas.openxmlformats.org/officeDocument/2006/relationships/hyperlink" Target="http://app.ideascale.com/t/UM5UZBncx" TargetMode="External"/><Relationship Id="rId7" Type="http://schemas.openxmlformats.org/officeDocument/2006/relationships/hyperlink" Target="http://app.ideascale.com/t/UM5UZBmnn" TargetMode="External"/><Relationship Id="rId145" Type="http://schemas.openxmlformats.org/officeDocument/2006/relationships/hyperlink" Target="http://app.ideascale.com/t/UM5UZBnO0" TargetMode="External"/><Relationship Id="rId8" Type="http://schemas.openxmlformats.org/officeDocument/2006/relationships/hyperlink" Target="http://app.ideascale.com/t/UM5UZBnQe" TargetMode="External"/><Relationship Id="rId144" Type="http://schemas.openxmlformats.org/officeDocument/2006/relationships/hyperlink" Target="http://app.ideascale.com/t/UM5UZBm1p" TargetMode="External"/><Relationship Id="rId73" Type="http://schemas.openxmlformats.org/officeDocument/2006/relationships/hyperlink" Target="http://app.ideascale.com/t/UM5UZBmzb" TargetMode="External"/><Relationship Id="rId72" Type="http://schemas.openxmlformats.org/officeDocument/2006/relationships/hyperlink" Target="http://app.ideascale.com/t/UM5UZBnaC" TargetMode="External"/><Relationship Id="rId75" Type="http://schemas.openxmlformats.org/officeDocument/2006/relationships/hyperlink" Target="http://app.ideascale.com/t/UM5UZBmlJ" TargetMode="External"/><Relationship Id="rId74" Type="http://schemas.openxmlformats.org/officeDocument/2006/relationships/hyperlink" Target="http://app.ideascale.com/t/UM5UZBmoQ" TargetMode="External"/><Relationship Id="rId77" Type="http://schemas.openxmlformats.org/officeDocument/2006/relationships/hyperlink" Target="http://app.ideascale.com/t/UM5UZBm9O" TargetMode="External"/><Relationship Id="rId76" Type="http://schemas.openxmlformats.org/officeDocument/2006/relationships/hyperlink" Target="http://app.ideascale.com/t/UM5UZBmtV" TargetMode="External"/><Relationship Id="rId79" Type="http://schemas.openxmlformats.org/officeDocument/2006/relationships/hyperlink" Target="http://app.ideascale.com/t/UM5UZBmoO" TargetMode="External"/><Relationship Id="rId78" Type="http://schemas.openxmlformats.org/officeDocument/2006/relationships/hyperlink" Target="http://app.ideascale.com/t/UM5UZBna3" TargetMode="External"/><Relationship Id="rId71" Type="http://schemas.openxmlformats.org/officeDocument/2006/relationships/hyperlink" Target="http://app.ideascale.com/t/UM5UZBmpD" TargetMode="External"/><Relationship Id="rId70" Type="http://schemas.openxmlformats.org/officeDocument/2006/relationships/hyperlink" Target="http://app.ideascale.com/t/UM5UZBmrY" TargetMode="External"/><Relationship Id="rId139" Type="http://schemas.openxmlformats.org/officeDocument/2006/relationships/hyperlink" Target="http://app.ideascale.com/t/UM5UZBneC" TargetMode="External"/><Relationship Id="rId138" Type="http://schemas.openxmlformats.org/officeDocument/2006/relationships/hyperlink" Target="http://app.ideascale.com/t/UM5UZBnTP" TargetMode="External"/><Relationship Id="rId137" Type="http://schemas.openxmlformats.org/officeDocument/2006/relationships/hyperlink" Target="http://app.ideascale.com/t/UM5UZBnaR" TargetMode="External"/><Relationship Id="rId132" Type="http://schemas.openxmlformats.org/officeDocument/2006/relationships/hyperlink" Target="http://app.ideascale.com/t/UM5UZBnCs" TargetMode="External"/><Relationship Id="rId131" Type="http://schemas.openxmlformats.org/officeDocument/2006/relationships/hyperlink" Target="http://app.ideascale.com/t/UM5UZBmlu" TargetMode="External"/><Relationship Id="rId130" Type="http://schemas.openxmlformats.org/officeDocument/2006/relationships/hyperlink" Target="http://app.ideascale.com/t/UM5UZBmri" TargetMode="External"/><Relationship Id="rId136" Type="http://schemas.openxmlformats.org/officeDocument/2006/relationships/hyperlink" Target="http://app.ideascale.com/t/UM5UZBnFJ" TargetMode="External"/><Relationship Id="rId135" Type="http://schemas.openxmlformats.org/officeDocument/2006/relationships/hyperlink" Target="http://app.ideascale.com/t/UM5UZBnRS" TargetMode="External"/><Relationship Id="rId134" Type="http://schemas.openxmlformats.org/officeDocument/2006/relationships/hyperlink" Target="http://app.ideascale.com/t/UM5UZBnVq" TargetMode="External"/><Relationship Id="rId133" Type="http://schemas.openxmlformats.org/officeDocument/2006/relationships/hyperlink" Target="http://app.ideascale.com/t/UM5UZBmld" TargetMode="External"/><Relationship Id="rId62" Type="http://schemas.openxmlformats.org/officeDocument/2006/relationships/hyperlink" Target="http://app.ideascale.com/t/UM5UZBnRu" TargetMode="External"/><Relationship Id="rId61" Type="http://schemas.openxmlformats.org/officeDocument/2006/relationships/hyperlink" Target="http://app.ideascale.com/t/UM5UZBnAI" TargetMode="External"/><Relationship Id="rId64" Type="http://schemas.openxmlformats.org/officeDocument/2006/relationships/hyperlink" Target="http://app.ideascale.com/t/UM5UZBmlS" TargetMode="External"/><Relationship Id="rId63" Type="http://schemas.openxmlformats.org/officeDocument/2006/relationships/hyperlink" Target="http://app.ideascale.com/t/UM5UZBmoS" TargetMode="External"/><Relationship Id="rId66" Type="http://schemas.openxmlformats.org/officeDocument/2006/relationships/hyperlink" Target="http://app.ideascale.com/t/UM5UZBnMW" TargetMode="External"/><Relationship Id="rId172" Type="http://schemas.openxmlformats.org/officeDocument/2006/relationships/hyperlink" Target="http://app.ideascale.com/t/UM5UZBnXe" TargetMode="External"/><Relationship Id="rId65" Type="http://schemas.openxmlformats.org/officeDocument/2006/relationships/hyperlink" Target="http://app.ideascale.com/t/UM5UZBml7" TargetMode="External"/><Relationship Id="rId171" Type="http://schemas.openxmlformats.org/officeDocument/2006/relationships/hyperlink" Target="http://app.ideascale.com/t/UM5UZBm28" TargetMode="External"/><Relationship Id="rId68" Type="http://schemas.openxmlformats.org/officeDocument/2006/relationships/hyperlink" Target="http://app.ideascale.com/t/UM5UZBnY0" TargetMode="External"/><Relationship Id="rId170" Type="http://schemas.openxmlformats.org/officeDocument/2006/relationships/hyperlink" Target="http://app.ideascale.com/t/UM5UZBnYL" TargetMode="External"/><Relationship Id="rId67" Type="http://schemas.openxmlformats.org/officeDocument/2006/relationships/hyperlink" Target="http://app.ideascale.com/t/UM5UZBmzT" TargetMode="External"/><Relationship Id="rId60" Type="http://schemas.openxmlformats.org/officeDocument/2006/relationships/hyperlink" Target="http://app.ideascale.com/t/UM5UZBmmS" TargetMode="External"/><Relationship Id="rId165" Type="http://schemas.openxmlformats.org/officeDocument/2006/relationships/hyperlink" Target="http://app.ideascale.com/t/UM5UZBmo3" TargetMode="External"/><Relationship Id="rId69" Type="http://schemas.openxmlformats.org/officeDocument/2006/relationships/hyperlink" Target="http://app.ideascale.com/t/UM5UZBnOK" TargetMode="External"/><Relationship Id="rId164" Type="http://schemas.openxmlformats.org/officeDocument/2006/relationships/hyperlink" Target="http://app.ideascale.com/t/UM5UZBnfp" TargetMode="External"/><Relationship Id="rId163" Type="http://schemas.openxmlformats.org/officeDocument/2006/relationships/hyperlink" Target="http://app.ideascale.com/t/UM5UZBnMf" TargetMode="External"/><Relationship Id="rId162" Type="http://schemas.openxmlformats.org/officeDocument/2006/relationships/hyperlink" Target="http://app.ideascale.com/t/UM5UZBnPv" TargetMode="External"/><Relationship Id="rId169" Type="http://schemas.openxmlformats.org/officeDocument/2006/relationships/hyperlink" Target="http://app.ideascale.com/t/UM5UZBnYq" TargetMode="External"/><Relationship Id="rId168" Type="http://schemas.openxmlformats.org/officeDocument/2006/relationships/hyperlink" Target="http://app.ideascale.com/t/UM5UZBm21" TargetMode="External"/><Relationship Id="rId167" Type="http://schemas.openxmlformats.org/officeDocument/2006/relationships/hyperlink" Target="http://app.ideascale.com/t/UM5UZBnd7" TargetMode="External"/><Relationship Id="rId166" Type="http://schemas.openxmlformats.org/officeDocument/2006/relationships/hyperlink" Target="http://app.ideascale.com/t/UM5UZBnDR" TargetMode="External"/><Relationship Id="rId51" Type="http://schemas.openxmlformats.org/officeDocument/2006/relationships/hyperlink" Target="http://app.ideascale.com/t/UM5UZBmwQ" TargetMode="External"/><Relationship Id="rId50" Type="http://schemas.openxmlformats.org/officeDocument/2006/relationships/hyperlink" Target="http://app.ideascale.com/t/UM5UZBnUp" TargetMode="External"/><Relationship Id="rId53" Type="http://schemas.openxmlformats.org/officeDocument/2006/relationships/hyperlink" Target="http://app.ideascale.com/t/UM5UZBnd9" TargetMode="External"/><Relationship Id="rId52" Type="http://schemas.openxmlformats.org/officeDocument/2006/relationships/hyperlink" Target="http://app.ideascale.com/t/UM5UZBnGc" TargetMode="External"/><Relationship Id="rId55" Type="http://schemas.openxmlformats.org/officeDocument/2006/relationships/hyperlink" Target="http://app.ideascale.com/t/UM5UZBm8B" TargetMode="External"/><Relationship Id="rId161" Type="http://schemas.openxmlformats.org/officeDocument/2006/relationships/hyperlink" Target="http://app.ideascale.com/t/UM5UZBnck" TargetMode="External"/><Relationship Id="rId54" Type="http://schemas.openxmlformats.org/officeDocument/2006/relationships/hyperlink" Target="http://app.ideascale.com/t/UM5UZBm1Q" TargetMode="External"/><Relationship Id="rId160" Type="http://schemas.openxmlformats.org/officeDocument/2006/relationships/hyperlink" Target="http://app.ideascale.com/t/UM5UZBnJD" TargetMode="External"/><Relationship Id="rId57" Type="http://schemas.openxmlformats.org/officeDocument/2006/relationships/hyperlink" Target="http://app.ideascale.com/t/UM5UZBnY5" TargetMode="External"/><Relationship Id="rId56" Type="http://schemas.openxmlformats.org/officeDocument/2006/relationships/hyperlink" Target="http://app.ideascale.com/t/UM5UZBmwd" TargetMode="External"/><Relationship Id="rId159" Type="http://schemas.openxmlformats.org/officeDocument/2006/relationships/hyperlink" Target="http://app.ideascale.com/t/UM5UZBnai" TargetMode="External"/><Relationship Id="rId59" Type="http://schemas.openxmlformats.org/officeDocument/2006/relationships/hyperlink" Target="http://app.ideascale.com/t/UM5UZBnXH" TargetMode="External"/><Relationship Id="rId154" Type="http://schemas.openxmlformats.org/officeDocument/2006/relationships/hyperlink" Target="http://app.ideascale.com/t/UM5UZBmxk" TargetMode="External"/><Relationship Id="rId58" Type="http://schemas.openxmlformats.org/officeDocument/2006/relationships/hyperlink" Target="http://app.ideascale.com/t/UM5UZBnFq" TargetMode="External"/><Relationship Id="rId153" Type="http://schemas.openxmlformats.org/officeDocument/2006/relationships/hyperlink" Target="http://app.ideascale.com/t/UM5UZBnB3" TargetMode="External"/><Relationship Id="rId152" Type="http://schemas.openxmlformats.org/officeDocument/2006/relationships/hyperlink" Target="http://app.ideascale.com/t/UM5UZBmjP" TargetMode="External"/><Relationship Id="rId151" Type="http://schemas.openxmlformats.org/officeDocument/2006/relationships/hyperlink" Target="http://app.ideascale.com/t/UM5UZBndF" TargetMode="External"/><Relationship Id="rId158" Type="http://schemas.openxmlformats.org/officeDocument/2006/relationships/hyperlink" Target="http://app.ideascale.com/t/UM5UZBnXV" TargetMode="External"/><Relationship Id="rId157" Type="http://schemas.openxmlformats.org/officeDocument/2006/relationships/hyperlink" Target="http://app.ideascale.com/t/UM5UZBnFl" TargetMode="External"/><Relationship Id="rId156" Type="http://schemas.openxmlformats.org/officeDocument/2006/relationships/hyperlink" Target="http://app.ideascale.com/t/UM5UZBnMV" TargetMode="External"/><Relationship Id="rId155" Type="http://schemas.openxmlformats.org/officeDocument/2006/relationships/hyperlink" Target="http://app.ideascale.com/t/UM5UZBnDX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app.ideascale.com/t/UM5UZBnS8" TargetMode="External"/><Relationship Id="rId2" Type="http://schemas.openxmlformats.org/officeDocument/2006/relationships/hyperlink" Target="http://app.ideascale.com/t/UM5UZBnNU" TargetMode="External"/><Relationship Id="rId3" Type="http://schemas.openxmlformats.org/officeDocument/2006/relationships/hyperlink" Target="http://app.ideascale.com/t/UM5UZBnSV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pp.ideascale.com/t/UM5UZBnW3" TargetMode="External"/><Relationship Id="rId21" Type="http://schemas.openxmlformats.org/officeDocument/2006/relationships/drawing" Target="../drawings/drawing3.xml"/><Relationship Id="rId11" Type="http://schemas.openxmlformats.org/officeDocument/2006/relationships/hyperlink" Target="http://app.ideascale.com/t/UM5UZBnfD" TargetMode="External"/><Relationship Id="rId10" Type="http://schemas.openxmlformats.org/officeDocument/2006/relationships/hyperlink" Target="http://app.ideascale.com/t/UM5UZBnFD" TargetMode="External"/><Relationship Id="rId13" Type="http://schemas.openxmlformats.org/officeDocument/2006/relationships/hyperlink" Target="http://app.ideascale.com/t/UM5UZBm0C" TargetMode="External"/><Relationship Id="rId12" Type="http://schemas.openxmlformats.org/officeDocument/2006/relationships/hyperlink" Target="http://app.ideascale.com/t/UM5UZBnd3" TargetMode="External"/><Relationship Id="rId15" Type="http://schemas.openxmlformats.org/officeDocument/2006/relationships/hyperlink" Target="http://app.ideascale.com/t/UM5UZBmp2" TargetMode="External"/><Relationship Id="rId14" Type="http://schemas.openxmlformats.org/officeDocument/2006/relationships/hyperlink" Target="http://app.ideascale.com/t/UM5UZBndT" TargetMode="External"/><Relationship Id="rId17" Type="http://schemas.openxmlformats.org/officeDocument/2006/relationships/hyperlink" Target="http://app.ideascale.com/t/UM5UZBnai" TargetMode="External"/><Relationship Id="rId16" Type="http://schemas.openxmlformats.org/officeDocument/2006/relationships/hyperlink" Target="http://app.ideascale.com/t/UM5UZBnO0" TargetMode="External"/><Relationship Id="rId19" Type="http://schemas.openxmlformats.org/officeDocument/2006/relationships/hyperlink" Target="http://app.ideascale.com/t/UM5UZBmp5" TargetMode="External"/><Relationship Id="rId18" Type="http://schemas.openxmlformats.org/officeDocument/2006/relationships/hyperlink" Target="http://app.ideascale.com/t/UM5UZBnL5" TargetMode="External"/><Relationship Id="rId1" Type="http://schemas.openxmlformats.org/officeDocument/2006/relationships/hyperlink" Target="http://app.ideascale.com/t/UM5UZBnIz" TargetMode="External"/><Relationship Id="rId2" Type="http://schemas.openxmlformats.org/officeDocument/2006/relationships/hyperlink" Target="http://app.ideascale.com/t/UM5UZBnLN" TargetMode="External"/><Relationship Id="rId3" Type="http://schemas.openxmlformats.org/officeDocument/2006/relationships/hyperlink" Target="http://app.ideascale.com/t/UM5UZBnLy" TargetMode="External"/><Relationship Id="rId4" Type="http://schemas.openxmlformats.org/officeDocument/2006/relationships/hyperlink" Target="http://app.ideascale.com/t/UM5UZBnIh" TargetMode="External"/><Relationship Id="rId9" Type="http://schemas.openxmlformats.org/officeDocument/2006/relationships/hyperlink" Target="http://app.ideascale.com/t/UM5UZBmqJ" TargetMode="External"/><Relationship Id="rId5" Type="http://schemas.openxmlformats.org/officeDocument/2006/relationships/hyperlink" Target="http://app.ideascale.com/t/UM5UZBnJ5" TargetMode="External"/><Relationship Id="rId6" Type="http://schemas.openxmlformats.org/officeDocument/2006/relationships/hyperlink" Target="http://app.ideascale.com/t/UM5UZBoR4" TargetMode="External"/><Relationship Id="rId7" Type="http://schemas.openxmlformats.org/officeDocument/2006/relationships/hyperlink" Target="http://app.ideascale.com/t/UM5UZBndB" TargetMode="External"/><Relationship Id="rId8" Type="http://schemas.openxmlformats.org/officeDocument/2006/relationships/hyperlink" Target="http://app.ideascale.com/t/UM5UZBm5R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app.ideascale.com/t/UM5UZBmkb" TargetMode="External"/><Relationship Id="rId22" Type="http://schemas.openxmlformats.org/officeDocument/2006/relationships/hyperlink" Target="http://app.ideascale.com/t/UM5UZBnFm" TargetMode="External"/><Relationship Id="rId21" Type="http://schemas.openxmlformats.org/officeDocument/2006/relationships/hyperlink" Target="http://app.ideascale.com/t/UM5UZBnOS" TargetMode="External"/><Relationship Id="rId24" Type="http://schemas.openxmlformats.org/officeDocument/2006/relationships/hyperlink" Target="http://app.ideascale.com/t/UM5UZBm9x" TargetMode="External"/><Relationship Id="rId23" Type="http://schemas.openxmlformats.org/officeDocument/2006/relationships/hyperlink" Target="http://app.ideascale.com/t/UM5UZBnK7" TargetMode="External"/><Relationship Id="rId26" Type="http://schemas.openxmlformats.org/officeDocument/2006/relationships/hyperlink" Target="http://app.ideascale.com/t/UM5UZBm7r" TargetMode="External"/><Relationship Id="rId25" Type="http://schemas.openxmlformats.org/officeDocument/2006/relationships/hyperlink" Target="http://app.ideascale.com/t/UM5UZBmzh" TargetMode="External"/><Relationship Id="rId28" Type="http://schemas.openxmlformats.org/officeDocument/2006/relationships/hyperlink" Target="http://app.ideascale.com/t/UM5UZBnP1" TargetMode="External"/><Relationship Id="rId27" Type="http://schemas.openxmlformats.org/officeDocument/2006/relationships/hyperlink" Target="http://app.ideascale.com/t/UM5UZBnAk" TargetMode="External"/><Relationship Id="rId29" Type="http://schemas.openxmlformats.org/officeDocument/2006/relationships/drawing" Target="../drawings/drawing4.xml"/><Relationship Id="rId11" Type="http://schemas.openxmlformats.org/officeDocument/2006/relationships/hyperlink" Target="http://app.ideascale.com/t/UM5UZBmsw" TargetMode="External"/><Relationship Id="rId10" Type="http://schemas.openxmlformats.org/officeDocument/2006/relationships/hyperlink" Target="http://app.ideascale.com/t/UM5UZBmrp" TargetMode="External"/><Relationship Id="rId13" Type="http://schemas.openxmlformats.org/officeDocument/2006/relationships/hyperlink" Target="http://app.ideascale.com/t/UM5UZBnak" TargetMode="External"/><Relationship Id="rId12" Type="http://schemas.openxmlformats.org/officeDocument/2006/relationships/hyperlink" Target="http://app.ideascale.com/t/UM5UZBnLG" TargetMode="External"/><Relationship Id="rId15" Type="http://schemas.openxmlformats.org/officeDocument/2006/relationships/hyperlink" Target="http://app.ideascale.com/t/UM5UZBnfp" TargetMode="External"/><Relationship Id="rId14" Type="http://schemas.openxmlformats.org/officeDocument/2006/relationships/hyperlink" Target="http://app.ideascale.com/t/UM5UZBndG" TargetMode="External"/><Relationship Id="rId17" Type="http://schemas.openxmlformats.org/officeDocument/2006/relationships/hyperlink" Target="http://app.ideascale.com/t/UM5UZBneY" TargetMode="External"/><Relationship Id="rId16" Type="http://schemas.openxmlformats.org/officeDocument/2006/relationships/hyperlink" Target="http://app.ideascale.com/t/UM5UZBnDR" TargetMode="External"/><Relationship Id="rId19" Type="http://schemas.openxmlformats.org/officeDocument/2006/relationships/hyperlink" Target="http://app.ideascale.com/t/UM5UZBnC3" TargetMode="External"/><Relationship Id="rId18" Type="http://schemas.openxmlformats.org/officeDocument/2006/relationships/hyperlink" Target="http://app.ideascale.com/t/UM5UZBna5" TargetMode="External"/><Relationship Id="rId1" Type="http://schemas.openxmlformats.org/officeDocument/2006/relationships/hyperlink" Target="http://app.ideascale.com/t/UM5UZBm3T" TargetMode="External"/><Relationship Id="rId2" Type="http://schemas.openxmlformats.org/officeDocument/2006/relationships/hyperlink" Target="http://app.ideascale.com/t/UM5UZBnMJ" TargetMode="External"/><Relationship Id="rId3" Type="http://schemas.openxmlformats.org/officeDocument/2006/relationships/hyperlink" Target="http://app.ideascale.com/t/UM5UZBmip" TargetMode="External"/><Relationship Id="rId4" Type="http://schemas.openxmlformats.org/officeDocument/2006/relationships/hyperlink" Target="http://app.ideascale.com/t/UM5UZBmm2" TargetMode="External"/><Relationship Id="rId9" Type="http://schemas.openxmlformats.org/officeDocument/2006/relationships/hyperlink" Target="http://app.ideascale.com/t/UM5UZBmlv" TargetMode="External"/><Relationship Id="rId5" Type="http://schemas.openxmlformats.org/officeDocument/2006/relationships/hyperlink" Target="http://app.ideascale.com/t/UM5UZBnWd" TargetMode="External"/><Relationship Id="rId6" Type="http://schemas.openxmlformats.org/officeDocument/2006/relationships/hyperlink" Target="http://app.ideascale.com/t/UM5UZBmin" TargetMode="External"/><Relationship Id="rId7" Type="http://schemas.openxmlformats.org/officeDocument/2006/relationships/hyperlink" Target="http://app.ideascale.com/t/UM5UZBnC1" TargetMode="External"/><Relationship Id="rId8" Type="http://schemas.openxmlformats.org/officeDocument/2006/relationships/hyperlink" Target="http://app.ideascale.com/t/UM5UZBnaT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app.ideascale.com/t/UM5UZBnXc" TargetMode="External"/><Relationship Id="rId22" Type="http://schemas.openxmlformats.org/officeDocument/2006/relationships/hyperlink" Target="http://app.ideascale.com/t/UM5UZBnYT" TargetMode="External"/><Relationship Id="rId21" Type="http://schemas.openxmlformats.org/officeDocument/2006/relationships/hyperlink" Target="http://app.ideascale.com/t/UM5UZBnaX" TargetMode="External"/><Relationship Id="rId24" Type="http://schemas.openxmlformats.org/officeDocument/2006/relationships/hyperlink" Target="http://app.ideascale.com/t/UM5UZBnTo" TargetMode="External"/><Relationship Id="rId23" Type="http://schemas.openxmlformats.org/officeDocument/2006/relationships/hyperlink" Target="http://app.ideascale.com/t/UM5UZBnem" TargetMode="External"/><Relationship Id="rId26" Type="http://schemas.openxmlformats.org/officeDocument/2006/relationships/hyperlink" Target="http://app.ideascale.com/t/UM5UZBnH8" TargetMode="External"/><Relationship Id="rId25" Type="http://schemas.openxmlformats.org/officeDocument/2006/relationships/hyperlink" Target="http://app.ideascale.com/t/UM5UZBnbS" TargetMode="External"/><Relationship Id="rId27" Type="http://schemas.openxmlformats.org/officeDocument/2006/relationships/drawing" Target="../drawings/drawing5.xml"/><Relationship Id="rId11" Type="http://schemas.openxmlformats.org/officeDocument/2006/relationships/hyperlink" Target="http://app.ideascale.com/t/UM5UZBmis" TargetMode="External"/><Relationship Id="rId10" Type="http://schemas.openxmlformats.org/officeDocument/2006/relationships/hyperlink" Target="http://app.ideascale.com/t/UM5UZBnfL" TargetMode="External"/><Relationship Id="rId13" Type="http://schemas.openxmlformats.org/officeDocument/2006/relationships/hyperlink" Target="http://app.ideascale.com/t/UM5UZBnfi" TargetMode="External"/><Relationship Id="rId12" Type="http://schemas.openxmlformats.org/officeDocument/2006/relationships/hyperlink" Target="http://app.ideascale.com/t/UM5UZBml7" TargetMode="External"/><Relationship Id="rId15" Type="http://schemas.openxmlformats.org/officeDocument/2006/relationships/hyperlink" Target="http://app.ideascale.com/t/UM5UZBnIO" TargetMode="External"/><Relationship Id="rId14" Type="http://schemas.openxmlformats.org/officeDocument/2006/relationships/hyperlink" Target="http://app.ideascale.com/t/UM5UZBnBv" TargetMode="External"/><Relationship Id="rId17" Type="http://schemas.openxmlformats.org/officeDocument/2006/relationships/hyperlink" Target="http://app.ideascale.com/t/UM5UZBmjP" TargetMode="External"/><Relationship Id="rId16" Type="http://schemas.openxmlformats.org/officeDocument/2006/relationships/hyperlink" Target="http://app.ideascale.com/t/UM5UZBnfc" TargetMode="External"/><Relationship Id="rId19" Type="http://schemas.openxmlformats.org/officeDocument/2006/relationships/hyperlink" Target="http://app.ideascale.com/t/UM5UZBnYq" TargetMode="External"/><Relationship Id="rId18" Type="http://schemas.openxmlformats.org/officeDocument/2006/relationships/hyperlink" Target="http://app.ideascale.com/t/UM5UZBnMV" TargetMode="External"/><Relationship Id="rId1" Type="http://schemas.openxmlformats.org/officeDocument/2006/relationships/hyperlink" Target="http://app.ideascale.com/t/UM5UZBm1M" TargetMode="External"/><Relationship Id="rId2" Type="http://schemas.openxmlformats.org/officeDocument/2006/relationships/hyperlink" Target="http://app.ideascale.com/t/UM5UZBmpW" TargetMode="External"/><Relationship Id="rId3" Type="http://schemas.openxmlformats.org/officeDocument/2006/relationships/hyperlink" Target="http://app.ideascale.com/t/UM5UZBnMN" TargetMode="External"/><Relationship Id="rId4" Type="http://schemas.openxmlformats.org/officeDocument/2006/relationships/hyperlink" Target="http://app.ideascale.com/t/UM5UZBnIS" TargetMode="External"/><Relationship Id="rId9" Type="http://schemas.openxmlformats.org/officeDocument/2006/relationships/hyperlink" Target="http://app.ideascale.com/t/UM5UZBnWk" TargetMode="External"/><Relationship Id="rId5" Type="http://schemas.openxmlformats.org/officeDocument/2006/relationships/hyperlink" Target="http://app.ideascale.com/t/UM5UZBnTQ" TargetMode="External"/><Relationship Id="rId6" Type="http://schemas.openxmlformats.org/officeDocument/2006/relationships/hyperlink" Target="http://app.ideascale.com/t/UM5UZBnMy" TargetMode="External"/><Relationship Id="rId7" Type="http://schemas.openxmlformats.org/officeDocument/2006/relationships/hyperlink" Target="http://app.ideascale.com/t/UM5UZBm5D" TargetMode="External"/><Relationship Id="rId8" Type="http://schemas.openxmlformats.org/officeDocument/2006/relationships/hyperlink" Target="http://app.ideascale.com/t/UM5UZBnTS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6.xml"/><Relationship Id="rId30" Type="http://schemas.openxmlformats.org/officeDocument/2006/relationships/hyperlink" Target="http://app.ideascale.com/t/UM5UZBm1C" TargetMode="External"/><Relationship Id="rId20" Type="http://schemas.openxmlformats.org/officeDocument/2006/relationships/hyperlink" Target="http://app.ideascale.com/t/UM5UZBnSD" TargetMode="External"/><Relationship Id="rId22" Type="http://schemas.openxmlformats.org/officeDocument/2006/relationships/hyperlink" Target="http://app.ideascale.com/t/UM5UZBnbR" TargetMode="External"/><Relationship Id="rId21" Type="http://schemas.openxmlformats.org/officeDocument/2006/relationships/hyperlink" Target="http://app.ideascale.com/t/UM5UZBmpX" TargetMode="External"/><Relationship Id="rId24" Type="http://schemas.openxmlformats.org/officeDocument/2006/relationships/hyperlink" Target="http://app.ideascale.com/t/UM5UZBnBe" TargetMode="External"/><Relationship Id="rId23" Type="http://schemas.openxmlformats.org/officeDocument/2006/relationships/hyperlink" Target="http://app.ideascale.com/t/UM5UZBnc0" TargetMode="External"/><Relationship Id="rId26" Type="http://schemas.openxmlformats.org/officeDocument/2006/relationships/hyperlink" Target="http://app.ideascale.com/t/UM5UZBmjN" TargetMode="External"/><Relationship Id="rId25" Type="http://schemas.openxmlformats.org/officeDocument/2006/relationships/hyperlink" Target="http://app.ideascale.com/t/UM5UZBmkT" TargetMode="External"/><Relationship Id="rId28" Type="http://schemas.openxmlformats.org/officeDocument/2006/relationships/hyperlink" Target="http://app.ideascale.com/t/UM5UZBnel" TargetMode="External"/><Relationship Id="rId27" Type="http://schemas.openxmlformats.org/officeDocument/2006/relationships/hyperlink" Target="http://app.ideascale.com/t/UM5UZBnfa" TargetMode="External"/><Relationship Id="rId29" Type="http://schemas.openxmlformats.org/officeDocument/2006/relationships/hyperlink" Target="http://app.ideascale.com/t/UM5UZBmvW" TargetMode="External"/><Relationship Id="rId11" Type="http://schemas.openxmlformats.org/officeDocument/2006/relationships/hyperlink" Target="http://app.ideascale.com/t/UM5UZBnXs" TargetMode="External"/><Relationship Id="rId10" Type="http://schemas.openxmlformats.org/officeDocument/2006/relationships/hyperlink" Target="http://app.ideascale.com/t/UM5UZBmlS" TargetMode="External"/><Relationship Id="rId13" Type="http://schemas.openxmlformats.org/officeDocument/2006/relationships/hyperlink" Target="http://app.ideascale.com/t/UM5UZBnVh" TargetMode="External"/><Relationship Id="rId12" Type="http://schemas.openxmlformats.org/officeDocument/2006/relationships/hyperlink" Target="http://app.ideascale.com/t/UM5UZBnS1" TargetMode="External"/><Relationship Id="rId15" Type="http://schemas.openxmlformats.org/officeDocument/2006/relationships/hyperlink" Target="http://app.ideascale.com/t/UM5UZBncx" TargetMode="External"/><Relationship Id="rId14" Type="http://schemas.openxmlformats.org/officeDocument/2006/relationships/hyperlink" Target="http://app.ideascale.com/t/UM5UZBm0w" TargetMode="External"/><Relationship Id="rId17" Type="http://schemas.openxmlformats.org/officeDocument/2006/relationships/hyperlink" Target="http://app.ideascale.com/t/UM5UZBnYL" TargetMode="External"/><Relationship Id="rId16" Type="http://schemas.openxmlformats.org/officeDocument/2006/relationships/hyperlink" Target="http://app.ideascale.com/t/UM5UZBnB3" TargetMode="External"/><Relationship Id="rId19" Type="http://schemas.openxmlformats.org/officeDocument/2006/relationships/hyperlink" Target="http://app.ideascale.com/t/UM5UZBmjo" TargetMode="External"/><Relationship Id="rId18" Type="http://schemas.openxmlformats.org/officeDocument/2006/relationships/hyperlink" Target="http://app.ideascale.com/t/UM5UZBnfA" TargetMode="External"/><Relationship Id="rId1" Type="http://schemas.openxmlformats.org/officeDocument/2006/relationships/hyperlink" Target="http://app.ideascale.com/t/UM5UZBnX2" TargetMode="External"/><Relationship Id="rId2" Type="http://schemas.openxmlformats.org/officeDocument/2006/relationships/hyperlink" Target="http://app.ideascale.com/t/UM5UZBmkV" TargetMode="External"/><Relationship Id="rId3" Type="http://schemas.openxmlformats.org/officeDocument/2006/relationships/hyperlink" Target="http://app.ideascale.com/t/UM5UZBnKY" TargetMode="External"/><Relationship Id="rId4" Type="http://schemas.openxmlformats.org/officeDocument/2006/relationships/hyperlink" Target="http://app.ideascale.com/t/UM5UZBnWx" TargetMode="External"/><Relationship Id="rId9" Type="http://schemas.openxmlformats.org/officeDocument/2006/relationships/hyperlink" Target="http://app.ideascale.com/t/UM5UZBnDb" TargetMode="External"/><Relationship Id="rId5" Type="http://schemas.openxmlformats.org/officeDocument/2006/relationships/hyperlink" Target="http://app.ideascale.com/t/UM5UZBnYy" TargetMode="External"/><Relationship Id="rId6" Type="http://schemas.openxmlformats.org/officeDocument/2006/relationships/hyperlink" Target="http://app.ideascale.com/t/UM5UZBnQe" TargetMode="External"/><Relationship Id="rId7" Type="http://schemas.openxmlformats.org/officeDocument/2006/relationships/hyperlink" Target="http://app.ideascale.com/t/UM5UZBnfO" TargetMode="External"/><Relationship Id="rId8" Type="http://schemas.openxmlformats.org/officeDocument/2006/relationships/hyperlink" Target="http://app.ideascale.com/t/UM5UZBm5B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app.ideascale.com/t/UM5UZBmtO" TargetMode="External"/><Relationship Id="rId42" Type="http://schemas.openxmlformats.org/officeDocument/2006/relationships/drawing" Target="../drawings/drawing7.xml"/><Relationship Id="rId41" Type="http://schemas.openxmlformats.org/officeDocument/2006/relationships/hyperlink" Target="http://app.ideascale.com/t/UM5UZBm8S" TargetMode="External"/><Relationship Id="rId31" Type="http://schemas.openxmlformats.org/officeDocument/2006/relationships/hyperlink" Target="http://app.ideascale.com/t/UM5UZBnTq" TargetMode="External"/><Relationship Id="rId30" Type="http://schemas.openxmlformats.org/officeDocument/2006/relationships/hyperlink" Target="http://app.ideascale.com/t/UM5UZBnJA" TargetMode="External"/><Relationship Id="rId33" Type="http://schemas.openxmlformats.org/officeDocument/2006/relationships/hyperlink" Target="http://app.ideascale.com/t/UM5UZBnNv" TargetMode="External"/><Relationship Id="rId32" Type="http://schemas.openxmlformats.org/officeDocument/2006/relationships/hyperlink" Target="http://app.ideascale.com/t/UM5UZBneT" TargetMode="External"/><Relationship Id="rId35" Type="http://schemas.openxmlformats.org/officeDocument/2006/relationships/hyperlink" Target="http://app.ideascale.com/t/UM5UZBnUM" TargetMode="External"/><Relationship Id="rId34" Type="http://schemas.openxmlformats.org/officeDocument/2006/relationships/hyperlink" Target="http://app.ideascale.com/t/UM5UZBm5n" TargetMode="External"/><Relationship Id="rId37" Type="http://schemas.openxmlformats.org/officeDocument/2006/relationships/hyperlink" Target="http://app.ideascale.com/t/UM5UZBnXT" TargetMode="External"/><Relationship Id="rId36" Type="http://schemas.openxmlformats.org/officeDocument/2006/relationships/hyperlink" Target="http://app.ideascale.com/t/UM5UZBndO" TargetMode="External"/><Relationship Id="rId39" Type="http://schemas.openxmlformats.org/officeDocument/2006/relationships/hyperlink" Target="http://app.ideascale.com/t/UM5UZBmvz" TargetMode="External"/><Relationship Id="rId38" Type="http://schemas.openxmlformats.org/officeDocument/2006/relationships/hyperlink" Target="http://app.ideascale.com/t/UM5UZBnHM" TargetMode="External"/><Relationship Id="rId20" Type="http://schemas.openxmlformats.org/officeDocument/2006/relationships/hyperlink" Target="http://app.ideascale.com/t/UM5UZBnTy" TargetMode="External"/><Relationship Id="rId22" Type="http://schemas.openxmlformats.org/officeDocument/2006/relationships/hyperlink" Target="http://app.ideascale.com/t/UM5UZBnXp" TargetMode="External"/><Relationship Id="rId21" Type="http://schemas.openxmlformats.org/officeDocument/2006/relationships/hyperlink" Target="http://app.ideascale.com/t/UM5UZBnWX" TargetMode="External"/><Relationship Id="rId24" Type="http://schemas.openxmlformats.org/officeDocument/2006/relationships/hyperlink" Target="http://app.ideascale.com/t/UM5UZBm64" TargetMode="External"/><Relationship Id="rId23" Type="http://schemas.openxmlformats.org/officeDocument/2006/relationships/hyperlink" Target="http://app.ideascale.com/t/UM5UZBmqz" TargetMode="External"/><Relationship Id="rId26" Type="http://schemas.openxmlformats.org/officeDocument/2006/relationships/hyperlink" Target="http://app.ideascale.com/t/UM5UZBnbX" TargetMode="External"/><Relationship Id="rId25" Type="http://schemas.openxmlformats.org/officeDocument/2006/relationships/hyperlink" Target="http://app.ideascale.com/t/UM5UZBnCY" TargetMode="External"/><Relationship Id="rId28" Type="http://schemas.openxmlformats.org/officeDocument/2006/relationships/hyperlink" Target="http://app.ideascale.com/t/UM5UZBmpb" TargetMode="External"/><Relationship Id="rId27" Type="http://schemas.openxmlformats.org/officeDocument/2006/relationships/hyperlink" Target="http://app.ideascale.com/t/UM5UZBmtD" TargetMode="External"/><Relationship Id="rId29" Type="http://schemas.openxmlformats.org/officeDocument/2006/relationships/hyperlink" Target="http://app.ideascale.com/t/UM5UZBmml" TargetMode="External"/><Relationship Id="rId11" Type="http://schemas.openxmlformats.org/officeDocument/2006/relationships/hyperlink" Target="http://app.ideascale.com/t/UM5UZBnfn" TargetMode="External"/><Relationship Id="rId10" Type="http://schemas.openxmlformats.org/officeDocument/2006/relationships/hyperlink" Target="http://app.ideascale.com/t/UM5UZBmjf" TargetMode="External"/><Relationship Id="rId13" Type="http://schemas.openxmlformats.org/officeDocument/2006/relationships/hyperlink" Target="http://app.ideascale.com/t/UM5UZBnOg" TargetMode="External"/><Relationship Id="rId12" Type="http://schemas.openxmlformats.org/officeDocument/2006/relationships/hyperlink" Target="http://app.ideascale.com/t/UM5UZBnPu" TargetMode="External"/><Relationship Id="rId15" Type="http://schemas.openxmlformats.org/officeDocument/2006/relationships/hyperlink" Target="http://app.ideascale.com/t/UM5UZBmlJ" TargetMode="External"/><Relationship Id="rId14" Type="http://schemas.openxmlformats.org/officeDocument/2006/relationships/hyperlink" Target="http://app.ideascale.com/t/UM5UZBmrY" TargetMode="External"/><Relationship Id="rId17" Type="http://schemas.openxmlformats.org/officeDocument/2006/relationships/hyperlink" Target="http://app.ideascale.com/t/UM5UZBnBF" TargetMode="External"/><Relationship Id="rId16" Type="http://schemas.openxmlformats.org/officeDocument/2006/relationships/hyperlink" Target="http://app.ideascale.com/t/UM5UZBnFX" TargetMode="External"/><Relationship Id="rId19" Type="http://schemas.openxmlformats.org/officeDocument/2006/relationships/hyperlink" Target="http://app.ideascale.com/t/UM5UZBnRL" TargetMode="External"/><Relationship Id="rId18" Type="http://schemas.openxmlformats.org/officeDocument/2006/relationships/hyperlink" Target="http://app.ideascale.com/t/UM5UZBmx2" TargetMode="External"/><Relationship Id="rId1" Type="http://schemas.openxmlformats.org/officeDocument/2006/relationships/hyperlink" Target="http://app.ideascale.com/t/UM5UZBnIY" TargetMode="External"/><Relationship Id="rId2" Type="http://schemas.openxmlformats.org/officeDocument/2006/relationships/hyperlink" Target="http://app.ideascale.com/t/UM5UZBmuF" TargetMode="External"/><Relationship Id="rId3" Type="http://schemas.openxmlformats.org/officeDocument/2006/relationships/hyperlink" Target="http://app.ideascale.com/t/UM5UZBmmk" TargetMode="External"/><Relationship Id="rId4" Type="http://schemas.openxmlformats.org/officeDocument/2006/relationships/hyperlink" Target="http://app.ideascale.com/t/UM5UZBm04" TargetMode="External"/><Relationship Id="rId9" Type="http://schemas.openxmlformats.org/officeDocument/2006/relationships/hyperlink" Target="http://app.ideascale.com/t/UM5UZBmnn" TargetMode="External"/><Relationship Id="rId5" Type="http://schemas.openxmlformats.org/officeDocument/2006/relationships/hyperlink" Target="http://app.ideascale.com/t/UM5UZBmmY" TargetMode="External"/><Relationship Id="rId6" Type="http://schemas.openxmlformats.org/officeDocument/2006/relationships/hyperlink" Target="http://app.ideascale.com/t/UM5UZBmjk" TargetMode="External"/><Relationship Id="rId7" Type="http://schemas.openxmlformats.org/officeDocument/2006/relationships/hyperlink" Target="http://app.ideascale.com/t/UM5UZBnYp" TargetMode="External"/><Relationship Id="rId8" Type="http://schemas.openxmlformats.org/officeDocument/2006/relationships/hyperlink" Target="http://app.ideascale.com/t/UM5UZBnPb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app.ideascale.com/t/UM5UZBmrW" TargetMode="External"/><Relationship Id="rId22" Type="http://schemas.openxmlformats.org/officeDocument/2006/relationships/drawing" Target="../drawings/drawing8.xml"/><Relationship Id="rId21" Type="http://schemas.openxmlformats.org/officeDocument/2006/relationships/hyperlink" Target="http://app.ideascale.com/t/UM5UZBnJk" TargetMode="External"/><Relationship Id="rId11" Type="http://schemas.openxmlformats.org/officeDocument/2006/relationships/hyperlink" Target="http://app.ideascale.com/t/UM5UZBmvF" TargetMode="External"/><Relationship Id="rId10" Type="http://schemas.openxmlformats.org/officeDocument/2006/relationships/hyperlink" Target="http://app.ideascale.com/t/UM5UZBmuT" TargetMode="External"/><Relationship Id="rId13" Type="http://schemas.openxmlformats.org/officeDocument/2006/relationships/hyperlink" Target="http://app.ideascale.com/t/UM5UZBnfo" TargetMode="External"/><Relationship Id="rId12" Type="http://schemas.openxmlformats.org/officeDocument/2006/relationships/hyperlink" Target="http://app.ideascale.com/t/UM5UZBndF" TargetMode="External"/><Relationship Id="rId15" Type="http://schemas.openxmlformats.org/officeDocument/2006/relationships/hyperlink" Target="http://app.ideascale.com/t/UM5UZBnfV" TargetMode="External"/><Relationship Id="rId14" Type="http://schemas.openxmlformats.org/officeDocument/2006/relationships/hyperlink" Target="http://app.ideascale.com/t/UM5UZBnSz" TargetMode="External"/><Relationship Id="rId17" Type="http://schemas.openxmlformats.org/officeDocument/2006/relationships/hyperlink" Target="http://app.ideascale.com/t/UM5UZBndY" TargetMode="External"/><Relationship Id="rId16" Type="http://schemas.openxmlformats.org/officeDocument/2006/relationships/hyperlink" Target="http://app.ideascale.com/t/UM5UZBnPD" TargetMode="External"/><Relationship Id="rId19" Type="http://schemas.openxmlformats.org/officeDocument/2006/relationships/hyperlink" Target="http://app.ideascale.com/t/UM5UZBmlj" TargetMode="External"/><Relationship Id="rId18" Type="http://schemas.openxmlformats.org/officeDocument/2006/relationships/hyperlink" Target="http://app.ideascale.com/t/UM5UZBnfu" TargetMode="External"/><Relationship Id="rId1" Type="http://schemas.openxmlformats.org/officeDocument/2006/relationships/hyperlink" Target="http://app.ideascale.com/t/UM5UZBnGe" TargetMode="External"/><Relationship Id="rId2" Type="http://schemas.openxmlformats.org/officeDocument/2006/relationships/hyperlink" Target="http://app.ideascale.com/t/UM5UZBnGj" TargetMode="External"/><Relationship Id="rId3" Type="http://schemas.openxmlformats.org/officeDocument/2006/relationships/hyperlink" Target="http://app.ideascale.com/t/UM5UZBmmL" TargetMode="External"/><Relationship Id="rId4" Type="http://schemas.openxmlformats.org/officeDocument/2006/relationships/hyperlink" Target="http://app.ideascale.com/t/UM5UZBnBB" TargetMode="External"/><Relationship Id="rId9" Type="http://schemas.openxmlformats.org/officeDocument/2006/relationships/hyperlink" Target="http://app.ideascale.com/t/UM5UZBnY0" TargetMode="External"/><Relationship Id="rId5" Type="http://schemas.openxmlformats.org/officeDocument/2006/relationships/hyperlink" Target="http://app.ideascale.com/t/UM5UZBmjY" TargetMode="External"/><Relationship Id="rId6" Type="http://schemas.openxmlformats.org/officeDocument/2006/relationships/hyperlink" Target="http://app.ideascale.com/t/UM5UZBnRC" TargetMode="External"/><Relationship Id="rId7" Type="http://schemas.openxmlformats.org/officeDocument/2006/relationships/hyperlink" Target="http://app.ideascale.com/t/UM5UZBnUp" TargetMode="External"/><Relationship Id="rId8" Type="http://schemas.openxmlformats.org/officeDocument/2006/relationships/hyperlink" Target="http://app.ideascale.com/t/UM5UZBmzT" TargetMode="Externa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9.xml"/><Relationship Id="rId1" Type="http://schemas.openxmlformats.org/officeDocument/2006/relationships/hyperlink" Target="http://app.ideascale.com/t/UM5UZBmon" TargetMode="External"/><Relationship Id="rId2" Type="http://schemas.openxmlformats.org/officeDocument/2006/relationships/hyperlink" Target="http://app.ideascale.com/t/UM5UZBnN4" TargetMode="External"/><Relationship Id="rId3" Type="http://schemas.openxmlformats.org/officeDocument/2006/relationships/hyperlink" Target="http://app.ideascale.com/t/UM5UZBmqa" TargetMode="External"/><Relationship Id="rId4" Type="http://schemas.openxmlformats.org/officeDocument/2006/relationships/hyperlink" Target="http://app.ideascale.com/t/UM5UZBneD" TargetMode="External"/><Relationship Id="rId9" Type="http://schemas.openxmlformats.org/officeDocument/2006/relationships/hyperlink" Target="http://app.ideascale.com/t/UM5UZBm01" TargetMode="External"/><Relationship Id="rId5" Type="http://schemas.openxmlformats.org/officeDocument/2006/relationships/hyperlink" Target="http://app.ideascale.com/t/UM5UZBm9R" TargetMode="External"/><Relationship Id="rId6" Type="http://schemas.openxmlformats.org/officeDocument/2006/relationships/hyperlink" Target="http://app.ideascale.com/t/UM5UZBnbq" TargetMode="External"/><Relationship Id="rId7" Type="http://schemas.openxmlformats.org/officeDocument/2006/relationships/hyperlink" Target="http://app.ideascale.com/t/UM5UZBmno" TargetMode="External"/><Relationship Id="rId8" Type="http://schemas.openxmlformats.org/officeDocument/2006/relationships/hyperlink" Target="http://app.ideascale.com/t/UM5UZBn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25"/>
    <col customWidth="1" min="10" max="10" width="12.25"/>
    <col customWidth="1" min="11" max="11" width="13.25"/>
    <col customWidth="1" min="12" max="12" width="2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10" t="s">
        <v>12</v>
      </c>
      <c r="B2" s="11" t="s">
        <v>13</v>
      </c>
      <c r="C2" s="12">
        <v>5.0</v>
      </c>
      <c r="D2" s="13">
        <v>4476.0</v>
      </c>
      <c r="E2" s="14">
        <v>6.37293223E8</v>
      </c>
      <c r="F2" s="14">
        <v>2.8405633E7</v>
      </c>
      <c r="G2" s="15">
        <f t="shared" ref="G2:G103" si="1">E2-F2</f>
        <v>608887590</v>
      </c>
      <c r="H2" s="16" t="str">
        <f>IF(F2=0,"YES",IF(E2/F2&gt;=1.15, IF(E2+F2&gt;=Validation!$C$24,"YES","NO"),"NO"))</f>
        <v>YES</v>
      </c>
      <c r="I2" s="17">
        <v>60000.0</v>
      </c>
      <c r="J2" s="18" t="str">
        <f>If(Validation!C2&gt;=I2,IF(H2="Yes","FUNDED","NOT FUNDED"),"NOT FUNDED")</f>
        <v>FUNDED</v>
      </c>
      <c r="K2" s="19">
        <f>If(Validation!C2&gt;=I2,Validation!C2-I2,Validation!C2)</f>
        <v>945000</v>
      </c>
      <c r="L2" s="20" t="str">
        <f t="shared" ref="L2:L103" si="2">If(H2="YES",IF(J2="FUNDED","","Over Budget"),"Approval Threshold")</f>
        <v/>
      </c>
    </row>
    <row r="3">
      <c r="A3" s="10" t="s">
        <v>14</v>
      </c>
      <c r="B3" s="11" t="s">
        <v>15</v>
      </c>
      <c r="C3" s="12">
        <v>5.0</v>
      </c>
      <c r="D3" s="13">
        <v>2226.0</v>
      </c>
      <c r="E3" s="14">
        <v>4.07234809E8</v>
      </c>
      <c r="F3" s="14">
        <v>1.999504E7</v>
      </c>
      <c r="G3" s="15">
        <f t="shared" si="1"/>
        <v>387239769</v>
      </c>
      <c r="H3" s="16" t="str">
        <f>IF(F3=0,"YES",IF(E3/F3&gt;=1.15, IF(E3+F3&gt;=Validation!$C$24,"YES","NO"),"NO"))</f>
        <v>YES</v>
      </c>
      <c r="I3" s="17">
        <v>35000.0</v>
      </c>
      <c r="J3" s="18" t="str">
        <f t="shared" ref="J3:J103" si="3">If(K2&gt;=I3,IF(H3="Yes","FUNDED","NOT FUNDED"),"NOT FUNDED")</f>
        <v>FUNDED</v>
      </c>
      <c r="K3" s="19">
        <f t="shared" ref="K3:K103" si="4">If(J3="FUNDED",IF(K2&gt;=I3,(K2-I3),K2),K2)</f>
        <v>910000</v>
      </c>
      <c r="L3" s="20" t="str">
        <f t="shared" si="2"/>
        <v/>
      </c>
    </row>
    <row r="4">
      <c r="A4" s="10" t="s">
        <v>16</v>
      </c>
      <c r="B4" s="11" t="s">
        <v>17</v>
      </c>
      <c r="C4" s="12">
        <v>5.0</v>
      </c>
      <c r="D4" s="13">
        <v>2502.0</v>
      </c>
      <c r="E4" s="14">
        <v>4.01288824E8</v>
      </c>
      <c r="F4" s="14">
        <v>4.7664488E7</v>
      </c>
      <c r="G4" s="15">
        <f t="shared" si="1"/>
        <v>353624336</v>
      </c>
      <c r="H4" s="16" t="str">
        <f>IF(F4=0,"YES",IF(E4/F4&gt;=1.15, IF(E4+F4&gt;=Validation!$C$24,"YES","NO"),"NO"))</f>
        <v>YES</v>
      </c>
      <c r="I4" s="17">
        <v>87700.0</v>
      </c>
      <c r="J4" s="18" t="str">
        <f t="shared" si="3"/>
        <v>FUNDED</v>
      </c>
      <c r="K4" s="19">
        <f t="shared" si="4"/>
        <v>822300</v>
      </c>
      <c r="L4" s="20" t="str">
        <f t="shared" si="2"/>
        <v/>
      </c>
    </row>
    <row r="5">
      <c r="A5" s="10" t="s">
        <v>18</v>
      </c>
      <c r="B5" s="21" t="s">
        <v>19</v>
      </c>
      <c r="C5" s="12">
        <v>3.89</v>
      </c>
      <c r="D5" s="13">
        <v>754.0</v>
      </c>
      <c r="E5" s="14">
        <v>3.30562681E8</v>
      </c>
      <c r="F5" s="14">
        <v>1.8466371E7</v>
      </c>
      <c r="G5" s="15">
        <f t="shared" si="1"/>
        <v>312096310</v>
      </c>
      <c r="H5" s="16" t="str">
        <f>IF(F5=0,"YES",IF(E5/F5&gt;=1.15, IF(E5+F5&gt;=Validation!$C$24,"YES","NO"),"NO"))</f>
        <v>YES</v>
      </c>
      <c r="I5" s="17">
        <v>100000.0</v>
      </c>
      <c r="J5" s="18" t="str">
        <f t="shared" si="3"/>
        <v>FUNDED</v>
      </c>
      <c r="K5" s="19">
        <f t="shared" si="4"/>
        <v>722300</v>
      </c>
      <c r="L5" s="20" t="str">
        <f t="shared" si="2"/>
        <v/>
      </c>
    </row>
    <row r="6">
      <c r="A6" s="10" t="s">
        <v>20</v>
      </c>
      <c r="B6" s="21" t="s">
        <v>21</v>
      </c>
      <c r="C6" s="12">
        <v>4.87</v>
      </c>
      <c r="D6" s="13">
        <v>1795.0</v>
      </c>
      <c r="E6" s="14">
        <v>3.04980288E8</v>
      </c>
      <c r="F6" s="14">
        <v>6441703.0</v>
      </c>
      <c r="G6" s="15">
        <f t="shared" si="1"/>
        <v>298538585</v>
      </c>
      <c r="H6" s="16" t="str">
        <f>IF(F6=0,"YES",IF(E6/F6&gt;=1.15, IF(E6+F6&gt;=Validation!$C$24,"YES","NO"),"NO"))</f>
        <v>YES</v>
      </c>
      <c r="I6" s="17">
        <v>68000.0</v>
      </c>
      <c r="J6" s="18" t="str">
        <f t="shared" si="3"/>
        <v>FUNDED</v>
      </c>
      <c r="K6" s="19">
        <f t="shared" si="4"/>
        <v>654300</v>
      </c>
      <c r="L6" s="20" t="str">
        <f t="shared" si="2"/>
        <v/>
      </c>
    </row>
    <row r="7">
      <c r="A7" s="10" t="s">
        <v>22</v>
      </c>
      <c r="B7" s="21" t="s">
        <v>23</v>
      </c>
      <c r="C7" s="12">
        <v>4.92</v>
      </c>
      <c r="D7" s="13">
        <v>1330.0</v>
      </c>
      <c r="E7" s="14">
        <v>2.44241547E8</v>
      </c>
      <c r="F7" s="14">
        <v>1.1039655E7</v>
      </c>
      <c r="G7" s="15">
        <f t="shared" si="1"/>
        <v>233201892</v>
      </c>
      <c r="H7" s="16" t="str">
        <f>IF(F7=0,"YES",IF(E7/F7&gt;=1.15, IF(E7+F7&gt;=Validation!$C$24,"YES","NO"),"NO"))</f>
        <v>YES</v>
      </c>
      <c r="I7" s="17">
        <v>92000.0</v>
      </c>
      <c r="J7" s="18" t="str">
        <f t="shared" si="3"/>
        <v>FUNDED</v>
      </c>
      <c r="K7" s="19">
        <f t="shared" si="4"/>
        <v>562300</v>
      </c>
      <c r="L7" s="20" t="str">
        <f t="shared" si="2"/>
        <v/>
      </c>
    </row>
    <row r="8">
      <c r="A8" s="10" t="s">
        <v>24</v>
      </c>
      <c r="B8" s="21" t="s">
        <v>25</v>
      </c>
      <c r="C8" s="12">
        <v>4.92</v>
      </c>
      <c r="D8" s="13">
        <v>1313.0</v>
      </c>
      <c r="E8" s="14">
        <v>2.50844622E8</v>
      </c>
      <c r="F8" s="14">
        <v>2.1333445E7</v>
      </c>
      <c r="G8" s="15">
        <f t="shared" si="1"/>
        <v>229511177</v>
      </c>
      <c r="H8" s="16" t="str">
        <f>IF(F8=0,"YES",IF(E8/F8&gt;=1.15, IF(E8+F8&gt;=Validation!$C$24,"YES","NO"),"NO"))</f>
        <v>YES</v>
      </c>
      <c r="I8" s="17">
        <v>30000.0</v>
      </c>
      <c r="J8" s="18" t="str">
        <f t="shared" si="3"/>
        <v>FUNDED</v>
      </c>
      <c r="K8" s="19">
        <f t="shared" si="4"/>
        <v>532300</v>
      </c>
      <c r="L8" s="20" t="str">
        <f t="shared" si="2"/>
        <v/>
      </c>
    </row>
    <row r="9">
      <c r="A9" s="10" t="s">
        <v>26</v>
      </c>
      <c r="B9" s="11" t="s">
        <v>27</v>
      </c>
      <c r="C9" s="12">
        <v>4.92</v>
      </c>
      <c r="D9" s="13">
        <v>1598.0</v>
      </c>
      <c r="E9" s="14">
        <v>2.66321013E8</v>
      </c>
      <c r="F9" s="14">
        <v>3.9002707E7</v>
      </c>
      <c r="G9" s="15">
        <f t="shared" si="1"/>
        <v>227318306</v>
      </c>
      <c r="H9" s="16" t="str">
        <f>IF(F9=0,"YES",IF(E9/F9&gt;=1.15, IF(E9+F9&gt;=Validation!$C$24,"YES","NO"),"NO"))</f>
        <v>YES</v>
      </c>
      <c r="I9" s="17">
        <v>49500.0</v>
      </c>
      <c r="J9" s="18" t="str">
        <f t="shared" si="3"/>
        <v>FUNDED</v>
      </c>
      <c r="K9" s="19">
        <f t="shared" si="4"/>
        <v>482800</v>
      </c>
      <c r="L9" s="20" t="str">
        <f t="shared" si="2"/>
        <v/>
      </c>
    </row>
    <row r="10">
      <c r="A10" s="10" t="s">
        <v>28</v>
      </c>
      <c r="B10" s="11" t="s">
        <v>29</v>
      </c>
      <c r="C10" s="12">
        <v>4.94</v>
      </c>
      <c r="D10" s="13">
        <v>1568.0</v>
      </c>
      <c r="E10" s="14">
        <v>2.48975728E8</v>
      </c>
      <c r="F10" s="14">
        <v>4.0895596E7</v>
      </c>
      <c r="G10" s="15">
        <f t="shared" si="1"/>
        <v>208080132</v>
      </c>
      <c r="H10" s="16" t="str">
        <f>IF(F10=0,"YES",IF(E10/F10&gt;=1.15, IF(E10+F10&gt;=Validation!$C$24,"YES","NO"),"NO"))</f>
        <v>YES</v>
      </c>
      <c r="I10" s="17">
        <v>27350.0</v>
      </c>
      <c r="J10" s="18" t="str">
        <f t="shared" si="3"/>
        <v>FUNDED</v>
      </c>
      <c r="K10" s="19">
        <f t="shared" si="4"/>
        <v>455450</v>
      </c>
      <c r="L10" s="20" t="str">
        <f t="shared" si="2"/>
        <v/>
      </c>
    </row>
    <row r="11">
      <c r="A11" s="10" t="s">
        <v>30</v>
      </c>
      <c r="B11" s="11" t="s">
        <v>31</v>
      </c>
      <c r="C11" s="12">
        <v>4.67</v>
      </c>
      <c r="D11" s="13">
        <v>895.0</v>
      </c>
      <c r="E11" s="14">
        <v>2.0101822E8</v>
      </c>
      <c r="F11" s="14">
        <v>3.4060129E7</v>
      </c>
      <c r="G11" s="15">
        <f t="shared" si="1"/>
        <v>166958091</v>
      </c>
      <c r="H11" s="16" t="str">
        <f>IF(F11=0,"YES",IF(E11/F11&gt;=1.15, IF(E11+F11&gt;=Validation!$C$24,"YES","NO"),"NO"))</f>
        <v>YES</v>
      </c>
      <c r="I11" s="17">
        <v>50000.0</v>
      </c>
      <c r="J11" s="18" t="str">
        <f t="shared" si="3"/>
        <v>FUNDED</v>
      </c>
      <c r="K11" s="19">
        <f t="shared" si="4"/>
        <v>405450</v>
      </c>
      <c r="L11" s="20" t="str">
        <f t="shared" si="2"/>
        <v/>
      </c>
    </row>
    <row r="12">
      <c r="A12" s="10" t="s">
        <v>32</v>
      </c>
      <c r="B12" s="21" t="s">
        <v>33</v>
      </c>
      <c r="C12" s="12">
        <v>4.83</v>
      </c>
      <c r="D12" s="13">
        <v>977.0</v>
      </c>
      <c r="E12" s="14">
        <v>1.93448293E8</v>
      </c>
      <c r="F12" s="14">
        <v>3.240226E7</v>
      </c>
      <c r="G12" s="15">
        <f t="shared" si="1"/>
        <v>161046033</v>
      </c>
      <c r="H12" s="16" t="str">
        <f>IF(F12=0,"YES",IF(E12/F12&gt;=1.15, IF(E12+F12&gt;=Validation!$C$24,"YES","NO"),"NO"))</f>
        <v>YES</v>
      </c>
      <c r="I12" s="17">
        <v>9400.0</v>
      </c>
      <c r="J12" s="18" t="str">
        <f t="shared" si="3"/>
        <v>FUNDED</v>
      </c>
      <c r="K12" s="19">
        <f t="shared" si="4"/>
        <v>396050</v>
      </c>
      <c r="L12" s="20" t="str">
        <f t="shared" si="2"/>
        <v/>
      </c>
    </row>
    <row r="13">
      <c r="A13" s="10" t="s">
        <v>34</v>
      </c>
      <c r="B13" s="11" t="s">
        <v>35</v>
      </c>
      <c r="C13" s="12">
        <v>4.8</v>
      </c>
      <c r="D13" s="13">
        <v>893.0</v>
      </c>
      <c r="E13" s="14">
        <v>1.95226247E8</v>
      </c>
      <c r="F13" s="14">
        <v>3.9698359E7</v>
      </c>
      <c r="G13" s="15">
        <f t="shared" si="1"/>
        <v>155527888</v>
      </c>
      <c r="H13" s="16" t="str">
        <f>IF(F13=0,"YES",IF(E13/F13&gt;=1.15, IF(E13+F13&gt;=Validation!$C$24,"YES","NO"),"NO"))</f>
        <v>YES</v>
      </c>
      <c r="I13" s="17">
        <v>64200.0</v>
      </c>
      <c r="J13" s="18" t="str">
        <f t="shared" si="3"/>
        <v>FUNDED</v>
      </c>
      <c r="K13" s="19">
        <f t="shared" si="4"/>
        <v>331850</v>
      </c>
      <c r="L13" s="20" t="str">
        <f t="shared" si="2"/>
        <v/>
      </c>
    </row>
    <row r="14">
      <c r="A14" s="10" t="s">
        <v>36</v>
      </c>
      <c r="B14" s="21" t="s">
        <v>37</v>
      </c>
      <c r="C14" s="12">
        <v>4.73</v>
      </c>
      <c r="D14" s="13">
        <v>980.0</v>
      </c>
      <c r="E14" s="14">
        <v>1.74826984E8</v>
      </c>
      <c r="F14" s="14">
        <v>2.4894897E7</v>
      </c>
      <c r="G14" s="15">
        <f t="shared" si="1"/>
        <v>149932087</v>
      </c>
      <c r="H14" s="16" t="str">
        <f>IF(F14=0,"YES",IF(E14/F14&gt;=1.15, IF(E14+F14&gt;=Validation!$C$24,"YES","NO"),"NO"))</f>
        <v>YES</v>
      </c>
      <c r="I14" s="17">
        <v>100000.0</v>
      </c>
      <c r="J14" s="18" t="str">
        <f t="shared" si="3"/>
        <v>FUNDED</v>
      </c>
      <c r="K14" s="19">
        <f t="shared" si="4"/>
        <v>231850</v>
      </c>
      <c r="L14" s="20" t="str">
        <f t="shared" si="2"/>
        <v/>
      </c>
    </row>
    <row r="15">
      <c r="A15" s="10" t="s">
        <v>38</v>
      </c>
      <c r="B15" s="21" t="s">
        <v>39</v>
      </c>
      <c r="C15" s="12">
        <v>4.83</v>
      </c>
      <c r="D15" s="13">
        <v>1097.0</v>
      </c>
      <c r="E15" s="14">
        <v>1.80076426E8</v>
      </c>
      <c r="F15" s="14">
        <v>3.2353381E7</v>
      </c>
      <c r="G15" s="15">
        <f t="shared" si="1"/>
        <v>147723045</v>
      </c>
      <c r="H15" s="16" t="str">
        <f>IF(F15=0,"YES",IF(E15/F15&gt;=1.15, IF(E15+F15&gt;=Validation!$C$24,"YES","NO"),"NO"))</f>
        <v>YES</v>
      </c>
      <c r="I15" s="17">
        <v>44000.0</v>
      </c>
      <c r="J15" s="18" t="str">
        <f t="shared" si="3"/>
        <v>FUNDED</v>
      </c>
      <c r="K15" s="19">
        <f t="shared" si="4"/>
        <v>187850</v>
      </c>
      <c r="L15" s="20" t="str">
        <f t="shared" si="2"/>
        <v/>
      </c>
    </row>
    <row r="16">
      <c r="A16" s="10" t="s">
        <v>40</v>
      </c>
      <c r="B16" s="11" t="s">
        <v>41</v>
      </c>
      <c r="C16" s="12">
        <v>3.0</v>
      </c>
      <c r="D16" s="13">
        <v>427.0</v>
      </c>
      <c r="E16" s="14">
        <v>1.93448483E8</v>
      </c>
      <c r="F16" s="14">
        <v>4.9548272E7</v>
      </c>
      <c r="G16" s="15">
        <f t="shared" si="1"/>
        <v>143900211</v>
      </c>
      <c r="H16" s="16" t="str">
        <f>IF(F16=0,"YES",IF(E16/F16&gt;=1.15, IF(E16+F16&gt;=Validation!$C$24,"YES","NO"),"NO"))</f>
        <v>YES</v>
      </c>
      <c r="I16" s="17">
        <v>80000.0</v>
      </c>
      <c r="J16" s="18" t="str">
        <f t="shared" si="3"/>
        <v>FUNDED</v>
      </c>
      <c r="K16" s="19">
        <f t="shared" si="4"/>
        <v>107850</v>
      </c>
      <c r="L16" s="20" t="str">
        <f t="shared" si="2"/>
        <v/>
      </c>
    </row>
    <row r="17">
      <c r="A17" s="10" t="s">
        <v>42</v>
      </c>
      <c r="B17" s="21" t="s">
        <v>43</v>
      </c>
      <c r="C17" s="12">
        <v>4.8</v>
      </c>
      <c r="D17" s="13">
        <v>912.0</v>
      </c>
      <c r="E17" s="14">
        <v>1.81217289E8</v>
      </c>
      <c r="F17" s="14">
        <v>4.2295606E7</v>
      </c>
      <c r="G17" s="15">
        <f t="shared" si="1"/>
        <v>138921683</v>
      </c>
      <c r="H17" s="16" t="str">
        <f>IF(F17=0,"YES",IF(E17/F17&gt;=1.15, IF(E17+F17&gt;=Validation!$C$24,"YES","NO"),"NO"))</f>
        <v>YES</v>
      </c>
      <c r="I17" s="17">
        <v>54000.0</v>
      </c>
      <c r="J17" s="18" t="str">
        <f t="shared" si="3"/>
        <v>FUNDED</v>
      </c>
      <c r="K17" s="19">
        <f t="shared" si="4"/>
        <v>53850</v>
      </c>
      <c r="L17" s="20" t="str">
        <f t="shared" si="2"/>
        <v/>
      </c>
    </row>
    <row r="18">
      <c r="A18" s="10" t="s">
        <v>44</v>
      </c>
      <c r="B18" s="21" t="s">
        <v>45</v>
      </c>
      <c r="C18" s="12">
        <v>4.78</v>
      </c>
      <c r="D18" s="13">
        <v>857.0</v>
      </c>
      <c r="E18" s="14">
        <v>1.51762286E8</v>
      </c>
      <c r="F18" s="14">
        <v>2.0818406E7</v>
      </c>
      <c r="G18" s="15">
        <f t="shared" si="1"/>
        <v>130943880</v>
      </c>
      <c r="H18" s="16" t="str">
        <f>IF(F18=0,"YES",IF(E18/F18&gt;=1.15, IF(E18+F18&gt;=Validation!$C$24,"YES","NO"),"NO"))</f>
        <v>YES</v>
      </c>
      <c r="I18" s="17">
        <v>25000.0</v>
      </c>
      <c r="J18" s="18" t="str">
        <f t="shared" si="3"/>
        <v>FUNDED</v>
      </c>
      <c r="K18" s="19">
        <f t="shared" si="4"/>
        <v>28850</v>
      </c>
      <c r="L18" s="20" t="str">
        <f t="shared" si="2"/>
        <v/>
      </c>
    </row>
    <row r="19">
      <c r="A19" s="10" t="s">
        <v>46</v>
      </c>
      <c r="B19" s="11" t="s">
        <v>47</v>
      </c>
      <c r="C19" s="12">
        <v>4.67</v>
      </c>
      <c r="D19" s="13">
        <v>891.0</v>
      </c>
      <c r="E19" s="14">
        <v>1.56340326E8</v>
      </c>
      <c r="F19" s="14">
        <v>3.7090381E7</v>
      </c>
      <c r="G19" s="15">
        <f t="shared" si="1"/>
        <v>119249945</v>
      </c>
      <c r="H19" s="16" t="str">
        <f>IF(F19=0,"YES",IF(E19/F19&gt;=1.15, IF(E19+F19&gt;=Validation!$C$24,"YES","NO"),"NO"))</f>
        <v>YES</v>
      </c>
      <c r="I19" s="17">
        <v>115700.0</v>
      </c>
      <c r="J19" s="18" t="str">
        <f t="shared" si="3"/>
        <v>NOT FUNDED</v>
      </c>
      <c r="K19" s="19">
        <f t="shared" si="4"/>
        <v>28850</v>
      </c>
      <c r="L19" s="20" t="str">
        <f t="shared" si="2"/>
        <v>Over Budget</v>
      </c>
    </row>
    <row r="20">
      <c r="A20" s="10" t="s">
        <v>48</v>
      </c>
      <c r="B20" s="21" t="s">
        <v>49</v>
      </c>
      <c r="C20" s="12">
        <v>4.67</v>
      </c>
      <c r="D20" s="13">
        <v>603.0</v>
      </c>
      <c r="E20" s="14">
        <v>1.37047662E8</v>
      </c>
      <c r="F20" s="14">
        <v>3.6808508E7</v>
      </c>
      <c r="G20" s="15">
        <f t="shared" si="1"/>
        <v>100239154</v>
      </c>
      <c r="H20" s="16" t="str">
        <f>IF(F20=0,"YES",IF(E20/F20&gt;=1.15, IF(E20+F20&gt;=Validation!$C$24,"YES","NO"),"NO"))</f>
        <v>YES</v>
      </c>
      <c r="I20" s="17">
        <v>41600.0</v>
      </c>
      <c r="J20" s="18" t="str">
        <f t="shared" si="3"/>
        <v>NOT FUNDED</v>
      </c>
      <c r="K20" s="19">
        <f t="shared" si="4"/>
        <v>28850</v>
      </c>
      <c r="L20" s="20" t="str">
        <f t="shared" si="2"/>
        <v>Over Budget</v>
      </c>
    </row>
    <row r="21">
      <c r="A21" s="10" t="s">
        <v>50</v>
      </c>
      <c r="B21" s="21" t="s">
        <v>51</v>
      </c>
      <c r="C21" s="12">
        <v>4.56</v>
      </c>
      <c r="D21" s="13">
        <v>697.0</v>
      </c>
      <c r="E21" s="14">
        <v>1.436457E8</v>
      </c>
      <c r="F21" s="14">
        <v>4.8222035E7</v>
      </c>
      <c r="G21" s="15">
        <f t="shared" si="1"/>
        <v>95423665</v>
      </c>
      <c r="H21" s="16" t="str">
        <f>IF(F21=0,"YES",IF(E21/F21&gt;=1.15, IF(E21+F21&gt;=Validation!$C$24,"YES","NO"),"NO"))</f>
        <v>YES</v>
      </c>
      <c r="I21" s="17">
        <v>64500.0</v>
      </c>
      <c r="J21" s="18" t="str">
        <f t="shared" si="3"/>
        <v>NOT FUNDED</v>
      </c>
      <c r="K21" s="19">
        <f t="shared" si="4"/>
        <v>28850</v>
      </c>
      <c r="L21" s="20" t="str">
        <f t="shared" si="2"/>
        <v>Over Budget</v>
      </c>
    </row>
    <row r="22">
      <c r="A22" s="10" t="s">
        <v>52</v>
      </c>
      <c r="B22" s="21" t="s">
        <v>53</v>
      </c>
      <c r="C22" s="12">
        <v>4.58</v>
      </c>
      <c r="D22" s="13">
        <v>769.0</v>
      </c>
      <c r="E22" s="14">
        <v>1.19479114E8</v>
      </c>
      <c r="F22" s="14">
        <v>3.2718197E7</v>
      </c>
      <c r="G22" s="15">
        <f t="shared" si="1"/>
        <v>86760917</v>
      </c>
      <c r="H22" s="16" t="str">
        <f>IF(F22=0,"YES",IF(E22/F22&gt;=1.15, IF(E22+F22&gt;=Validation!$C$24,"YES","NO"),"NO"))</f>
        <v>YES</v>
      </c>
      <c r="I22" s="17">
        <v>17600.0</v>
      </c>
      <c r="J22" s="18" t="str">
        <f t="shared" si="3"/>
        <v>FUNDED</v>
      </c>
      <c r="K22" s="19">
        <f t="shared" si="4"/>
        <v>11250</v>
      </c>
      <c r="L22" s="20" t="str">
        <f t="shared" si="2"/>
        <v/>
      </c>
    </row>
    <row r="23">
      <c r="A23" s="10" t="s">
        <v>54</v>
      </c>
      <c r="B23" s="21" t="s">
        <v>55</v>
      </c>
      <c r="C23" s="12">
        <v>4.53</v>
      </c>
      <c r="D23" s="13">
        <v>603.0</v>
      </c>
      <c r="E23" s="14">
        <v>1.2725646E8</v>
      </c>
      <c r="F23" s="14">
        <v>4.188329E7</v>
      </c>
      <c r="G23" s="15">
        <f t="shared" si="1"/>
        <v>85373170</v>
      </c>
      <c r="H23" s="16" t="str">
        <f>IF(F23=0,"YES",IF(E23/F23&gt;=1.15, IF(E23+F23&gt;=Validation!$C$24,"YES","NO"),"NO"))</f>
        <v>YES</v>
      </c>
      <c r="I23" s="17">
        <v>4575.0</v>
      </c>
      <c r="J23" s="18" t="str">
        <f t="shared" si="3"/>
        <v>FUNDED</v>
      </c>
      <c r="K23" s="19">
        <f t="shared" si="4"/>
        <v>6675</v>
      </c>
      <c r="L23" s="20" t="str">
        <f t="shared" si="2"/>
        <v/>
      </c>
    </row>
    <row r="24">
      <c r="A24" s="10" t="s">
        <v>56</v>
      </c>
      <c r="B24" s="11" t="s">
        <v>57</v>
      </c>
      <c r="C24" s="12">
        <v>4.67</v>
      </c>
      <c r="D24" s="13">
        <v>798.0</v>
      </c>
      <c r="E24" s="14">
        <v>1.3147202E8</v>
      </c>
      <c r="F24" s="14">
        <v>4.7030492E7</v>
      </c>
      <c r="G24" s="15">
        <f t="shared" si="1"/>
        <v>84441528</v>
      </c>
      <c r="H24" s="16" t="str">
        <f>IF(F24=0,"YES",IF(E24/F24&gt;=1.15, IF(E24+F24&gt;=Validation!$C$24,"YES","NO"),"NO"))</f>
        <v>YES</v>
      </c>
      <c r="I24" s="17">
        <v>4800.0</v>
      </c>
      <c r="J24" s="18" t="str">
        <f t="shared" si="3"/>
        <v>FUNDED</v>
      </c>
      <c r="K24" s="19">
        <f t="shared" si="4"/>
        <v>1875</v>
      </c>
      <c r="L24" s="20" t="str">
        <f t="shared" si="2"/>
        <v/>
      </c>
    </row>
    <row r="25">
      <c r="A25" s="10" t="s">
        <v>58</v>
      </c>
      <c r="B25" s="21" t="s">
        <v>59</v>
      </c>
      <c r="C25" s="12">
        <v>4.67</v>
      </c>
      <c r="D25" s="13">
        <v>699.0</v>
      </c>
      <c r="E25" s="14">
        <v>1.09689103E8</v>
      </c>
      <c r="F25" s="14">
        <v>2.5309378E7</v>
      </c>
      <c r="G25" s="15">
        <f t="shared" si="1"/>
        <v>84379725</v>
      </c>
      <c r="H25" s="16" t="str">
        <f>IF(F25=0,"YES",IF(E25/F25&gt;=1.15, IF(E25+F25&gt;=Validation!$C$24,"YES","NO"),"NO"))</f>
        <v>YES</v>
      </c>
      <c r="I25" s="17">
        <v>60000.0</v>
      </c>
      <c r="J25" s="18" t="str">
        <f t="shared" si="3"/>
        <v>NOT FUNDED</v>
      </c>
      <c r="K25" s="19">
        <f t="shared" si="4"/>
        <v>1875</v>
      </c>
      <c r="L25" s="20" t="str">
        <f t="shared" si="2"/>
        <v>Over Budget</v>
      </c>
    </row>
    <row r="26">
      <c r="A26" s="10" t="s">
        <v>60</v>
      </c>
      <c r="B26" s="11" t="s">
        <v>61</v>
      </c>
      <c r="C26" s="12">
        <v>4.33</v>
      </c>
      <c r="D26" s="13">
        <v>503.0</v>
      </c>
      <c r="E26" s="14">
        <v>1.15916773E8</v>
      </c>
      <c r="F26" s="14">
        <v>3.4052144E7</v>
      </c>
      <c r="G26" s="15">
        <f t="shared" si="1"/>
        <v>81864629</v>
      </c>
      <c r="H26" s="16" t="str">
        <f>IF(F26=0,"YES",IF(E26/F26&gt;=1.15, IF(E26+F26&gt;=Validation!$C$24,"YES","NO"),"NO"))</f>
        <v>YES</v>
      </c>
      <c r="I26" s="17">
        <v>14000.0</v>
      </c>
      <c r="J26" s="18" t="str">
        <f t="shared" si="3"/>
        <v>NOT FUNDED</v>
      </c>
      <c r="K26" s="19">
        <f t="shared" si="4"/>
        <v>1875</v>
      </c>
      <c r="L26" s="20" t="str">
        <f t="shared" si="2"/>
        <v>Over Budget</v>
      </c>
    </row>
    <row r="27">
      <c r="A27" s="10" t="s">
        <v>62</v>
      </c>
      <c r="B27" s="21" t="s">
        <v>63</v>
      </c>
      <c r="C27" s="12">
        <v>4.75</v>
      </c>
      <c r="D27" s="13">
        <v>715.0</v>
      </c>
      <c r="E27" s="14">
        <v>1.15131445E8</v>
      </c>
      <c r="F27" s="14">
        <v>3.6010156E7</v>
      </c>
      <c r="G27" s="15">
        <f t="shared" si="1"/>
        <v>79121289</v>
      </c>
      <c r="H27" s="16" t="str">
        <f>IF(F27=0,"YES",IF(E27/F27&gt;=1.15, IF(E27+F27&gt;=Validation!$C$24,"YES","NO"),"NO"))</f>
        <v>YES</v>
      </c>
      <c r="I27" s="17">
        <v>16400.0</v>
      </c>
      <c r="J27" s="18" t="str">
        <f t="shared" si="3"/>
        <v>NOT FUNDED</v>
      </c>
      <c r="K27" s="19">
        <f t="shared" si="4"/>
        <v>1875</v>
      </c>
      <c r="L27" s="20" t="str">
        <f t="shared" si="2"/>
        <v>Over Budget</v>
      </c>
    </row>
    <row r="28">
      <c r="A28" s="10" t="s">
        <v>64</v>
      </c>
      <c r="B28" s="11" t="s">
        <v>65</v>
      </c>
      <c r="C28" s="12">
        <v>4.33</v>
      </c>
      <c r="D28" s="13">
        <v>441.0</v>
      </c>
      <c r="E28" s="14">
        <v>1.0953882E8</v>
      </c>
      <c r="F28" s="14">
        <v>3.1205493E7</v>
      </c>
      <c r="G28" s="15">
        <f t="shared" si="1"/>
        <v>78333327</v>
      </c>
      <c r="H28" s="16" t="str">
        <f>IF(F28=0,"YES",IF(E28/F28&gt;=1.15, IF(E28+F28&gt;=Validation!$C$24,"YES","NO"),"NO"))</f>
        <v>YES</v>
      </c>
      <c r="I28" s="17">
        <v>30000.0</v>
      </c>
      <c r="J28" s="18" t="str">
        <f t="shared" si="3"/>
        <v>NOT FUNDED</v>
      </c>
      <c r="K28" s="19">
        <f t="shared" si="4"/>
        <v>1875</v>
      </c>
      <c r="L28" s="20" t="str">
        <f t="shared" si="2"/>
        <v>Over Budget</v>
      </c>
    </row>
    <row r="29">
      <c r="A29" s="10" t="s">
        <v>66</v>
      </c>
      <c r="B29" s="11" t="s">
        <v>67</v>
      </c>
      <c r="C29" s="12">
        <v>4.5</v>
      </c>
      <c r="D29" s="13">
        <v>608.0</v>
      </c>
      <c r="E29" s="14">
        <v>1.17384364E8</v>
      </c>
      <c r="F29" s="14">
        <v>4.8235432E7</v>
      </c>
      <c r="G29" s="15">
        <f t="shared" si="1"/>
        <v>69148932</v>
      </c>
      <c r="H29" s="16" t="str">
        <f>IF(F29=0,"YES",IF(E29/F29&gt;=1.15, IF(E29+F29&gt;=Validation!$C$24,"YES","NO"),"NO"))</f>
        <v>YES</v>
      </c>
      <c r="I29" s="17">
        <v>75000.0</v>
      </c>
      <c r="J29" s="18" t="str">
        <f t="shared" si="3"/>
        <v>NOT FUNDED</v>
      </c>
      <c r="K29" s="19">
        <f t="shared" si="4"/>
        <v>1875</v>
      </c>
      <c r="L29" s="20" t="str">
        <f t="shared" si="2"/>
        <v>Over Budget</v>
      </c>
    </row>
    <row r="30">
      <c r="A30" s="10" t="s">
        <v>68</v>
      </c>
      <c r="B30" s="11" t="s">
        <v>69</v>
      </c>
      <c r="C30" s="12">
        <v>4.25</v>
      </c>
      <c r="D30" s="13">
        <v>425.0</v>
      </c>
      <c r="E30" s="14">
        <v>9.1032147E7</v>
      </c>
      <c r="F30" s="14">
        <v>2.3955238E7</v>
      </c>
      <c r="G30" s="15">
        <f t="shared" si="1"/>
        <v>67076909</v>
      </c>
      <c r="H30" s="16" t="str">
        <f>IF(F30=0,"YES",IF(E30/F30&gt;=1.15, IF(E30+F30&gt;=Validation!$C$24,"YES","NO"),"NO"))</f>
        <v>YES</v>
      </c>
      <c r="I30" s="17">
        <v>2500.0</v>
      </c>
      <c r="J30" s="18" t="str">
        <f t="shared" si="3"/>
        <v>NOT FUNDED</v>
      </c>
      <c r="K30" s="19">
        <f t="shared" si="4"/>
        <v>1875</v>
      </c>
      <c r="L30" s="20" t="str">
        <f t="shared" si="2"/>
        <v>Over Budget</v>
      </c>
    </row>
    <row r="31">
      <c r="A31" s="10" t="s">
        <v>70</v>
      </c>
      <c r="B31" s="21" t="s">
        <v>71</v>
      </c>
      <c r="C31" s="12">
        <v>4.42</v>
      </c>
      <c r="D31" s="13">
        <v>531.0</v>
      </c>
      <c r="E31" s="14">
        <v>9.7748483E7</v>
      </c>
      <c r="F31" s="14">
        <v>3.3151819E7</v>
      </c>
      <c r="G31" s="15">
        <f t="shared" si="1"/>
        <v>64596664</v>
      </c>
      <c r="H31" s="16" t="str">
        <f>IF(F31=0,"YES",IF(E31/F31&gt;=1.15, IF(E31+F31&gt;=Validation!$C$24,"YES","NO"),"NO"))</f>
        <v>YES</v>
      </c>
      <c r="I31" s="17">
        <v>73024.0</v>
      </c>
      <c r="J31" s="18" t="str">
        <f t="shared" si="3"/>
        <v>NOT FUNDED</v>
      </c>
      <c r="K31" s="19">
        <f t="shared" si="4"/>
        <v>1875</v>
      </c>
      <c r="L31" s="20" t="str">
        <f t="shared" si="2"/>
        <v>Over Budget</v>
      </c>
    </row>
    <row r="32">
      <c r="A32" s="10" t="s">
        <v>72</v>
      </c>
      <c r="B32" s="11" t="s">
        <v>73</v>
      </c>
      <c r="C32" s="12">
        <v>4.28</v>
      </c>
      <c r="D32" s="13">
        <v>509.0</v>
      </c>
      <c r="E32" s="14">
        <v>9.1079103E7</v>
      </c>
      <c r="F32" s="14">
        <v>2.8623489E7</v>
      </c>
      <c r="G32" s="15">
        <f t="shared" si="1"/>
        <v>62455614</v>
      </c>
      <c r="H32" s="16" t="str">
        <f>IF(F32=0,"YES",IF(E32/F32&gt;=1.15, IF(E32+F32&gt;=Validation!$C$24,"YES","NO"),"NO"))</f>
        <v>YES</v>
      </c>
      <c r="I32" s="17">
        <v>4000.0</v>
      </c>
      <c r="J32" s="18" t="str">
        <f t="shared" si="3"/>
        <v>NOT FUNDED</v>
      </c>
      <c r="K32" s="19">
        <f t="shared" si="4"/>
        <v>1875</v>
      </c>
      <c r="L32" s="20" t="str">
        <f t="shared" si="2"/>
        <v>Over Budget</v>
      </c>
    </row>
    <row r="33">
      <c r="A33" s="10" t="s">
        <v>74</v>
      </c>
      <c r="B33" s="11" t="s">
        <v>75</v>
      </c>
      <c r="C33" s="12">
        <v>3.93</v>
      </c>
      <c r="D33" s="13">
        <v>415.0</v>
      </c>
      <c r="E33" s="14">
        <v>9.1256573E7</v>
      </c>
      <c r="F33" s="14">
        <v>3.3409659E7</v>
      </c>
      <c r="G33" s="15">
        <f t="shared" si="1"/>
        <v>57846914</v>
      </c>
      <c r="H33" s="16" t="str">
        <f>IF(F33=0,"YES",IF(E33/F33&gt;=1.15, IF(E33+F33&gt;=Validation!$C$24,"YES","NO"),"NO"))</f>
        <v>YES</v>
      </c>
      <c r="I33" s="17">
        <v>30000.0</v>
      </c>
      <c r="J33" s="18" t="str">
        <f t="shared" si="3"/>
        <v>NOT FUNDED</v>
      </c>
      <c r="K33" s="19">
        <f t="shared" si="4"/>
        <v>1875</v>
      </c>
      <c r="L33" s="20" t="str">
        <f t="shared" si="2"/>
        <v>Over Budget</v>
      </c>
    </row>
    <row r="34">
      <c r="A34" s="10" t="s">
        <v>76</v>
      </c>
      <c r="B34" s="21" t="s">
        <v>77</v>
      </c>
      <c r="C34" s="12">
        <v>4.06</v>
      </c>
      <c r="D34" s="13">
        <v>612.0</v>
      </c>
      <c r="E34" s="14">
        <v>8.0627581E7</v>
      </c>
      <c r="F34" s="14">
        <v>2.4614781E7</v>
      </c>
      <c r="G34" s="15">
        <f t="shared" si="1"/>
        <v>56012800</v>
      </c>
      <c r="H34" s="16" t="str">
        <f>IF(F34=0,"YES",IF(E34/F34&gt;=1.15, IF(E34+F34&gt;=Validation!$C$24,"YES","NO"),"NO"))</f>
        <v>YES</v>
      </c>
      <c r="I34" s="17">
        <v>39600.0</v>
      </c>
      <c r="J34" s="18" t="str">
        <f t="shared" si="3"/>
        <v>NOT FUNDED</v>
      </c>
      <c r="K34" s="19">
        <f t="shared" si="4"/>
        <v>1875</v>
      </c>
      <c r="L34" s="20" t="str">
        <f t="shared" si="2"/>
        <v>Over Budget</v>
      </c>
    </row>
    <row r="35">
      <c r="A35" s="10" t="s">
        <v>78</v>
      </c>
      <c r="B35" s="11" t="s">
        <v>79</v>
      </c>
      <c r="C35" s="12">
        <v>3.47</v>
      </c>
      <c r="D35" s="13">
        <v>339.0</v>
      </c>
      <c r="E35" s="14">
        <v>7.0897004E7</v>
      </c>
      <c r="F35" s="14">
        <v>1.7418618E7</v>
      </c>
      <c r="G35" s="15">
        <f t="shared" si="1"/>
        <v>53478386</v>
      </c>
      <c r="H35" s="16" t="str">
        <f>IF(F35=0,"YES",IF(E35/F35&gt;=1.15, IF(E35+F35&gt;=Validation!$C$24,"YES","NO"),"NO"))</f>
        <v>YES</v>
      </c>
      <c r="I35" s="17">
        <v>2500.0</v>
      </c>
      <c r="J35" s="18" t="str">
        <f t="shared" si="3"/>
        <v>NOT FUNDED</v>
      </c>
      <c r="K35" s="19">
        <f t="shared" si="4"/>
        <v>1875</v>
      </c>
      <c r="L35" s="20" t="str">
        <f t="shared" si="2"/>
        <v>Over Budget</v>
      </c>
    </row>
    <row r="36">
      <c r="A36" s="10" t="s">
        <v>80</v>
      </c>
      <c r="B36" s="11" t="s">
        <v>81</v>
      </c>
      <c r="C36" s="12">
        <v>4.4</v>
      </c>
      <c r="D36" s="13">
        <v>632.0</v>
      </c>
      <c r="E36" s="14">
        <v>1.00552797E8</v>
      </c>
      <c r="F36" s="14">
        <v>4.935342E7</v>
      </c>
      <c r="G36" s="15">
        <f t="shared" si="1"/>
        <v>51199377</v>
      </c>
      <c r="H36" s="16" t="str">
        <f>IF(F36=0,"YES",IF(E36/F36&gt;=1.15, IF(E36+F36&gt;=Validation!$C$24,"YES","NO"),"NO"))</f>
        <v>YES</v>
      </c>
      <c r="I36" s="17">
        <v>37500.0</v>
      </c>
      <c r="J36" s="18" t="str">
        <f t="shared" si="3"/>
        <v>NOT FUNDED</v>
      </c>
      <c r="K36" s="19">
        <f t="shared" si="4"/>
        <v>1875</v>
      </c>
      <c r="L36" s="20" t="str">
        <f t="shared" si="2"/>
        <v>Over Budget</v>
      </c>
    </row>
    <row r="37">
      <c r="A37" s="10" t="s">
        <v>82</v>
      </c>
      <c r="B37" s="11" t="s">
        <v>83</v>
      </c>
      <c r="C37" s="12">
        <v>4.33</v>
      </c>
      <c r="D37" s="13">
        <v>501.0</v>
      </c>
      <c r="E37" s="14">
        <v>9.164153E7</v>
      </c>
      <c r="F37" s="14">
        <v>4.0443274E7</v>
      </c>
      <c r="G37" s="15">
        <f t="shared" si="1"/>
        <v>51198256</v>
      </c>
      <c r="H37" s="16" t="str">
        <f>IF(F37=0,"YES",IF(E37/F37&gt;=1.15, IF(E37+F37&gt;=Validation!$C$24,"YES","NO"),"NO"))</f>
        <v>YES</v>
      </c>
      <c r="I37" s="17">
        <v>60000.0</v>
      </c>
      <c r="J37" s="18" t="str">
        <f t="shared" si="3"/>
        <v>NOT FUNDED</v>
      </c>
      <c r="K37" s="19">
        <f t="shared" si="4"/>
        <v>1875</v>
      </c>
      <c r="L37" s="20" t="str">
        <f t="shared" si="2"/>
        <v>Over Budget</v>
      </c>
    </row>
    <row r="38">
      <c r="A38" s="10" t="s">
        <v>84</v>
      </c>
      <c r="B38" s="21" t="s">
        <v>85</v>
      </c>
      <c r="C38" s="12">
        <v>4.56</v>
      </c>
      <c r="D38" s="13">
        <v>476.0</v>
      </c>
      <c r="E38" s="14">
        <v>8.410952E7</v>
      </c>
      <c r="F38" s="14">
        <v>3.3603046E7</v>
      </c>
      <c r="G38" s="15">
        <f t="shared" si="1"/>
        <v>50506474</v>
      </c>
      <c r="H38" s="16" t="str">
        <f>IF(F38=0,"YES",IF(E38/F38&gt;=1.15, IF(E38+F38&gt;=Validation!$C$24,"YES","NO"),"NO"))</f>
        <v>YES</v>
      </c>
      <c r="I38" s="17">
        <v>20000.0</v>
      </c>
      <c r="J38" s="18" t="str">
        <f t="shared" si="3"/>
        <v>NOT FUNDED</v>
      </c>
      <c r="K38" s="19">
        <f t="shared" si="4"/>
        <v>1875</v>
      </c>
      <c r="L38" s="20" t="str">
        <f t="shared" si="2"/>
        <v>Over Budget</v>
      </c>
    </row>
    <row r="39">
      <c r="A39" s="10" t="s">
        <v>86</v>
      </c>
      <c r="B39" s="11" t="s">
        <v>87</v>
      </c>
      <c r="C39" s="12">
        <v>4.33</v>
      </c>
      <c r="D39" s="13">
        <v>516.0</v>
      </c>
      <c r="E39" s="14">
        <v>1.0191196E8</v>
      </c>
      <c r="F39" s="14">
        <v>5.1769752E7</v>
      </c>
      <c r="G39" s="15">
        <f t="shared" si="1"/>
        <v>50142208</v>
      </c>
      <c r="H39" s="16" t="str">
        <f>IF(F39=0,"YES",IF(E39/F39&gt;=1.15, IF(E39+F39&gt;=Validation!$C$24,"YES","NO"),"NO"))</f>
        <v>YES</v>
      </c>
      <c r="I39" s="17">
        <v>186000.0</v>
      </c>
      <c r="J39" s="18" t="str">
        <f t="shared" si="3"/>
        <v>NOT FUNDED</v>
      </c>
      <c r="K39" s="19">
        <f t="shared" si="4"/>
        <v>1875</v>
      </c>
      <c r="L39" s="20" t="str">
        <f t="shared" si="2"/>
        <v>Over Budget</v>
      </c>
    </row>
    <row r="40">
      <c r="A40" s="10" t="s">
        <v>88</v>
      </c>
      <c r="B40" s="11" t="s">
        <v>89</v>
      </c>
      <c r="C40" s="12">
        <v>4.4</v>
      </c>
      <c r="D40" s="13">
        <v>598.0</v>
      </c>
      <c r="E40" s="14">
        <v>9.7181175E7</v>
      </c>
      <c r="F40" s="14">
        <v>4.8948512E7</v>
      </c>
      <c r="G40" s="15">
        <f t="shared" si="1"/>
        <v>48232663</v>
      </c>
      <c r="H40" s="16" t="str">
        <f>IF(F40=0,"YES",IF(E40/F40&gt;=1.15, IF(E40+F40&gt;=Validation!$C$24,"YES","NO"),"NO"))</f>
        <v>YES</v>
      </c>
      <c r="I40" s="17">
        <v>30600.0</v>
      </c>
      <c r="J40" s="18" t="str">
        <f t="shared" si="3"/>
        <v>NOT FUNDED</v>
      </c>
      <c r="K40" s="19">
        <f t="shared" si="4"/>
        <v>1875</v>
      </c>
      <c r="L40" s="20" t="str">
        <f t="shared" si="2"/>
        <v>Over Budget</v>
      </c>
    </row>
    <row r="41">
      <c r="A41" s="10" t="s">
        <v>90</v>
      </c>
      <c r="B41" s="11" t="s">
        <v>91</v>
      </c>
      <c r="C41" s="12">
        <v>4.33</v>
      </c>
      <c r="D41" s="13">
        <v>514.0</v>
      </c>
      <c r="E41" s="14">
        <v>9.7701603E7</v>
      </c>
      <c r="F41" s="14">
        <v>5.2734226E7</v>
      </c>
      <c r="G41" s="15">
        <f t="shared" si="1"/>
        <v>44967377</v>
      </c>
      <c r="H41" s="16" t="str">
        <f>IF(F41=0,"YES",IF(E41/F41&gt;=1.15, IF(E41+F41&gt;=Validation!$C$24,"YES","NO"),"NO"))</f>
        <v>YES</v>
      </c>
      <c r="I41" s="17">
        <v>2920.0</v>
      </c>
      <c r="J41" s="18" t="str">
        <f t="shared" si="3"/>
        <v>NOT FUNDED</v>
      </c>
      <c r="K41" s="19">
        <f t="shared" si="4"/>
        <v>1875</v>
      </c>
      <c r="L41" s="20" t="str">
        <f t="shared" si="2"/>
        <v>Over Budget</v>
      </c>
    </row>
    <row r="42">
      <c r="A42" s="10" t="s">
        <v>92</v>
      </c>
      <c r="B42" s="21" t="s">
        <v>93</v>
      </c>
      <c r="C42" s="12">
        <v>4.24</v>
      </c>
      <c r="D42" s="13">
        <v>515.0</v>
      </c>
      <c r="E42" s="14">
        <v>8.5313508E7</v>
      </c>
      <c r="F42" s="14">
        <v>4.3373826E7</v>
      </c>
      <c r="G42" s="15">
        <f t="shared" si="1"/>
        <v>41939682</v>
      </c>
      <c r="H42" s="16" t="str">
        <f>IF(F42=0,"YES",IF(E42/F42&gt;=1.15, IF(E42+F42&gt;=Validation!$C$24,"YES","NO"),"NO"))</f>
        <v>YES</v>
      </c>
      <c r="I42" s="17">
        <v>37000.0</v>
      </c>
      <c r="J42" s="18" t="str">
        <f t="shared" si="3"/>
        <v>NOT FUNDED</v>
      </c>
      <c r="K42" s="19">
        <f t="shared" si="4"/>
        <v>1875</v>
      </c>
      <c r="L42" s="20" t="str">
        <f t="shared" si="2"/>
        <v>Over Budget</v>
      </c>
    </row>
    <row r="43">
      <c r="A43" s="10" t="s">
        <v>94</v>
      </c>
      <c r="B43" s="21" t="s">
        <v>95</v>
      </c>
      <c r="C43" s="12">
        <v>4.22</v>
      </c>
      <c r="D43" s="13">
        <v>332.0</v>
      </c>
      <c r="E43" s="14">
        <v>6.8142038E7</v>
      </c>
      <c r="F43" s="14">
        <v>2.8783615E7</v>
      </c>
      <c r="G43" s="15">
        <f t="shared" si="1"/>
        <v>39358423</v>
      </c>
      <c r="H43" s="16" t="str">
        <f>IF(F43=0,"YES",IF(E43/F43&gt;=1.15, IF(E43+F43&gt;=Validation!$C$24,"YES","NO"),"NO"))</f>
        <v>YES</v>
      </c>
      <c r="I43" s="17">
        <v>20000.0</v>
      </c>
      <c r="J43" s="18" t="str">
        <f t="shared" si="3"/>
        <v>NOT FUNDED</v>
      </c>
      <c r="K43" s="19">
        <f t="shared" si="4"/>
        <v>1875</v>
      </c>
      <c r="L43" s="20" t="str">
        <f t="shared" si="2"/>
        <v>Over Budget</v>
      </c>
    </row>
    <row r="44">
      <c r="A44" s="10" t="s">
        <v>96</v>
      </c>
      <c r="B44" s="11" t="s">
        <v>97</v>
      </c>
      <c r="C44" s="12">
        <v>4.08</v>
      </c>
      <c r="D44" s="13">
        <v>431.0</v>
      </c>
      <c r="E44" s="14">
        <v>8.2285209E7</v>
      </c>
      <c r="F44" s="14">
        <v>4.3047525E7</v>
      </c>
      <c r="G44" s="15">
        <f t="shared" si="1"/>
        <v>39237684</v>
      </c>
      <c r="H44" s="16" t="str">
        <f>IF(F44=0,"YES",IF(E44/F44&gt;=1.15, IF(E44+F44&gt;=Validation!$C$24,"YES","NO"),"NO"))</f>
        <v>YES</v>
      </c>
      <c r="I44" s="17">
        <v>7760.0</v>
      </c>
      <c r="J44" s="18" t="str">
        <f t="shared" si="3"/>
        <v>NOT FUNDED</v>
      </c>
      <c r="K44" s="19">
        <f t="shared" si="4"/>
        <v>1875</v>
      </c>
      <c r="L44" s="20" t="str">
        <f t="shared" si="2"/>
        <v>Over Budget</v>
      </c>
    </row>
    <row r="45">
      <c r="A45" s="10" t="s">
        <v>98</v>
      </c>
      <c r="B45" s="11" t="s">
        <v>99</v>
      </c>
      <c r="C45" s="12">
        <v>4.0</v>
      </c>
      <c r="D45" s="13">
        <v>440.0</v>
      </c>
      <c r="E45" s="14">
        <v>8.0677737E7</v>
      </c>
      <c r="F45" s="14">
        <v>4.3209768E7</v>
      </c>
      <c r="G45" s="15">
        <f t="shared" si="1"/>
        <v>37467969</v>
      </c>
      <c r="H45" s="16" t="str">
        <f>IF(F45=0,"YES",IF(E45/F45&gt;=1.15, IF(E45+F45&gt;=Validation!$C$24,"YES","NO"),"NO"))</f>
        <v>YES</v>
      </c>
      <c r="I45" s="17">
        <v>10180.0</v>
      </c>
      <c r="J45" s="18" t="str">
        <f t="shared" si="3"/>
        <v>NOT FUNDED</v>
      </c>
      <c r="K45" s="19">
        <f t="shared" si="4"/>
        <v>1875</v>
      </c>
      <c r="L45" s="20" t="str">
        <f t="shared" si="2"/>
        <v>Over Budget</v>
      </c>
    </row>
    <row r="46">
      <c r="A46" s="10" t="s">
        <v>100</v>
      </c>
      <c r="B46" s="21" t="s">
        <v>101</v>
      </c>
      <c r="C46" s="12">
        <v>4.28</v>
      </c>
      <c r="D46" s="13">
        <v>348.0</v>
      </c>
      <c r="E46" s="14">
        <v>5.7991743E7</v>
      </c>
      <c r="F46" s="14">
        <v>2.0858689E7</v>
      </c>
      <c r="G46" s="15">
        <f t="shared" si="1"/>
        <v>37133054</v>
      </c>
      <c r="H46" s="16" t="str">
        <f>IF(F46=0,"YES",IF(E46/F46&gt;=1.15, IF(E46+F46&gt;=Validation!$C$24,"YES","NO"),"NO"))</f>
        <v>YES</v>
      </c>
      <c r="I46" s="17">
        <v>20000.0</v>
      </c>
      <c r="J46" s="18" t="str">
        <f t="shared" si="3"/>
        <v>NOT FUNDED</v>
      </c>
      <c r="K46" s="19">
        <f t="shared" si="4"/>
        <v>1875</v>
      </c>
      <c r="L46" s="20" t="str">
        <f t="shared" si="2"/>
        <v>Over Budget</v>
      </c>
    </row>
    <row r="47">
      <c r="A47" s="10" t="s">
        <v>102</v>
      </c>
      <c r="B47" s="21" t="s">
        <v>103</v>
      </c>
      <c r="C47" s="12">
        <v>4.5</v>
      </c>
      <c r="D47" s="13">
        <v>439.0</v>
      </c>
      <c r="E47" s="14">
        <v>5.6967621E7</v>
      </c>
      <c r="F47" s="14">
        <v>2.547961E7</v>
      </c>
      <c r="G47" s="15">
        <f t="shared" si="1"/>
        <v>31488011</v>
      </c>
      <c r="H47" s="16" t="str">
        <f>IF(F47=0,"YES",IF(E47/F47&gt;=1.15, IF(E47+F47&gt;=Validation!$C$24,"YES","NO"),"NO"))</f>
        <v>YES</v>
      </c>
      <c r="I47" s="17">
        <v>25000.0</v>
      </c>
      <c r="J47" s="18" t="str">
        <f t="shared" si="3"/>
        <v>NOT FUNDED</v>
      </c>
      <c r="K47" s="19">
        <f t="shared" si="4"/>
        <v>1875</v>
      </c>
      <c r="L47" s="20" t="str">
        <f t="shared" si="2"/>
        <v>Over Budget</v>
      </c>
    </row>
    <row r="48">
      <c r="A48" s="10" t="s">
        <v>104</v>
      </c>
      <c r="B48" s="11" t="s">
        <v>105</v>
      </c>
      <c r="C48" s="12">
        <v>3.92</v>
      </c>
      <c r="D48" s="13">
        <v>395.0</v>
      </c>
      <c r="E48" s="14">
        <v>7.7145777E7</v>
      </c>
      <c r="F48" s="14">
        <v>5.0005344E7</v>
      </c>
      <c r="G48" s="15">
        <f t="shared" si="1"/>
        <v>27140433</v>
      </c>
      <c r="H48" s="16" t="str">
        <f>IF(F48=0,"YES",IF(E48/F48&gt;=1.15, IF(E48+F48&gt;=Validation!$C$24,"YES","NO"),"NO"))</f>
        <v>YES</v>
      </c>
      <c r="I48" s="17">
        <v>50000.0</v>
      </c>
      <c r="J48" s="18" t="str">
        <f t="shared" si="3"/>
        <v>NOT FUNDED</v>
      </c>
      <c r="K48" s="19">
        <f t="shared" si="4"/>
        <v>1875</v>
      </c>
      <c r="L48" s="20" t="str">
        <f t="shared" si="2"/>
        <v>Over Budget</v>
      </c>
    </row>
    <row r="49">
      <c r="A49" s="10" t="s">
        <v>106</v>
      </c>
      <c r="B49" s="11" t="s">
        <v>107</v>
      </c>
      <c r="C49" s="12">
        <v>4.08</v>
      </c>
      <c r="D49" s="13">
        <v>363.0</v>
      </c>
      <c r="E49" s="14">
        <v>7.204334E7</v>
      </c>
      <c r="F49" s="14">
        <v>4.5993081E7</v>
      </c>
      <c r="G49" s="15">
        <f t="shared" si="1"/>
        <v>26050259</v>
      </c>
      <c r="H49" s="16" t="str">
        <f>IF(F49=0,"YES",IF(E49/F49&gt;=1.15, IF(E49+F49&gt;=Validation!$C$24,"YES","NO"),"NO"))</f>
        <v>YES</v>
      </c>
      <c r="I49" s="17">
        <v>5000.0</v>
      </c>
      <c r="J49" s="18" t="str">
        <f t="shared" si="3"/>
        <v>NOT FUNDED</v>
      </c>
      <c r="K49" s="19">
        <f t="shared" si="4"/>
        <v>1875</v>
      </c>
      <c r="L49" s="20" t="str">
        <f t="shared" si="2"/>
        <v>Over Budget</v>
      </c>
    </row>
    <row r="50">
      <c r="A50" s="10" t="s">
        <v>108</v>
      </c>
      <c r="B50" s="11" t="s">
        <v>109</v>
      </c>
      <c r="C50" s="12">
        <v>4.33</v>
      </c>
      <c r="D50" s="13">
        <v>428.0</v>
      </c>
      <c r="E50" s="14">
        <v>7.4512123E7</v>
      </c>
      <c r="F50" s="14">
        <v>4.958258E7</v>
      </c>
      <c r="G50" s="15">
        <f t="shared" si="1"/>
        <v>24929543</v>
      </c>
      <c r="H50" s="16" t="str">
        <f>IF(F50=0,"YES",IF(E50/F50&gt;=1.15, IF(E50+F50&gt;=Validation!$C$24,"YES","NO"),"NO"))</f>
        <v>YES</v>
      </c>
      <c r="I50" s="17">
        <v>9375.0</v>
      </c>
      <c r="J50" s="18" t="str">
        <f t="shared" si="3"/>
        <v>NOT FUNDED</v>
      </c>
      <c r="K50" s="19">
        <f t="shared" si="4"/>
        <v>1875</v>
      </c>
      <c r="L50" s="20" t="str">
        <f t="shared" si="2"/>
        <v>Over Budget</v>
      </c>
    </row>
    <row r="51">
      <c r="A51" s="10" t="s">
        <v>110</v>
      </c>
      <c r="B51" s="11" t="s">
        <v>111</v>
      </c>
      <c r="C51" s="12">
        <v>3.67</v>
      </c>
      <c r="D51" s="13">
        <v>366.0</v>
      </c>
      <c r="E51" s="14">
        <v>7.8232026E7</v>
      </c>
      <c r="F51" s="14">
        <v>5.8540886E7</v>
      </c>
      <c r="G51" s="15">
        <f t="shared" si="1"/>
        <v>19691140</v>
      </c>
      <c r="H51" s="16" t="str">
        <f>IF(F51=0,"YES",IF(E51/F51&gt;=1.15, IF(E51+F51&gt;=Validation!$C$24,"YES","NO"),"NO"))</f>
        <v>YES</v>
      </c>
      <c r="I51" s="17">
        <v>30000.0</v>
      </c>
      <c r="J51" s="18" t="str">
        <f t="shared" si="3"/>
        <v>NOT FUNDED</v>
      </c>
      <c r="K51" s="19">
        <f t="shared" si="4"/>
        <v>1875</v>
      </c>
      <c r="L51" s="20" t="str">
        <f t="shared" si="2"/>
        <v>Over Budget</v>
      </c>
    </row>
    <row r="52">
      <c r="A52" s="10" t="s">
        <v>112</v>
      </c>
      <c r="B52" s="21" t="s">
        <v>113</v>
      </c>
      <c r="C52" s="12">
        <v>4.33</v>
      </c>
      <c r="D52" s="13">
        <v>341.0</v>
      </c>
      <c r="E52" s="14">
        <v>5.2301988E7</v>
      </c>
      <c r="F52" s="14">
        <v>3.7969033E7</v>
      </c>
      <c r="G52" s="15">
        <f t="shared" si="1"/>
        <v>14332955</v>
      </c>
      <c r="H52" s="16" t="str">
        <f>IF(F52=0,"YES",IF(E52/F52&gt;=1.15, IF(E52+F52&gt;=Validation!$C$24,"YES","NO"),"NO"))</f>
        <v>YES</v>
      </c>
      <c r="I52" s="17">
        <v>6000.0</v>
      </c>
      <c r="J52" s="18" t="str">
        <f t="shared" si="3"/>
        <v>NOT FUNDED</v>
      </c>
      <c r="K52" s="19">
        <f t="shared" si="4"/>
        <v>1875</v>
      </c>
      <c r="L52" s="20" t="str">
        <f t="shared" si="2"/>
        <v>Over Budget</v>
      </c>
    </row>
    <row r="53">
      <c r="A53" s="10" t="s">
        <v>114</v>
      </c>
      <c r="B53" s="11" t="s">
        <v>115</v>
      </c>
      <c r="C53" s="12">
        <v>3.8</v>
      </c>
      <c r="D53" s="13">
        <v>384.0</v>
      </c>
      <c r="E53" s="14">
        <v>6.3652509E7</v>
      </c>
      <c r="F53" s="14">
        <v>5.0381523E7</v>
      </c>
      <c r="G53" s="15">
        <f t="shared" si="1"/>
        <v>13270986</v>
      </c>
      <c r="H53" s="16" t="str">
        <f>IF(F53=0,"YES",IF(E53/F53&gt;=1.15, IF(E53+F53&gt;=Validation!$C$24,"YES","NO"),"NO"))</f>
        <v>YES</v>
      </c>
      <c r="I53" s="17">
        <v>10180.0</v>
      </c>
      <c r="J53" s="18" t="str">
        <f t="shared" si="3"/>
        <v>NOT FUNDED</v>
      </c>
      <c r="K53" s="19">
        <f t="shared" si="4"/>
        <v>1875</v>
      </c>
      <c r="L53" s="20" t="str">
        <f t="shared" si="2"/>
        <v>Over Budget</v>
      </c>
    </row>
    <row r="54">
      <c r="A54" s="10" t="s">
        <v>116</v>
      </c>
      <c r="B54" s="11" t="s">
        <v>117</v>
      </c>
      <c r="C54" s="12">
        <v>4.25</v>
      </c>
      <c r="D54" s="13">
        <v>476.0</v>
      </c>
      <c r="E54" s="14">
        <v>7.2173628E7</v>
      </c>
      <c r="F54" s="14">
        <v>5.9766606E7</v>
      </c>
      <c r="G54" s="15">
        <f t="shared" si="1"/>
        <v>12407022</v>
      </c>
      <c r="H54" s="16" t="str">
        <f>IF(F54=0,"YES",IF(E54/F54&gt;=1.15, IF(E54+F54&gt;=Validation!$C$24,"YES","NO"),"NO"))</f>
        <v>YES</v>
      </c>
      <c r="I54" s="17">
        <v>47400.0</v>
      </c>
      <c r="J54" s="18" t="str">
        <f t="shared" si="3"/>
        <v>NOT FUNDED</v>
      </c>
      <c r="K54" s="19">
        <f t="shared" si="4"/>
        <v>1875</v>
      </c>
      <c r="L54" s="20" t="str">
        <f t="shared" si="2"/>
        <v>Over Budget</v>
      </c>
    </row>
    <row r="55">
      <c r="A55" s="10" t="s">
        <v>118</v>
      </c>
      <c r="B55" s="21" t="s">
        <v>119</v>
      </c>
      <c r="C55" s="12">
        <v>4.27</v>
      </c>
      <c r="D55" s="13">
        <v>443.0</v>
      </c>
      <c r="E55" s="14">
        <v>4.4619372E7</v>
      </c>
      <c r="F55" s="14">
        <v>3.5466848E7</v>
      </c>
      <c r="G55" s="15">
        <f t="shared" si="1"/>
        <v>9152524</v>
      </c>
      <c r="H55" s="16" t="str">
        <f>IF(F55=0,"YES",IF(E55/F55&gt;=1.15, IF(E55+F55&gt;=Validation!$C$24,"YES","NO"),"NO"))</f>
        <v>YES</v>
      </c>
      <c r="I55" s="17">
        <v>98000.0</v>
      </c>
      <c r="J55" s="18" t="str">
        <f t="shared" si="3"/>
        <v>NOT FUNDED</v>
      </c>
      <c r="K55" s="19">
        <f t="shared" si="4"/>
        <v>1875</v>
      </c>
      <c r="L55" s="20" t="str">
        <f t="shared" si="2"/>
        <v>Over Budget</v>
      </c>
    </row>
    <row r="56">
      <c r="A56" s="10" t="s">
        <v>120</v>
      </c>
      <c r="B56" s="21" t="s">
        <v>121</v>
      </c>
      <c r="C56" s="12">
        <v>3.78</v>
      </c>
      <c r="D56" s="13">
        <v>412.0</v>
      </c>
      <c r="E56" s="14">
        <v>4.298066E7</v>
      </c>
      <c r="F56" s="14">
        <v>3.754514E7</v>
      </c>
      <c r="G56" s="15">
        <f t="shared" si="1"/>
        <v>5435520</v>
      </c>
      <c r="H56" s="16" t="str">
        <f>IF(F56=0,"YES",IF(E56/F56&gt;=1.15, IF(E56+F56&gt;=Validation!$C$24,"YES","NO"),"NO"))</f>
        <v>NO</v>
      </c>
      <c r="I56" s="17">
        <v>114800.0</v>
      </c>
      <c r="J56" s="18" t="str">
        <f t="shared" si="3"/>
        <v>NOT FUNDED</v>
      </c>
      <c r="K56" s="19">
        <f t="shared" si="4"/>
        <v>1875</v>
      </c>
      <c r="L56" s="20" t="str">
        <f t="shared" si="2"/>
        <v>Approval Threshold</v>
      </c>
    </row>
    <row r="57">
      <c r="A57" s="10" t="s">
        <v>122</v>
      </c>
      <c r="B57" s="21" t="s">
        <v>123</v>
      </c>
      <c r="C57" s="12">
        <v>4.25</v>
      </c>
      <c r="D57" s="13">
        <v>393.0</v>
      </c>
      <c r="E57" s="14">
        <v>4.8825793E7</v>
      </c>
      <c r="F57" s="14">
        <v>4.4005834E7</v>
      </c>
      <c r="G57" s="15">
        <f t="shared" si="1"/>
        <v>4819959</v>
      </c>
      <c r="H57" s="16" t="str">
        <f>IF(F57=0,"YES",IF(E57/F57&gt;=1.15, IF(E57+F57&gt;=Validation!$C$24,"YES","NO"),"NO"))</f>
        <v>NO</v>
      </c>
      <c r="I57" s="17">
        <v>10080.0</v>
      </c>
      <c r="J57" s="18" t="str">
        <f t="shared" si="3"/>
        <v>NOT FUNDED</v>
      </c>
      <c r="K57" s="19">
        <f t="shared" si="4"/>
        <v>1875</v>
      </c>
      <c r="L57" s="20" t="str">
        <f t="shared" si="2"/>
        <v>Approval Threshold</v>
      </c>
    </row>
    <row r="58">
      <c r="A58" s="10" t="s">
        <v>124</v>
      </c>
      <c r="B58" s="11" t="s">
        <v>125</v>
      </c>
      <c r="C58" s="12">
        <v>4.24</v>
      </c>
      <c r="D58" s="13">
        <v>537.0</v>
      </c>
      <c r="E58" s="14">
        <v>6.0315274E7</v>
      </c>
      <c r="F58" s="14">
        <v>5.7247729E7</v>
      </c>
      <c r="G58" s="15">
        <f t="shared" si="1"/>
        <v>3067545</v>
      </c>
      <c r="H58" s="16" t="str">
        <f>IF(F58=0,"YES",IF(E58/F58&gt;=1.15, IF(E58+F58&gt;=Validation!$C$24,"YES","NO"),"NO"))</f>
        <v>NO</v>
      </c>
      <c r="I58" s="17">
        <v>120000.0</v>
      </c>
      <c r="J58" s="18" t="str">
        <f t="shared" si="3"/>
        <v>NOT FUNDED</v>
      </c>
      <c r="K58" s="19">
        <f t="shared" si="4"/>
        <v>1875</v>
      </c>
      <c r="L58" s="20" t="str">
        <f t="shared" si="2"/>
        <v>Approval Threshold</v>
      </c>
    </row>
    <row r="59">
      <c r="A59" s="10" t="s">
        <v>126</v>
      </c>
      <c r="B59" s="11" t="s">
        <v>127</v>
      </c>
      <c r="C59" s="12">
        <v>3.8</v>
      </c>
      <c r="D59" s="13">
        <v>339.0</v>
      </c>
      <c r="E59" s="14">
        <v>5.0050519E7</v>
      </c>
      <c r="F59" s="14">
        <v>4.7465274E7</v>
      </c>
      <c r="G59" s="15">
        <f t="shared" si="1"/>
        <v>2585245</v>
      </c>
      <c r="H59" s="16" t="str">
        <f>IF(F59=0,"YES",IF(E59/F59&gt;=1.15, IF(E59+F59&gt;=Validation!$C$24,"YES","NO"),"NO"))</f>
        <v>NO</v>
      </c>
      <c r="I59" s="17">
        <v>2920.0</v>
      </c>
      <c r="J59" s="18" t="str">
        <f t="shared" si="3"/>
        <v>NOT FUNDED</v>
      </c>
      <c r="K59" s="19">
        <f t="shared" si="4"/>
        <v>1875</v>
      </c>
      <c r="L59" s="20" t="str">
        <f t="shared" si="2"/>
        <v>Approval Threshold</v>
      </c>
    </row>
    <row r="60">
      <c r="A60" s="10" t="s">
        <v>128</v>
      </c>
      <c r="B60" s="11" t="s">
        <v>129</v>
      </c>
      <c r="C60" s="12">
        <v>3.67</v>
      </c>
      <c r="D60" s="13">
        <v>331.0</v>
      </c>
      <c r="E60" s="14">
        <v>5.0299044E7</v>
      </c>
      <c r="F60" s="14">
        <v>4.9132411E7</v>
      </c>
      <c r="G60" s="15">
        <f t="shared" si="1"/>
        <v>1166633</v>
      </c>
      <c r="H60" s="16" t="str">
        <f>IF(F60=0,"YES",IF(E60/F60&gt;=1.15, IF(E60+F60&gt;=Validation!$C$24,"YES","NO"),"NO"))</f>
        <v>NO</v>
      </c>
      <c r="I60" s="17">
        <v>5340.0</v>
      </c>
      <c r="J60" s="18" t="str">
        <f t="shared" si="3"/>
        <v>NOT FUNDED</v>
      </c>
      <c r="K60" s="19">
        <f t="shared" si="4"/>
        <v>1875</v>
      </c>
      <c r="L60" s="20" t="str">
        <f t="shared" si="2"/>
        <v>Approval Threshold</v>
      </c>
    </row>
    <row r="61">
      <c r="A61" s="10" t="s">
        <v>130</v>
      </c>
      <c r="B61" s="11" t="s">
        <v>131</v>
      </c>
      <c r="C61" s="12">
        <v>3.92</v>
      </c>
      <c r="D61" s="13">
        <v>362.0</v>
      </c>
      <c r="E61" s="14">
        <v>5.5637202E7</v>
      </c>
      <c r="F61" s="14">
        <v>5.4900792E7</v>
      </c>
      <c r="G61" s="15">
        <f t="shared" si="1"/>
        <v>736410</v>
      </c>
      <c r="H61" s="16" t="str">
        <f>IF(F61=0,"YES",IF(E61/F61&gt;=1.15, IF(E61+F61&gt;=Validation!$C$24,"YES","NO"),"NO"))</f>
        <v>NO</v>
      </c>
      <c r="I61" s="17">
        <v>72350.0</v>
      </c>
      <c r="J61" s="18" t="str">
        <f t="shared" si="3"/>
        <v>NOT FUNDED</v>
      </c>
      <c r="K61" s="19">
        <f t="shared" si="4"/>
        <v>1875</v>
      </c>
      <c r="L61" s="20" t="str">
        <f t="shared" si="2"/>
        <v>Approval Threshold</v>
      </c>
    </row>
    <row r="62">
      <c r="A62" s="10" t="s">
        <v>132</v>
      </c>
      <c r="B62" s="21" t="s">
        <v>133</v>
      </c>
      <c r="C62" s="12">
        <v>3.43</v>
      </c>
      <c r="D62" s="13">
        <v>307.0</v>
      </c>
      <c r="E62" s="14">
        <v>3.2523695E7</v>
      </c>
      <c r="F62" s="14">
        <v>3.4911073E7</v>
      </c>
      <c r="G62" s="15">
        <f t="shared" si="1"/>
        <v>-2387378</v>
      </c>
      <c r="H62" s="16" t="str">
        <f>IF(F62=0,"YES",IF(E62/F62&gt;=1.15, IF(E62+F62&gt;=Validation!$C$24,"YES","NO"),"NO"))</f>
        <v>NO</v>
      </c>
      <c r="I62" s="17">
        <v>30000.0</v>
      </c>
      <c r="J62" s="18" t="str">
        <f t="shared" si="3"/>
        <v>NOT FUNDED</v>
      </c>
      <c r="K62" s="19">
        <f t="shared" si="4"/>
        <v>1875</v>
      </c>
      <c r="L62" s="20" t="str">
        <f t="shared" si="2"/>
        <v>Approval Threshold</v>
      </c>
    </row>
    <row r="63">
      <c r="A63" s="10" t="s">
        <v>134</v>
      </c>
      <c r="B63" s="21" t="s">
        <v>135</v>
      </c>
      <c r="C63" s="12">
        <v>4.33</v>
      </c>
      <c r="D63" s="13">
        <v>386.0</v>
      </c>
      <c r="E63" s="14">
        <v>4.3330183E7</v>
      </c>
      <c r="F63" s="14">
        <v>4.5838011E7</v>
      </c>
      <c r="G63" s="15">
        <f t="shared" si="1"/>
        <v>-2507828</v>
      </c>
      <c r="H63" s="16" t="str">
        <f>IF(F63=0,"YES",IF(E63/F63&gt;=1.15, IF(E63+F63&gt;=Validation!$C$24,"YES","NO"),"NO"))</f>
        <v>NO</v>
      </c>
      <c r="I63" s="17">
        <v>18000.0</v>
      </c>
      <c r="J63" s="18" t="str">
        <f t="shared" si="3"/>
        <v>NOT FUNDED</v>
      </c>
      <c r="K63" s="19">
        <f t="shared" si="4"/>
        <v>1875</v>
      </c>
      <c r="L63" s="20" t="str">
        <f t="shared" si="2"/>
        <v>Approval Threshold</v>
      </c>
    </row>
    <row r="64">
      <c r="A64" s="10" t="s">
        <v>136</v>
      </c>
      <c r="B64" s="21" t="s">
        <v>137</v>
      </c>
      <c r="C64" s="12">
        <v>3.53</v>
      </c>
      <c r="D64" s="13">
        <v>260.0</v>
      </c>
      <c r="E64" s="14">
        <v>2.7185932E7</v>
      </c>
      <c r="F64" s="14">
        <v>3.015997E7</v>
      </c>
      <c r="G64" s="15">
        <f t="shared" si="1"/>
        <v>-2974038</v>
      </c>
      <c r="H64" s="16" t="str">
        <f>IF(F64=0,"YES",IF(E64/F64&gt;=1.15, IF(E64+F64&gt;=Validation!$C$24,"YES","NO"),"NO"))</f>
        <v>NO</v>
      </c>
      <c r="I64" s="17">
        <v>6000.0</v>
      </c>
      <c r="J64" s="18" t="str">
        <f t="shared" si="3"/>
        <v>NOT FUNDED</v>
      </c>
      <c r="K64" s="19">
        <f t="shared" si="4"/>
        <v>1875</v>
      </c>
      <c r="L64" s="20" t="str">
        <f t="shared" si="2"/>
        <v>Approval Threshold</v>
      </c>
    </row>
    <row r="65">
      <c r="A65" s="10" t="s">
        <v>138</v>
      </c>
      <c r="B65" s="21" t="s">
        <v>139</v>
      </c>
      <c r="C65" s="12">
        <v>3.33</v>
      </c>
      <c r="D65" s="13">
        <v>314.0</v>
      </c>
      <c r="E65" s="14">
        <v>2.2467017E7</v>
      </c>
      <c r="F65" s="14">
        <v>2.5879919E7</v>
      </c>
      <c r="G65" s="15">
        <f t="shared" si="1"/>
        <v>-3412902</v>
      </c>
      <c r="H65" s="16" t="str">
        <f>IF(F65=0,"YES",IF(E65/F65&gt;=1.15, IF(E65+F65&gt;=Validation!$C$24,"YES","NO"),"NO"))</f>
        <v>NO</v>
      </c>
      <c r="I65" s="17">
        <v>19900.0</v>
      </c>
      <c r="J65" s="18" t="str">
        <f t="shared" si="3"/>
        <v>NOT FUNDED</v>
      </c>
      <c r="K65" s="19">
        <f t="shared" si="4"/>
        <v>1875</v>
      </c>
      <c r="L65" s="20" t="str">
        <f t="shared" si="2"/>
        <v>Approval Threshold</v>
      </c>
    </row>
    <row r="66">
      <c r="A66" s="10" t="s">
        <v>140</v>
      </c>
      <c r="B66" s="11" t="s">
        <v>141</v>
      </c>
      <c r="C66" s="12">
        <v>3.78</v>
      </c>
      <c r="D66" s="13">
        <v>350.0</v>
      </c>
      <c r="E66" s="14">
        <v>5.420891E7</v>
      </c>
      <c r="F66" s="14">
        <v>5.7900695E7</v>
      </c>
      <c r="G66" s="15">
        <f t="shared" si="1"/>
        <v>-3691785</v>
      </c>
      <c r="H66" s="16" t="str">
        <f>IF(F66=0,"YES",IF(E66/F66&gt;=1.15, IF(E66+F66&gt;=Validation!$C$24,"YES","NO"),"NO"))</f>
        <v>NO</v>
      </c>
      <c r="I66" s="17">
        <v>15000.0</v>
      </c>
      <c r="J66" s="18" t="str">
        <f t="shared" si="3"/>
        <v>NOT FUNDED</v>
      </c>
      <c r="K66" s="19">
        <f t="shared" si="4"/>
        <v>1875</v>
      </c>
      <c r="L66" s="20" t="str">
        <f t="shared" si="2"/>
        <v>Approval Threshold</v>
      </c>
    </row>
    <row r="67">
      <c r="A67" s="10" t="s">
        <v>142</v>
      </c>
      <c r="B67" s="11" t="s">
        <v>143</v>
      </c>
      <c r="C67" s="12">
        <v>3.56</v>
      </c>
      <c r="D67" s="13">
        <v>377.0</v>
      </c>
      <c r="E67" s="14">
        <v>5.254603E7</v>
      </c>
      <c r="F67" s="14">
        <v>5.6856033E7</v>
      </c>
      <c r="G67" s="15">
        <f t="shared" si="1"/>
        <v>-4310003</v>
      </c>
      <c r="H67" s="16" t="str">
        <f>IF(F67=0,"YES",IF(E67/F67&gt;=1.15, IF(E67+F67&gt;=Validation!$C$24,"YES","NO"),"NO"))</f>
        <v>NO</v>
      </c>
      <c r="I67" s="17">
        <v>18000.0</v>
      </c>
      <c r="J67" s="18" t="str">
        <f t="shared" si="3"/>
        <v>NOT FUNDED</v>
      </c>
      <c r="K67" s="19">
        <f t="shared" si="4"/>
        <v>1875</v>
      </c>
      <c r="L67" s="20" t="str">
        <f t="shared" si="2"/>
        <v>Approval Threshold</v>
      </c>
    </row>
    <row r="68">
      <c r="A68" s="10" t="s">
        <v>144</v>
      </c>
      <c r="B68" s="11" t="s">
        <v>145</v>
      </c>
      <c r="C68" s="12">
        <v>3.22</v>
      </c>
      <c r="D68" s="13">
        <v>460.0</v>
      </c>
      <c r="E68" s="14">
        <v>5.7030627E7</v>
      </c>
      <c r="F68" s="14">
        <v>6.2850848E7</v>
      </c>
      <c r="G68" s="15">
        <f t="shared" si="1"/>
        <v>-5820221</v>
      </c>
      <c r="H68" s="16" t="str">
        <f>IF(F68=0,"YES",IF(E68/F68&gt;=1.15, IF(E68+F68&gt;=Validation!$C$24,"YES","NO"),"NO"))</f>
        <v>NO</v>
      </c>
      <c r="I68" s="17">
        <v>50000.0</v>
      </c>
      <c r="J68" s="18" t="str">
        <f t="shared" si="3"/>
        <v>NOT FUNDED</v>
      </c>
      <c r="K68" s="19">
        <f t="shared" si="4"/>
        <v>1875</v>
      </c>
      <c r="L68" s="20" t="str">
        <f t="shared" si="2"/>
        <v>Approval Threshold</v>
      </c>
    </row>
    <row r="69">
      <c r="A69" s="10" t="s">
        <v>146</v>
      </c>
      <c r="B69" s="11" t="s">
        <v>147</v>
      </c>
      <c r="C69" s="12">
        <v>3.92</v>
      </c>
      <c r="D69" s="13">
        <v>390.0</v>
      </c>
      <c r="E69" s="14">
        <v>5.2382413E7</v>
      </c>
      <c r="F69" s="14">
        <v>6.1531767E7</v>
      </c>
      <c r="G69" s="15">
        <f t="shared" si="1"/>
        <v>-9149354</v>
      </c>
      <c r="H69" s="16" t="str">
        <f>IF(F69=0,"YES",IF(E69/F69&gt;=1.15, IF(E69+F69&gt;=Validation!$C$24,"YES","NO"),"NO"))</f>
        <v>NO</v>
      </c>
      <c r="I69" s="17">
        <v>30000.0</v>
      </c>
      <c r="J69" s="18" t="str">
        <f t="shared" si="3"/>
        <v>NOT FUNDED</v>
      </c>
      <c r="K69" s="19">
        <f t="shared" si="4"/>
        <v>1875</v>
      </c>
      <c r="L69" s="20" t="str">
        <f t="shared" si="2"/>
        <v>Approval Threshold</v>
      </c>
    </row>
    <row r="70">
      <c r="A70" s="10" t="s">
        <v>148</v>
      </c>
      <c r="B70" s="11" t="s">
        <v>149</v>
      </c>
      <c r="C70" s="12">
        <v>4.22</v>
      </c>
      <c r="D70" s="13">
        <v>348.0</v>
      </c>
      <c r="E70" s="14">
        <v>4.7257732E7</v>
      </c>
      <c r="F70" s="14">
        <v>5.8995815E7</v>
      </c>
      <c r="G70" s="15">
        <f t="shared" si="1"/>
        <v>-11738083</v>
      </c>
      <c r="H70" s="16" t="str">
        <f>IF(F70=0,"YES",IF(E70/F70&gt;=1.15, IF(E70+F70&gt;=Validation!$C$24,"YES","NO"),"NO"))</f>
        <v>NO</v>
      </c>
      <c r="I70" s="17">
        <v>23860.0</v>
      </c>
      <c r="J70" s="18" t="str">
        <f t="shared" si="3"/>
        <v>NOT FUNDED</v>
      </c>
      <c r="K70" s="19">
        <f t="shared" si="4"/>
        <v>1875</v>
      </c>
      <c r="L70" s="20" t="str">
        <f t="shared" si="2"/>
        <v>Approval Threshold</v>
      </c>
    </row>
    <row r="71">
      <c r="A71" s="10" t="s">
        <v>150</v>
      </c>
      <c r="B71" s="11" t="s">
        <v>151</v>
      </c>
      <c r="C71" s="12">
        <v>3.13</v>
      </c>
      <c r="D71" s="13">
        <v>375.0</v>
      </c>
      <c r="E71" s="14">
        <v>4.4317673E7</v>
      </c>
      <c r="F71" s="14">
        <v>5.7617504E7</v>
      </c>
      <c r="G71" s="15">
        <f t="shared" si="1"/>
        <v>-13299831</v>
      </c>
      <c r="H71" s="16" t="str">
        <f>IF(F71=0,"YES",IF(E71/F71&gt;=1.15, IF(E71+F71&gt;=Validation!$C$24,"YES","NO"),"NO"))</f>
        <v>NO</v>
      </c>
      <c r="I71" s="17">
        <v>50000.0</v>
      </c>
      <c r="J71" s="18" t="str">
        <f t="shared" si="3"/>
        <v>NOT FUNDED</v>
      </c>
      <c r="K71" s="19">
        <f t="shared" si="4"/>
        <v>1875</v>
      </c>
      <c r="L71" s="20" t="str">
        <f t="shared" si="2"/>
        <v>Approval Threshold</v>
      </c>
    </row>
    <row r="72">
      <c r="A72" s="10" t="s">
        <v>152</v>
      </c>
      <c r="B72" s="21" t="s">
        <v>153</v>
      </c>
      <c r="C72" s="12">
        <v>4.0</v>
      </c>
      <c r="D72" s="13">
        <v>309.0</v>
      </c>
      <c r="E72" s="14">
        <v>2.7972292E7</v>
      </c>
      <c r="F72" s="14">
        <v>4.3533204E7</v>
      </c>
      <c r="G72" s="15">
        <f t="shared" si="1"/>
        <v>-15560912</v>
      </c>
      <c r="H72" s="16" t="str">
        <f>IF(F72=0,"YES",IF(E72/F72&gt;=1.15, IF(E72+F72&gt;=Validation!$C$24,"YES","NO"),"NO"))</f>
        <v>NO</v>
      </c>
      <c r="I72" s="17">
        <v>59354.0</v>
      </c>
      <c r="J72" s="18" t="str">
        <f t="shared" si="3"/>
        <v>NOT FUNDED</v>
      </c>
      <c r="K72" s="19">
        <f t="shared" si="4"/>
        <v>1875</v>
      </c>
      <c r="L72" s="20" t="str">
        <f t="shared" si="2"/>
        <v>Approval Threshold</v>
      </c>
    </row>
    <row r="73">
      <c r="A73" s="10" t="s">
        <v>154</v>
      </c>
      <c r="B73" s="11" t="s">
        <v>155</v>
      </c>
      <c r="C73" s="12">
        <v>3.56</v>
      </c>
      <c r="D73" s="13">
        <v>311.0</v>
      </c>
      <c r="E73" s="14">
        <v>4.2924848E7</v>
      </c>
      <c r="F73" s="14">
        <v>5.8567127E7</v>
      </c>
      <c r="G73" s="15">
        <f t="shared" si="1"/>
        <v>-15642279</v>
      </c>
      <c r="H73" s="16" t="str">
        <f>IF(F73=0,"YES",IF(E73/F73&gt;=1.15, IF(E73+F73&gt;=Validation!$C$24,"YES","NO"),"NO"))</f>
        <v>NO</v>
      </c>
      <c r="I73" s="17">
        <v>80100.0</v>
      </c>
      <c r="J73" s="18" t="str">
        <f t="shared" si="3"/>
        <v>NOT FUNDED</v>
      </c>
      <c r="K73" s="19">
        <f t="shared" si="4"/>
        <v>1875</v>
      </c>
      <c r="L73" s="20" t="str">
        <f t="shared" si="2"/>
        <v>Approval Threshold</v>
      </c>
    </row>
    <row r="74">
      <c r="A74" s="10" t="s">
        <v>156</v>
      </c>
      <c r="B74" s="21" t="s">
        <v>157</v>
      </c>
      <c r="C74" s="12">
        <v>4.07</v>
      </c>
      <c r="D74" s="13">
        <v>361.0</v>
      </c>
      <c r="E74" s="14">
        <v>3.5069162E7</v>
      </c>
      <c r="F74" s="14">
        <v>5.2710585E7</v>
      </c>
      <c r="G74" s="15">
        <f t="shared" si="1"/>
        <v>-17641423</v>
      </c>
      <c r="H74" s="16" t="str">
        <f>IF(F74=0,"YES",IF(E74/F74&gt;=1.15, IF(E74+F74&gt;=Validation!$C$24,"YES","NO"),"NO"))</f>
        <v>NO</v>
      </c>
      <c r="I74" s="17">
        <v>68000.0</v>
      </c>
      <c r="J74" s="18" t="str">
        <f t="shared" si="3"/>
        <v>NOT FUNDED</v>
      </c>
      <c r="K74" s="19">
        <f t="shared" si="4"/>
        <v>1875</v>
      </c>
      <c r="L74" s="20" t="str">
        <f t="shared" si="2"/>
        <v>Approval Threshold</v>
      </c>
    </row>
    <row r="75">
      <c r="A75" s="10" t="s">
        <v>158</v>
      </c>
      <c r="B75" s="11" t="s">
        <v>159</v>
      </c>
      <c r="C75" s="12">
        <v>2.89</v>
      </c>
      <c r="D75" s="13">
        <v>325.0</v>
      </c>
      <c r="E75" s="14">
        <v>3.8329501E7</v>
      </c>
      <c r="F75" s="14">
        <v>5.6952252E7</v>
      </c>
      <c r="G75" s="15">
        <f t="shared" si="1"/>
        <v>-18622751</v>
      </c>
      <c r="H75" s="16" t="str">
        <f>IF(F75=0,"YES",IF(E75/F75&gt;=1.15, IF(E75+F75&gt;=Validation!$C$24,"YES","NO"),"NO"))</f>
        <v>NO</v>
      </c>
      <c r="I75" s="17">
        <v>50000.0</v>
      </c>
      <c r="J75" s="18" t="str">
        <f t="shared" si="3"/>
        <v>NOT FUNDED</v>
      </c>
      <c r="K75" s="19">
        <f t="shared" si="4"/>
        <v>1875</v>
      </c>
      <c r="L75" s="20" t="str">
        <f t="shared" si="2"/>
        <v>Approval Threshold</v>
      </c>
    </row>
    <row r="76">
      <c r="A76" s="10" t="s">
        <v>160</v>
      </c>
      <c r="B76" s="11" t="s">
        <v>161</v>
      </c>
      <c r="C76" s="12">
        <v>4.17</v>
      </c>
      <c r="D76" s="13">
        <v>414.0</v>
      </c>
      <c r="E76" s="14">
        <v>4.6824322E7</v>
      </c>
      <c r="F76" s="14">
        <v>6.6246177E7</v>
      </c>
      <c r="G76" s="15">
        <f t="shared" si="1"/>
        <v>-19421855</v>
      </c>
      <c r="H76" s="16" t="str">
        <f>IF(F76=0,"YES",IF(E76/F76&gt;=1.15, IF(E76+F76&gt;=Validation!$C$24,"YES","NO"),"NO"))</f>
        <v>NO</v>
      </c>
      <c r="I76" s="17">
        <v>60000.0</v>
      </c>
      <c r="J76" s="18" t="str">
        <f t="shared" si="3"/>
        <v>NOT FUNDED</v>
      </c>
      <c r="K76" s="19">
        <f t="shared" si="4"/>
        <v>1875</v>
      </c>
      <c r="L76" s="20" t="str">
        <f t="shared" si="2"/>
        <v>Approval Threshold</v>
      </c>
    </row>
    <row r="77">
      <c r="A77" s="10" t="s">
        <v>162</v>
      </c>
      <c r="B77" s="21" t="s">
        <v>163</v>
      </c>
      <c r="C77" s="12">
        <v>3.52</v>
      </c>
      <c r="D77" s="13">
        <v>321.0</v>
      </c>
      <c r="E77" s="14">
        <v>2.5824449E7</v>
      </c>
      <c r="F77" s="14">
        <v>4.6118704E7</v>
      </c>
      <c r="G77" s="15">
        <f t="shared" si="1"/>
        <v>-20294255</v>
      </c>
      <c r="H77" s="16" t="str">
        <f>IF(F77=0,"YES",IF(E77/F77&gt;=1.15, IF(E77+F77&gt;=Validation!$C$24,"YES","NO"),"NO"))</f>
        <v>NO</v>
      </c>
      <c r="I77" s="17">
        <v>50500.0</v>
      </c>
      <c r="J77" s="18" t="str">
        <f t="shared" si="3"/>
        <v>NOT FUNDED</v>
      </c>
      <c r="K77" s="19">
        <f t="shared" si="4"/>
        <v>1875</v>
      </c>
      <c r="L77" s="20" t="str">
        <f t="shared" si="2"/>
        <v>Approval Threshold</v>
      </c>
    </row>
    <row r="78">
      <c r="A78" s="10" t="s">
        <v>164</v>
      </c>
      <c r="B78" s="11" t="s">
        <v>165</v>
      </c>
      <c r="C78" s="12">
        <v>3.33</v>
      </c>
      <c r="D78" s="13">
        <v>313.0</v>
      </c>
      <c r="E78" s="14">
        <v>2.8968322E7</v>
      </c>
      <c r="F78" s="14">
        <v>5.764085E7</v>
      </c>
      <c r="G78" s="15">
        <f t="shared" si="1"/>
        <v>-28672528</v>
      </c>
      <c r="H78" s="16" t="str">
        <f>IF(F78=0,"YES",IF(E78/F78&gt;=1.15, IF(E78+F78&gt;=Validation!$C$24,"YES","NO"),"NO"))</f>
        <v>NO</v>
      </c>
      <c r="I78" s="17">
        <v>11980.0</v>
      </c>
      <c r="J78" s="18" t="str">
        <f t="shared" si="3"/>
        <v>NOT FUNDED</v>
      </c>
      <c r="K78" s="19">
        <f t="shared" si="4"/>
        <v>1875</v>
      </c>
      <c r="L78" s="20" t="str">
        <f t="shared" si="2"/>
        <v>Approval Threshold</v>
      </c>
    </row>
    <row r="79">
      <c r="A79" s="10" t="s">
        <v>166</v>
      </c>
      <c r="B79" s="21" t="s">
        <v>167</v>
      </c>
      <c r="C79" s="12">
        <v>2.92</v>
      </c>
      <c r="D79" s="13">
        <v>262.0</v>
      </c>
      <c r="E79" s="14">
        <v>1.2605559E7</v>
      </c>
      <c r="F79" s="14">
        <v>4.2273355E7</v>
      </c>
      <c r="G79" s="15">
        <f t="shared" si="1"/>
        <v>-29667796</v>
      </c>
      <c r="H79" s="16" t="str">
        <f>IF(F79=0,"YES",IF(E79/F79&gt;=1.15, IF(E79+F79&gt;=Validation!$C$24,"YES","NO"),"NO"))</f>
        <v>NO</v>
      </c>
      <c r="I79" s="17">
        <v>45000.0</v>
      </c>
      <c r="J79" s="18" t="str">
        <f t="shared" si="3"/>
        <v>NOT FUNDED</v>
      </c>
      <c r="K79" s="19">
        <f t="shared" si="4"/>
        <v>1875</v>
      </c>
      <c r="L79" s="20" t="str">
        <f t="shared" si="2"/>
        <v>Approval Threshold</v>
      </c>
    </row>
    <row r="80">
      <c r="A80" s="10" t="s">
        <v>168</v>
      </c>
      <c r="B80" s="21" t="s">
        <v>169</v>
      </c>
      <c r="C80" s="12">
        <v>1.33</v>
      </c>
      <c r="D80" s="13">
        <v>370.0</v>
      </c>
      <c r="E80" s="14">
        <v>1.2689914E7</v>
      </c>
      <c r="F80" s="14">
        <v>4.2951117E7</v>
      </c>
      <c r="G80" s="15">
        <f t="shared" si="1"/>
        <v>-30261203</v>
      </c>
      <c r="H80" s="16" t="str">
        <f>IF(F80=0,"YES",IF(E80/F80&gt;=1.15, IF(E80+F80&gt;=Validation!$C$24,"YES","NO"),"NO"))</f>
        <v>NO</v>
      </c>
      <c r="I80" s="17">
        <v>20000.0</v>
      </c>
      <c r="J80" s="18" t="str">
        <f t="shared" si="3"/>
        <v>NOT FUNDED</v>
      </c>
      <c r="K80" s="19">
        <f t="shared" si="4"/>
        <v>1875</v>
      </c>
      <c r="L80" s="20" t="str">
        <f t="shared" si="2"/>
        <v>Approval Threshold</v>
      </c>
    </row>
    <row r="81">
      <c r="A81" s="10" t="s">
        <v>170</v>
      </c>
      <c r="B81" s="11" t="s">
        <v>171</v>
      </c>
      <c r="C81" s="12">
        <v>3.67</v>
      </c>
      <c r="D81" s="13">
        <v>378.0</v>
      </c>
      <c r="E81" s="14">
        <v>3.9255449E7</v>
      </c>
      <c r="F81" s="14">
        <v>6.9576852E7</v>
      </c>
      <c r="G81" s="15">
        <f t="shared" si="1"/>
        <v>-30321403</v>
      </c>
      <c r="H81" s="16" t="str">
        <f>IF(F81=0,"YES",IF(E81/F81&gt;=1.15, IF(E81+F81&gt;=Validation!$C$24,"YES","NO"),"NO"))</f>
        <v>NO</v>
      </c>
      <c r="I81" s="17">
        <v>220000.0</v>
      </c>
      <c r="J81" s="18" t="str">
        <f t="shared" si="3"/>
        <v>NOT FUNDED</v>
      </c>
      <c r="K81" s="19">
        <f t="shared" si="4"/>
        <v>1875</v>
      </c>
      <c r="L81" s="20" t="str">
        <f t="shared" si="2"/>
        <v>Approval Threshold</v>
      </c>
    </row>
    <row r="82">
      <c r="A82" s="10" t="s">
        <v>172</v>
      </c>
      <c r="B82" s="11" t="s">
        <v>173</v>
      </c>
      <c r="C82" s="12">
        <v>1.67</v>
      </c>
      <c r="D82" s="13">
        <v>342.0</v>
      </c>
      <c r="E82" s="14">
        <v>2.9569079E7</v>
      </c>
      <c r="F82" s="14">
        <v>5.996729E7</v>
      </c>
      <c r="G82" s="15">
        <f t="shared" si="1"/>
        <v>-30398211</v>
      </c>
      <c r="H82" s="16" t="str">
        <f>IF(F82=0,"YES",IF(E82/F82&gt;=1.15, IF(E82+F82&gt;=Validation!$C$24,"YES","NO"),"NO"))</f>
        <v>NO</v>
      </c>
      <c r="I82" s="17">
        <v>80000.0</v>
      </c>
      <c r="J82" s="18" t="str">
        <f t="shared" si="3"/>
        <v>NOT FUNDED</v>
      </c>
      <c r="K82" s="19">
        <f t="shared" si="4"/>
        <v>1875</v>
      </c>
      <c r="L82" s="20" t="str">
        <f t="shared" si="2"/>
        <v>Approval Threshold</v>
      </c>
    </row>
    <row r="83">
      <c r="A83" s="10" t="s">
        <v>174</v>
      </c>
      <c r="B83" s="21" t="s">
        <v>175</v>
      </c>
      <c r="C83" s="12">
        <v>2.93</v>
      </c>
      <c r="D83" s="13">
        <v>256.0</v>
      </c>
      <c r="E83" s="14">
        <v>1.1021472E7</v>
      </c>
      <c r="F83" s="14">
        <v>4.2415511E7</v>
      </c>
      <c r="G83" s="15">
        <f t="shared" si="1"/>
        <v>-31394039</v>
      </c>
      <c r="H83" s="16" t="str">
        <f>IF(F83=0,"YES",IF(E83/F83&gt;=1.15, IF(E83+F83&gt;=Validation!$C$24,"YES","NO"),"NO"))</f>
        <v>NO</v>
      </c>
      <c r="I83" s="17">
        <v>15000.0</v>
      </c>
      <c r="J83" s="18" t="str">
        <f t="shared" si="3"/>
        <v>NOT FUNDED</v>
      </c>
      <c r="K83" s="19">
        <f t="shared" si="4"/>
        <v>1875</v>
      </c>
      <c r="L83" s="20" t="str">
        <f t="shared" si="2"/>
        <v>Approval Threshold</v>
      </c>
    </row>
    <row r="84">
      <c r="A84" s="10" t="s">
        <v>176</v>
      </c>
      <c r="B84" s="11" t="s">
        <v>177</v>
      </c>
      <c r="C84" s="12">
        <v>3.07</v>
      </c>
      <c r="D84" s="13">
        <v>343.0</v>
      </c>
      <c r="E84" s="14">
        <v>3.5347293E7</v>
      </c>
      <c r="F84" s="14">
        <v>6.6760142E7</v>
      </c>
      <c r="G84" s="15">
        <f t="shared" si="1"/>
        <v>-31412849</v>
      </c>
      <c r="H84" s="16" t="str">
        <f>IF(F84=0,"YES",IF(E84/F84&gt;=1.15, IF(E84+F84&gt;=Validation!$C$24,"YES","NO"),"NO"))</f>
        <v>NO</v>
      </c>
      <c r="I84" s="17">
        <v>180000.0</v>
      </c>
      <c r="J84" s="18" t="str">
        <f t="shared" si="3"/>
        <v>NOT FUNDED</v>
      </c>
      <c r="K84" s="19">
        <f t="shared" si="4"/>
        <v>1875</v>
      </c>
      <c r="L84" s="20" t="str">
        <f t="shared" si="2"/>
        <v>Approval Threshold</v>
      </c>
    </row>
    <row r="85">
      <c r="A85" s="10" t="s">
        <v>178</v>
      </c>
      <c r="B85" s="21" t="s">
        <v>179</v>
      </c>
      <c r="C85" s="12">
        <v>3.33</v>
      </c>
      <c r="D85" s="13">
        <v>246.0</v>
      </c>
      <c r="E85" s="14">
        <v>6837258.0</v>
      </c>
      <c r="F85" s="14">
        <v>4.0651524E7</v>
      </c>
      <c r="G85" s="15">
        <f t="shared" si="1"/>
        <v>-33814266</v>
      </c>
      <c r="H85" s="16" t="str">
        <f>IF(F85=0,"YES",IF(E85/F85&gt;=1.15, IF(E85+F85&gt;=Validation!$C$24,"YES","NO"),"NO"))</f>
        <v>NO</v>
      </c>
      <c r="I85" s="17">
        <v>15000.0</v>
      </c>
      <c r="J85" s="18" t="str">
        <f t="shared" si="3"/>
        <v>NOT FUNDED</v>
      </c>
      <c r="K85" s="19">
        <f t="shared" si="4"/>
        <v>1875</v>
      </c>
      <c r="L85" s="20" t="str">
        <f t="shared" si="2"/>
        <v>Approval Threshold</v>
      </c>
    </row>
    <row r="86">
      <c r="A86" s="10" t="s">
        <v>180</v>
      </c>
      <c r="B86" s="11" t="s">
        <v>181</v>
      </c>
      <c r="C86" s="12">
        <v>2.92</v>
      </c>
      <c r="D86" s="13">
        <v>305.0</v>
      </c>
      <c r="E86" s="14">
        <v>2.7845574E7</v>
      </c>
      <c r="F86" s="14">
        <v>6.2861768E7</v>
      </c>
      <c r="G86" s="15">
        <f t="shared" si="1"/>
        <v>-35016194</v>
      </c>
      <c r="H86" s="16" t="str">
        <f>IF(F86=0,"YES",IF(E86/F86&gt;=1.15, IF(E86+F86&gt;=Validation!$C$24,"YES","NO"),"NO"))</f>
        <v>NO</v>
      </c>
      <c r="I86" s="17">
        <v>150000.0</v>
      </c>
      <c r="J86" s="18" t="str">
        <f t="shared" si="3"/>
        <v>NOT FUNDED</v>
      </c>
      <c r="K86" s="19">
        <f t="shared" si="4"/>
        <v>1875</v>
      </c>
      <c r="L86" s="20" t="str">
        <f t="shared" si="2"/>
        <v>Approval Threshold</v>
      </c>
    </row>
    <row r="87">
      <c r="A87" s="10" t="s">
        <v>182</v>
      </c>
      <c r="B87" s="21" t="s">
        <v>183</v>
      </c>
      <c r="C87" s="12">
        <v>3.2</v>
      </c>
      <c r="D87" s="13">
        <v>262.0</v>
      </c>
      <c r="E87" s="14">
        <v>1.172962E7</v>
      </c>
      <c r="F87" s="14">
        <v>4.6970957E7</v>
      </c>
      <c r="G87" s="15">
        <f t="shared" si="1"/>
        <v>-35241337</v>
      </c>
      <c r="H87" s="16" t="str">
        <f>IF(F87=0,"YES",IF(E87/F87&gt;=1.15, IF(E87+F87&gt;=Validation!$C$24,"YES","NO"),"NO"))</f>
        <v>NO</v>
      </c>
      <c r="I87" s="17">
        <v>72000.0</v>
      </c>
      <c r="J87" s="18" t="str">
        <f t="shared" si="3"/>
        <v>NOT FUNDED</v>
      </c>
      <c r="K87" s="19">
        <f t="shared" si="4"/>
        <v>1875</v>
      </c>
      <c r="L87" s="20" t="str">
        <f t="shared" si="2"/>
        <v>Approval Threshold</v>
      </c>
    </row>
    <row r="88">
      <c r="A88" s="10" t="s">
        <v>184</v>
      </c>
      <c r="B88" s="11" t="s">
        <v>185</v>
      </c>
      <c r="C88" s="12">
        <v>2.78</v>
      </c>
      <c r="D88" s="13">
        <v>330.0</v>
      </c>
      <c r="E88" s="14">
        <v>2.8042636E7</v>
      </c>
      <c r="F88" s="14">
        <v>6.3285423E7</v>
      </c>
      <c r="G88" s="15">
        <f t="shared" si="1"/>
        <v>-35242787</v>
      </c>
      <c r="H88" s="16" t="str">
        <f>IF(F88=0,"YES",IF(E88/F88&gt;=1.15, IF(E88+F88&gt;=Validation!$C$24,"YES","NO"),"NO"))</f>
        <v>NO</v>
      </c>
      <c r="I88" s="17">
        <v>29500.0</v>
      </c>
      <c r="J88" s="18" t="str">
        <f t="shared" si="3"/>
        <v>NOT FUNDED</v>
      </c>
      <c r="K88" s="19">
        <f t="shared" si="4"/>
        <v>1875</v>
      </c>
      <c r="L88" s="20" t="str">
        <f t="shared" si="2"/>
        <v>Approval Threshold</v>
      </c>
    </row>
    <row r="89">
      <c r="A89" s="10" t="s">
        <v>186</v>
      </c>
      <c r="B89" s="11" t="s">
        <v>187</v>
      </c>
      <c r="C89" s="12">
        <v>1.42</v>
      </c>
      <c r="D89" s="13">
        <v>396.0</v>
      </c>
      <c r="E89" s="14">
        <v>3.0207087E7</v>
      </c>
      <c r="F89" s="14">
        <v>6.5548043E7</v>
      </c>
      <c r="G89" s="15">
        <f t="shared" si="1"/>
        <v>-35340956</v>
      </c>
      <c r="H89" s="16" t="str">
        <f>IF(F89=0,"YES",IF(E89/F89&gt;=1.15, IF(E89+F89&gt;=Validation!$C$24,"YES","NO"),"NO"))</f>
        <v>NO</v>
      </c>
      <c r="I89" s="17">
        <v>200000.0</v>
      </c>
      <c r="J89" s="18" t="str">
        <f t="shared" si="3"/>
        <v>NOT FUNDED</v>
      </c>
      <c r="K89" s="19">
        <f t="shared" si="4"/>
        <v>1875</v>
      </c>
      <c r="L89" s="20" t="str">
        <f t="shared" si="2"/>
        <v>Approval Threshold</v>
      </c>
    </row>
    <row r="90">
      <c r="A90" s="10" t="s">
        <v>188</v>
      </c>
      <c r="B90" s="21" t="s">
        <v>189</v>
      </c>
      <c r="C90" s="12">
        <v>2.19</v>
      </c>
      <c r="D90" s="13">
        <v>301.0</v>
      </c>
      <c r="E90" s="14">
        <v>9086206.0</v>
      </c>
      <c r="F90" s="14">
        <v>4.503365E7</v>
      </c>
      <c r="G90" s="15">
        <f t="shared" si="1"/>
        <v>-35947444</v>
      </c>
      <c r="H90" s="16" t="str">
        <f>IF(F90=0,"YES",IF(E90/F90&gt;=1.15, IF(E90+F90&gt;=Validation!$C$24,"YES","NO"),"NO"))</f>
        <v>NO</v>
      </c>
      <c r="I90" s="17">
        <v>72000.0</v>
      </c>
      <c r="J90" s="18" t="str">
        <f t="shared" si="3"/>
        <v>NOT FUNDED</v>
      </c>
      <c r="K90" s="19">
        <f t="shared" si="4"/>
        <v>1875</v>
      </c>
      <c r="L90" s="20" t="str">
        <f t="shared" si="2"/>
        <v>Approval Threshold</v>
      </c>
    </row>
    <row r="91">
      <c r="A91" s="10" t="s">
        <v>190</v>
      </c>
      <c r="B91" s="11" t="s">
        <v>191</v>
      </c>
      <c r="C91" s="12">
        <v>2.29</v>
      </c>
      <c r="D91" s="13">
        <v>412.0</v>
      </c>
      <c r="E91" s="14">
        <v>2.2354804E7</v>
      </c>
      <c r="F91" s="14">
        <v>5.9438648E7</v>
      </c>
      <c r="G91" s="15">
        <f t="shared" si="1"/>
        <v>-37083844</v>
      </c>
      <c r="H91" s="16" t="str">
        <f>IF(F91=0,"YES",IF(E91/F91&gt;=1.15, IF(E91+F91&gt;=Validation!$C$24,"YES","NO"),"NO"))</f>
        <v>NO</v>
      </c>
      <c r="I91" s="17">
        <v>200000.0</v>
      </c>
      <c r="J91" s="18" t="str">
        <f t="shared" si="3"/>
        <v>NOT FUNDED</v>
      </c>
      <c r="K91" s="19">
        <f t="shared" si="4"/>
        <v>1875</v>
      </c>
      <c r="L91" s="20" t="str">
        <f t="shared" si="2"/>
        <v>Approval Threshold</v>
      </c>
    </row>
    <row r="92">
      <c r="A92" s="10" t="s">
        <v>192</v>
      </c>
      <c r="B92" s="11" t="s">
        <v>193</v>
      </c>
      <c r="C92" s="12">
        <v>2.67</v>
      </c>
      <c r="D92" s="13">
        <v>300.0</v>
      </c>
      <c r="E92" s="14">
        <v>2.1926375E7</v>
      </c>
      <c r="F92" s="14">
        <v>6.3383547E7</v>
      </c>
      <c r="G92" s="15">
        <f t="shared" si="1"/>
        <v>-41457172</v>
      </c>
      <c r="H92" s="16" t="str">
        <f>IF(F92=0,"YES",IF(E92/F92&gt;=1.15, IF(E92+F92&gt;=Validation!$C$24,"YES","NO"),"NO"))</f>
        <v>NO</v>
      </c>
      <c r="I92" s="17">
        <v>33000.0</v>
      </c>
      <c r="J92" s="18" t="str">
        <f t="shared" si="3"/>
        <v>NOT FUNDED</v>
      </c>
      <c r="K92" s="19">
        <f t="shared" si="4"/>
        <v>1875</v>
      </c>
      <c r="L92" s="20" t="str">
        <f t="shared" si="2"/>
        <v>Approval Threshold</v>
      </c>
    </row>
    <row r="93">
      <c r="A93" s="10" t="s">
        <v>194</v>
      </c>
      <c r="B93" s="11" t="s">
        <v>195</v>
      </c>
      <c r="C93" s="12">
        <v>2.33</v>
      </c>
      <c r="D93" s="13">
        <v>308.0</v>
      </c>
      <c r="E93" s="14">
        <v>2.1350177E7</v>
      </c>
      <c r="F93" s="14">
        <v>6.4287259E7</v>
      </c>
      <c r="G93" s="15">
        <f t="shared" si="1"/>
        <v>-42937082</v>
      </c>
      <c r="H93" s="16" t="str">
        <f>IF(F93=0,"YES",IF(E93/F93&gt;=1.15, IF(E93+F93&gt;=Validation!$C$24,"YES","NO"),"NO"))</f>
        <v>NO</v>
      </c>
      <c r="I93" s="17">
        <v>5000.0</v>
      </c>
      <c r="J93" s="18" t="str">
        <f t="shared" si="3"/>
        <v>NOT FUNDED</v>
      </c>
      <c r="K93" s="19">
        <f t="shared" si="4"/>
        <v>1875</v>
      </c>
      <c r="L93" s="20" t="str">
        <f t="shared" si="2"/>
        <v>Approval Threshold</v>
      </c>
    </row>
    <row r="94">
      <c r="A94" s="10" t="s">
        <v>196</v>
      </c>
      <c r="B94" s="11" t="s">
        <v>197</v>
      </c>
      <c r="C94" s="12">
        <v>1.92</v>
      </c>
      <c r="D94" s="13">
        <v>373.0</v>
      </c>
      <c r="E94" s="14">
        <v>2.8833724E7</v>
      </c>
      <c r="F94" s="14">
        <v>7.2105636E7</v>
      </c>
      <c r="G94" s="15">
        <f t="shared" si="1"/>
        <v>-43271912</v>
      </c>
      <c r="H94" s="16" t="str">
        <f>IF(F94=0,"YES",IF(E94/F94&gt;=1.15, IF(E94+F94&gt;=Validation!$C$24,"YES","NO"),"NO"))</f>
        <v>NO</v>
      </c>
      <c r="I94" s="17">
        <v>200000.0</v>
      </c>
      <c r="J94" s="18" t="str">
        <f t="shared" si="3"/>
        <v>NOT FUNDED</v>
      </c>
      <c r="K94" s="19">
        <f t="shared" si="4"/>
        <v>1875</v>
      </c>
      <c r="L94" s="20" t="str">
        <f t="shared" si="2"/>
        <v>Approval Threshold</v>
      </c>
    </row>
    <row r="95">
      <c r="A95" s="10" t="s">
        <v>198</v>
      </c>
      <c r="B95" s="11" t="s">
        <v>199</v>
      </c>
      <c r="C95" s="12">
        <v>3.11</v>
      </c>
      <c r="D95" s="13">
        <v>301.0</v>
      </c>
      <c r="E95" s="14">
        <v>2.238952E7</v>
      </c>
      <c r="F95" s="14">
        <v>6.8647219E7</v>
      </c>
      <c r="G95" s="15">
        <f t="shared" si="1"/>
        <v>-46257699</v>
      </c>
      <c r="H95" s="16" t="str">
        <f>IF(F95=0,"YES",IF(E95/F95&gt;=1.15, IF(E95+F95&gt;=Validation!$C$24,"YES","NO"),"NO"))</f>
        <v>NO</v>
      </c>
      <c r="I95" s="17">
        <v>90000.0</v>
      </c>
      <c r="J95" s="18" t="str">
        <f t="shared" si="3"/>
        <v>NOT FUNDED</v>
      </c>
      <c r="K95" s="19">
        <f t="shared" si="4"/>
        <v>1875</v>
      </c>
      <c r="L95" s="20" t="str">
        <f t="shared" si="2"/>
        <v>Approval Threshold</v>
      </c>
    </row>
    <row r="96">
      <c r="A96" s="10" t="s">
        <v>200</v>
      </c>
      <c r="B96" s="11" t="s">
        <v>201</v>
      </c>
      <c r="C96" s="12">
        <v>1.58</v>
      </c>
      <c r="D96" s="13">
        <v>360.0</v>
      </c>
      <c r="E96" s="14">
        <v>2.1402214E7</v>
      </c>
      <c r="F96" s="14">
        <v>6.978743E7</v>
      </c>
      <c r="G96" s="15">
        <f t="shared" si="1"/>
        <v>-48385216</v>
      </c>
      <c r="H96" s="16" t="str">
        <f>IF(F96=0,"YES",IF(E96/F96&gt;=1.15, IF(E96+F96&gt;=Validation!$C$24,"YES","NO"),"NO"))</f>
        <v>NO</v>
      </c>
      <c r="I96" s="17">
        <v>200000.0</v>
      </c>
      <c r="J96" s="18" t="str">
        <f t="shared" si="3"/>
        <v>NOT FUNDED</v>
      </c>
      <c r="K96" s="19">
        <f t="shared" si="4"/>
        <v>1875</v>
      </c>
      <c r="L96" s="20" t="str">
        <f t="shared" si="2"/>
        <v>Approval Threshold</v>
      </c>
    </row>
    <row r="97">
      <c r="A97" s="10" t="s">
        <v>202</v>
      </c>
      <c r="B97" s="21" t="s">
        <v>203</v>
      </c>
      <c r="C97" s="12">
        <v>1.17</v>
      </c>
      <c r="D97" s="13">
        <v>324.0</v>
      </c>
      <c r="E97" s="14">
        <v>3067019.0</v>
      </c>
      <c r="F97" s="14">
        <v>5.3356293E7</v>
      </c>
      <c r="G97" s="15">
        <f t="shared" si="1"/>
        <v>-50289274</v>
      </c>
      <c r="H97" s="16" t="str">
        <f>IF(F97=0,"YES",IF(E97/F97&gt;=1.15, IF(E97+F97&gt;=Validation!$C$24,"YES","NO"),"NO"))</f>
        <v>NO</v>
      </c>
      <c r="I97" s="17">
        <v>20000.0</v>
      </c>
      <c r="J97" s="18" t="str">
        <f t="shared" si="3"/>
        <v>NOT FUNDED</v>
      </c>
      <c r="K97" s="19">
        <f t="shared" si="4"/>
        <v>1875</v>
      </c>
      <c r="L97" s="20" t="str">
        <f t="shared" si="2"/>
        <v>Approval Threshold</v>
      </c>
    </row>
    <row r="98">
      <c r="A98" s="22" t="s">
        <v>204</v>
      </c>
      <c r="B98" s="23" t="s">
        <v>205</v>
      </c>
      <c r="C98" s="12">
        <v>1.5</v>
      </c>
      <c r="D98" s="13">
        <v>329.0</v>
      </c>
      <c r="E98" s="14">
        <v>3073289.0</v>
      </c>
      <c r="F98" s="14">
        <v>5.4679968E7</v>
      </c>
      <c r="G98" s="15">
        <f t="shared" si="1"/>
        <v>-51606679</v>
      </c>
      <c r="H98" s="16" t="str">
        <f>IF(F98=0,"YES",IF(E98/F98&gt;=1.15, IF(E98+F98&gt;=Validation!$C$24,"YES","NO"),"NO"))</f>
        <v>NO</v>
      </c>
      <c r="I98" s="17">
        <v>110000.0</v>
      </c>
      <c r="J98" s="18" t="str">
        <f t="shared" si="3"/>
        <v>NOT FUNDED</v>
      </c>
      <c r="K98" s="19">
        <f t="shared" si="4"/>
        <v>1875</v>
      </c>
      <c r="L98" s="20" t="str">
        <f t="shared" si="2"/>
        <v>Approval Threshold</v>
      </c>
    </row>
    <row r="99">
      <c r="A99" s="10" t="s">
        <v>206</v>
      </c>
      <c r="B99" s="11" t="s">
        <v>207</v>
      </c>
      <c r="C99" s="12">
        <v>1.11</v>
      </c>
      <c r="D99" s="13">
        <v>428.0</v>
      </c>
      <c r="E99" s="14">
        <v>2.2594541E7</v>
      </c>
      <c r="F99" s="14">
        <v>7.5325694E7</v>
      </c>
      <c r="G99" s="15">
        <f t="shared" si="1"/>
        <v>-52731153</v>
      </c>
      <c r="H99" s="16" t="str">
        <f>IF(F99=0,"YES",IF(E99/F99&gt;=1.15, IF(E99+F99&gt;=Validation!$C$24,"YES","NO"),"NO"))</f>
        <v>NO</v>
      </c>
      <c r="I99" s="17">
        <v>7634.0</v>
      </c>
      <c r="J99" s="18" t="str">
        <f t="shared" si="3"/>
        <v>NOT FUNDED</v>
      </c>
      <c r="K99" s="19">
        <f t="shared" si="4"/>
        <v>1875</v>
      </c>
      <c r="L99" s="20" t="str">
        <f t="shared" si="2"/>
        <v>Approval Threshold</v>
      </c>
    </row>
    <row r="100">
      <c r="A100" s="10" t="s">
        <v>208</v>
      </c>
      <c r="B100" s="11" t="s">
        <v>209</v>
      </c>
      <c r="C100" s="12">
        <v>1.5</v>
      </c>
      <c r="D100" s="13">
        <v>355.0</v>
      </c>
      <c r="E100" s="14">
        <v>1.9575676E7</v>
      </c>
      <c r="F100" s="14">
        <v>7.2387284E7</v>
      </c>
      <c r="G100" s="15">
        <f t="shared" si="1"/>
        <v>-52811608</v>
      </c>
      <c r="H100" s="16" t="str">
        <f>IF(F100=0,"YES",IF(E100/F100&gt;=1.15, IF(E100+F100&gt;=Validation!$C$24,"YES","NO"),"NO"))</f>
        <v>NO</v>
      </c>
      <c r="I100" s="17">
        <v>198000.0</v>
      </c>
      <c r="J100" s="18" t="str">
        <f t="shared" si="3"/>
        <v>NOT FUNDED</v>
      </c>
      <c r="K100" s="19">
        <f t="shared" si="4"/>
        <v>1875</v>
      </c>
      <c r="L100" s="20" t="str">
        <f t="shared" si="2"/>
        <v>Approval Threshold</v>
      </c>
    </row>
    <row r="101">
      <c r="A101" s="10" t="s">
        <v>210</v>
      </c>
      <c r="B101" s="21" t="s">
        <v>211</v>
      </c>
      <c r="C101" s="12">
        <v>1.73</v>
      </c>
      <c r="D101" s="13">
        <v>349.0</v>
      </c>
      <c r="E101" s="14">
        <v>3937778.0</v>
      </c>
      <c r="F101" s="14">
        <v>6.284503E7</v>
      </c>
      <c r="G101" s="15">
        <f t="shared" si="1"/>
        <v>-58907252</v>
      </c>
      <c r="H101" s="16" t="str">
        <f>IF(F101=0,"YES",IF(E101/F101&gt;=1.15, IF(E101+F101&gt;=Validation!$C$24,"YES","NO"),"NO"))</f>
        <v>NO</v>
      </c>
      <c r="I101" s="17">
        <v>320000.0</v>
      </c>
      <c r="J101" s="18" t="str">
        <f t="shared" si="3"/>
        <v>NOT FUNDED</v>
      </c>
      <c r="K101" s="19">
        <f t="shared" si="4"/>
        <v>1875</v>
      </c>
      <c r="L101" s="20" t="str">
        <f t="shared" si="2"/>
        <v>Approval Threshold</v>
      </c>
    </row>
    <row r="102">
      <c r="A102" s="10" t="s">
        <v>212</v>
      </c>
      <c r="B102" s="11" t="s">
        <v>213</v>
      </c>
      <c r="C102" s="12">
        <v>1.11</v>
      </c>
      <c r="D102" s="13">
        <v>510.0</v>
      </c>
      <c r="E102" s="14">
        <v>2.4087319E7</v>
      </c>
      <c r="F102" s="14">
        <v>8.5353349E7</v>
      </c>
      <c r="G102" s="15">
        <f t="shared" si="1"/>
        <v>-61266030</v>
      </c>
      <c r="H102" s="16" t="str">
        <f>IF(F102=0,"YES",IF(E102/F102&gt;=1.15, IF(E102+F102&gt;=Validation!$C$24,"YES","NO"),"NO"))</f>
        <v>NO</v>
      </c>
      <c r="I102" s="17">
        <v>550000.0</v>
      </c>
      <c r="J102" s="18" t="str">
        <f t="shared" si="3"/>
        <v>NOT FUNDED</v>
      </c>
      <c r="K102" s="19">
        <f t="shared" si="4"/>
        <v>1875</v>
      </c>
      <c r="L102" s="20" t="str">
        <f t="shared" si="2"/>
        <v>Approval Threshold</v>
      </c>
    </row>
    <row r="103">
      <c r="A103" s="10" t="s">
        <v>214</v>
      </c>
      <c r="B103" s="21" t="s">
        <v>215</v>
      </c>
      <c r="C103" s="12">
        <v>1.0</v>
      </c>
      <c r="D103" s="13">
        <v>481.0</v>
      </c>
      <c r="E103" s="14">
        <v>1.2634544E7</v>
      </c>
      <c r="F103" s="14">
        <v>7.4414723E7</v>
      </c>
      <c r="G103" s="15">
        <f t="shared" si="1"/>
        <v>-61780179</v>
      </c>
      <c r="H103" s="16" t="str">
        <f>IF(F103=0,"YES",IF(E103/F103&gt;=1.15, IF(E103+F103&gt;=Validation!$C$24,"YES","NO"),"NO"))</f>
        <v>NO</v>
      </c>
      <c r="I103" s="17">
        <v>5.0</v>
      </c>
      <c r="J103" s="18" t="str">
        <f t="shared" si="3"/>
        <v>NOT FUNDED</v>
      </c>
      <c r="K103" s="19">
        <f t="shared" si="4"/>
        <v>1875</v>
      </c>
      <c r="L103" s="20" t="str">
        <f t="shared" si="2"/>
        <v>Approval Threshold</v>
      </c>
    </row>
  </sheetData>
  <autoFilter ref="$A$1:$I$103">
    <sortState ref="A1:I103">
      <sortCondition descending="1" ref="G1:G103"/>
      <sortCondition ref="A1:A103"/>
    </sortState>
  </autoFilter>
  <conditionalFormatting sqref="J2:J103">
    <cfRule type="cellIs" dxfId="0" priority="1" operator="equal">
      <formula>"FUNDED"</formula>
    </cfRule>
  </conditionalFormatting>
  <conditionalFormatting sqref="J2:J103">
    <cfRule type="cellIs" dxfId="1" priority="2" operator="equal">
      <formula>"NOT FUNDED"</formula>
    </cfRule>
  </conditionalFormatting>
  <conditionalFormatting sqref="L2:L103">
    <cfRule type="cellIs" dxfId="0" priority="3" operator="greaterThan">
      <formula>999</formula>
    </cfRule>
  </conditionalFormatting>
  <conditionalFormatting sqref="L2:L103">
    <cfRule type="cellIs" dxfId="0" priority="4" operator="greaterThan">
      <formula>999</formula>
    </cfRule>
  </conditionalFormatting>
  <conditionalFormatting sqref="L2:L103">
    <cfRule type="containsText" dxfId="1" priority="5" operator="containsText" text="NOT FUNDED">
      <formula>NOT(ISERROR(SEARCH(("NOT FUNDED"),(L2))))</formula>
    </cfRule>
  </conditionalFormatting>
  <conditionalFormatting sqref="L2:L103">
    <cfRule type="cellIs" dxfId="2" priority="6" operator="equal">
      <formula>"Over Budget"</formula>
    </cfRule>
  </conditionalFormatting>
  <conditionalFormatting sqref="L2:L103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</hyperlinks>
  <drawing r:id="rId10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776</v>
      </c>
      <c r="B2" s="26" t="s">
        <v>777</v>
      </c>
      <c r="C2" s="27">
        <v>4.87</v>
      </c>
      <c r="D2" s="28">
        <v>900.0</v>
      </c>
      <c r="E2" s="29">
        <v>2.66985678E8</v>
      </c>
      <c r="F2" s="29">
        <v>2169246.0</v>
      </c>
      <c r="G2" s="15">
        <f t="shared" ref="G2:G42" si="1">E2-F2</f>
        <v>264816432</v>
      </c>
      <c r="H2" s="16" t="str">
        <f>IF(F2=0,"YES",IF(E2/F2&gt;=1.15, IF(E2+F2&gt;=Validation!$C$24,"YES","NO"),"NO"))</f>
        <v>YES</v>
      </c>
      <c r="I2" s="30">
        <v>12500.0</v>
      </c>
      <c r="J2" s="18" t="str">
        <f>If(Validation!C2&gt;=I2,IF(H2="Yes","FUNDED","NOT FUNDED"),"NOT FUNDED")</f>
        <v>FUNDED</v>
      </c>
      <c r="K2" s="19">
        <f>If(Validation!C11&gt;=I2,Validation!C11-I2,Validation!C11)</f>
        <v>62500</v>
      </c>
      <c r="L2" s="20" t="str">
        <f t="shared" ref="L2:L42" si="2">If(H2="YES",IF(J2="FUNDED","","Over Budget"),"Approval Threshold")</f>
        <v/>
      </c>
    </row>
    <row r="3">
      <c r="A3" s="25" t="s">
        <v>778</v>
      </c>
      <c r="B3" s="26" t="s">
        <v>779</v>
      </c>
      <c r="C3" s="27">
        <v>4.56</v>
      </c>
      <c r="D3" s="28">
        <v>557.0</v>
      </c>
      <c r="E3" s="29">
        <v>2.74792987E8</v>
      </c>
      <c r="F3" s="29">
        <v>1.8877068E7</v>
      </c>
      <c r="G3" s="15">
        <f t="shared" si="1"/>
        <v>255915919</v>
      </c>
      <c r="H3" s="16" t="str">
        <f>IF(F3=0,"YES",IF(E3/F3&gt;=1.15, IF(E3+F3&gt;=Validation!$C$24,"YES","NO"),"NO"))</f>
        <v>YES</v>
      </c>
      <c r="I3" s="30">
        <v>16830.0</v>
      </c>
      <c r="J3" s="18" t="str">
        <f t="shared" ref="J3:J42" si="3">If(K2&gt;=I3,IF(H3="Yes","FUNDED","NOT FUNDED"),"NOT FUNDED")</f>
        <v>FUNDED</v>
      </c>
      <c r="K3" s="19">
        <f t="shared" ref="K3:K42" si="4">If(J3="FUNDED",IF(K2&gt;=I3,(K2-I3),K2),K2)</f>
        <v>45670</v>
      </c>
      <c r="L3" s="20" t="str">
        <f t="shared" si="2"/>
        <v/>
      </c>
    </row>
    <row r="4">
      <c r="A4" s="25" t="s">
        <v>780</v>
      </c>
      <c r="B4" s="26" t="s">
        <v>781</v>
      </c>
      <c r="C4" s="27">
        <v>4.81</v>
      </c>
      <c r="D4" s="28">
        <v>552.0</v>
      </c>
      <c r="E4" s="29">
        <v>1.1096151E8</v>
      </c>
      <c r="F4" s="29">
        <v>1835346.0</v>
      </c>
      <c r="G4" s="15">
        <f t="shared" si="1"/>
        <v>109126164</v>
      </c>
      <c r="H4" s="16" t="str">
        <f>IF(F4=0,"YES",IF(E4/F4&gt;=1.15, IF(E4+F4&gt;=Validation!$C$24,"YES","NO"),"NO"))</f>
        <v>YES</v>
      </c>
      <c r="I4" s="30">
        <v>4360.0</v>
      </c>
      <c r="J4" s="18" t="str">
        <f t="shared" si="3"/>
        <v>FUNDED</v>
      </c>
      <c r="K4" s="19">
        <f t="shared" si="4"/>
        <v>41310</v>
      </c>
      <c r="L4" s="20" t="str">
        <f t="shared" si="2"/>
        <v/>
      </c>
    </row>
    <row r="5">
      <c r="A5" s="25" t="s">
        <v>782</v>
      </c>
      <c r="B5" s="26" t="s">
        <v>783</v>
      </c>
      <c r="C5" s="27">
        <v>5.0</v>
      </c>
      <c r="D5" s="28">
        <v>778.0</v>
      </c>
      <c r="E5" s="29">
        <v>1.32579742E8</v>
      </c>
      <c r="F5" s="29">
        <v>2.8576549E7</v>
      </c>
      <c r="G5" s="15">
        <f t="shared" si="1"/>
        <v>104003193</v>
      </c>
      <c r="H5" s="16" t="str">
        <f>IF(F5=0,"YES",IF(E5/F5&gt;=1.15, IF(E5+F5&gt;=Validation!$C$24,"YES","NO"),"NO"))</f>
        <v>YES</v>
      </c>
      <c r="I5" s="30">
        <v>8000.0</v>
      </c>
      <c r="J5" s="18" t="str">
        <f t="shared" si="3"/>
        <v>FUNDED</v>
      </c>
      <c r="K5" s="19">
        <f t="shared" si="4"/>
        <v>33310</v>
      </c>
      <c r="L5" s="20" t="str">
        <f t="shared" si="2"/>
        <v/>
      </c>
    </row>
    <row r="6">
      <c r="A6" s="25" t="s">
        <v>784</v>
      </c>
      <c r="B6" s="26" t="s">
        <v>785</v>
      </c>
      <c r="C6" s="27">
        <v>4.47</v>
      </c>
      <c r="D6" s="28">
        <v>387.0</v>
      </c>
      <c r="E6" s="29">
        <v>1.06304995E8</v>
      </c>
      <c r="F6" s="29">
        <v>2633615.0</v>
      </c>
      <c r="G6" s="15">
        <f t="shared" si="1"/>
        <v>103671380</v>
      </c>
      <c r="H6" s="16" t="str">
        <f>IF(F6=0,"YES",IF(E6/F6&gt;=1.15, IF(E6+F6&gt;=Validation!$C$24,"YES","NO"),"NO"))</f>
        <v>YES</v>
      </c>
      <c r="I6" s="30">
        <v>4000.0</v>
      </c>
      <c r="J6" s="18" t="str">
        <f t="shared" si="3"/>
        <v>FUNDED</v>
      </c>
      <c r="K6" s="19">
        <f t="shared" si="4"/>
        <v>29310</v>
      </c>
      <c r="L6" s="20" t="str">
        <f t="shared" si="2"/>
        <v/>
      </c>
    </row>
    <row r="7">
      <c r="A7" s="25" t="s">
        <v>786</v>
      </c>
      <c r="B7" s="26" t="s">
        <v>787</v>
      </c>
      <c r="C7" s="27">
        <v>4.83</v>
      </c>
      <c r="D7" s="28">
        <v>654.0</v>
      </c>
      <c r="E7" s="29">
        <v>1.25059669E8</v>
      </c>
      <c r="F7" s="29">
        <v>2.2547799E7</v>
      </c>
      <c r="G7" s="15">
        <f t="shared" si="1"/>
        <v>102511870</v>
      </c>
      <c r="H7" s="16" t="str">
        <f>IF(F7=0,"YES",IF(E7/F7&gt;=1.15, IF(E7+F7&gt;=Validation!$C$24,"YES","NO"),"NO"))</f>
        <v>YES</v>
      </c>
      <c r="I7" s="30">
        <v>29000.0</v>
      </c>
      <c r="J7" s="18" t="str">
        <f t="shared" si="3"/>
        <v>FUNDED</v>
      </c>
      <c r="K7" s="19">
        <f t="shared" si="4"/>
        <v>310</v>
      </c>
      <c r="L7" s="20" t="str">
        <f t="shared" si="2"/>
        <v/>
      </c>
    </row>
    <row r="8">
      <c r="A8" s="25" t="s">
        <v>788</v>
      </c>
      <c r="B8" s="26" t="s">
        <v>789</v>
      </c>
      <c r="C8" s="27">
        <v>4.4</v>
      </c>
      <c r="D8" s="28">
        <v>273.0</v>
      </c>
      <c r="E8" s="29">
        <v>9.0505467E7</v>
      </c>
      <c r="F8" s="29">
        <v>2586679.0</v>
      </c>
      <c r="G8" s="15">
        <f t="shared" si="1"/>
        <v>87918788</v>
      </c>
      <c r="H8" s="16" t="str">
        <f>IF(F8=0,"YES",IF(E8/F8&gt;=1.15, IF(E8+F8&gt;=Validation!$C$24,"YES","NO"),"NO"))</f>
        <v>YES</v>
      </c>
      <c r="I8" s="30">
        <v>3650.0</v>
      </c>
      <c r="J8" s="18" t="str">
        <f t="shared" si="3"/>
        <v>NOT FUNDED</v>
      </c>
      <c r="K8" s="19">
        <f t="shared" si="4"/>
        <v>310</v>
      </c>
      <c r="L8" s="20" t="str">
        <f t="shared" si="2"/>
        <v>Over Budget</v>
      </c>
    </row>
    <row r="9">
      <c r="A9" s="25" t="s">
        <v>790</v>
      </c>
      <c r="B9" s="26" t="s">
        <v>791</v>
      </c>
      <c r="C9" s="27">
        <v>4.71</v>
      </c>
      <c r="D9" s="28">
        <v>584.0</v>
      </c>
      <c r="E9" s="29">
        <v>1.03851532E8</v>
      </c>
      <c r="F9" s="29">
        <v>2.1935886E7</v>
      </c>
      <c r="G9" s="15">
        <f t="shared" si="1"/>
        <v>81915646</v>
      </c>
      <c r="H9" s="16" t="str">
        <f>IF(F9=0,"YES",IF(E9/F9&gt;=1.15, IF(E9+F9&gt;=Validation!$C$24,"YES","NO"),"NO"))</f>
        <v>YES</v>
      </c>
      <c r="I9" s="30">
        <v>6200.0</v>
      </c>
      <c r="J9" s="18" t="str">
        <f t="shared" si="3"/>
        <v>NOT FUNDED</v>
      </c>
      <c r="K9" s="19">
        <f t="shared" si="4"/>
        <v>310</v>
      </c>
      <c r="L9" s="20" t="str">
        <f t="shared" si="2"/>
        <v>Over Budget</v>
      </c>
    </row>
    <row r="10">
      <c r="A10" s="25" t="s">
        <v>792</v>
      </c>
      <c r="B10" s="26" t="s">
        <v>793</v>
      </c>
      <c r="C10" s="27">
        <v>4.73</v>
      </c>
      <c r="D10" s="28">
        <v>447.0</v>
      </c>
      <c r="E10" s="29">
        <v>8.6481197E7</v>
      </c>
      <c r="F10" s="29">
        <v>2.270588E7</v>
      </c>
      <c r="G10" s="15">
        <f t="shared" si="1"/>
        <v>63775317</v>
      </c>
      <c r="H10" s="16" t="str">
        <f>IF(F10=0,"YES",IF(E10/F10&gt;=1.15, IF(E10+F10&gt;=Validation!$C$24,"YES","NO"),"NO"))</f>
        <v>YES</v>
      </c>
      <c r="I10" s="30">
        <v>7000.0</v>
      </c>
      <c r="J10" s="18" t="str">
        <f t="shared" si="3"/>
        <v>NOT FUNDED</v>
      </c>
      <c r="K10" s="19">
        <f t="shared" si="4"/>
        <v>310</v>
      </c>
      <c r="L10" s="20" t="str">
        <f t="shared" si="2"/>
        <v>Over Budget</v>
      </c>
    </row>
    <row r="11">
      <c r="A11" s="25" t="s">
        <v>794</v>
      </c>
      <c r="B11" s="26" t="s">
        <v>795</v>
      </c>
      <c r="C11" s="27">
        <v>4.67</v>
      </c>
      <c r="D11" s="28">
        <v>376.0</v>
      </c>
      <c r="E11" s="29">
        <v>8.2283855E7</v>
      </c>
      <c r="F11" s="29">
        <v>2.2352827E7</v>
      </c>
      <c r="G11" s="15">
        <f t="shared" si="1"/>
        <v>59931028</v>
      </c>
      <c r="H11" s="16" t="str">
        <f>IF(F11=0,"YES",IF(E11/F11&gt;=1.15, IF(E11+F11&gt;=Validation!$C$24,"YES","NO"),"NO"))</f>
        <v>YES</v>
      </c>
      <c r="I11" s="30">
        <v>5620.0</v>
      </c>
      <c r="J11" s="18" t="str">
        <f t="shared" si="3"/>
        <v>NOT FUNDED</v>
      </c>
      <c r="K11" s="19">
        <f t="shared" si="4"/>
        <v>310</v>
      </c>
      <c r="L11" s="20" t="str">
        <f t="shared" si="2"/>
        <v>Over Budget</v>
      </c>
    </row>
    <row r="12">
      <c r="A12" s="25" t="s">
        <v>796</v>
      </c>
      <c r="B12" s="26" t="s">
        <v>797</v>
      </c>
      <c r="C12" s="27">
        <v>4.22</v>
      </c>
      <c r="D12" s="28">
        <v>239.0</v>
      </c>
      <c r="E12" s="29">
        <v>5.7383047E7</v>
      </c>
      <c r="F12" s="29">
        <v>8668049.0</v>
      </c>
      <c r="G12" s="15">
        <f t="shared" si="1"/>
        <v>48714998</v>
      </c>
      <c r="H12" s="16" t="str">
        <f>IF(F12=0,"YES",IF(E12/F12&gt;=1.15, IF(E12+F12&gt;=Validation!$C$24,"YES","NO"),"NO"))</f>
        <v>YES</v>
      </c>
      <c r="I12" s="30">
        <v>2535.0</v>
      </c>
      <c r="J12" s="18" t="str">
        <f t="shared" si="3"/>
        <v>NOT FUNDED</v>
      </c>
      <c r="K12" s="19">
        <f t="shared" si="4"/>
        <v>310</v>
      </c>
      <c r="L12" s="20" t="str">
        <f t="shared" si="2"/>
        <v>Over Budget</v>
      </c>
    </row>
    <row r="13">
      <c r="A13" s="25" t="s">
        <v>798</v>
      </c>
      <c r="B13" s="26" t="s">
        <v>799</v>
      </c>
      <c r="C13" s="27">
        <v>4.25</v>
      </c>
      <c r="D13" s="28">
        <v>284.0</v>
      </c>
      <c r="E13" s="29">
        <v>6.3577738E7</v>
      </c>
      <c r="F13" s="29">
        <v>1.4915472E7</v>
      </c>
      <c r="G13" s="15">
        <f t="shared" si="1"/>
        <v>48662266</v>
      </c>
      <c r="H13" s="16" t="str">
        <f>IF(F13=0,"YES",IF(E13/F13&gt;=1.15, IF(E13+F13&gt;=Validation!$C$24,"YES","NO"),"NO"))</f>
        <v>YES</v>
      </c>
      <c r="I13" s="30">
        <v>10000.0</v>
      </c>
      <c r="J13" s="18" t="str">
        <f t="shared" si="3"/>
        <v>NOT FUNDED</v>
      </c>
      <c r="K13" s="19">
        <f t="shared" si="4"/>
        <v>310</v>
      </c>
      <c r="L13" s="20" t="str">
        <f t="shared" si="2"/>
        <v>Over Budget</v>
      </c>
    </row>
    <row r="14">
      <c r="A14" s="25" t="s">
        <v>800</v>
      </c>
      <c r="B14" s="26" t="s">
        <v>801</v>
      </c>
      <c r="C14" s="27">
        <v>4.4</v>
      </c>
      <c r="D14" s="28">
        <v>292.0</v>
      </c>
      <c r="E14" s="29">
        <v>6.0816456E7</v>
      </c>
      <c r="F14" s="29">
        <v>2.6657229E7</v>
      </c>
      <c r="G14" s="15">
        <f t="shared" si="1"/>
        <v>34159227</v>
      </c>
      <c r="H14" s="16" t="str">
        <f>IF(F14=0,"YES",IF(E14/F14&gt;=1.15, IF(E14+F14&gt;=Validation!$C$24,"YES","NO"),"NO"))</f>
        <v>YES</v>
      </c>
      <c r="I14" s="30">
        <v>12000.0</v>
      </c>
      <c r="J14" s="18" t="str">
        <f t="shared" si="3"/>
        <v>NOT FUNDED</v>
      </c>
      <c r="K14" s="19">
        <f t="shared" si="4"/>
        <v>310</v>
      </c>
      <c r="L14" s="20" t="str">
        <f t="shared" si="2"/>
        <v>Over Budget</v>
      </c>
    </row>
    <row r="15">
      <c r="A15" s="25" t="s">
        <v>802</v>
      </c>
      <c r="B15" s="26" t="s">
        <v>803</v>
      </c>
      <c r="C15" s="27">
        <v>4.17</v>
      </c>
      <c r="D15" s="28">
        <v>191.0</v>
      </c>
      <c r="E15" s="29">
        <v>3.8817767E7</v>
      </c>
      <c r="F15" s="29">
        <v>1.5482525E7</v>
      </c>
      <c r="G15" s="15">
        <f t="shared" si="1"/>
        <v>23335242</v>
      </c>
      <c r="H15" s="16" t="str">
        <f>IF(F15=0,"YES",IF(E15/F15&gt;=1.15, IF(E15+F15&gt;=Validation!$C$24,"YES","NO"),"NO"))</f>
        <v>YES</v>
      </c>
      <c r="I15" s="30">
        <v>11340.0</v>
      </c>
      <c r="J15" s="18" t="str">
        <f t="shared" si="3"/>
        <v>NOT FUNDED</v>
      </c>
      <c r="K15" s="19">
        <f t="shared" si="4"/>
        <v>310</v>
      </c>
      <c r="L15" s="20" t="str">
        <f t="shared" si="2"/>
        <v>Over Budget</v>
      </c>
    </row>
    <row r="16">
      <c r="A16" s="25" t="s">
        <v>804</v>
      </c>
      <c r="B16" s="26" t="s">
        <v>805</v>
      </c>
      <c r="C16" s="27">
        <v>3.67</v>
      </c>
      <c r="D16" s="28">
        <v>181.0</v>
      </c>
      <c r="E16" s="29">
        <v>3.6400457E7</v>
      </c>
      <c r="F16" s="29">
        <v>1.4922269E7</v>
      </c>
      <c r="G16" s="15">
        <f t="shared" si="1"/>
        <v>21478188</v>
      </c>
      <c r="H16" s="16" t="str">
        <f>IF(F16=0,"YES",IF(E16/F16&gt;=1.15, IF(E16+F16&gt;=Validation!$C$24,"YES","NO"),"NO"))</f>
        <v>YES</v>
      </c>
      <c r="I16" s="30">
        <v>4000.0</v>
      </c>
      <c r="J16" s="18" t="str">
        <f t="shared" si="3"/>
        <v>NOT FUNDED</v>
      </c>
      <c r="K16" s="19">
        <f t="shared" si="4"/>
        <v>310</v>
      </c>
      <c r="L16" s="20" t="str">
        <f t="shared" si="2"/>
        <v>Over Budget</v>
      </c>
    </row>
    <row r="17">
      <c r="A17" s="25" t="s">
        <v>806</v>
      </c>
      <c r="B17" s="26" t="s">
        <v>807</v>
      </c>
      <c r="C17" s="27">
        <v>4.14</v>
      </c>
      <c r="D17" s="28">
        <v>214.0</v>
      </c>
      <c r="E17" s="29">
        <v>3.6924918E7</v>
      </c>
      <c r="F17" s="29">
        <v>1.5841008E7</v>
      </c>
      <c r="G17" s="15">
        <f t="shared" si="1"/>
        <v>21083910</v>
      </c>
      <c r="H17" s="16" t="str">
        <f>IF(F17=0,"YES",IF(E17/F17&gt;=1.15, IF(E17+F17&gt;=Validation!$C$24,"YES","NO"),"NO"))</f>
        <v>YES</v>
      </c>
      <c r="I17" s="30">
        <v>10420.0</v>
      </c>
      <c r="J17" s="18" t="str">
        <f t="shared" si="3"/>
        <v>NOT FUNDED</v>
      </c>
      <c r="K17" s="19">
        <f t="shared" si="4"/>
        <v>310</v>
      </c>
      <c r="L17" s="20" t="str">
        <f t="shared" si="2"/>
        <v>Over Budget</v>
      </c>
    </row>
    <row r="18">
      <c r="A18" s="25" t="s">
        <v>808</v>
      </c>
      <c r="B18" s="26" t="s">
        <v>809</v>
      </c>
      <c r="C18" s="27">
        <v>4.0</v>
      </c>
      <c r="D18" s="28">
        <v>206.0</v>
      </c>
      <c r="E18" s="29">
        <v>4.7821577E7</v>
      </c>
      <c r="F18" s="29">
        <v>2.7430212E7</v>
      </c>
      <c r="G18" s="15">
        <f t="shared" si="1"/>
        <v>20391365</v>
      </c>
      <c r="H18" s="16" t="str">
        <f>IF(F18=0,"YES",IF(E18/F18&gt;=1.15, IF(E18+F18&gt;=Validation!$C$24,"YES","NO"),"NO"))</f>
        <v>YES</v>
      </c>
      <c r="I18" s="30">
        <v>28380.0</v>
      </c>
      <c r="J18" s="18" t="str">
        <f t="shared" si="3"/>
        <v>NOT FUNDED</v>
      </c>
      <c r="K18" s="19">
        <f t="shared" si="4"/>
        <v>310</v>
      </c>
      <c r="L18" s="20" t="str">
        <f t="shared" si="2"/>
        <v>Over Budget</v>
      </c>
    </row>
    <row r="19">
      <c r="A19" s="25" t="s">
        <v>810</v>
      </c>
      <c r="B19" s="26" t="s">
        <v>811</v>
      </c>
      <c r="C19" s="27">
        <v>4.0</v>
      </c>
      <c r="D19" s="28">
        <v>197.0</v>
      </c>
      <c r="E19" s="29">
        <v>3.5464084E7</v>
      </c>
      <c r="F19" s="29">
        <v>1.5291474E7</v>
      </c>
      <c r="G19" s="15">
        <f t="shared" si="1"/>
        <v>20172610</v>
      </c>
      <c r="H19" s="16" t="str">
        <f>IF(F19=0,"YES",IF(E19/F19&gt;=1.15, IF(E19+F19&gt;=Validation!$C$24,"YES","NO"),"NO"))</f>
        <v>YES</v>
      </c>
      <c r="I19" s="30">
        <v>15000.0</v>
      </c>
      <c r="J19" s="18" t="str">
        <f t="shared" si="3"/>
        <v>NOT FUNDED</v>
      </c>
      <c r="K19" s="19">
        <f t="shared" si="4"/>
        <v>310</v>
      </c>
      <c r="L19" s="20" t="str">
        <f t="shared" si="2"/>
        <v>Over Budget</v>
      </c>
    </row>
    <row r="20">
      <c r="A20" s="25" t="s">
        <v>812</v>
      </c>
      <c r="B20" s="26" t="s">
        <v>813</v>
      </c>
      <c r="C20" s="27">
        <v>3.5</v>
      </c>
      <c r="D20" s="28">
        <v>161.0</v>
      </c>
      <c r="E20" s="29">
        <v>3.4354174E7</v>
      </c>
      <c r="F20" s="29">
        <v>1.4685482E7</v>
      </c>
      <c r="G20" s="15">
        <f t="shared" si="1"/>
        <v>19668692</v>
      </c>
      <c r="H20" s="16" t="str">
        <f>IF(F20=0,"YES",IF(E20/F20&gt;=1.15, IF(E20+F20&gt;=Validation!$C$24,"YES","NO"),"NO"))</f>
        <v>YES</v>
      </c>
      <c r="I20" s="30">
        <v>3800.0</v>
      </c>
      <c r="J20" s="18" t="str">
        <f t="shared" si="3"/>
        <v>NOT FUNDED</v>
      </c>
      <c r="K20" s="19">
        <f t="shared" si="4"/>
        <v>310</v>
      </c>
      <c r="L20" s="20" t="str">
        <f t="shared" si="2"/>
        <v>Over Budget</v>
      </c>
    </row>
    <row r="21">
      <c r="A21" s="25" t="s">
        <v>814</v>
      </c>
      <c r="B21" s="26" t="s">
        <v>815</v>
      </c>
      <c r="C21" s="27">
        <v>4.04</v>
      </c>
      <c r="D21" s="28">
        <v>306.0</v>
      </c>
      <c r="E21" s="29">
        <v>4.1925023E7</v>
      </c>
      <c r="F21" s="29">
        <v>2.5953126E7</v>
      </c>
      <c r="G21" s="15">
        <f t="shared" si="1"/>
        <v>15971897</v>
      </c>
      <c r="H21" s="16" t="str">
        <f>IF(F21=0,"YES",IF(E21/F21&gt;=1.15, IF(E21+F21&gt;=Validation!$C$24,"YES","NO"),"NO"))</f>
        <v>YES</v>
      </c>
      <c r="I21" s="30">
        <v>6000.0</v>
      </c>
      <c r="J21" s="18" t="str">
        <f t="shared" si="3"/>
        <v>NOT FUNDED</v>
      </c>
      <c r="K21" s="19">
        <f t="shared" si="4"/>
        <v>310</v>
      </c>
      <c r="L21" s="20" t="str">
        <f t="shared" si="2"/>
        <v>Over Budget</v>
      </c>
    </row>
    <row r="22">
      <c r="A22" s="25" t="s">
        <v>816</v>
      </c>
      <c r="B22" s="26" t="s">
        <v>817</v>
      </c>
      <c r="C22" s="27">
        <v>2.75</v>
      </c>
      <c r="D22" s="28">
        <v>156.0</v>
      </c>
      <c r="E22" s="29">
        <v>3.3319195E7</v>
      </c>
      <c r="F22" s="29">
        <v>1.9350025E7</v>
      </c>
      <c r="G22" s="15">
        <f t="shared" si="1"/>
        <v>13969170</v>
      </c>
      <c r="H22" s="16" t="str">
        <f>IF(F22=0,"YES",IF(E22/F22&gt;=1.15, IF(E22+F22&gt;=Validation!$C$24,"YES","NO"),"NO"))</f>
        <v>YES</v>
      </c>
      <c r="I22" s="30">
        <v>2000.0</v>
      </c>
      <c r="J22" s="18" t="str">
        <f t="shared" si="3"/>
        <v>NOT FUNDED</v>
      </c>
      <c r="K22" s="19">
        <f t="shared" si="4"/>
        <v>310</v>
      </c>
      <c r="L22" s="20" t="str">
        <f t="shared" si="2"/>
        <v>Over Budget</v>
      </c>
    </row>
    <row r="23">
      <c r="A23" s="25" t="s">
        <v>818</v>
      </c>
      <c r="B23" s="26" t="s">
        <v>819</v>
      </c>
      <c r="C23" s="27">
        <v>3.52</v>
      </c>
      <c r="D23" s="28">
        <v>210.0</v>
      </c>
      <c r="E23" s="29">
        <v>3.9093698E7</v>
      </c>
      <c r="F23" s="29">
        <v>2.892686E7</v>
      </c>
      <c r="G23" s="15">
        <f t="shared" si="1"/>
        <v>10166838</v>
      </c>
      <c r="H23" s="16" t="str">
        <f>IF(F23=0,"YES",IF(E23/F23&gt;=1.15, IF(E23+F23&gt;=Validation!$C$24,"YES","NO"),"NO"))</f>
        <v>YES</v>
      </c>
      <c r="I23" s="30">
        <v>31780.0</v>
      </c>
      <c r="J23" s="18" t="str">
        <f t="shared" si="3"/>
        <v>NOT FUNDED</v>
      </c>
      <c r="K23" s="19">
        <f t="shared" si="4"/>
        <v>310</v>
      </c>
      <c r="L23" s="20" t="str">
        <f t="shared" si="2"/>
        <v>Over Budget</v>
      </c>
    </row>
    <row r="24">
      <c r="A24" s="25" t="s">
        <v>820</v>
      </c>
      <c r="B24" s="26" t="s">
        <v>821</v>
      </c>
      <c r="C24" s="27">
        <v>3.87</v>
      </c>
      <c r="D24" s="28">
        <v>178.0</v>
      </c>
      <c r="E24" s="29">
        <v>3.6435183E7</v>
      </c>
      <c r="F24" s="29">
        <v>2.8514992E7</v>
      </c>
      <c r="G24" s="15">
        <f t="shared" si="1"/>
        <v>7920191</v>
      </c>
      <c r="H24" s="16" t="str">
        <f>IF(F24=0,"YES",IF(E24/F24&gt;=1.15, IF(E24+F24&gt;=Validation!$C$24,"YES","NO"),"NO"))</f>
        <v>YES</v>
      </c>
      <c r="I24" s="30">
        <v>18000.0</v>
      </c>
      <c r="J24" s="18" t="str">
        <f t="shared" si="3"/>
        <v>NOT FUNDED</v>
      </c>
      <c r="K24" s="19">
        <f t="shared" si="4"/>
        <v>310</v>
      </c>
      <c r="L24" s="20" t="str">
        <f t="shared" si="2"/>
        <v>Over Budget</v>
      </c>
    </row>
    <row r="25">
      <c r="A25" s="25" t="s">
        <v>822</v>
      </c>
      <c r="B25" s="26" t="s">
        <v>823</v>
      </c>
      <c r="C25" s="27">
        <v>3.67</v>
      </c>
      <c r="D25" s="28">
        <v>190.0</v>
      </c>
      <c r="E25" s="29">
        <v>3.5194325E7</v>
      </c>
      <c r="F25" s="29">
        <v>2.7855773E7</v>
      </c>
      <c r="G25" s="15">
        <f t="shared" si="1"/>
        <v>7338552</v>
      </c>
      <c r="H25" s="16" t="str">
        <f>IF(F25=0,"YES",IF(E25/F25&gt;=1.15, IF(E25+F25&gt;=Validation!$C$24,"YES","NO"),"NO"))</f>
        <v>YES</v>
      </c>
      <c r="I25" s="30">
        <v>12000.0</v>
      </c>
      <c r="J25" s="18" t="str">
        <f t="shared" si="3"/>
        <v>NOT FUNDED</v>
      </c>
      <c r="K25" s="19">
        <f t="shared" si="4"/>
        <v>310</v>
      </c>
      <c r="L25" s="20" t="str">
        <f t="shared" si="2"/>
        <v>Over Budget</v>
      </c>
    </row>
    <row r="26">
      <c r="A26" s="25" t="s">
        <v>824</v>
      </c>
      <c r="B26" s="26" t="s">
        <v>825</v>
      </c>
      <c r="C26" s="27">
        <v>3.4</v>
      </c>
      <c r="D26" s="28">
        <v>159.0</v>
      </c>
      <c r="E26" s="29">
        <v>2.4002743E7</v>
      </c>
      <c r="F26" s="29">
        <v>1.7898602E7</v>
      </c>
      <c r="G26" s="15">
        <f t="shared" si="1"/>
        <v>6104141</v>
      </c>
      <c r="H26" s="16" t="str">
        <f>IF(F26=0,"YES",IF(E26/F26&gt;=1.15, IF(E26+F26&gt;=Validation!$C$24,"YES","NO"),"NO"))</f>
        <v>YES</v>
      </c>
      <c r="I26" s="30">
        <v>63500.0</v>
      </c>
      <c r="J26" s="18" t="str">
        <f t="shared" si="3"/>
        <v>NOT FUNDED</v>
      </c>
      <c r="K26" s="19">
        <f t="shared" si="4"/>
        <v>310</v>
      </c>
      <c r="L26" s="20" t="str">
        <f t="shared" si="2"/>
        <v>Over Budget</v>
      </c>
    </row>
    <row r="27">
      <c r="A27" s="25" t="s">
        <v>826</v>
      </c>
      <c r="B27" s="26" t="s">
        <v>827</v>
      </c>
      <c r="C27" s="27">
        <v>2.58</v>
      </c>
      <c r="D27" s="28">
        <v>158.0</v>
      </c>
      <c r="E27" s="29">
        <v>2.1900906E7</v>
      </c>
      <c r="F27" s="29">
        <v>1.7794443E7</v>
      </c>
      <c r="G27" s="15">
        <f t="shared" si="1"/>
        <v>4106463</v>
      </c>
      <c r="H27" s="16" t="str">
        <f>IF(F27=0,"YES",IF(E27/F27&gt;=1.15, IF(E27+F27&gt;=Validation!$C$24,"YES","NO"),"NO"))</f>
        <v>YES</v>
      </c>
      <c r="I27" s="30">
        <v>4500.0</v>
      </c>
      <c r="J27" s="18" t="str">
        <f t="shared" si="3"/>
        <v>NOT FUNDED</v>
      </c>
      <c r="K27" s="19">
        <f t="shared" si="4"/>
        <v>310</v>
      </c>
      <c r="L27" s="20" t="str">
        <f t="shared" si="2"/>
        <v>Over Budget</v>
      </c>
    </row>
    <row r="28">
      <c r="A28" s="25" t="s">
        <v>828</v>
      </c>
      <c r="B28" s="26" t="s">
        <v>829</v>
      </c>
      <c r="C28" s="27">
        <v>3.0</v>
      </c>
      <c r="D28" s="28">
        <v>151.0</v>
      </c>
      <c r="E28" s="29">
        <v>1.988491E7</v>
      </c>
      <c r="F28" s="29">
        <v>2.0400088E7</v>
      </c>
      <c r="G28" s="15">
        <f t="shared" si="1"/>
        <v>-515178</v>
      </c>
      <c r="H28" s="16" t="str">
        <f>IF(F28=0,"YES",IF(E28/F28&gt;=1.15, IF(E28+F28&gt;=Validation!$C$24,"YES","NO"),"NO"))</f>
        <v>NO</v>
      </c>
      <c r="I28" s="30">
        <v>15000.0</v>
      </c>
      <c r="J28" s="18" t="str">
        <f t="shared" si="3"/>
        <v>NOT FUNDED</v>
      </c>
      <c r="K28" s="19">
        <f t="shared" si="4"/>
        <v>310</v>
      </c>
      <c r="L28" s="20" t="str">
        <f t="shared" si="2"/>
        <v>Approval Threshold</v>
      </c>
    </row>
    <row r="29">
      <c r="A29" s="25" t="s">
        <v>830</v>
      </c>
      <c r="B29" s="26" t="s">
        <v>831</v>
      </c>
      <c r="C29" s="27">
        <v>2.0</v>
      </c>
      <c r="D29" s="28">
        <v>159.0</v>
      </c>
      <c r="E29" s="29">
        <v>1.8586689E7</v>
      </c>
      <c r="F29" s="29">
        <v>2.0303733E7</v>
      </c>
      <c r="G29" s="15">
        <f t="shared" si="1"/>
        <v>-1717044</v>
      </c>
      <c r="H29" s="16" t="str">
        <f>IF(F29=0,"YES",IF(E29/F29&gt;=1.15, IF(E29+F29&gt;=Validation!$C$24,"YES","NO"),"NO"))</f>
        <v>NO</v>
      </c>
      <c r="I29" s="30">
        <v>20000.0</v>
      </c>
      <c r="J29" s="18" t="str">
        <f t="shared" si="3"/>
        <v>NOT FUNDED</v>
      </c>
      <c r="K29" s="19">
        <f t="shared" si="4"/>
        <v>310</v>
      </c>
      <c r="L29" s="20" t="str">
        <f t="shared" si="2"/>
        <v>Approval Threshold</v>
      </c>
    </row>
    <row r="30">
      <c r="A30" s="25" t="s">
        <v>832</v>
      </c>
      <c r="B30" s="26" t="s">
        <v>833</v>
      </c>
      <c r="C30" s="27">
        <v>3.29</v>
      </c>
      <c r="D30" s="28">
        <v>188.0</v>
      </c>
      <c r="E30" s="29">
        <v>2.4587766E7</v>
      </c>
      <c r="F30" s="29">
        <v>3.1282474E7</v>
      </c>
      <c r="G30" s="15">
        <f t="shared" si="1"/>
        <v>-6694708</v>
      </c>
      <c r="H30" s="16" t="str">
        <f>IF(F30=0,"YES",IF(E30/F30&gt;=1.15, IF(E30+F30&gt;=Validation!$C$24,"YES","NO"),"NO"))</f>
        <v>NO</v>
      </c>
      <c r="I30" s="30">
        <v>3000.0</v>
      </c>
      <c r="J30" s="18" t="str">
        <f t="shared" si="3"/>
        <v>NOT FUNDED</v>
      </c>
      <c r="K30" s="19">
        <f t="shared" si="4"/>
        <v>310</v>
      </c>
      <c r="L30" s="20" t="str">
        <f t="shared" si="2"/>
        <v>Approval Threshold</v>
      </c>
    </row>
    <row r="31">
      <c r="A31" s="25" t="s">
        <v>834</v>
      </c>
      <c r="B31" s="26" t="s">
        <v>835</v>
      </c>
      <c r="C31" s="27">
        <v>3.33</v>
      </c>
      <c r="D31" s="28">
        <v>168.0</v>
      </c>
      <c r="E31" s="29">
        <v>2.2838724E7</v>
      </c>
      <c r="F31" s="29">
        <v>3.0082895E7</v>
      </c>
      <c r="G31" s="15">
        <f t="shared" si="1"/>
        <v>-7244171</v>
      </c>
      <c r="H31" s="16" t="str">
        <f>IF(F31=0,"YES",IF(E31/F31&gt;=1.15, IF(E31+F31&gt;=Validation!$C$24,"YES","NO"),"NO"))</f>
        <v>NO</v>
      </c>
      <c r="I31" s="30">
        <v>21000.0</v>
      </c>
      <c r="J31" s="18" t="str">
        <f t="shared" si="3"/>
        <v>NOT FUNDED</v>
      </c>
      <c r="K31" s="19">
        <f t="shared" si="4"/>
        <v>310</v>
      </c>
      <c r="L31" s="20" t="str">
        <f t="shared" si="2"/>
        <v>Approval Threshold</v>
      </c>
    </row>
    <row r="32">
      <c r="A32" s="25" t="s">
        <v>836</v>
      </c>
      <c r="B32" s="26" t="s">
        <v>837</v>
      </c>
      <c r="C32" s="27">
        <v>2.47</v>
      </c>
      <c r="D32" s="28">
        <v>168.0</v>
      </c>
      <c r="E32" s="29">
        <v>2.3030943E7</v>
      </c>
      <c r="F32" s="29">
        <v>3.0959177E7</v>
      </c>
      <c r="G32" s="15">
        <f t="shared" si="1"/>
        <v>-7928234</v>
      </c>
      <c r="H32" s="16" t="str">
        <f>IF(F32=0,"YES",IF(E32/F32&gt;=1.15, IF(E32+F32&gt;=Validation!$C$24,"YES","NO"),"NO"))</f>
        <v>NO</v>
      </c>
      <c r="I32" s="30">
        <v>2500.0</v>
      </c>
      <c r="J32" s="18" t="str">
        <f t="shared" si="3"/>
        <v>NOT FUNDED</v>
      </c>
      <c r="K32" s="19">
        <f t="shared" si="4"/>
        <v>310</v>
      </c>
      <c r="L32" s="20" t="str">
        <f t="shared" si="2"/>
        <v>Approval Threshold</v>
      </c>
    </row>
    <row r="33">
      <c r="A33" s="25" t="s">
        <v>838</v>
      </c>
      <c r="B33" s="26" t="s">
        <v>839</v>
      </c>
      <c r="C33" s="27">
        <v>3.33</v>
      </c>
      <c r="D33" s="28">
        <v>167.0</v>
      </c>
      <c r="E33" s="29">
        <v>2.1317473E7</v>
      </c>
      <c r="F33" s="29">
        <v>3.0561111E7</v>
      </c>
      <c r="G33" s="15">
        <f t="shared" si="1"/>
        <v>-9243638</v>
      </c>
      <c r="H33" s="16" t="str">
        <f>IF(F33=0,"YES",IF(E33/F33&gt;=1.15, IF(E33+F33&gt;=Validation!$C$24,"YES","NO"),"NO"))</f>
        <v>NO</v>
      </c>
      <c r="I33" s="30">
        <v>24000.0</v>
      </c>
      <c r="J33" s="18" t="str">
        <f t="shared" si="3"/>
        <v>NOT FUNDED</v>
      </c>
      <c r="K33" s="19">
        <f t="shared" si="4"/>
        <v>310</v>
      </c>
      <c r="L33" s="20" t="str">
        <f t="shared" si="2"/>
        <v>Approval Threshold</v>
      </c>
    </row>
    <row r="34">
      <c r="A34" s="25" t="s">
        <v>840</v>
      </c>
      <c r="B34" s="26" t="s">
        <v>841</v>
      </c>
      <c r="C34" s="27">
        <v>3.33</v>
      </c>
      <c r="D34" s="28">
        <v>155.0</v>
      </c>
      <c r="E34" s="29">
        <v>2.1062983E7</v>
      </c>
      <c r="F34" s="29">
        <v>3.1153728E7</v>
      </c>
      <c r="G34" s="15">
        <f t="shared" si="1"/>
        <v>-10090745</v>
      </c>
      <c r="H34" s="16" t="str">
        <f>IF(F34=0,"YES",IF(E34/F34&gt;=1.15, IF(E34+F34&gt;=Validation!$C$24,"YES","NO"),"NO"))</f>
        <v>NO</v>
      </c>
      <c r="I34" s="30">
        <v>13670.0</v>
      </c>
      <c r="J34" s="18" t="str">
        <f t="shared" si="3"/>
        <v>NOT FUNDED</v>
      </c>
      <c r="K34" s="19">
        <f t="shared" si="4"/>
        <v>310</v>
      </c>
      <c r="L34" s="20" t="str">
        <f t="shared" si="2"/>
        <v>Approval Threshold</v>
      </c>
    </row>
    <row r="35">
      <c r="A35" s="25" t="s">
        <v>842</v>
      </c>
      <c r="B35" s="26" t="s">
        <v>843</v>
      </c>
      <c r="C35" s="27">
        <v>2.94</v>
      </c>
      <c r="D35" s="28">
        <v>155.0</v>
      </c>
      <c r="E35" s="29">
        <v>2.1515142E7</v>
      </c>
      <c r="F35" s="29">
        <v>3.2973285E7</v>
      </c>
      <c r="G35" s="15">
        <f t="shared" si="1"/>
        <v>-11458143</v>
      </c>
      <c r="H35" s="16" t="str">
        <f>IF(F35=0,"YES",IF(E35/F35&gt;=1.15, IF(E35+F35&gt;=Validation!$C$24,"YES","NO"),"NO"))</f>
        <v>NO</v>
      </c>
      <c r="I35" s="30">
        <v>13000.0</v>
      </c>
      <c r="J35" s="18" t="str">
        <f t="shared" si="3"/>
        <v>NOT FUNDED</v>
      </c>
      <c r="K35" s="19">
        <f t="shared" si="4"/>
        <v>310</v>
      </c>
      <c r="L35" s="20" t="str">
        <f t="shared" si="2"/>
        <v>Approval Threshold</v>
      </c>
    </row>
    <row r="36">
      <c r="A36" s="25" t="s">
        <v>844</v>
      </c>
      <c r="B36" s="26" t="s">
        <v>845</v>
      </c>
      <c r="C36" s="27">
        <v>2.6</v>
      </c>
      <c r="D36" s="28">
        <v>153.0</v>
      </c>
      <c r="E36" s="29">
        <v>2.0703358E7</v>
      </c>
      <c r="F36" s="29">
        <v>3.2485103E7</v>
      </c>
      <c r="G36" s="15">
        <f t="shared" si="1"/>
        <v>-11781745</v>
      </c>
      <c r="H36" s="16" t="str">
        <f>IF(F36=0,"YES",IF(E36/F36&gt;=1.15, IF(E36+F36&gt;=Validation!$C$24,"YES","NO"),"NO"))</f>
        <v>NO</v>
      </c>
      <c r="I36" s="30">
        <v>9330.0</v>
      </c>
      <c r="J36" s="18" t="str">
        <f t="shared" si="3"/>
        <v>NOT FUNDED</v>
      </c>
      <c r="K36" s="19">
        <f t="shared" si="4"/>
        <v>310</v>
      </c>
      <c r="L36" s="20" t="str">
        <f t="shared" si="2"/>
        <v>Approval Threshold</v>
      </c>
    </row>
    <row r="37">
      <c r="A37" s="31" t="s">
        <v>846</v>
      </c>
      <c r="B37" s="32" t="s">
        <v>847</v>
      </c>
      <c r="C37" s="27">
        <v>2.13</v>
      </c>
      <c r="D37" s="28">
        <v>159.0</v>
      </c>
      <c r="E37" s="29">
        <v>2.0744311E7</v>
      </c>
      <c r="F37" s="29">
        <v>3.2834438E7</v>
      </c>
      <c r="G37" s="15">
        <f t="shared" si="1"/>
        <v>-12090127</v>
      </c>
      <c r="H37" s="16" t="str">
        <f>IF(F37=0,"YES",IF(E37/F37&gt;=1.15, IF(E37+F37&gt;=Validation!$C$24,"YES","NO"),"NO"))</f>
        <v>NO</v>
      </c>
      <c r="I37" s="30">
        <v>4800.0</v>
      </c>
      <c r="J37" s="18" t="str">
        <f t="shared" si="3"/>
        <v>NOT FUNDED</v>
      </c>
      <c r="K37" s="19">
        <f t="shared" si="4"/>
        <v>310</v>
      </c>
      <c r="L37" s="20" t="str">
        <f t="shared" si="2"/>
        <v>Approval Threshold</v>
      </c>
    </row>
    <row r="38">
      <c r="A38" s="25" t="s">
        <v>848</v>
      </c>
      <c r="B38" s="26" t="s">
        <v>849</v>
      </c>
      <c r="C38" s="27">
        <v>1.67</v>
      </c>
      <c r="D38" s="28">
        <v>162.0</v>
      </c>
      <c r="E38" s="29">
        <v>1.9833717E7</v>
      </c>
      <c r="F38" s="29">
        <v>3.2529512E7</v>
      </c>
      <c r="G38" s="15">
        <f t="shared" si="1"/>
        <v>-12695795</v>
      </c>
      <c r="H38" s="16" t="str">
        <f>IF(F38=0,"YES",IF(E38/F38&gt;=1.15, IF(E38+F38&gt;=Validation!$C$24,"YES","NO"),"NO"))</f>
        <v>NO</v>
      </c>
      <c r="I38" s="30">
        <v>5000.0</v>
      </c>
      <c r="J38" s="18" t="str">
        <f t="shared" si="3"/>
        <v>NOT FUNDED</v>
      </c>
      <c r="K38" s="19">
        <f t="shared" si="4"/>
        <v>310</v>
      </c>
      <c r="L38" s="20" t="str">
        <f t="shared" si="2"/>
        <v>Approval Threshold</v>
      </c>
    </row>
    <row r="39">
      <c r="A39" s="25" t="s">
        <v>850</v>
      </c>
      <c r="B39" s="26" t="s">
        <v>851</v>
      </c>
      <c r="C39" s="27">
        <v>1.53</v>
      </c>
      <c r="D39" s="28">
        <v>172.0</v>
      </c>
      <c r="E39" s="29">
        <v>1.9416049E7</v>
      </c>
      <c r="F39" s="29">
        <v>3.3887288E7</v>
      </c>
      <c r="G39" s="15">
        <f t="shared" si="1"/>
        <v>-14471239</v>
      </c>
      <c r="H39" s="16" t="str">
        <f>IF(F39=0,"YES",IF(E39/F39&gt;=1.15, IF(E39+F39&gt;=Validation!$C$24,"YES","NO"),"NO"))</f>
        <v>NO</v>
      </c>
      <c r="I39" s="30">
        <v>2000.0</v>
      </c>
      <c r="J39" s="18" t="str">
        <f t="shared" si="3"/>
        <v>NOT FUNDED</v>
      </c>
      <c r="K39" s="19">
        <f t="shared" si="4"/>
        <v>310</v>
      </c>
      <c r="L39" s="20" t="str">
        <f t="shared" si="2"/>
        <v>Approval Threshold</v>
      </c>
    </row>
    <row r="40">
      <c r="A40" s="25" t="s">
        <v>852</v>
      </c>
      <c r="B40" s="26" t="s">
        <v>853</v>
      </c>
      <c r="C40" s="27">
        <v>1.43</v>
      </c>
      <c r="D40" s="28">
        <v>176.0</v>
      </c>
      <c r="E40" s="29">
        <v>1.9241456E7</v>
      </c>
      <c r="F40" s="29">
        <v>3.5851351E7</v>
      </c>
      <c r="G40" s="15">
        <f t="shared" si="1"/>
        <v>-16609895</v>
      </c>
      <c r="H40" s="16" t="str">
        <f>IF(F40=0,"YES",IF(E40/F40&gt;=1.15, IF(E40+F40&gt;=Validation!$C$24,"YES","NO"),"NO"))</f>
        <v>NO</v>
      </c>
      <c r="I40" s="30">
        <v>5000.0</v>
      </c>
      <c r="J40" s="18" t="str">
        <f t="shared" si="3"/>
        <v>NOT FUNDED</v>
      </c>
      <c r="K40" s="19">
        <f t="shared" si="4"/>
        <v>310</v>
      </c>
      <c r="L40" s="20" t="str">
        <f t="shared" si="2"/>
        <v>Approval Threshold</v>
      </c>
    </row>
    <row r="41">
      <c r="A41" s="25" t="s">
        <v>854</v>
      </c>
      <c r="B41" s="26" t="s">
        <v>855</v>
      </c>
      <c r="C41" s="27">
        <v>1.89</v>
      </c>
      <c r="D41" s="28">
        <v>177.0</v>
      </c>
      <c r="E41" s="29">
        <v>1.8790753E7</v>
      </c>
      <c r="F41" s="29">
        <v>3.5751929E7</v>
      </c>
      <c r="G41" s="15">
        <f t="shared" si="1"/>
        <v>-16961176</v>
      </c>
      <c r="H41" s="16" t="str">
        <f>IF(F41=0,"YES",IF(E41/F41&gt;=1.15, IF(E41+F41&gt;=Validation!$C$24,"YES","NO"),"NO"))</f>
        <v>NO</v>
      </c>
      <c r="I41" s="30">
        <v>29000.0</v>
      </c>
      <c r="J41" s="18" t="str">
        <f t="shared" si="3"/>
        <v>NOT FUNDED</v>
      </c>
      <c r="K41" s="19">
        <f t="shared" si="4"/>
        <v>310</v>
      </c>
      <c r="L41" s="20" t="str">
        <f t="shared" si="2"/>
        <v>Approval Threshold</v>
      </c>
    </row>
    <row r="42">
      <c r="A42" s="25" t="s">
        <v>856</v>
      </c>
      <c r="B42" s="26" t="s">
        <v>857</v>
      </c>
      <c r="C42" s="27">
        <v>1.0</v>
      </c>
      <c r="D42" s="28">
        <v>186.0</v>
      </c>
      <c r="E42" s="29">
        <v>1.8815729E7</v>
      </c>
      <c r="F42" s="29">
        <v>3.8013138E7</v>
      </c>
      <c r="G42" s="15">
        <f t="shared" si="1"/>
        <v>-19197409</v>
      </c>
      <c r="H42" s="16" t="str">
        <f>IF(F42=0,"YES",IF(E42/F42&gt;=1.15, IF(E42+F42&gt;=Validation!$C$24,"YES","NO"),"NO"))</f>
        <v>NO</v>
      </c>
      <c r="I42" s="30">
        <v>10000.0</v>
      </c>
      <c r="J42" s="18" t="str">
        <f t="shared" si="3"/>
        <v>NOT FUNDED</v>
      </c>
      <c r="K42" s="19">
        <f t="shared" si="4"/>
        <v>310</v>
      </c>
      <c r="L42" s="20" t="str">
        <f t="shared" si="2"/>
        <v>Approval Threshold</v>
      </c>
    </row>
  </sheetData>
  <autoFilter ref="$A$1:$I$42">
    <sortState ref="A1:I42">
      <sortCondition descending="1" ref="G1:G42"/>
      <sortCondition ref="A1:A42"/>
    </sortState>
  </autoFilter>
  <conditionalFormatting sqref="J2:J42">
    <cfRule type="cellIs" dxfId="0" priority="1" operator="equal">
      <formula>"FUNDED"</formula>
    </cfRule>
  </conditionalFormatting>
  <conditionalFormatting sqref="J2:J42">
    <cfRule type="cellIs" dxfId="1" priority="2" operator="equal">
      <formula>"NOT FUNDED"</formula>
    </cfRule>
  </conditionalFormatting>
  <conditionalFormatting sqref="L2:L42">
    <cfRule type="cellIs" dxfId="0" priority="3" operator="greaterThan">
      <formula>999</formula>
    </cfRule>
  </conditionalFormatting>
  <conditionalFormatting sqref="L2:L42">
    <cfRule type="cellIs" dxfId="0" priority="4" operator="greaterThan">
      <formula>999</formula>
    </cfRule>
  </conditionalFormatting>
  <conditionalFormatting sqref="L2:L42">
    <cfRule type="containsText" dxfId="1" priority="5" operator="containsText" text="NOT FUNDED">
      <formula>NOT(ISERROR(SEARCH(("NOT FUNDED"),(L2))))</formula>
    </cfRule>
  </conditionalFormatting>
  <conditionalFormatting sqref="L2:L42">
    <cfRule type="cellIs" dxfId="2" priority="6" operator="equal">
      <formula>"Over Budget"</formula>
    </cfRule>
  </conditionalFormatting>
  <conditionalFormatting sqref="L2:L42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</hyperlinks>
  <drawing r:id="rId4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858</v>
      </c>
      <c r="B2" s="26" t="s">
        <v>859</v>
      </c>
      <c r="C2" s="27">
        <v>4.96</v>
      </c>
      <c r="D2" s="28">
        <v>1308.0</v>
      </c>
      <c r="E2" s="29">
        <v>2.47481882E8</v>
      </c>
      <c r="F2" s="29">
        <v>1.3252472E7</v>
      </c>
      <c r="G2" s="15">
        <f t="shared" ref="G2:G13" si="1">E2-F2</f>
        <v>234229410</v>
      </c>
      <c r="H2" s="16" t="str">
        <f>IF(F2=0,"YES",IF(E2/F2&gt;=1.15, IF(E2+F2&gt;=Validation!$C$24,"YES","NO"),"NO"))</f>
        <v>YES</v>
      </c>
      <c r="I2" s="30">
        <v>9280.0</v>
      </c>
      <c r="J2" s="18" t="str">
        <f>If(Validation!C2&gt;=I2,IF(H2="Yes","FUNDED","NOT FUNDED"),"NOT FUNDED")</f>
        <v>FUNDED</v>
      </c>
      <c r="K2" s="19">
        <f>If(Validation!C12&gt;=I2,Validation!C12-I2,Validation!C12)</f>
        <v>80720</v>
      </c>
      <c r="L2" s="20" t="str">
        <f t="shared" ref="L2:L13" si="2">If(H2="YES",IF(J2="FUNDED","","Over Budget"),"Approval Threshold")</f>
        <v/>
      </c>
    </row>
    <row r="3">
      <c r="A3" s="25" t="s">
        <v>860</v>
      </c>
      <c r="B3" s="26" t="s">
        <v>861</v>
      </c>
      <c r="C3" s="27">
        <v>4.67</v>
      </c>
      <c r="D3" s="28">
        <v>760.0</v>
      </c>
      <c r="E3" s="29">
        <v>1.69168925E8</v>
      </c>
      <c r="F3" s="29">
        <v>1.8644659E7</v>
      </c>
      <c r="G3" s="15">
        <f t="shared" si="1"/>
        <v>150524266</v>
      </c>
      <c r="H3" s="16" t="str">
        <f>IF(F3=0,"YES",IF(E3/F3&gt;=1.15, IF(E3+F3&gt;=Validation!$C$24,"YES","NO"),"NO"))</f>
        <v>YES</v>
      </c>
      <c r="I3" s="30">
        <v>28520.0</v>
      </c>
      <c r="J3" s="18" t="str">
        <f t="shared" ref="J3:J13" si="3">If(K2&gt;=I3,IF(H3="Yes","FUNDED","NOT FUNDED"),"NOT FUNDED")</f>
        <v>FUNDED</v>
      </c>
      <c r="K3" s="19">
        <f t="shared" ref="K3:K13" si="4">If(J3="FUNDED",IF(K2&gt;=I3,(K2-I3),K2),K2)</f>
        <v>52200</v>
      </c>
      <c r="L3" s="20" t="str">
        <f t="shared" si="2"/>
        <v/>
      </c>
    </row>
    <row r="4">
      <c r="A4" s="25" t="s">
        <v>862</v>
      </c>
      <c r="B4" s="26" t="s">
        <v>863</v>
      </c>
      <c r="C4" s="27">
        <v>3.71</v>
      </c>
      <c r="D4" s="28">
        <v>467.0</v>
      </c>
      <c r="E4" s="29">
        <v>1.0646959E8</v>
      </c>
      <c r="F4" s="29">
        <v>2.3602266E7</v>
      </c>
      <c r="G4" s="15">
        <f t="shared" si="1"/>
        <v>82867324</v>
      </c>
      <c r="H4" s="16" t="str">
        <f>IF(F4=0,"YES",IF(E4/F4&gt;=1.15, IF(E4+F4&gt;=Validation!$C$24,"YES","NO"),"NO"))</f>
        <v>YES</v>
      </c>
      <c r="I4" s="30">
        <v>9200.0</v>
      </c>
      <c r="J4" s="18" t="str">
        <f t="shared" si="3"/>
        <v>FUNDED</v>
      </c>
      <c r="K4" s="19">
        <f t="shared" si="4"/>
        <v>43000</v>
      </c>
      <c r="L4" s="20" t="str">
        <f t="shared" si="2"/>
        <v/>
      </c>
    </row>
    <row r="5">
      <c r="A5" s="25" t="s">
        <v>864</v>
      </c>
      <c r="B5" s="26" t="s">
        <v>865</v>
      </c>
      <c r="C5" s="27">
        <v>3.44</v>
      </c>
      <c r="D5" s="28">
        <v>298.0</v>
      </c>
      <c r="E5" s="29">
        <v>8.0151629E7</v>
      </c>
      <c r="F5" s="29">
        <v>1.3199828E7</v>
      </c>
      <c r="G5" s="15">
        <f t="shared" si="1"/>
        <v>66951801</v>
      </c>
      <c r="H5" s="16" t="str">
        <f>IF(F5=0,"YES",IF(E5/F5&gt;=1.15, IF(E5+F5&gt;=Validation!$C$24,"YES","NO"),"NO"))</f>
        <v>YES</v>
      </c>
      <c r="I5" s="30">
        <v>15000.0</v>
      </c>
      <c r="J5" s="18" t="str">
        <f t="shared" si="3"/>
        <v>FUNDED</v>
      </c>
      <c r="K5" s="19">
        <f t="shared" si="4"/>
        <v>28000</v>
      </c>
      <c r="L5" s="20" t="str">
        <f t="shared" si="2"/>
        <v/>
      </c>
    </row>
    <row r="6">
      <c r="A6" s="25" t="s">
        <v>866</v>
      </c>
      <c r="B6" s="26" t="s">
        <v>867</v>
      </c>
      <c r="C6" s="27">
        <v>3.67</v>
      </c>
      <c r="D6" s="28">
        <v>351.0</v>
      </c>
      <c r="E6" s="29">
        <v>8.9754905E7</v>
      </c>
      <c r="F6" s="29">
        <v>2.7842811E7</v>
      </c>
      <c r="G6" s="15">
        <f t="shared" si="1"/>
        <v>61912094</v>
      </c>
      <c r="H6" s="16" t="str">
        <f>IF(F6=0,"YES",IF(E6/F6&gt;=1.15, IF(E6+F6&gt;=Validation!$C$24,"YES","NO"),"NO"))</f>
        <v>YES</v>
      </c>
      <c r="I6" s="30">
        <v>9120.0</v>
      </c>
      <c r="J6" s="18" t="str">
        <f t="shared" si="3"/>
        <v>FUNDED</v>
      </c>
      <c r="K6" s="19">
        <f t="shared" si="4"/>
        <v>18880</v>
      </c>
      <c r="L6" s="20" t="str">
        <f t="shared" si="2"/>
        <v/>
      </c>
    </row>
    <row r="7">
      <c r="A7" s="25" t="s">
        <v>868</v>
      </c>
      <c r="B7" s="26" t="s">
        <v>869</v>
      </c>
      <c r="C7" s="27">
        <v>2.89</v>
      </c>
      <c r="D7" s="28">
        <v>264.0</v>
      </c>
      <c r="E7" s="29">
        <v>4.9868846E7</v>
      </c>
      <c r="F7" s="29">
        <v>2.6115255E7</v>
      </c>
      <c r="G7" s="15">
        <f t="shared" si="1"/>
        <v>23753591</v>
      </c>
      <c r="H7" s="16" t="str">
        <f>IF(F7=0,"YES",IF(E7/F7&gt;=1.15, IF(E7+F7&gt;=Validation!$C$24,"YES","NO"),"NO"))</f>
        <v>YES</v>
      </c>
      <c r="I7" s="30">
        <v>25000.0</v>
      </c>
      <c r="J7" s="18" t="str">
        <f t="shared" si="3"/>
        <v>NOT FUNDED</v>
      </c>
      <c r="K7" s="19">
        <f t="shared" si="4"/>
        <v>18880</v>
      </c>
      <c r="L7" s="20" t="str">
        <f t="shared" si="2"/>
        <v>Over Budget</v>
      </c>
    </row>
    <row r="8">
      <c r="A8" s="25" t="s">
        <v>870</v>
      </c>
      <c r="B8" s="26" t="s">
        <v>871</v>
      </c>
      <c r="C8" s="27">
        <v>3.08</v>
      </c>
      <c r="D8" s="28">
        <v>213.0</v>
      </c>
      <c r="E8" s="29">
        <v>3.4206889E7</v>
      </c>
      <c r="F8" s="29">
        <v>3.1893637E7</v>
      </c>
      <c r="G8" s="15">
        <f t="shared" si="1"/>
        <v>2313252</v>
      </c>
      <c r="H8" s="16" t="str">
        <f>IF(F8=0,"YES",IF(E8/F8&gt;=1.15, IF(E8+F8&gt;=Validation!$C$24,"YES","NO"),"NO"))</f>
        <v>NO</v>
      </c>
      <c r="I8" s="30">
        <v>40000.0</v>
      </c>
      <c r="J8" s="18" t="str">
        <f t="shared" si="3"/>
        <v>NOT FUNDED</v>
      </c>
      <c r="K8" s="19">
        <f t="shared" si="4"/>
        <v>18880</v>
      </c>
      <c r="L8" s="20" t="str">
        <f t="shared" si="2"/>
        <v>Approval Threshold</v>
      </c>
    </row>
    <row r="9">
      <c r="A9" s="25" t="s">
        <v>872</v>
      </c>
      <c r="B9" s="26" t="s">
        <v>873</v>
      </c>
      <c r="C9" s="27">
        <v>2.29</v>
      </c>
      <c r="D9" s="28">
        <v>202.0</v>
      </c>
      <c r="E9" s="29">
        <v>2.8668191E7</v>
      </c>
      <c r="F9" s="29">
        <v>3.301996E7</v>
      </c>
      <c r="G9" s="15">
        <f t="shared" si="1"/>
        <v>-4351769</v>
      </c>
      <c r="H9" s="16" t="str">
        <f>IF(F9=0,"YES",IF(E9/F9&gt;=1.15, IF(E9+F9&gt;=Validation!$C$24,"YES","NO"),"NO"))</f>
        <v>NO</v>
      </c>
      <c r="I9" s="30">
        <v>24000.0</v>
      </c>
      <c r="J9" s="18" t="str">
        <f t="shared" si="3"/>
        <v>NOT FUNDED</v>
      </c>
      <c r="K9" s="19">
        <f t="shared" si="4"/>
        <v>18880</v>
      </c>
      <c r="L9" s="20" t="str">
        <f t="shared" si="2"/>
        <v>Approval Threshold</v>
      </c>
    </row>
    <row r="10">
      <c r="A10" s="25" t="s">
        <v>874</v>
      </c>
      <c r="B10" s="26" t="s">
        <v>875</v>
      </c>
      <c r="C10" s="27">
        <v>1.27</v>
      </c>
      <c r="D10" s="28">
        <v>182.0</v>
      </c>
      <c r="E10" s="29">
        <v>2.7267653E7</v>
      </c>
      <c r="F10" s="29">
        <v>4.0443204E7</v>
      </c>
      <c r="G10" s="15">
        <f t="shared" si="1"/>
        <v>-13175551</v>
      </c>
      <c r="H10" s="16" t="str">
        <f>IF(F10=0,"YES",IF(E10/F10&gt;=1.15, IF(E10+F10&gt;=Validation!$C$24,"YES","NO"),"NO"))</f>
        <v>NO</v>
      </c>
      <c r="I10" s="30">
        <v>2829.0</v>
      </c>
      <c r="J10" s="18" t="str">
        <f t="shared" si="3"/>
        <v>NOT FUNDED</v>
      </c>
      <c r="K10" s="19">
        <f t="shared" si="4"/>
        <v>18880</v>
      </c>
      <c r="L10" s="20" t="str">
        <f t="shared" si="2"/>
        <v>Approval Threshold</v>
      </c>
    </row>
    <row r="11">
      <c r="A11" s="25" t="s">
        <v>876</v>
      </c>
      <c r="B11" s="26" t="s">
        <v>877</v>
      </c>
      <c r="C11" s="27">
        <v>1.54</v>
      </c>
      <c r="D11" s="28">
        <v>171.0</v>
      </c>
      <c r="E11" s="29">
        <v>2.1245788E7</v>
      </c>
      <c r="F11" s="29">
        <v>3.6954128E7</v>
      </c>
      <c r="G11" s="15">
        <f t="shared" si="1"/>
        <v>-15708340</v>
      </c>
      <c r="H11" s="16" t="str">
        <f>IF(F11=0,"YES",IF(E11/F11&gt;=1.15, IF(E11+F11&gt;=Validation!$C$24,"YES","NO"),"NO"))</f>
        <v>NO</v>
      </c>
      <c r="I11" s="30">
        <v>45000.0</v>
      </c>
      <c r="J11" s="18" t="str">
        <f t="shared" si="3"/>
        <v>NOT FUNDED</v>
      </c>
      <c r="K11" s="19">
        <f t="shared" si="4"/>
        <v>18880</v>
      </c>
      <c r="L11" s="20" t="str">
        <f t="shared" si="2"/>
        <v>Approval Threshold</v>
      </c>
    </row>
    <row r="12">
      <c r="A12" s="25" t="s">
        <v>878</v>
      </c>
      <c r="B12" s="26" t="s">
        <v>879</v>
      </c>
      <c r="C12" s="27">
        <v>1.6</v>
      </c>
      <c r="D12" s="28">
        <v>207.0</v>
      </c>
      <c r="E12" s="29">
        <v>2.4138643E7</v>
      </c>
      <c r="F12" s="29">
        <v>4.2774724E7</v>
      </c>
      <c r="G12" s="15">
        <f t="shared" si="1"/>
        <v>-18636081</v>
      </c>
      <c r="H12" s="16" t="str">
        <f>IF(F12=0,"YES",IF(E12/F12&gt;=1.15, IF(E12+F12&gt;=Validation!$C$24,"YES","NO"),"NO"))</f>
        <v>NO</v>
      </c>
      <c r="I12" s="30">
        <v>85000.0</v>
      </c>
      <c r="J12" s="18" t="str">
        <f t="shared" si="3"/>
        <v>NOT FUNDED</v>
      </c>
      <c r="K12" s="19">
        <f t="shared" si="4"/>
        <v>18880</v>
      </c>
      <c r="L12" s="20" t="str">
        <f t="shared" si="2"/>
        <v>Approval Threshold</v>
      </c>
    </row>
    <row r="13">
      <c r="A13" s="25" t="s">
        <v>880</v>
      </c>
      <c r="B13" s="26" t="s">
        <v>881</v>
      </c>
      <c r="C13" s="27">
        <v>1.78</v>
      </c>
      <c r="D13" s="28">
        <v>165.0</v>
      </c>
      <c r="E13" s="29">
        <v>1.9252527E7</v>
      </c>
      <c r="F13" s="29">
        <v>4.2349426E7</v>
      </c>
      <c r="G13" s="15">
        <f t="shared" si="1"/>
        <v>-23096899</v>
      </c>
      <c r="H13" s="16" t="str">
        <f>IF(F13=0,"YES",IF(E13/F13&gt;=1.15, IF(E13+F13&gt;=Validation!$C$24,"YES","NO"),"NO"))</f>
        <v>NO</v>
      </c>
      <c r="I13" s="30">
        <v>30000.0</v>
      </c>
      <c r="J13" s="18" t="str">
        <f t="shared" si="3"/>
        <v>NOT FUNDED</v>
      </c>
      <c r="K13" s="19">
        <f t="shared" si="4"/>
        <v>18880</v>
      </c>
      <c r="L13" s="20" t="str">
        <f t="shared" si="2"/>
        <v>Approval Threshold</v>
      </c>
    </row>
  </sheetData>
  <autoFilter ref="$A$1:$I$13">
    <sortState ref="A1:I13">
      <sortCondition descending="1" ref="G1:G13"/>
      <sortCondition ref="A1:A13"/>
    </sortState>
  </autoFilter>
  <conditionalFormatting sqref="J2:J13">
    <cfRule type="cellIs" dxfId="0" priority="1" operator="equal">
      <formula>"FUNDED"</formula>
    </cfRule>
  </conditionalFormatting>
  <conditionalFormatting sqref="J2:J13">
    <cfRule type="cellIs" dxfId="1" priority="2" operator="equal">
      <formula>"NOT FUNDED"</formula>
    </cfRule>
  </conditionalFormatting>
  <conditionalFormatting sqref="L2:L13">
    <cfRule type="cellIs" dxfId="0" priority="3" operator="greaterThan">
      <formula>999</formula>
    </cfRule>
  </conditionalFormatting>
  <conditionalFormatting sqref="L2:L13">
    <cfRule type="cellIs" dxfId="0" priority="4" operator="greaterThan">
      <formula>999</formula>
    </cfRule>
  </conditionalFormatting>
  <conditionalFormatting sqref="L2:L13">
    <cfRule type="containsText" dxfId="1" priority="5" operator="containsText" text="NOT FUNDED">
      <formula>NOT(ISERROR(SEARCH(("NOT FUNDED"),(L2))))</formula>
    </cfRule>
  </conditionalFormatting>
  <conditionalFormatting sqref="L2:L13">
    <cfRule type="cellIs" dxfId="2" priority="6" operator="equal">
      <formula>"Over Budget"</formula>
    </cfRule>
  </conditionalFormatting>
  <conditionalFormatting sqref="L2:L13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882</v>
      </c>
      <c r="B2" s="26" t="s">
        <v>883</v>
      </c>
      <c r="C2" s="27">
        <v>5.0</v>
      </c>
      <c r="D2" s="28">
        <v>821.0</v>
      </c>
      <c r="E2" s="29">
        <v>1.68004956E8</v>
      </c>
      <c r="F2" s="29">
        <v>1.5137126E7</v>
      </c>
      <c r="G2" s="15">
        <f t="shared" ref="G2:G24" si="1">E2-F2</f>
        <v>152867830</v>
      </c>
      <c r="H2" s="16" t="str">
        <f>IF(F2=0,"YES",IF(E2/F2&gt;=1.15, IF(E2+F2&gt;=Validation!$C$24,"YES","NO"),"NO"))</f>
        <v>YES</v>
      </c>
      <c r="I2" s="30">
        <v>35000.0</v>
      </c>
      <c r="J2" s="18" t="str">
        <f>If(Validation!C2&gt;=I2,IF(H2="Yes","FUNDED","NOT FUNDED"),"NOT FUNDED")</f>
        <v>FUNDED</v>
      </c>
      <c r="K2" s="19">
        <f>If(Validation!C13&gt;=I2,Validation!C13-I2,Validation!C13)</f>
        <v>115000</v>
      </c>
      <c r="L2" s="20" t="str">
        <f t="shared" ref="L2:L24" si="2">If(H2="YES",IF(J2="FUNDED","","Over Budget"),"Approval Threshold")</f>
        <v/>
      </c>
    </row>
    <row r="3">
      <c r="A3" s="25" t="s">
        <v>884</v>
      </c>
      <c r="B3" s="26" t="s">
        <v>885</v>
      </c>
      <c r="C3" s="27">
        <v>5.0</v>
      </c>
      <c r="D3" s="28">
        <v>473.0</v>
      </c>
      <c r="E3" s="29">
        <v>1.24983762E8</v>
      </c>
      <c r="F3" s="29">
        <v>1.0282112E7</v>
      </c>
      <c r="G3" s="15">
        <f t="shared" si="1"/>
        <v>114701650</v>
      </c>
      <c r="H3" s="16" t="str">
        <f>IF(F3=0,"YES",IF(E3/F3&gt;=1.15, IF(E3+F3&gt;=Validation!$C$24,"YES","NO"),"NO"))</f>
        <v>YES</v>
      </c>
      <c r="I3" s="30">
        <v>25000.0</v>
      </c>
      <c r="J3" s="18" t="str">
        <f t="shared" ref="J3:J24" si="3">If(K2&gt;=I3,IF(H3="Yes","FUNDED","NOT FUNDED"),"NOT FUNDED")</f>
        <v>FUNDED</v>
      </c>
      <c r="K3" s="19">
        <f t="shared" ref="K3:K24" si="4">If(J3="FUNDED",IF(K2&gt;=I3,(K2-I3),K2),K2)</f>
        <v>90000</v>
      </c>
      <c r="L3" s="20" t="str">
        <f t="shared" si="2"/>
        <v/>
      </c>
    </row>
    <row r="4">
      <c r="A4" s="25" t="s">
        <v>886</v>
      </c>
      <c r="B4" s="26" t="s">
        <v>887</v>
      </c>
      <c r="C4" s="27">
        <v>4.47</v>
      </c>
      <c r="D4" s="28">
        <v>336.0</v>
      </c>
      <c r="E4" s="29">
        <v>1.20711276E8</v>
      </c>
      <c r="F4" s="29">
        <v>1.4271212E7</v>
      </c>
      <c r="G4" s="15">
        <f t="shared" si="1"/>
        <v>106440064</v>
      </c>
      <c r="H4" s="16" t="str">
        <f>IF(F4=0,"YES",IF(E4/F4&gt;=1.15, IF(E4+F4&gt;=Validation!$C$24,"YES","NO"),"NO"))</f>
        <v>YES</v>
      </c>
      <c r="I4" s="30">
        <v>7000.0</v>
      </c>
      <c r="J4" s="18" t="str">
        <f t="shared" si="3"/>
        <v>FUNDED</v>
      </c>
      <c r="K4" s="19">
        <f t="shared" si="4"/>
        <v>83000</v>
      </c>
      <c r="L4" s="20" t="str">
        <f t="shared" si="2"/>
        <v/>
      </c>
    </row>
    <row r="5">
      <c r="A5" s="25" t="s">
        <v>888</v>
      </c>
      <c r="B5" s="26" t="s">
        <v>889</v>
      </c>
      <c r="C5" s="27">
        <v>4.73</v>
      </c>
      <c r="D5" s="28">
        <v>644.0</v>
      </c>
      <c r="E5" s="29">
        <v>1.25719276E8</v>
      </c>
      <c r="F5" s="29">
        <v>2.2426648E7</v>
      </c>
      <c r="G5" s="15">
        <f t="shared" si="1"/>
        <v>103292628</v>
      </c>
      <c r="H5" s="16" t="str">
        <f>IF(F5=0,"YES",IF(E5/F5&gt;=1.15, IF(E5+F5&gt;=Validation!$C$24,"YES","NO"),"NO"))</f>
        <v>YES</v>
      </c>
      <c r="I5" s="30">
        <v>35000.0</v>
      </c>
      <c r="J5" s="18" t="str">
        <f t="shared" si="3"/>
        <v>FUNDED</v>
      </c>
      <c r="K5" s="19">
        <f t="shared" si="4"/>
        <v>48000</v>
      </c>
      <c r="L5" s="20" t="str">
        <f t="shared" si="2"/>
        <v/>
      </c>
    </row>
    <row r="6">
      <c r="A6" s="25" t="s">
        <v>890</v>
      </c>
      <c r="B6" s="26" t="s">
        <v>891</v>
      </c>
      <c r="C6" s="27">
        <v>4.42</v>
      </c>
      <c r="D6" s="28">
        <v>232.0</v>
      </c>
      <c r="E6" s="29">
        <v>8.5915709E7</v>
      </c>
      <c r="F6" s="29">
        <v>1230054.0</v>
      </c>
      <c r="G6" s="15">
        <f t="shared" si="1"/>
        <v>84685655</v>
      </c>
      <c r="H6" s="16" t="str">
        <f>IF(F6=0,"YES",IF(E6/F6&gt;=1.15, IF(E6+F6&gt;=Validation!$C$24,"YES","NO"),"NO"))</f>
        <v>YES</v>
      </c>
      <c r="I6" s="30">
        <v>1404.0</v>
      </c>
      <c r="J6" s="18" t="str">
        <f t="shared" si="3"/>
        <v>FUNDED</v>
      </c>
      <c r="K6" s="19">
        <f t="shared" si="4"/>
        <v>46596</v>
      </c>
      <c r="L6" s="20" t="str">
        <f t="shared" si="2"/>
        <v/>
      </c>
    </row>
    <row r="7">
      <c r="A7" s="25" t="s">
        <v>892</v>
      </c>
      <c r="B7" s="26" t="s">
        <v>893</v>
      </c>
      <c r="C7" s="27">
        <v>4.33</v>
      </c>
      <c r="D7" s="28">
        <v>278.0</v>
      </c>
      <c r="E7" s="29">
        <v>8.8101116E7</v>
      </c>
      <c r="F7" s="29">
        <v>1.0841456E7</v>
      </c>
      <c r="G7" s="15">
        <f t="shared" si="1"/>
        <v>77259660</v>
      </c>
      <c r="H7" s="16" t="str">
        <f>IF(F7=0,"YES",IF(E7/F7&gt;=1.15, IF(E7+F7&gt;=Validation!$C$24,"YES","NO"),"NO"))</f>
        <v>YES</v>
      </c>
      <c r="I7" s="30">
        <v>8720.0</v>
      </c>
      <c r="J7" s="18" t="str">
        <f t="shared" si="3"/>
        <v>FUNDED</v>
      </c>
      <c r="K7" s="19">
        <f t="shared" si="4"/>
        <v>37876</v>
      </c>
      <c r="L7" s="20" t="str">
        <f t="shared" si="2"/>
        <v/>
      </c>
    </row>
    <row r="8">
      <c r="A8" s="25" t="s">
        <v>894</v>
      </c>
      <c r="B8" s="26" t="s">
        <v>895</v>
      </c>
      <c r="C8" s="27">
        <v>4.58</v>
      </c>
      <c r="D8" s="28">
        <v>362.0</v>
      </c>
      <c r="E8" s="29">
        <v>8.6422114E7</v>
      </c>
      <c r="F8" s="29">
        <v>2.704236E7</v>
      </c>
      <c r="G8" s="15">
        <f t="shared" si="1"/>
        <v>59379754</v>
      </c>
      <c r="H8" s="16" t="str">
        <f>IF(F8=0,"YES",IF(E8/F8&gt;=1.15, IF(E8+F8&gt;=Validation!$C$24,"YES","NO"),"NO"))</f>
        <v>YES</v>
      </c>
      <c r="I8" s="30">
        <v>11500.0</v>
      </c>
      <c r="J8" s="18" t="str">
        <f t="shared" si="3"/>
        <v>FUNDED</v>
      </c>
      <c r="K8" s="19">
        <f t="shared" si="4"/>
        <v>26376</v>
      </c>
      <c r="L8" s="20" t="str">
        <f t="shared" si="2"/>
        <v/>
      </c>
    </row>
    <row r="9">
      <c r="A9" s="25" t="s">
        <v>896</v>
      </c>
      <c r="B9" s="26" t="s">
        <v>897</v>
      </c>
      <c r="C9" s="27">
        <v>4.33</v>
      </c>
      <c r="D9" s="28">
        <v>234.0</v>
      </c>
      <c r="E9" s="29">
        <v>6.5175155E7</v>
      </c>
      <c r="F9" s="29">
        <v>6698287.0</v>
      </c>
      <c r="G9" s="15">
        <f t="shared" si="1"/>
        <v>58476868</v>
      </c>
      <c r="H9" s="16" t="str">
        <f>IF(F9=0,"YES",IF(E9/F9&gt;=1.15, IF(E9+F9&gt;=Validation!$C$24,"YES","NO"),"NO"))</f>
        <v>YES</v>
      </c>
      <c r="I9" s="30">
        <v>14000.0</v>
      </c>
      <c r="J9" s="18" t="str">
        <f t="shared" si="3"/>
        <v>FUNDED</v>
      </c>
      <c r="K9" s="19">
        <f t="shared" si="4"/>
        <v>12376</v>
      </c>
      <c r="L9" s="20" t="str">
        <f t="shared" si="2"/>
        <v/>
      </c>
    </row>
    <row r="10">
      <c r="A10" s="25" t="s">
        <v>898</v>
      </c>
      <c r="B10" s="26" t="s">
        <v>899</v>
      </c>
      <c r="C10" s="27">
        <v>4.25</v>
      </c>
      <c r="D10" s="28">
        <v>199.0</v>
      </c>
      <c r="E10" s="29">
        <v>5.0711748E7</v>
      </c>
      <c r="F10" s="29">
        <v>1.195389E7</v>
      </c>
      <c r="G10" s="15">
        <f t="shared" si="1"/>
        <v>38757858</v>
      </c>
      <c r="H10" s="16" t="str">
        <f>IF(F10=0,"YES",IF(E10/F10&gt;=1.15, IF(E10+F10&gt;=Validation!$C$24,"YES","NO"),"NO"))</f>
        <v>YES</v>
      </c>
      <c r="I10" s="30">
        <v>29000.0</v>
      </c>
      <c r="J10" s="18" t="str">
        <f t="shared" si="3"/>
        <v>NOT FUNDED</v>
      </c>
      <c r="K10" s="19">
        <f t="shared" si="4"/>
        <v>12376</v>
      </c>
      <c r="L10" s="20" t="str">
        <f t="shared" si="2"/>
        <v>Over Budget</v>
      </c>
    </row>
    <row r="11">
      <c r="A11" s="25" t="s">
        <v>900</v>
      </c>
      <c r="B11" s="26" t="s">
        <v>901</v>
      </c>
      <c r="C11" s="27">
        <v>4.17</v>
      </c>
      <c r="D11" s="28">
        <v>210.0</v>
      </c>
      <c r="E11" s="29">
        <v>6.0895061E7</v>
      </c>
      <c r="F11" s="29">
        <v>2.3119168E7</v>
      </c>
      <c r="G11" s="15">
        <f t="shared" si="1"/>
        <v>37775893</v>
      </c>
      <c r="H11" s="16" t="str">
        <f>IF(F11=0,"YES",IF(E11/F11&gt;=1.15, IF(E11+F11&gt;=Validation!$C$24,"YES","NO"),"NO"))</f>
        <v>YES</v>
      </c>
      <c r="I11" s="30">
        <v>1200.0</v>
      </c>
      <c r="J11" s="18" t="str">
        <f t="shared" si="3"/>
        <v>FUNDED</v>
      </c>
      <c r="K11" s="19">
        <f t="shared" si="4"/>
        <v>11176</v>
      </c>
      <c r="L11" s="20" t="str">
        <f t="shared" si="2"/>
        <v/>
      </c>
    </row>
    <row r="12">
      <c r="A12" s="25" t="s">
        <v>902</v>
      </c>
      <c r="B12" s="26" t="s">
        <v>903</v>
      </c>
      <c r="C12" s="27">
        <v>4.17</v>
      </c>
      <c r="D12" s="28">
        <v>210.0</v>
      </c>
      <c r="E12" s="29">
        <v>4.3871717E7</v>
      </c>
      <c r="F12" s="29">
        <v>2.9076086E7</v>
      </c>
      <c r="G12" s="15">
        <f t="shared" si="1"/>
        <v>14795631</v>
      </c>
      <c r="H12" s="16" t="str">
        <f>IF(F12=0,"YES",IF(E12/F12&gt;=1.15, IF(E12+F12&gt;=Validation!$C$24,"YES","NO"),"NO"))</f>
        <v>YES</v>
      </c>
      <c r="I12" s="30">
        <v>10500.0</v>
      </c>
      <c r="J12" s="18" t="str">
        <f t="shared" si="3"/>
        <v>FUNDED</v>
      </c>
      <c r="K12" s="19">
        <f t="shared" si="4"/>
        <v>676</v>
      </c>
      <c r="L12" s="20" t="str">
        <f t="shared" si="2"/>
        <v/>
      </c>
    </row>
    <row r="13">
      <c r="A13" s="25" t="s">
        <v>904</v>
      </c>
      <c r="B13" s="26" t="s">
        <v>905</v>
      </c>
      <c r="C13" s="27">
        <v>4.0</v>
      </c>
      <c r="D13" s="28">
        <v>195.0</v>
      </c>
      <c r="E13" s="29">
        <v>4.3110886E7</v>
      </c>
      <c r="F13" s="29">
        <v>3.0834053E7</v>
      </c>
      <c r="G13" s="15">
        <f t="shared" si="1"/>
        <v>12276833</v>
      </c>
      <c r="H13" s="16" t="str">
        <f>IF(F13=0,"YES",IF(E13/F13&gt;=1.15, IF(E13+F13&gt;=Validation!$C$24,"YES","NO"),"NO"))</f>
        <v>YES</v>
      </c>
      <c r="I13" s="30">
        <v>147000.0</v>
      </c>
      <c r="J13" s="18" t="str">
        <f t="shared" si="3"/>
        <v>NOT FUNDED</v>
      </c>
      <c r="K13" s="19">
        <f t="shared" si="4"/>
        <v>676</v>
      </c>
      <c r="L13" s="20" t="str">
        <f t="shared" si="2"/>
        <v>Over Budget</v>
      </c>
    </row>
    <row r="14">
      <c r="A14" s="25" t="s">
        <v>906</v>
      </c>
      <c r="B14" s="26" t="s">
        <v>907</v>
      </c>
      <c r="C14" s="27">
        <v>4.13</v>
      </c>
      <c r="D14" s="28">
        <v>188.0</v>
      </c>
      <c r="E14" s="29">
        <v>3.9067036E7</v>
      </c>
      <c r="F14" s="29">
        <v>2.9472369E7</v>
      </c>
      <c r="G14" s="15">
        <f t="shared" si="1"/>
        <v>9594667</v>
      </c>
      <c r="H14" s="16" t="str">
        <f>IF(F14=0,"YES",IF(E14/F14&gt;=1.15, IF(E14+F14&gt;=Validation!$C$24,"YES","NO"),"NO"))</f>
        <v>YES</v>
      </c>
      <c r="I14" s="30">
        <v>37500.0</v>
      </c>
      <c r="J14" s="18" t="str">
        <f t="shared" si="3"/>
        <v>NOT FUNDED</v>
      </c>
      <c r="K14" s="19">
        <f t="shared" si="4"/>
        <v>676</v>
      </c>
      <c r="L14" s="20" t="str">
        <f t="shared" si="2"/>
        <v>Over Budget</v>
      </c>
    </row>
    <row r="15">
      <c r="A15" s="25" t="s">
        <v>908</v>
      </c>
      <c r="B15" s="26" t="s">
        <v>909</v>
      </c>
      <c r="C15" s="27">
        <v>3.2</v>
      </c>
      <c r="D15" s="28">
        <v>155.0</v>
      </c>
      <c r="E15" s="29">
        <v>2.6487065E7</v>
      </c>
      <c r="F15" s="29">
        <v>3.1565367E7</v>
      </c>
      <c r="G15" s="15">
        <f t="shared" si="1"/>
        <v>-5078302</v>
      </c>
      <c r="H15" s="16" t="str">
        <f>IF(F15=0,"YES",IF(E15/F15&gt;=1.15, IF(E15+F15&gt;=Validation!$C$24,"YES","NO"),"NO"))</f>
        <v>NO</v>
      </c>
      <c r="I15" s="30">
        <v>10000.0</v>
      </c>
      <c r="J15" s="18" t="str">
        <f t="shared" si="3"/>
        <v>NOT FUNDED</v>
      </c>
      <c r="K15" s="19">
        <f t="shared" si="4"/>
        <v>676</v>
      </c>
      <c r="L15" s="20" t="str">
        <f t="shared" si="2"/>
        <v>Approval Threshold</v>
      </c>
    </row>
    <row r="16">
      <c r="A16" s="25" t="s">
        <v>910</v>
      </c>
      <c r="B16" s="26" t="s">
        <v>911</v>
      </c>
      <c r="C16" s="27">
        <v>1.44</v>
      </c>
      <c r="D16" s="28">
        <v>155.0</v>
      </c>
      <c r="E16" s="29">
        <v>2.506944E7</v>
      </c>
      <c r="F16" s="29">
        <v>3.4265518E7</v>
      </c>
      <c r="G16" s="15">
        <f t="shared" si="1"/>
        <v>-9196078</v>
      </c>
      <c r="H16" s="16" t="str">
        <f>IF(F16=0,"YES",IF(E16/F16&gt;=1.15, IF(E16+F16&gt;=Validation!$C$24,"YES","NO"),"NO"))</f>
        <v>NO</v>
      </c>
      <c r="I16" s="30">
        <v>7500.0</v>
      </c>
      <c r="J16" s="18" t="str">
        <f t="shared" si="3"/>
        <v>NOT FUNDED</v>
      </c>
      <c r="K16" s="19">
        <f t="shared" si="4"/>
        <v>676</v>
      </c>
      <c r="L16" s="20" t="str">
        <f t="shared" si="2"/>
        <v>Approval Threshold</v>
      </c>
    </row>
    <row r="17">
      <c r="A17" s="25" t="s">
        <v>912</v>
      </c>
      <c r="B17" s="26" t="s">
        <v>913</v>
      </c>
      <c r="C17" s="27">
        <v>3.08</v>
      </c>
      <c r="D17" s="28">
        <v>139.0</v>
      </c>
      <c r="E17" s="29">
        <v>2.0502734E7</v>
      </c>
      <c r="F17" s="29">
        <v>3.0010206E7</v>
      </c>
      <c r="G17" s="15">
        <f t="shared" si="1"/>
        <v>-9507472</v>
      </c>
      <c r="H17" s="16" t="str">
        <f>IF(F17=0,"YES",IF(E17/F17&gt;=1.15, IF(E17+F17&gt;=Validation!$C$24,"YES","NO"),"NO"))</f>
        <v>NO</v>
      </c>
      <c r="I17" s="30">
        <v>10000.0</v>
      </c>
      <c r="J17" s="18" t="str">
        <f t="shared" si="3"/>
        <v>NOT FUNDED</v>
      </c>
      <c r="K17" s="19">
        <f t="shared" si="4"/>
        <v>676</v>
      </c>
      <c r="L17" s="20" t="str">
        <f t="shared" si="2"/>
        <v>Approval Threshold</v>
      </c>
    </row>
    <row r="18">
      <c r="A18" s="25" t="s">
        <v>914</v>
      </c>
      <c r="B18" s="26" t="s">
        <v>915</v>
      </c>
      <c r="C18" s="27">
        <v>2.87</v>
      </c>
      <c r="D18" s="28">
        <v>143.0</v>
      </c>
      <c r="E18" s="29">
        <v>1.9763558E7</v>
      </c>
      <c r="F18" s="29">
        <v>3.7409524E7</v>
      </c>
      <c r="G18" s="15">
        <f t="shared" si="1"/>
        <v>-17645966</v>
      </c>
      <c r="H18" s="16" t="str">
        <f>IF(F18=0,"YES",IF(E18/F18&gt;=1.15, IF(E18+F18&gt;=Validation!$C$24,"YES","NO"),"NO"))</f>
        <v>NO</v>
      </c>
      <c r="I18" s="30">
        <v>20000.0</v>
      </c>
      <c r="J18" s="18" t="str">
        <f t="shared" si="3"/>
        <v>NOT FUNDED</v>
      </c>
      <c r="K18" s="19">
        <f t="shared" si="4"/>
        <v>676</v>
      </c>
      <c r="L18" s="20" t="str">
        <f t="shared" si="2"/>
        <v>Approval Threshold</v>
      </c>
    </row>
    <row r="19">
      <c r="A19" s="25" t="s">
        <v>916</v>
      </c>
      <c r="B19" s="26" t="s">
        <v>917</v>
      </c>
      <c r="C19" s="27">
        <v>1.56</v>
      </c>
      <c r="D19" s="28">
        <v>148.0</v>
      </c>
      <c r="E19" s="29">
        <v>1.935674E7</v>
      </c>
      <c r="F19" s="29">
        <v>3.8784752E7</v>
      </c>
      <c r="G19" s="15">
        <f t="shared" si="1"/>
        <v>-19428012</v>
      </c>
      <c r="H19" s="16" t="str">
        <f>IF(F19=0,"YES",IF(E19/F19&gt;=1.15, IF(E19+F19&gt;=Validation!$C$24,"YES","NO"),"NO"))</f>
        <v>NO</v>
      </c>
      <c r="I19" s="30">
        <v>10000.0</v>
      </c>
      <c r="J19" s="18" t="str">
        <f t="shared" si="3"/>
        <v>NOT FUNDED</v>
      </c>
      <c r="K19" s="19">
        <f t="shared" si="4"/>
        <v>676</v>
      </c>
      <c r="L19" s="20" t="str">
        <f t="shared" si="2"/>
        <v>Approval Threshold</v>
      </c>
    </row>
    <row r="20">
      <c r="A20" s="25" t="s">
        <v>918</v>
      </c>
      <c r="B20" s="26" t="s">
        <v>919</v>
      </c>
      <c r="C20" s="27">
        <v>1.0</v>
      </c>
      <c r="D20" s="28">
        <v>164.0</v>
      </c>
      <c r="E20" s="29">
        <v>2.0616967E7</v>
      </c>
      <c r="F20" s="29">
        <v>4.0641041E7</v>
      </c>
      <c r="G20" s="15">
        <f t="shared" si="1"/>
        <v>-20024074</v>
      </c>
      <c r="H20" s="16" t="str">
        <f>IF(F20=0,"YES",IF(E20/F20&gt;=1.15, IF(E20+F20&gt;=Validation!$C$24,"YES","NO"),"NO"))</f>
        <v>NO</v>
      </c>
      <c r="I20" s="30">
        <v>29500.0</v>
      </c>
      <c r="J20" s="18" t="str">
        <f t="shared" si="3"/>
        <v>NOT FUNDED</v>
      </c>
      <c r="K20" s="19">
        <f t="shared" si="4"/>
        <v>676</v>
      </c>
      <c r="L20" s="20" t="str">
        <f t="shared" si="2"/>
        <v>Approval Threshold</v>
      </c>
    </row>
    <row r="21">
      <c r="A21" s="25" t="s">
        <v>920</v>
      </c>
      <c r="B21" s="26" t="s">
        <v>921</v>
      </c>
      <c r="C21" s="27">
        <v>1.0</v>
      </c>
      <c r="D21" s="28">
        <v>154.0</v>
      </c>
      <c r="E21" s="29">
        <v>1.841827E7</v>
      </c>
      <c r="F21" s="29">
        <v>3.9640397E7</v>
      </c>
      <c r="G21" s="15">
        <f t="shared" si="1"/>
        <v>-21222127</v>
      </c>
      <c r="H21" s="16" t="str">
        <f>IF(F21=0,"YES",IF(E21/F21&gt;=1.15, IF(E21+F21&gt;=Validation!$C$24,"YES","NO"),"NO"))</f>
        <v>NO</v>
      </c>
      <c r="I21" s="30">
        <v>1111.0</v>
      </c>
      <c r="J21" s="18" t="str">
        <f t="shared" si="3"/>
        <v>NOT FUNDED</v>
      </c>
      <c r="K21" s="19">
        <f t="shared" si="4"/>
        <v>676</v>
      </c>
      <c r="L21" s="20" t="str">
        <f t="shared" si="2"/>
        <v>Approval Threshold</v>
      </c>
    </row>
    <row r="22">
      <c r="A22" s="25" t="s">
        <v>922</v>
      </c>
      <c r="B22" s="26" t="s">
        <v>923</v>
      </c>
      <c r="C22" s="27">
        <v>2.75</v>
      </c>
      <c r="D22" s="28">
        <v>168.0</v>
      </c>
      <c r="E22" s="29">
        <v>2.0246028E7</v>
      </c>
      <c r="F22" s="29">
        <v>4.1867156E7</v>
      </c>
      <c r="G22" s="15">
        <f t="shared" si="1"/>
        <v>-21621128</v>
      </c>
      <c r="H22" s="16" t="str">
        <f>IF(F22=0,"YES",IF(E22/F22&gt;=1.15, IF(E22+F22&gt;=Validation!$C$24,"YES","NO"),"NO"))</f>
        <v>NO</v>
      </c>
      <c r="I22" s="30">
        <v>147000.0</v>
      </c>
      <c r="J22" s="18" t="str">
        <f t="shared" si="3"/>
        <v>NOT FUNDED</v>
      </c>
      <c r="K22" s="19">
        <f t="shared" si="4"/>
        <v>676</v>
      </c>
      <c r="L22" s="20" t="str">
        <f t="shared" si="2"/>
        <v>Approval Threshold</v>
      </c>
    </row>
    <row r="23">
      <c r="A23" s="25" t="s">
        <v>924</v>
      </c>
      <c r="B23" s="26" t="s">
        <v>925</v>
      </c>
      <c r="C23" s="27">
        <v>1.47</v>
      </c>
      <c r="D23" s="28">
        <v>147.0</v>
      </c>
      <c r="E23" s="29">
        <v>1.8437318E7</v>
      </c>
      <c r="F23" s="29">
        <v>4.0348013E7</v>
      </c>
      <c r="G23" s="15">
        <f t="shared" si="1"/>
        <v>-21910695</v>
      </c>
      <c r="H23" s="16" t="str">
        <f>IF(F23=0,"YES",IF(E23/F23&gt;=1.15, IF(E23+F23&gt;=Validation!$C$24,"YES","NO"),"NO"))</f>
        <v>NO</v>
      </c>
      <c r="I23" s="30">
        <v>15000.0</v>
      </c>
      <c r="J23" s="18" t="str">
        <f t="shared" si="3"/>
        <v>NOT FUNDED</v>
      </c>
      <c r="K23" s="19">
        <f t="shared" si="4"/>
        <v>676</v>
      </c>
      <c r="L23" s="20" t="str">
        <f t="shared" si="2"/>
        <v>Approval Threshold</v>
      </c>
    </row>
    <row r="24">
      <c r="A24" s="25" t="s">
        <v>926</v>
      </c>
      <c r="B24" s="26" t="s">
        <v>927</v>
      </c>
      <c r="C24" s="27">
        <v>2.93</v>
      </c>
      <c r="D24" s="28">
        <v>143.0</v>
      </c>
      <c r="E24" s="29">
        <v>4306153.0</v>
      </c>
      <c r="F24" s="29">
        <v>3.7655182E7</v>
      </c>
      <c r="G24" s="15">
        <f t="shared" si="1"/>
        <v>-33349029</v>
      </c>
      <c r="H24" s="16" t="str">
        <f>IF(F24=0,"YES",IF(E24/F24&gt;=1.15, IF(E24+F24&gt;=Validation!$C$24,"YES","NO"),"NO"))</f>
        <v>NO</v>
      </c>
      <c r="I24" s="30">
        <v>15000.0</v>
      </c>
      <c r="J24" s="18" t="str">
        <f t="shared" si="3"/>
        <v>NOT FUNDED</v>
      </c>
      <c r="K24" s="19">
        <f t="shared" si="4"/>
        <v>676</v>
      </c>
      <c r="L24" s="20" t="str">
        <f t="shared" si="2"/>
        <v>Approval Threshold</v>
      </c>
    </row>
  </sheetData>
  <autoFilter ref="$A$1:$I$24">
    <sortState ref="A1:I24">
      <sortCondition descending="1" ref="G1:G24"/>
      <sortCondition ref="A1:A24"/>
    </sortState>
  </autoFilter>
  <conditionalFormatting sqref="J2:J24">
    <cfRule type="cellIs" dxfId="0" priority="1" operator="equal">
      <formula>"FUNDED"</formula>
    </cfRule>
  </conditionalFormatting>
  <conditionalFormatting sqref="J2:J24">
    <cfRule type="cellIs" dxfId="1" priority="2" operator="equal">
      <formula>"NOT FUNDED"</formula>
    </cfRule>
  </conditionalFormatting>
  <conditionalFormatting sqref="L2:L24">
    <cfRule type="cellIs" dxfId="0" priority="3" operator="greaterThan">
      <formula>999</formula>
    </cfRule>
  </conditionalFormatting>
  <conditionalFormatting sqref="L2:L24">
    <cfRule type="cellIs" dxfId="0" priority="4" operator="greaterThan">
      <formula>999</formula>
    </cfRule>
  </conditionalFormatting>
  <conditionalFormatting sqref="L2:L24">
    <cfRule type="containsText" dxfId="1" priority="5" operator="containsText" text="NOT FUNDED">
      <formula>NOT(ISERROR(SEARCH(("NOT FUNDED"),(L2))))</formula>
    </cfRule>
  </conditionalFormatting>
  <conditionalFormatting sqref="L2:L24">
    <cfRule type="cellIs" dxfId="2" priority="6" operator="equal">
      <formula>"Over Budget"</formula>
    </cfRule>
  </conditionalFormatting>
  <conditionalFormatting sqref="L2:L24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928</v>
      </c>
      <c r="B2" s="26" t="s">
        <v>929</v>
      </c>
      <c r="C2" s="27">
        <v>4.78</v>
      </c>
      <c r="D2" s="28">
        <v>1277.0</v>
      </c>
      <c r="E2" s="29">
        <v>1.95643642E8</v>
      </c>
      <c r="F2" s="29">
        <v>1.2932054E7</v>
      </c>
      <c r="G2" s="15">
        <f t="shared" ref="G2:G14" si="1">E2-F2</f>
        <v>182711588</v>
      </c>
      <c r="H2" s="16" t="str">
        <f>IF(F2=0,"YES",IF(E2/F2&gt;=1.15, IF(E2+F2&gt;=Validation!$C$24,"YES","NO"),"NO"))</f>
        <v>YES</v>
      </c>
      <c r="I2" s="30">
        <v>8400.0</v>
      </c>
      <c r="J2" s="18" t="str">
        <f>If(Validation!C2&gt;=I2,IF(H2="Yes","FUNDED","NOT FUNDED"),"NOT FUNDED")</f>
        <v>FUNDED</v>
      </c>
      <c r="K2" s="19">
        <f>If(Validation!C14&gt;=I2,Validation!C14-I2,Validation!C14)</f>
        <v>21600</v>
      </c>
      <c r="L2" s="20" t="str">
        <f t="shared" ref="L2:L14" si="2">If(H2="YES",IF(J2="FUNDED","","Over Budget"),"Approval Threshold")</f>
        <v/>
      </c>
    </row>
    <row r="3">
      <c r="A3" s="25" t="s">
        <v>930</v>
      </c>
      <c r="B3" s="26" t="s">
        <v>931</v>
      </c>
      <c r="C3" s="27">
        <v>4.0</v>
      </c>
      <c r="D3" s="28">
        <v>440.0</v>
      </c>
      <c r="E3" s="29">
        <v>8.8488669E7</v>
      </c>
      <c r="F3" s="29">
        <v>1.5898405E7</v>
      </c>
      <c r="G3" s="15">
        <f t="shared" si="1"/>
        <v>72590264</v>
      </c>
      <c r="H3" s="16" t="str">
        <f>IF(F3=0,"YES",IF(E3/F3&gt;=1.15, IF(E3+F3&gt;=Validation!$C$24,"YES","NO"),"NO"))</f>
        <v>YES</v>
      </c>
      <c r="I3" s="30">
        <v>10000.0</v>
      </c>
      <c r="J3" s="18" t="str">
        <f t="shared" ref="J3:J14" si="3">If(K2&gt;=I3,IF(H3="Yes","FUNDED","NOT FUNDED"),"NOT FUNDED")</f>
        <v>FUNDED</v>
      </c>
      <c r="K3" s="19">
        <f t="shared" ref="K3:K14" si="4">If(J3="FUNDED",IF(K2&gt;=I3,(K2-I3),K2),K2)</f>
        <v>11600</v>
      </c>
      <c r="L3" s="20" t="str">
        <f t="shared" si="2"/>
        <v/>
      </c>
    </row>
    <row r="4">
      <c r="A4" s="25" t="s">
        <v>932</v>
      </c>
      <c r="B4" s="26" t="s">
        <v>933</v>
      </c>
      <c r="C4" s="27">
        <v>3.73</v>
      </c>
      <c r="D4" s="28">
        <v>273.0</v>
      </c>
      <c r="E4" s="29">
        <v>7.2608893E7</v>
      </c>
      <c r="F4" s="29">
        <v>1.4856488E7</v>
      </c>
      <c r="G4" s="15">
        <f t="shared" si="1"/>
        <v>57752405</v>
      </c>
      <c r="H4" s="16" t="str">
        <f>IF(F4=0,"YES",IF(E4/F4&gt;=1.15, IF(E4+F4&gt;=Validation!$C$24,"YES","NO"),"NO"))</f>
        <v>YES</v>
      </c>
      <c r="I4" s="30">
        <v>7500.0</v>
      </c>
      <c r="J4" s="18" t="str">
        <f t="shared" si="3"/>
        <v>FUNDED</v>
      </c>
      <c r="K4" s="19">
        <f t="shared" si="4"/>
        <v>4100</v>
      </c>
      <c r="L4" s="20" t="str">
        <f t="shared" si="2"/>
        <v/>
      </c>
    </row>
    <row r="5">
      <c r="A5" s="25" t="s">
        <v>934</v>
      </c>
      <c r="B5" s="26" t="s">
        <v>935</v>
      </c>
      <c r="C5" s="27">
        <v>3.75</v>
      </c>
      <c r="D5" s="28">
        <v>285.0</v>
      </c>
      <c r="E5" s="29">
        <v>6.2514688E7</v>
      </c>
      <c r="F5" s="29">
        <v>2.321996E7</v>
      </c>
      <c r="G5" s="15">
        <f t="shared" si="1"/>
        <v>39294728</v>
      </c>
      <c r="H5" s="16" t="str">
        <f>IF(F5=0,"YES",IF(E5/F5&gt;=1.15, IF(E5+F5&gt;=Validation!$C$24,"YES","NO"),"NO"))</f>
        <v>YES</v>
      </c>
      <c r="I5" s="30">
        <v>16725.0</v>
      </c>
      <c r="J5" s="18" t="str">
        <f t="shared" si="3"/>
        <v>NOT FUNDED</v>
      </c>
      <c r="K5" s="19">
        <f t="shared" si="4"/>
        <v>4100</v>
      </c>
      <c r="L5" s="20" t="str">
        <f t="shared" si="2"/>
        <v>Over Budget</v>
      </c>
    </row>
    <row r="6">
      <c r="A6" s="25" t="s">
        <v>936</v>
      </c>
      <c r="B6" s="26" t="s">
        <v>937</v>
      </c>
      <c r="C6" s="27">
        <v>2.67</v>
      </c>
      <c r="D6" s="28">
        <v>327.0</v>
      </c>
      <c r="E6" s="29">
        <v>4.6300864E7</v>
      </c>
      <c r="F6" s="29">
        <v>2.425532E7</v>
      </c>
      <c r="G6" s="15">
        <f t="shared" si="1"/>
        <v>22045544</v>
      </c>
      <c r="H6" s="16" t="str">
        <f>IF(F6=0,"YES",IF(E6/F6&gt;=1.15, IF(E6+F6&gt;=Validation!$C$24,"YES","NO"),"NO"))</f>
        <v>YES</v>
      </c>
      <c r="I6" s="30">
        <v>20000.0</v>
      </c>
      <c r="J6" s="18" t="str">
        <f t="shared" si="3"/>
        <v>NOT FUNDED</v>
      </c>
      <c r="K6" s="19">
        <f t="shared" si="4"/>
        <v>4100</v>
      </c>
      <c r="L6" s="20" t="str">
        <f t="shared" si="2"/>
        <v>Over Budget</v>
      </c>
    </row>
    <row r="7">
      <c r="A7" s="25" t="s">
        <v>938</v>
      </c>
      <c r="B7" s="26" t="s">
        <v>939</v>
      </c>
      <c r="C7" s="27">
        <v>2.05</v>
      </c>
      <c r="D7" s="28">
        <v>219.0</v>
      </c>
      <c r="E7" s="29">
        <v>3.445425E7</v>
      </c>
      <c r="F7" s="29">
        <v>1.8451164E7</v>
      </c>
      <c r="G7" s="15">
        <f t="shared" si="1"/>
        <v>16003086</v>
      </c>
      <c r="H7" s="16" t="str">
        <f>IF(F7=0,"YES",IF(E7/F7&gt;=1.15, IF(E7+F7&gt;=Validation!$C$24,"YES","NO"),"NO"))</f>
        <v>YES</v>
      </c>
      <c r="I7" s="30">
        <v>15000.0</v>
      </c>
      <c r="J7" s="18" t="str">
        <f t="shared" si="3"/>
        <v>NOT FUNDED</v>
      </c>
      <c r="K7" s="19">
        <f t="shared" si="4"/>
        <v>4100</v>
      </c>
      <c r="L7" s="20" t="str">
        <f t="shared" si="2"/>
        <v>Over Budget</v>
      </c>
    </row>
    <row r="8">
      <c r="A8" s="25" t="s">
        <v>940</v>
      </c>
      <c r="B8" s="26" t="s">
        <v>941</v>
      </c>
      <c r="C8" s="27">
        <v>1.17</v>
      </c>
      <c r="D8" s="28">
        <v>200.0</v>
      </c>
      <c r="E8" s="29">
        <v>3.2731439E7</v>
      </c>
      <c r="F8" s="29">
        <v>2.0283368E7</v>
      </c>
      <c r="G8" s="15">
        <f t="shared" si="1"/>
        <v>12448071</v>
      </c>
      <c r="H8" s="16" t="str">
        <f>IF(F8=0,"YES",IF(E8/F8&gt;=1.15, IF(E8+F8&gt;=Validation!$C$24,"YES","NO"),"NO"))</f>
        <v>YES</v>
      </c>
      <c r="I8" s="30">
        <v>600.0</v>
      </c>
      <c r="J8" s="18" t="str">
        <f t="shared" si="3"/>
        <v>FUNDED</v>
      </c>
      <c r="K8" s="19">
        <f t="shared" si="4"/>
        <v>3500</v>
      </c>
      <c r="L8" s="20" t="str">
        <f t="shared" si="2"/>
        <v/>
      </c>
    </row>
    <row r="9">
      <c r="A9" s="25" t="s">
        <v>942</v>
      </c>
      <c r="B9" s="26" t="s">
        <v>943</v>
      </c>
      <c r="C9" s="27">
        <v>2.5</v>
      </c>
      <c r="D9" s="28">
        <v>192.0</v>
      </c>
      <c r="E9" s="29">
        <v>2.8974551E7</v>
      </c>
      <c r="F9" s="29">
        <v>2.3277403E7</v>
      </c>
      <c r="G9" s="15">
        <f t="shared" si="1"/>
        <v>5697148</v>
      </c>
      <c r="H9" s="16" t="str">
        <f>IF(F9=0,"YES",IF(E9/F9&gt;=1.15, IF(E9+F9&gt;=Validation!$C$24,"YES","NO"),"NO"))</f>
        <v>YES</v>
      </c>
      <c r="I9" s="30">
        <v>480.0</v>
      </c>
      <c r="J9" s="18" t="str">
        <f t="shared" si="3"/>
        <v>FUNDED</v>
      </c>
      <c r="K9" s="19">
        <f t="shared" si="4"/>
        <v>3020</v>
      </c>
      <c r="L9" s="20" t="str">
        <f t="shared" si="2"/>
        <v/>
      </c>
    </row>
    <row r="10">
      <c r="A10" s="25" t="s">
        <v>944</v>
      </c>
      <c r="B10" s="26" t="s">
        <v>945</v>
      </c>
      <c r="C10" s="27">
        <v>2.67</v>
      </c>
      <c r="D10" s="28">
        <v>194.0</v>
      </c>
      <c r="E10" s="29">
        <v>2.9441691E7</v>
      </c>
      <c r="F10" s="29">
        <v>2.4375599E7</v>
      </c>
      <c r="G10" s="15">
        <f t="shared" si="1"/>
        <v>5066092</v>
      </c>
      <c r="H10" s="16" t="str">
        <f>IF(F10=0,"YES",IF(E10/F10&gt;=1.15, IF(E10+F10&gt;=Validation!$C$24,"YES","NO"),"NO"))</f>
        <v>YES</v>
      </c>
      <c r="I10" s="30">
        <v>4500.0</v>
      </c>
      <c r="J10" s="18" t="str">
        <f t="shared" si="3"/>
        <v>NOT FUNDED</v>
      </c>
      <c r="K10" s="19">
        <f t="shared" si="4"/>
        <v>3020</v>
      </c>
      <c r="L10" s="20" t="str">
        <f t="shared" si="2"/>
        <v>Over Budget</v>
      </c>
    </row>
    <row r="11">
      <c r="A11" s="25" t="s">
        <v>946</v>
      </c>
      <c r="B11" s="26" t="s">
        <v>947</v>
      </c>
      <c r="C11" s="27">
        <v>1.58</v>
      </c>
      <c r="D11" s="28">
        <v>171.0</v>
      </c>
      <c r="E11" s="29">
        <v>1.9638505E7</v>
      </c>
      <c r="F11" s="29">
        <v>2.4383867E7</v>
      </c>
      <c r="G11" s="15">
        <f t="shared" si="1"/>
        <v>-4745362</v>
      </c>
      <c r="H11" s="16" t="str">
        <f>IF(F11=0,"YES",IF(E11/F11&gt;=1.15, IF(E11+F11&gt;=Validation!$C$24,"YES","NO"),"NO"))</f>
        <v>NO</v>
      </c>
      <c r="I11" s="30">
        <v>10000.0</v>
      </c>
      <c r="J11" s="18" t="str">
        <f t="shared" si="3"/>
        <v>NOT FUNDED</v>
      </c>
      <c r="K11" s="19">
        <f t="shared" si="4"/>
        <v>3020</v>
      </c>
      <c r="L11" s="20" t="str">
        <f t="shared" si="2"/>
        <v>Approval Threshold</v>
      </c>
    </row>
    <row r="12">
      <c r="A12" s="25" t="s">
        <v>948</v>
      </c>
      <c r="B12" s="26" t="s">
        <v>949</v>
      </c>
      <c r="C12" s="27">
        <v>1.83</v>
      </c>
      <c r="D12" s="28">
        <v>196.0</v>
      </c>
      <c r="E12" s="29">
        <v>2.0787332E7</v>
      </c>
      <c r="F12" s="29">
        <v>3.0905015E7</v>
      </c>
      <c r="G12" s="15">
        <f t="shared" si="1"/>
        <v>-10117683</v>
      </c>
      <c r="H12" s="16" t="str">
        <f>IF(F12=0,"YES",IF(E12/F12&gt;=1.15, IF(E12+F12&gt;=Validation!$C$24,"YES","NO"),"NO"))</f>
        <v>NO</v>
      </c>
      <c r="I12" s="30">
        <v>20000.0</v>
      </c>
      <c r="J12" s="18" t="str">
        <f t="shared" si="3"/>
        <v>NOT FUNDED</v>
      </c>
      <c r="K12" s="19">
        <f t="shared" si="4"/>
        <v>3020</v>
      </c>
      <c r="L12" s="20" t="str">
        <f t="shared" si="2"/>
        <v>Approval Threshold</v>
      </c>
    </row>
    <row r="13">
      <c r="A13" s="25" t="s">
        <v>950</v>
      </c>
      <c r="B13" s="26" t="s">
        <v>951</v>
      </c>
      <c r="C13" s="27">
        <v>1.5</v>
      </c>
      <c r="D13" s="28">
        <v>180.0</v>
      </c>
      <c r="E13" s="29">
        <v>2.0685034E7</v>
      </c>
      <c r="F13" s="29">
        <v>3.2624016E7</v>
      </c>
      <c r="G13" s="15">
        <f t="shared" si="1"/>
        <v>-11938982</v>
      </c>
      <c r="H13" s="16" t="str">
        <f>IF(F13=0,"YES",IF(E13/F13&gt;=1.15, IF(E13+F13&gt;=Validation!$C$24,"YES","NO"),"NO"))</f>
        <v>NO</v>
      </c>
      <c r="I13" s="30">
        <v>22500.0</v>
      </c>
      <c r="J13" s="18" t="str">
        <f t="shared" si="3"/>
        <v>NOT FUNDED</v>
      </c>
      <c r="K13" s="19">
        <f t="shared" si="4"/>
        <v>3020</v>
      </c>
      <c r="L13" s="20" t="str">
        <f t="shared" si="2"/>
        <v>Approval Threshold</v>
      </c>
    </row>
    <row r="14">
      <c r="A14" s="25" t="s">
        <v>952</v>
      </c>
      <c r="B14" s="26" t="s">
        <v>953</v>
      </c>
      <c r="C14" s="27">
        <v>1.33</v>
      </c>
      <c r="D14" s="28">
        <v>185.0</v>
      </c>
      <c r="E14" s="29">
        <v>1.9672666E7</v>
      </c>
      <c r="F14" s="29">
        <v>3.3075965E7</v>
      </c>
      <c r="G14" s="15">
        <f t="shared" si="1"/>
        <v>-13403299</v>
      </c>
      <c r="H14" s="16" t="str">
        <f>IF(F14=0,"YES",IF(E14/F14&gt;=1.15, IF(E14+F14&gt;=Validation!$C$24,"YES","NO"),"NO"))</f>
        <v>NO</v>
      </c>
      <c r="I14" s="30">
        <v>10000.0</v>
      </c>
      <c r="J14" s="18" t="str">
        <f t="shared" si="3"/>
        <v>NOT FUNDED</v>
      </c>
      <c r="K14" s="19">
        <f t="shared" si="4"/>
        <v>3020</v>
      </c>
      <c r="L14" s="20" t="str">
        <f t="shared" si="2"/>
        <v>Approval Threshold</v>
      </c>
    </row>
  </sheetData>
  <autoFilter ref="$A$1:$I$14">
    <sortState ref="A1:I14">
      <sortCondition descending="1" ref="G1:G14"/>
      <sortCondition ref="A1:A14"/>
    </sortState>
  </autoFilter>
  <conditionalFormatting sqref="J2:J14">
    <cfRule type="cellIs" dxfId="0" priority="1" operator="equal">
      <formula>"FUNDED"</formula>
    </cfRule>
  </conditionalFormatting>
  <conditionalFormatting sqref="J2:J14">
    <cfRule type="cellIs" dxfId="1" priority="2" operator="equal">
      <formula>"NOT FUNDED"</formula>
    </cfRule>
  </conditionalFormatting>
  <conditionalFormatting sqref="L2:L14">
    <cfRule type="cellIs" dxfId="0" priority="3" operator="greaterThan">
      <formula>999</formula>
    </cfRule>
  </conditionalFormatting>
  <conditionalFormatting sqref="L2:L14">
    <cfRule type="cellIs" dxfId="0" priority="4" operator="greaterThan">
      <formula>999</formula>
    </cfRule>
  </conditionalFormatting>
  <conditionalFormatting sqref="L2:L14">
    <cfRule type="containsText" dxfId="1" priority="5" operator="containsText" text="NOT FUNDED">
      <formula>NOT(ISERROR(SEARCH(("NOT FUNDED"),(L2))))</formula>
    </cfRule>
  </conditionalFormatting>
  <conditionalFormatting sqref="L2:L14">
    <cfRule type="cellIs" dxfId="2" priority="6" operator="equal">
      <formula>"Over Budget"</formula>
    </cfRule>
  </conditionalFormatting>
  <conditionalFormatting sqref="L2:L14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954</v>
      </c>
      <c r="B2" s="26" t="s">
        <v>955</v>
      </c>
      <c r="C2" s="27">
        <v>4.6</v>
      </c>
      <c r="D2" s="28">
        <v>1308.0</v>
      </c>
      <c r="E2" s="29">
        <v>1.95025365E8</v>
      </c>
      <c r="F2" s="29">
        <v>2.1508626E7</v>
      </c>
      <c r="G2" s="15">
        <f t="shared" ref="G2:G81" si="1">E2-F2</f>
        <v>173516739</v>
      </c>
      <c r="H2" s="16" t="str">
        <f>IF(F2=0,"YES",IF(E2/F2&gt;=1.15, IF(E2+F2&gt;=Validation!$C$24,"YES","NO"),"NO"))</f>
        <v>YES</v>
      </c>
      <c r="I2" s="30">
        <v>15000.0</v>
      </c>
      <c r="J2" s="18" t="str">
        <f>If(Validation!C2&gt;=I2,IF(H2="Yes","FUNDED","NOT FUNDED"),"NOT FUNDED")</f>
        <v>FUNDED</v>
      </c>
      <c r="K2" s="19">
        <f>If(Validation!C15&gt;=I2,Validation!C15-I2,Validation!C15)</f>
        <v>185000</v>
      </c>
      <c r="L2" s="20" t="str">
        <f t="shared" ref="L2:L81" si="2">If(H2="YES",IF(J2="FUNDED","","Over Budget"),"Approval Threshold")</f>
        <v/>
      </c>
    </row>
    <row r="3">
      <c r="A3" s="25" t="s">
        <v>956</v>
      </c>
      <c r="B3" s="26" t="s">
        <v>957</v>
      </c>
      <c r="C3" s="27">
        <v>4.21</v>
      </c>
      <c r="D3" s="28">
        <v>645.0</v>
      </c>
      <c r="E3" s="29">
        <v>1.34449893E8</v>
      </c>
      <c r="F3" s="29">
        <v>1.8847575E7</v>
      </c>
      <c r="G3" s="15">
        <f t="shared" si="1"/>
        <v>115602318</v>
      </c>
      <c r="H3" s="16" t="str">
        <f>IF(F3=0,"YES",IF(E3/F3&gt;=1.15, IF(E3+F3&gt;=Validation!$C$24,"YES","NO"),"NO"))</f>
        <v>YES</v>
      </c>
      <c r="I3" s="30">
        <v>80000.0</v>
      </c>
      <c r="J3" s="18" t="str">
        <f t="shared" ref="J3:J81" si="3">If(K2&gt;=I3,IF(H3="Yes","FUNDED","NOT FUNDED"),"NOT FUNDED")</f>
        <v>FUNDED</v>
      </c>
      <c r="K3" s="19">
        <f t="shared" ref="K3:K81" si="4">If(J3="FUNDED",IF(K2&gt;=I3,(K2-I3),K2),K2)</f>
        <v>105000</v>
      </c>
      <c r="L3" s="20" t="str">
        <f t="shared" si="2"/>
        <v/>
      </c>
    </row>
    <row r="4">
      <c r="A4" s="25" t="s">
        <v>958</v>
      </c>
      <c r="B4" s="26" t="s">
        <v>959</v>
      </c>
      <c r="C4" s="27">
        <v>4.2</v>
      </c>
      <c r="D4" s="28">
        <v>314.0</v>
      </c>
      <c r="E4" s="29">
        <v>9.0946166E7</v>
      </c>
      <c r="F4" s="29">
        <v>8930647.0</v>
      </c>
      <c r="G4" s="15">
        <f t="shared" si="1"/>
        <v>82015519</v>
      </c>
      <c r="H4" s="16" t="str">
        <f>IF(F4=0,"YES",IF(E4/F4&gt;=1.15, IF(E4+F4&gt;=Validation!$C$24,"YES","NO"),"NO"))</f>
        <v>YES</v>
      </c>
      <c r="I4" s="30">
        <v>18600.0</v>
      </c>
      <c r="J4" s="18" t="str">
        <f t="shared" si="3"/>
        <v>FUNDED</v>
      </c>
      <c r="K4" s="19">
        <f t="shared" si="4"/>
        <v>86400</v>
      </c>
      <c r="L4" s="20" t="str">
        <f t="shared" si="2"/>
        <v/>
      </c>
    </row>
    <row r="5">
      <c r="A5" s="25" t="s">
        <v>960</v>
      </c>
      <c r="B5" s="26" t="s">
        <v>961</v>
      </c>
      <c r="C5" s="27">
        <v>4.08</v>
      </c>
      <c r="D5" s="28">
        <v>360.0</v>
      </c>
      <c r="E5" s="29">
        <v>8.7715043E7</v>
      </c>
      <c r="F5" s="29">
        <v>1.081415E7</v>
      </c>
      <c r="G5" s="15">
        <f t="shared" si="1"/>
        <v>76900893</v>
      </c>
      <c r="H5" s="16" t="str">
        <f>IF(F5=0,"YES",IF(E5/F5&gt;=1.15, IF(E5+F5&gt;=Validation!$C$24,"YES","NO"),"NO"))</f>
        <v>YES</v>
      </c>
      <c r="I5" s="30">
        <v>17000.0</v>
      </c>
      <c r="J5" s="18" t="str">
        <f t="shared" si="3"/>
        <v>FUNDED</v>
      </c>
      <c r="K5" s="19">
        <f t="shared" si="4"/>
        <v>69400</v>
      </c>
      <c r="L5" s="20" t="str">
        <f t="shared" si="2"/>
        <v/>
      </c>
    </row>
    <row r="6">
      <c r="A6" s="25" t="s">
        <v>962</v>
      </c>
      <c r="B6" s="26" t="s">
        <v>963</v>
      </c>
      <c r="C6" s="27">
        <v>4.5</v>
      </c>
      <c r="D6" s="28">
        <v>491.0</v>
      </c>
      <c r="E6" s="29">
        <v>9.3403343E7</v>
      </c>
      <c r="F6" s="29">
        <v>2.1965057E7</v>
      </c>
      <c r="G6" s="15">
        <f t="shared" si="1"/>
        <v>71438286</v>
      </c>
      <c r="H6" s="16" t="str">
        <f>IF(F6=0,"YES",IF(E6/F6&gt;=1.15, IF(E6+F6&gt;=Validation!$C$24,"YES","NO"),"NO"))</f>
        <v>YES</v>
      </c>
      <c r="I6" s="30">
        <v>14000.0</v>
      </c>
      <c r="J6" s="18" t="str">
        <f t="shared" si="3"/>
        <v>FUNDED</v>
      </c>
      <c r="K6" s="19">
        <f t="shared" si="4"/>
        <v>55400</v>
      </c>
      <c r="L6" s="20" t="str">
        <f t="shared" si="2"/>
        <v/>
      </c>
    </row>
    <row r="7">
      <c r="A7" s="25" t="s">
        <v>964</v>
      </c>
      <c r="B7" s="26" t="s">
        <v>965</v>
      </c>
      <c r="C7" s="27">
        <v>4.22</v>
      </c>
      <c r="D7" s="28">
        <v>427.0</v>
      </c>
      <c r="E7" s="29">
        <v>9.6650952E7</v>
      </c>
      <c r="F7" s="29">
        <v>2.6530233E7</v>
      </c>
      <c r="G7" s="15">
        <f t="shared" si="1"/>
        <v>70120719</v>
      </c>
      <c r="H7" s="16" t="str">
        <f>IF(F7=0,"YES",IF(E7/F7&gt;=1.15, IF(E7+F7&gt;=Validation!$C$24,"YES","NO"),"NO"))</f>
        <v>YES</v>
      </c>
      <c r="I7" s="30">
        <v>49250.0</v>
      </c>
      <c r="J7" s="18" t="str">
        <f t="shared" si="3"/>
        <v>FUNDED</v>
      </c>
      <c r="K7" s="19">
        <f t="shared" si="4"/>
        <v>6150</v>
      </c>
      <c r="L7" s="20" t="str">
        <f t="shared" si="2"/>
        <v/>
      </c>
    </row>
    <row r="8">
      <c r="A8" s="25" t="s">
        <v>966</v>
      </c>
      <c r="B8" s="26" t="s">
        <v>967</v>
      </c>
      <c r="C8" s="27">
        <v>3.94</v>
      </c>
      <c r="D8" s="28">
        <v>299.0</v>
      </c>
      <c r="E8" s="29">
        <v>6.7241412E7</v>
      </c>
      <c r="F8" s="29">
        <v>1.5228417E7</v>
      </c>
      <c r="G8" s="15">
        <f t="shared" si="1"/>
        <v>52012995</v>
      </c>
      <c r="H8" s="16" t="str">
        <f>IF(F8=0,"YES",IF(E8/F8&gt;=1.15, IF(E8+F8&gt;=Validation!$C$24,"YES","NO"),"NO"))</f>
        <v>YES</v>
      </c>
      <c r="I8" s="30">
        <v>22000.0</v>
      </c>
      <c r="J8" s="18" t="str">
        <f t="shared" si="3"/>
        <v>NOT FUNDED</v>
      </c>
      <c r="K8" s="19">
        <f t="shared" si="4"/>
        <v>6150</v>
      </c>
      <c r="L8" s="20" t="str">
        <f t="shared" si="2"/>
        <v>Over Budget</v>
      </c>
    </row>
    <row r="9">
      <c r="A9" s="25" t="s">
        <v>968</v>
      </c>
      <c r="B9" s="26" t="s">
        <v>969</v>
      </c>
      <c r="C9" s="27">
        <v>3.44</v>
      </c>
      <c r="D9" s="28">
        <v>199.0</v>
      </c>
      <c r="E9" s="29">
        <v>5.6363353E7</v>
      </c>
      <c r="F9" s="29">
        <v>1.7321325E7</v>
      </c>
      <c r="G9" s="15">
        <f t="shared" si="1"/>
        <v>39042028</v>
      </c>
      <c r="H9" s="16" t="str">
        <f>IF(F9=0,"YES",IF(E9/F9&gt;=1.15, IF(E9+F9&gt;=Validation!$C$24,"YES","NO"),"NO"))</f>
        <v>YES</v>
      </c>
      <c r="I9" s="30">
        <v>20000.0</v>
      </c>
      <c r="J9" s="18" t="str">
        <f t="shared" si="3"/>
        <v>NOT FUNDED</v>
      </c>
      <c r="K9" s="19">
        <f t="shared" si="4"/>
        <v>6150</v>
      </c>
      <c r="L9" s="20" t="str">
        <f t="shared" si="2"/>
        <v>Over Budget</v>
      </c>
    </row>
    <row r="10">
      <c r="A10" s="25" t="s">
        <v>970</v>
      </c>
      <c r="B10" s="26" t="s">
        <v>971</v>
      </c>
      <c r="C10" s="27">
        <v>3.83</v>
      </c>
      <c r="D10" s="28">
        <v>257.0</v>
      </c>
      <c r="E10" s="29">
        <v>5.216645E7</v>
      </c>
      <c r="F10" s="29">
        <v>1.6424504E7</v>
      </c>
      <c r="G10" s="15">
        <f t="shared" si="1"/>
        <v>35741946</v>
      </c>
      <c r="H10" s="16" t="str">
        <f>IF(F10=0,"YES",IF(E10/F10&gt;=1.15, IF(E10+F10&gt;=Validation!$C$24,"YES","NO"),"NO"))</f>
        <v>YES</v>
      </c>
      <c r="I10" s="30">
        <v>39600.0</v>
      </c>
      <c r="J10" s="18" t="str">
        <f t="shared" si="3"/>
        <v>NOT FUNDED</v>
      </c>
      <c r="K10" s="19">
        <f t="shared" si="4"/>
        <v>6150</v>
      </c>
      <c r="L10" s="20" t="str">
        <f t="shared" si="2"/>
        <v>Over Budget</v>
      </c>
    </row>
    <row r="11">
      <c r="A11" s="25" t="s">
        <v>972</v>
      </c>
      <c r="B11" s="26" t="s">
        <v>973</v>
      </c>
      <c r="C11" s="27">
        <v>4.0</v>
      </c>
      <c r="D11" s="28">
        <v>199.0</v>
      </c>
      <c r="E11" s="29">
        <v>5.1239202E7</v>
      </c>
      <c r="F11" s="29">
        <v>2.3520555E7</v>
      </c>
      <c r="G11" s="15">
        <f t="shared" si="1"/>
        <v>27718647</v>
      </c>
      <c r="H11" s="16" t="str">
        <f>IF(F11=0,"YES",IF(E11/F11&gt;=1.15, IF(E11+F11&gt;=Validation!$C$24,"YES","NO"),"NO"))</f>
        <v>YES</v>
      </c>
      <c r="I11" s="30">
        <v>5000.0</v>
      </c>
      <c r="J11" s="18" t="str">
        <f t="shared" si="3"/>
        <v>FUNDED</v>
      </c>
      <c r="K11" s="19">
        <f t="shared" si="4"/>
        <v>1150</v>
      </c>
      <c r="L11" s="20" t="str">
        <f t="shared" si="2"/>
        <v/>
      </c>
    </row>
    <row r="12">
      <c r="A12" s="25" t="s">
        <v>974</v>
      </c>
      <c r="B12" s="26" t="s">
        <v>975</v>
      </c>
      <c r="C12" s="27">
        <v>3.44</v>
      </c>
      <c r="D12" s="28">
        <v>153.0</v>
      </c>
      <c r="E12" s="29">
        <v>4.3451925E7</v>
      </c>
      <c r="F12" s="29">
        <v>1.7082305E7</v>
      </c>
      <c r="G12" s="15">
        <f t="shared" si="1"/>
        <v>26369620</v>
      </c>
      <c r="H12" s="16" t="str">
        <f>IF(F12=0,"YES",IF(E12/F12&gt;=1.15, IF(E12+F12&gt;=Validation!$C$24,"YES","NO"),"NO"))</f>
        <v>YES</v>
      </c>
      <c r="I12" s="30">
        <v>60000.0</v>
      </c>
      <c r="J12" s="18" t="str">
        <f t="shared" si="3"/>
        <v>NOT FUNDED</v>
      </c>
      <c r="K12" s="19">
        <f t="shared" si="4"/>
        <v>1150</v>
      </c>
      <c r="L12" s="20" t="str">
        <f t="shared" si="2"/>
        <v>Over Budget</v>
      </c>
    </row>
    <row r="13">
      <c r="A13" s="25" t="s">
        <v>976</v>
      </c>
      <c r="B13" s="26" t="s">
        <v>977</v>
      </c>
      <c r="C13" s="27">
        <v>4.08</v>
      </c>
      <c r="D13" s="28">
        <v>305.0</v>
      </c>
      <c r="E13" s="29">
        <v>5.4641562E7</v>
      </c>
      <c r="F13" s="29">
        <v>2.990082E7</v>
      </c>
      <c r="G13" s="15">
        <f t="shared" si="1"/>
        <v>24740742</v>
      </c>
      <c r="H13" s="16" t="str">
        <f>IF(F13=0,"YES",IF(E13/F13&gt;=1.15, IF(E13+F13&gt;=Validation!$C$24,"YES","NO"),"NO"))</f>
        <v>YES</v>
      </c>
      <c r="I13" s="30">
        <v>60200.0</v>
      </c>
      <c r="J13" s="18" t="str">
        <f t="shared" si="3"/>
        <v>NOT FUNDED</v>
      </c>
      <c r="K13" s="19">
        <f t="shared" si="4"/>
        <v>1150</v>
      </c>
      <c r="L13" s="20" t="str">
        <f t="shared" si="2"/>
        <v>Over Budget</v>
      </c>
    </row>
    <row r="14">
      <c r="A14" s="25" t="s">
        <v>978</v>
      </c>
      <c r="B14" s="26" t="s">
        <v>979</v>
      </c>
      <c r="C14" s="27">
        <v>3.6</v>
      </c>
      <c r="D14" s="28">
        <v>200.0</v>
      </c>
      <c r="E14" s="29">
        <v>3.446191E7</v>
      </c>
      <c r="F14" s="29">
        <v>1.5657738E7</v>
      </c>
      <c r="G14" s="15">
        <f t="shared" si="1"/>
        <v>18804172</v>
      </c>
      <c r="H14" s="16" t="str">
        <f>IF(F14=0,"YES",IF(E14/F14&gt;=1.15, IF(E14+F14&gt;=Validation!$C$24,"YES","NO"),"NO"))</f>
        <v>YES</v>
      </c>
      <c r="I14" s="30">
        <v>6000.0</v>
      </c>
      <c r="J14" s="18" t="str">
        <f t="shared" si="3"/>
        <v>NOT FUNDED</v>
      </c>
      <c r="K14" s="19">
        <f t="shared" si="4"/>
        <v>1150</v>
      </c>
      <c r="L14" s="20" t="str">
        <f t="shared" si="2"/>
        <v>Over Budget</v>
      </c>
    </row>
    <row r="15">
      <c r="A15" s="25" t="s">
        <v>980</v>
      </c>
      <c r="B15" s="26" t="s">
        <v>981</v>
      </c>
      <c r="C15" s="27">
        <v>3.73</v>
      </c>
      <c r="D15" s="28">
        <v>235.0</v>
      </c>
      <c r="E15" s="29">
        <v>4.634575E7</v>
      </c>
      <c r="F15" s="29">
        <v>2.8554208E7</v>
      </c>
      <c r="G15" s="15">
        <f t="shared" si="1"/>
        <v>17791542</v>
      </c>
      <c r="H15" s="16" t="str">
        <f>IF(F15=0,"YES",IF(E15/F15&gt;=1.15, IF(E15+F15&gt;=Validation!$C$24,"YES","NO"),"NO"))</f>
        <v>YES</v>
      </c>
      <c r="I15" s="30">
        <v>20000.0</v>
      </c>
      <c r="J15" s="18" t="str">
        <f t="shared" si="3"/>
        <v>NOT FUNDED</v>
      </c>
      <c r="K15" s="19">
        <f t="shared" si="4"/>
        <v>1150</v>
      </c>
      <c r="L15" s="20" t="str">
        <f t="shared" si="2"/>
        <v>Over Budget</v>
      </c>
    </row>
    <row r="16">
      <c r="A16" s="25" t="s">
        <v>982</v>
      </c>
      <c r="B16" s="26" t="s">
        <v>983</v>
      </c>
      <c r="C16" s="27">
        <v>3.17</v>
      </c>
      <c r="D16" s="28">
        <v>182.0</v>
      </c>
      <c r="E16" s="29">
        <v>4.5902421E7</v>
      </c>
      <c r="F16" s="29">
        <v>2.9524652E7</v>
      </c>
      <c r="G16" s="15">
        <f t="shared" si="1"/>
        <v>16377769</v>
      </c>
      <c r="H16" s="16" t="str">
        <f>IF(F16=0,"YES",IF(E16/F16&gt;=1.15, IF(E16+F16&gt;=Validation!$C$24,"YES","NO"),"NO"))</f>
        <v>YES</v>
      </c>
      <c r="I16" s="30">
        <v>45110.0</v>
      </c>
      <c r="J16" s="18" t="str">
        <f t="shared" si="3"/>
        <v>NOT FUNDED</v>
      </c>
      <c r="K16" s="19">
        <f t="shared" si="4"/>
        <v>1150</v>
      </c>
      <c r="L16" s="20" t="str">
        <f t="shared" si="2"/>
        <v>Over Budget</v>
      </c>
    </row>
    <row r="17">
      <c r="A17" s="25" t="s">
        <v>984</v>
      </c>
      <c r="B17" s="26" t="s">
        <v>985</v>
      </c>
      <c r="C17" s="27">
        <v>2.67</v>
      </c>
      <c r="D17" s="28">
        <v>137.0</v>
      </c>
      <c r="E17" s="29">
        <v>3.139695E7</v>
      </c>
      <c r="F17" s="29">
        <v>1.5610139E7</v>
      </c>
      <c r="G17" s="15">
        <f t="shared" si="1"/>
        <v>15786811</v>
      </c>
      <c r="H17" s="16" t="str">
        <f>IF(F17=0,"YES",IF(E17/F17&gt;=1.15, IF(E17+F17&gt;=Validation!$C$24,"YES","NO"),"NO"))</f>
        <v>YES</v>
      </c>
      <c r="I17" s="30">
        <v>25000.0</v>
      </c>
      <c r="J17" s="18" t="str">
        <f t="shared" si="3"/>
        <v>NOT FUNDED</v>
      </c>
      <c r="K17" s="19">
        <f t="shared" si="4"/>
        <v>1150</v>
      </c>
      <c r="L17" s="20" t="str">
        <f t="shared" si="2"/>
        <v>Over Budget</v>
      </c>
    </row>
    <row r="18">
      <c r="A18" s="25" t="s">
        <v>986</v>
      </c>
      <c r="B18" s="26" t="s">
        <v>987</v>
      </c>
      <c r="C18" s="27">
        <v>4.0</v>
      </c>
      <c r="D18" s="28">
        <v>255.0</v>
      </c>
      <c r="E18" s="29">
        <v>4.3706892E7</v>
      </c>
      <c r="F18" s="29">
        <v>2.936911E7</v>
      </c>
      <c r="G18" s="15">
        <f t="shared" si="1"/>
        <v>14337782</v>
      </c>
      <c r="H18" s="16" t="str">
        <f>IF(F18=0,"YES",IF(E18/F18&gt;=1.15, IF(E18+F18&gt;=Validation!$C$24,"YES","NO"),"NO"))</f>
        <v>YES</v>
      </c>
      <c r="I18" s="30">
        <v>100000.0</v>
      </c>
      <c r="J18" s="18" t="str">
        <f t="shared" si="3"/>
        <v>NOT FUNDED</v>
      </c>
      <c r="K18" s="19">
        <f t="shared" si="4"/>
        <v>1150</v>
      </c>
      <c r="L18" s="20" t="str">
        <f t="shared" si="2"/>
        <v>Over Budget</v>
      </c>
    </row>
    <row r="19">
      <c r="A19" s="25" t="s">
        <v>934</v>
      </c>
      <c r="B19" s="26" t="s">
        <v>988</v>
      </c>
      <c r="C19" s="27">
        <v>4.0</v>
      </c>
      <c r="D19" s="28">
        <v>226.0</v>
      </c>
      <c r="E19" s="29">
        <v>4.2187275E7</v>
      </c>
      <c r="F19" s="29">
        <v>2.9725432E7</v>
      </c>
      <c r="G19" s="15">
        <f t="shared" si="1"/>
        <v>12461843</v>
      </c>
      <c r="H19" s="16" t="str">
        <f>IF(F19=0,"YES",IF(E19/F19&gt;=1.15, IF(E19+F19&gt;=Validation!$C$24,"YES","NO"),"NO"))</f>
        <v>YES</v>
      </c>
      <c r="I19" s="30">
        <v>16725.0</v>
      </c>
      <c r="J19" s="18" t="str">
        <f t="shared" si="3"/>
        <v>NOT FUNDED</v>
      </c>
      <c r="K19" s="19">
        <f t="shared" si="4"/>
        <v>1150</v>
      </c>
      <c r="L19" s="20" t="str">
        <f t="shared" si="2"/>
        <v>Over Budget</v>
      </c>
    </row>
    <row r="20">
      <c r="A20" s="25" t="s">
        <v>989</v>
      </c>
      <c r="B20" s="26" t="s">
        <v>990</v>
      </c>
      <c r="C20" s="27">
        <v>3.33</v>
      </c>
      <c r="D20" s="28">
        <v>170.0</v>
      </c>
      <c r="E20" s="29">
        <v>3.3604516E7</v>
      </c>
      <c r="F20" s="29">
        <v>2.2961331E7</v>
      </c>
      <c r="G20" s="15">
        <f t="shared" si="1"/>
        <v>10643185</v>
      </c>
      <c r="H20" s="16" t="str">
        <f>IF(F20=0,"YES",IF(E20/F20&gt;=1.15, IF(E20+F20&gt;=Validation!$C$24,"YES","NO"),"NO"))</f>
        <v>YES</v>
      </c>
      <c r="I20" s="30">
        <v>30000.0</v>
      </c>
      <c r="J20" s="18" t="str">
        <f t="shared" si="3"/>
        <v>NOT FUNDED</v>
      </c>
      <c r="K20" s="19">
        <f t="shared" si="4"/>
        <v>1150</v>
      </c>
      <c r="L20" s="20" t="str">
        <f t="shared" si="2"/>
        <v>Over Budget</v>
      </c>
    </row>
    <row r="21">
      <c r="A21" s="25" t="s">
        <v>991</v>
      </c>
      <c r="B21" s="26" t="s">
        <v>992</v>
      </c>
      <c r="C21" s="27">
        <v>1.28</v>
      </c>
      <c r="D21" s="28">
        <v>183.0</v>
      </c>
      <c r="E21" s="29">
        <v>2.9861263E7</v>
      </c>
      <c r="F21" s="29">
        <v>1.9585715E7</v>
      </c>
      <c r="G21" s="15">
        <f t="shared" si="1"/>
        <v>10275548</v>
      </c>
      <c r="H21" s="16" t="str">
        <f>IF(F21=0,"YES",IF(E21/F21&gt;=1.15, IF(E21+F21&gt;=Validation!$C$24,"YES","NO"),"NO"))</f>
        <v>YES</v>
      </c>
      <c r="I21" s="30">
        <v>6.0</v>
      </c>
      <c r="J21" s="18" t="str">
        <f t="shared" si="3"/>
        <v>FUNDED</v>
      </c>
      <c r="K21" s="19">
        <f t="shared" si="4"/>
        <v>1144</v>
      </c>
      <c r="L21" s="20" t="str">
        <f t="shared" si="2"/>
        <v/>
      </c>
    </row>
    <row r="22">
      <c r="A22" s="25" t="s">
        <v>993</v>
      </c>
      <c r="B22" s="26" t="s">
        <v>994</v>
      </c>
      <c r="C22" s="27">
        <v>3.08</v>
      </c>
      <c r="D22" s="28">
        <v>145.0</v>
      </c>
      <c r="E22" s="29">
        <v>3.1925498E7</v>
      </c>
      <c r="F22" s="29">
        <v>2.3407011E7</v>
      </c>
      <c r="G22" s="15">
        <f t="shared" si="1"/>
        <v>8518487</v>
      </c>
      <c r="H22" s="16" t="str">
        <f>IF(F22=0,"YES",IF(E22/F22&gt;=1.15, IF(E22+F22&gt;=Validation!$C$24,"YES","NO"),"NO"))</f>
        <v>YES</v>
      </c>
      <c r="I22" s="30">
        <v>26250.0</v>
      </c>
      <c r="J22" s="18" t="str">
        <f t="shared" si="3"/>
        <v>NOT FUNDED</v>
      </c>
      <c r="K22" s="19">
        <f t="shared" si="4"/>
        <v>1144</v>
      </c>
      <c r="L22" s="20" t="str">
        <f t="shared" si="2"/>
        <v>Over Budget</v>
      </c>
    </row>
    <row r="23">
      <c r="A23" s="25" t="s">
        <v>995</v>
      </c>
      <c r="B23" s="26" t="s">
        <v>996</v>
      </c>
      <c r="C23" s="27">
        <v>3.73</v>
      </c>
      <c r="D23" s="28">
        <v>219.0</v>
      </c>
      <c r="E23" s="29">
        <v>3.6128188E7</v>
      </c>
      <c r="F23" s="29">
        <v>2.8193841E7</v>
      </c>
      <c r="G23" s="15">
        <f t="shared" si="1"/>
        <v>7934347</v>
      </c>
      <c r="H23" s="16" t="str">
        <f>IF(F23=0,"YES",IF(E23/F23&gt;=1.15, IF(E23+F23&gt;=Validation!$C$24,"YES","NO"),"NO"))</f>
        <v>YES</v>
      </c>
      <c r="I23" s="30">
        <v>88000.0</v>
      </c>
      <c r="J23" s="18" t="str">
        <f t="shared" si="3"/>
        <v>NOT FUNDED</v>
      </c>
      <c r="K23" s="19">
        <f t="shared" si="4"/>
        <v>1144</v>
      </c>
      <c r="L23" s="20" t="str">
        <f t="shared" si="2"/>
        <v>Over Budget</v>
      </c>
    </row>
    <row r="24">
      <c r="A24" s="25" t="s">
        <v>997</v>
      </c>
      <c r="B24" s="26" t="s">
        <v>998</v>
      </c>
      <c r="C24" s="27">
        <v>3.67</v>
      </c>
      <c r="D24" s="28">
        <v>177.0</v>
      </c>
      <c r="E24" s="29">
        <v>3.420116E7</v>
      </c>
      <c r="F24" s="29">
        <v>2.7570273E7</v>
      </c>
      <c r="G24" s="15">
        <f t="shared" si="1"/>
        <v>6630887</v>
      </c>
      <c r="H24" s="16" t="str">
        <f>IF(F24=0,"YES",IF(E24/F24&gt;=1.15, IF(E24+F24&gt;=Validation!$C$24,"YES","NO"),"NO"))</f>
        <v>YES</v>
      </c>
      <c r="I24" s="30">
        <v>5000.0</v>
      </c>
      <c r="J24" s="18" t="str">
        <f t="shared" si="3"/>
        <v>NOT FUNDED</v>
      </c>
      <c r="K24" s="19">
        <f t="shared" si="4"/>
        <v>1144</v>
      </c>
      <c r="L24" s="20" t="str">
        <f t="shared" si="2"/>
        <v>Over Budget</v>
      </c>
    </row>
    <row r="25">
      <c r="A25" s="25" t="s">
        <v>999</v>
      </c>
      <c r="B25" s="26" t="s">
        <v>1000</v>
      </c>
      <c r="C25" s="27">
        <v>3.56</v>
      </c>
      <c r="D25" s="28">
        <v>204.0</v>
      </c>
      <c r="E25" s="29">
        <v>3.4849339E7</v>
      </c>
      <c r="F25" s="29">
        <v>2.8675686E7</v>
      </c>
      <c r="G25" s="15">
        <f t="shared" si="1"/>
        <v>6173653</v>
      </c>
      <c r="H25" s="16" t="str">
        <f>IF(F25=0,"YES",IF(E25/F25&gt;=1.15, IF(E25+F25&gt;=Validation!$C$24,"YES","NO"),"NO"))</f>
        <v>YES</v>
      </c>
      <c r="I25" s="30">
        <v>50000.0</v>
      </c>
      <c r="J25" s="18" t="str">
        <f t="shared" si="3"/>
        <v>NOT FUNDED</v>
      </c>
      <c r="K25" s="19">
        <f t="shared" si="4"/>
        <v>1144</v>
      </c>
      <c r="L25" s="20" t="str">
        <f t="shared" si="2"/>
        <v>Over Budget</v>
      </c>
    </row>
    <row r="26">
      <c r="A26" s="25" t="s">
        <v>1001</v>
      </c>
      <c r="B26" s="26" t="s">
        <v>1002</v>
      </c>
      <c r="C26" s="27">
        <v>3.67</v>
      </c>
      <c r="D26" s="28">
        <v>179.0</v>
      </c>
      <c r="E26" s="29">
        <v>3.2928884E7</v>
      </c>
      <c r="F26" s="29">
        <v>2.7986021E7</v>
      </c>
      <c r="G26" s="15">
        <f t="shared" si="1"/>
        <v>4942863</v>
      </c>
      <c r="H26" s="16" t="str">
        <f>IF(F26=0,"YES",IF(E26/F26&gt;=1.15, IF(E26+F26&gt;=Validation!$C$24,"YES","NO"),"NO"))</f>
        <v>YES</v>
      </c>
      <c r="I26" s="30">
        <v>10000.0</v>
      </c>
      <c r="J26" s="18" t="str">
        <f t="shared" si="3"/>
        <v>NOT FUNDED</v>
      </c>
      <c r="K26" s="19">
        <f t="shared" si="4"/>
        <v>1144</v>
      </c>
      <c r="L26" s="20" t="str">
        <f t="shared" si="2"/>
        <v>Over Budget</v>
      </c>
    </row>
    <row r="27">
      <c r="A27" s="25" t="s">
        <v>1003</v>
      </c>
      <c r="B27" s="26" t="s">
        <v>1004</v>
      </c>
      <c r="C27" s="27">
        <v>3.61</v>
      </c>
      <c r="D27" s="28">
        <v>159.0</v>
      </c>
      <c r="E27" s="29">
        <v>3.1610877E7</v>
      </c>
      <c r="F27" s="29">
        <v>2.7807748E7</v>
      </c>
      <c r="G27" s="15">
        <f t="shared" si="1"/>
        <v>3803129</v>
      </c>
      <c r="H27" s="16" t="str">
        <f>IF(F27=0,"YES",IF(E27/F27&gt;=1.15, IF(E27+F27&gt;=Validation!$C$24,"YES","NO"),"NO"))</f>
        <v>NO</v>
      </c>
      <c r="I27" s="30">
        <v>9750.0</v>
      </c>
      <c r="J27" s="18" t="str">
        <f t="shared" si="3"/>
        <v>NOT FUNDED</v>
      </c>
      <c r="K27" s="19">
        <f t="shared" si="4"/>
        <v>1144</v>
      </c>
      <c r="L27" s="20" t="str">
        <f t="shared" si="2"/>
        <v>Approval Threshold</v>
      </c>
    </row>
    <row r="28">
      <c r="A28" s="25" t="s">
        <v>1005</v>
      </c>
      <c r="B28" s="26" t="s">
        <v>1006</v>
      </c>
      <c r="C28" s="27">
        <v>3.5</v>
      </c>
      <c r="D28" s="28">
        <v>205.0</v>
      </c>
      <c r="E28" s="29">
        <v>3.5335241E7</v>
      </c>
      <c r="F28" s="29">
        <v>3.42582E7</v>
      </c>
      <c r="G28" s="15">
        <f t="shared" si="1"/>
        <v>1077041</v>
      </c>
      <c r="H28" s="16" t="str">
        <f>IF(F28=0,"YES",IF(E28/F28&gt;=1.15, IF(E28+F28&gt;=Validation!$C$24,"YES","NO"),"NO"))</f>
        <v>NO</v>
      </c>
      <c r="I28" s="30">
        <v>195000.0</v>
      </c>
      <c r="J28" s="18" t="str">
        <f t="shared" si="3"/>
        <v>NOT FUNDED</v>
      </c>
      <c r="K28" s="19">
        <f t="shared" si="4"/>
        <v>1144</v>
      </c>
      <c r="L28" s="20" t="str">
        <f t="shared" si="2"/>
        <v>Approval Threshold</v>
      </c>
    </row>
    <row r="29">
      <c r="A29" s="31" t="s">
        <v>1007</v>
      </c>
      <c r="B29" s="32" t="s">
        <v>1008</v>
      </c>
      <c r="C29" s="27">
        <v>2.0</v>
      </c>
      <c r="D29" s="28">
        <v>122.0</v>
      </c>
      <c r="E29" s="29">
        <v>1.7657821E7</v>
      </c>
      <c r="F29" s="29">
        <v>1.70666E7</v>
      </c>
      <c r="G29" s="15">
        <f t="shared" si="1"/>
        <v>591221</v>
      </c>
      <c r="H29" s="16" t="str">
        <f>IF(F29=0,"YES",IF(E29/F29&gt;=1.15, IF(E29+F29&gt;=Validation!$C$24,"YES","NO"),"NO"))</f>
        <v>NO</v>
      </c>
      <c r="I29" s="30">
        <v>10000.0</v>
      </c>
      <c r="J29" s="18" t="str">
        <f t="shared" si="3"/>
        <v>NOT FUNDED</v>
      </c>
      <c r="K29" s="19">
        <f t="shared" si="4"/>
        <v>1144</v>
      </c>
      <c r="L29" s="20" t="str">
        <f t="shared" si="2"/>
        <v>Approval Threshold</v>
      </c>
    </row>
    <row r="30">
      <c r="A30" s="25" t="s">
        <v>1009</v>
      </c>
      <c r="B30" s="26" t="s">
        <v>1010</v>
      </c>
      <c r="C30" s="27">
        <v>3.5</v>
      </c>
      <c r="D30" s="28">
        <v>165.0</v>
      </c>
      <c r="E30" s="29">
        <v>2.6037165E7</v>
      </c>
      <c r="F30" s="29">
        <v>2.6797739E7</v>
      </c>
      <c r="G30" s="15">
        <f t="shared" si="1"/>
        <v>-760574</v>
      </c>
      <c r="H30" s="16" t="str">
        <f>IF(F30=0,"YES",IF(E30/F30&gt;=1.15, IF(E30+F30&gt;=Validation!$C$24,"YES","NO"),"NO"))</f>
        <v>NO</v>
      </c>
      <c r="I30" s="30">
        <v>28000.0</v>
      </c>
      <c r="J30" s="18" t="str">
        <f t="shared" si="3"/>
        <v>NOT FUNDED</v>
      </c>
      <c r="K30" s="19">
        <f t="shared" si="4"/>
        <v>1144</v>
      </c>
      <c r="L30" s="20" t="str">
        <f t="shared" si="2"/>
        <v>Approval Threshold</v>
      </c>
    </row>
    <row r="31">
      <c r="A31" s="25" t="s">
        <v>1011</v>
      </c>
      <c r="B31" s="26" t="s">
        <v>1012</v>
      </c>
      <c r="C31" s="27">
        <v>3.33</v>
      </c>
      <c r="D31" s="28">
        <v>150.0</v>
      </c>
      <c r="E31" s="29">
        <v>2.7289146E7</v>
      </c>
      <c r="F31" s="29">
        <v>2.9902851E7</v>
      </c>
      <c r="G31" s="15">
        <f t="shared" si="1"/>
        <v>-2613705</v>
      </c>
      <c r="H31" s="16" t="str">
        <f>IF(F31=0,"YES",IF(E31/F31&gt;=1.15, IF(E31+F31&gt;=Validation!$C$24,"YES","NO"),"NO"))</f>
        <v>NO</v>
      </c>
      <c r="I31" s="30">
        <v>21000.0</v>
      </c>
      <c r="J31" s="18" t="str">
        <f t="shared" si="3"/>
        <v>NOT FUNDED</v>
      </c>
      <c r="K31" s="19">
        <f t="shared" si="4"/>
        <v>1144</v>
      </c>
      <c r="L31" s="20" t="str">
        <f t="shared" si="2"/>
        <v>Approval Threshold</v>
      </c>
    </row>
    <row r="32">
      <c r="A32" s="25" t="s">
        <v>1013</v>
      </c>
      <c r="B32" s="26" t="s">
        <v>1014</v>
      </c>
      <c r="C32" s="27">
        <v>3.22</v>
      </c>
      <c r="D32" s="28">
        <v>166.0</v>
      </c>
      <c r="E32" s="29">
        <v>2.6907398E7</v>
      </c>
      <c r="F32" s="29">
        <v>2.9862134E7</v>
      </c>
      <c r="G32" s="15">
        <f t="shared" si="1"/>
        <v>-2954736</v>
      </c>
      <c r="H32" s="16" t="str">
        <f>IF(F32=0,"YES",IF(E32/F32&gt;=1.15, IF(E32+F32&gt;=Validation!$C$24,"YES","NO"),"NO"))</f>
        <v>NO</v>
      </c>
      <c r="I32" s="30">
        <v>50000.0</v>
      </c>
      <c r="J32" s="18" t="str">
        <f t="shared" si="3"/>
        <v>NOT FUNDED</v>
      </c>
      <c r="K32" s="19">
        <f t="shared" si="4"/>
        <v>1144</v>
      </c>
      <c r="L32" s="20" t="str">
        <f t="shared" si="2"/>
        <v>Approval Threshold</v>
      </c>
    </row>
    <row r="33">
      <c r="A33" s="25" t="s">
        <v>1015</v>
      </c>
      <c r="B33" s="26" t="s">
        <v>1016</v>
      </c>
      <c r="C33" s="27">
        <v>3.17</v>
      </c>
      <c r="D33" s="28">
        <v>136.0</v>
      </c>
      <c r="E33" s="29">
        <v>2.5642634E7</v>
      </c>
      <c r="F33" s="29">
        <v>2.9047995E7</v>
      </c>
      <c r="G33" s="15">
        <f t="shared" si="1"/>
        <v>-3405361</v>
      </c>
      <c r="H33" s="16" t="str">
        <f>IF(F33=0,"YES",IF(E33/F33&gt;=1.15, IF(E33+F33&gt;=Validation!$C$24,"YES","NO"),"NO"))</f>
        <v>NO</v>
      </c>
      <c r="I33" s="30">
        <v>37800.0</v>
      </c>
      <c r="J33" s="18" t="str">
        <f t="shared" si="3"/>
        <v>NOT FUNDED</v>
      </c>
      <c r="K33" s="19">
        <f t="shared" si="4"/>
        <v>1144</v>
      </c>
      <c r="L33" s="20" t="str">
        <f t="shared" si="2"/>
        <v>Approval Threshold</v>
      </c>
    </row>
    <row r="34">
      <c r="A34" s="25" t="s">
        <v>1017</v>
      </c>
      <c r="B34" s="26" t="s">
        <v>1018</v>
      </c>
      <c r="C34" s="27">
        <v>3.13</v>
      </c>
      <c r="D34" s="28">
        <v>141.0</v>
      </c>
      <c r="E34" s="29">
        <v>2.5483394E7</v>
      </c>
      <c r="F34" s="29">
        <v>2.9022979E7</v>
      </c>
      <c r="G34" s="15">
        <f t="shared" si="1"/>
        <v>-3539585</v>
      </c>
      <c r="H34" s="16" t="str">
        <f>IF(F34=0,"YES",IF(E34/F34&gt;=1.15, IF(E34+F34&gt;=Validation!$C$24,"YES","NO"),"NO"))</f>
        <v>NO</v>
      </c>
      <c r="I34" s="30">
        <v>32000.0</v>
      </c>
      <c r="J34" s="18" t="str">
        <f t="shared" si="3"/>
        <v>NOT FUNDED</v>
      </c>
      <c r="K34" s="19">
        <f t="shared" si="4"/>
        <v>1144</v>
      </c>
      <c r="L34" s="20" t="str">
        <f t="shared" si="2"/>
        <v>Approval Threshold</v>
      </c>
    </row>
    <row r="35">
      <c r="A35" s="25" t="s">
        <v>1019</v>
      </c>
      <c r="B35" s="26" t="s">
        <v>1020</v>
      </c>
      <c r="C35" s="27">
        <v>1.53</v>
      </c>
      <c r="D35" s="28">
        <v>146.0</v>
      </c>
      <c r="E35" s="29">
        <v>2.3481099E7</v>
      </c>
      <c r="F35" s="29">
        <v>2.7307073E7</v>
      </c>
      <c r="G35" s="15">
        <f t="shared" si="1"/>
        <v>-3825974</v>
      </c>
      <c r="H35" s="16" t="str">
        <f>IF(F35=0,"YES",IF(E35/F35&gt;=1.15, IF(E35+F35&gt;=Validation!$C$24,"YES","NO"),"NO"))</f>
        <v>NO</v>
      </c>
      <c r="I35" s="30">
        <v>113750.0</v>
      </c>
      <c r="J35" s="18" t="str">
        <f t="shared" si="3"/>
        <v>NOT FUNDED</v>
      </c>
      <c r="K35" s="19">
        <f t="shared" si="4"/>
        <v>1144</v>
      </c>
      <c r="L35" s="20" t="str">
        <f t="shared" si="2"/>
        <v>Approval Threshold</v>
      </c>
    </row>
    <row r="36">
      <c r="A36" s="25" t="s">
        <v>1021</v>
      </c>
      <c r="B36" s="26" t="s">
        <v>1022</v>
      </c>
      <c r="C36" s="27">
        <v>3.17</v>
      </c>
      <c r="D36" s="28">
        <v>138.0</v>
      </c>
      <c r="E36" s="29">
        <v>2.5201105E7</v>
      </c>
      <c r="F36" s="29">
        <v>2.9966859E7</v>
      </c>
      <c r="G36" s="15">
        <f t="shared" si="1"/>
        <v>-4765754</v>
      </c>
      <c r="H36" s="16" t="str">
        <f>IF(F36=0,"YES",IF(E36/F36&gt;=1.15, IF(E36+F36&gt;=Validation!$C$24,"YES","NO"),"NO"))</f>
        <v>NO</v>
      </c>
      <c r="I36" s="30">
        <v>9600.0</v>
      </c>
      <c r="J36" s="18" t="str">
        <f t="shared" si="3"/>
        <v>NOT FUNDED</v>
      </c>
      <c r="K36" s="19">
        <f t="shared" si="4"/>
        <v>1144</v>
      </c>
      <c r="L36" s="20" t="str">
        <f t="shared" si="2"/>
        <v>Approval Threshold</v>
      </c>
    </row>
    <row r="37">
      <c r="A37" s="25" t="s">
        <v>1023</v>
      </c>
      <c r="B37" s="26" t="s">
        <v>1024</v>
      </c>
      <c r="C37" s="27">
        <v>3.13</v>
      </c>
      <c r="D37" s="28">
        <v>133.0</v>
      </c>
      <c r="E37" s="29">
        <v>2.4328653E7</v>
      </c>
      <c r="F37" s="29">
        <v>2.9240034E7</v>
      </c>
      <c r="G37" s="15">
        <f t="shared" si="1"/>
        <v>-4911381</v>
      </c>
      <c r="H37" s="16" t="str">
        <f>IF(F37=0,"YES",IF(E37/F37&gt;=1.15, IF(E37+F37&gt;=Validation!$C$24,"YES","NO"),"NO"))</f>
        <v>NO</v>
      </c>
      <c r="I37" s="30">
        <v>21000.0</v>
      </c>
      <c r="J37" s="18" t="str">
        <f t="shared" si="3"/>
        <v>NOT FUNDED</v>
      </c>
      <c r="K37" s="19">
        <f t="shared" si="4"/>
        <v>1144</v>
      </c>
      <c r="L37" s="20" t="str">
        <f t="shared" si="2"/>
        <v>Approval Threshold</v>
      </c>
    </row>
    <row r="38">
      <c r="A38" s="25" t="s">
        <v>1025</v>
      </c>
      <c r="B38" s="26" t="s">
        <v>1026</v>
      </c>
      <c r="C38" s="27">
        <v>2.33</v>
      </c>
      <c r="D38" s="28">
        <v>126.0</v>
      </c>
      <c r="E38" s="29">
        <v>1.8065138E7</v>
      </c>
      <c r="F38" s="29">
        <v>2.3217549E7</v>
      </c>
      <c r="G38" s="15">
        <f t="shared" si="1"/>
        <v>-5152411</v>
      </c>
      <c r="H38" s="16" t="str">
        <f>IF(F38=0,"YES",IF(E38/F38&gt;=1.15, IF(E38+F38&gt;=Validation!$C$24,"YES","NO"),"NO"))</f>
        <v>NO</v>
      </c>
      <c r="I38" s="30">
        <v>20000.0</v>
      </c>
      <c r="J38" s="18" t="str">
        <f t="shared" si="3"/>
        <v>NOT FUNDED</v>
      </c>
      <c r="K38" s="19">
        <f t="shared" si="4"/>
        <v>1144</v>
      </c>
      <c r="L38" s="20" t="str">
        <f t="shared" si="2"/>
        <v>Approval Threshold</v>
      </c>
    </row>
    <row r="39">
      <c r="A39" s="25" t="s">
        <v>1027</v>
      </c>
      <c r="B39" s="26" t="s">
        <v>1028</v>
      </c>
      <c r="C39" s="27">
        <v>2.44</v>
      </c>
      <c r="D39" s="28">
        <v>149.0</v>
      </c>
      <c r="E39" s="29">
        <v>2.4890912E7</v>
      </c>
      <c r="F39" s="29">
        <v>3.1636881E7</v>
      </c>
      <c r="G39" s="15">
        <f t="shared" si="1"/>
        <v>-6745969</v>
      </c>
      <c r="H39" s="16" t="str">
        <f>IF(F39=0,"YES",IF(E39/F39&gt;=1.15, IF(E39+F39&gt;=Validation!$C$24,"YES","NO"),"NO"))</f>
        <v>NO</v>
      </c>
      <c r="I39" s="30">
        <v>1.0</v>
      </c>
      <c r="J39" s="18" t="str">
        <f t="shared" si="3"/>
        <v>NOT FUNDED</v>
      </c>
      <c r="K39" s="19">
        <f t="shared" si="4"/>
        <v>1144</v>
      </c>
      <c r="L39" s="20" t="str">
        <f t="shared" si="2"/>
        <v>Approval Threshold</v>
      </c>
    </row>
    <row r="40">
      <c r="A40" s="25" t="s">
        <v>1029</v>
      </c>
      <c r="B40" s="26" t="s">
        <v>1030</v>
      </c>
      <c r="C40" s="27">
        <v>3.56</v>
      </c>
      <c r="D40" s="28">
        <v>177.0</v>
      </c>
      <c r="E40" s="29">
        <v>2.4027377E7</v>
      </c>
      <c r="F40" s="29">
        <v>3.2230182E7</v>
      </c>
      <c r="G40" s="15">
        <f t="shared" si="1"/>
        <v>-8202805</v>
      </c>
      <c r="H40" s="16" t="str">
        <f>IF(F40=0,"YES",IF(E40/F40&gt;=1.15, IF(E40+F40&gt;=Validation!$C$24,"YES","NO"),"NO"))</f>
        <v>NO</v>
      </c>
      <c r="I40" s="30">
        <v>20000.0</v>
      </c>
      <c r="J40" s="18" t="str">
        <f t="shared" si="3"/>
        <v>NOT FUNDED</v>
      </c>
      <c r="K40" s="19">
        <f t="shared" si="4"/>
        <v>1144</v>
      </c>
      <c r="L40" s="20" t="str">
        <f t="shared" si="2"/>
        <v>Approval Threshold</v>
      </c>
    </row>
    <row r="41">
      <c r="A41" s="25" t="s">
        <v>1031</v>
      </c>
      <c r="B41" s="26" t="s">
        <v>1032</v>
      </c>
      <c r="C41" s="27">
        <v>1.76</v>
      </c>
      <c r="D41" s="28">
        <v>141.0</v>
      </c>
      <c r="E41" s="29">
        <v>2.1447494E7</v>
      </c>
      <c r="F41" s="29">
        <v>3.002532E7</v>
      </c>
      <c r="G41" s="15">
        <f t="shared" si="1"/>
        <v>-8577826</v>
      </c>
      <c r="H41" s="16" t="str">
        <f>IF(F41=0,"YES",IF(E41/F41&gt;=1.15, IF(E41+F41&gt;=Validation!$C$24,"YES","NO"),"NO"))</f>
        <v>NO</v>
      </c>
      <c r="I41" s="30">
        <v>50000.0</v>
      </c>
      <c r="J41" s="18" t="str">
        <f t="shared" si="3"/>
        <v>NOT FUNDED</v>
      </c>
      <c r="K41" s="19">
        <f t="shared" si="4"/>
        <v>1144</v>
      </c>
      <c r="L41" s="20" t="str">
        <f t="shared" si="2"/>
        <v>Approval Threshold</v>
      </c>
    </row>
    <row r="42">
      <c r="A42" s="25" t="s">
        <v>1033</v>
      </c>
      <c r="B42" s="26" t="s">
        <v>1034</v>
      </c>
      <c r="C42" s="27">
        <v>2.83</v>
      </c>
      <c r="D42" s="28">
        <v>146.0</v>
      </c>
      <c r="E42" s="29">
        <v>2.4166496E7</v>
      </c>
      <c r="F42" s="29">
        <v>3.297958E7</v>
      </c>
      <c r="G42" s="15">
        <f t="shared" si="1"/>
        <v>-8813084</v>
      </c>
      <c r="H42" s="16" t="str">
        <f>IF(F42=0,"YES",IF(E42/F42&gt;=1.15, IF(E42+F42&gt;=Validation!$C$24,"YES","NO"),"NO"))</f>
        <v>NO</v>
      </c>
      <c r="I42" s="30">
        <v>120000.0</v>
      </c>
      <c r="J42" s="18" t="str">
        <f t="shared" si="3"/>
        <v>NOT FUNDED</v>
      </c>
      <c r="K42" s="19">
        <f t="shared" si="4"/>
        <v>1144</v>
      </c>
      <c r="L42" s="20" t="str">
        <f t="shared" si="2"/>
        <v>Approval Threshold</v>
      </c>
    </row>
    <row r="43">
      <c r="A43" s="25" t="s">
        <v>1035</v>
      </c>
      <c r="B43" s="26" t="s">
        <v>1036</v>
      </c>
      <c r="C43" s="27">
        <v>1.89</v>
      </c>
      <c r="D43" s="28">
        <v>138.0</v>
      </c>
      <c r="E43" s="29">
        <v>1.9199461E7</v>
      </c>
      <c r="F43" s="29">
        <v>2.8690777E7</v>
      </c>
      <c r="G43" s="15">
        <f t="shared" si="1"/>
        <v>-9491316</v>
      </c>
      <c r="H43" s="16" t="str">
        <f>IF(F43=0,"YES",IF(E43/F43&gt;=1.15, IF(E43+F43&gt;=Validation!$C$24,"YES","NO"),"NO"))</f>
        <v>NO</v>
      </c>
      <c r="I43" s="30">
        <v>5000.0</v>
      </c>
      <c r="J43" s="18" t="str">
        <f t="shared" si="3"/>
        <v>NOT FUNDED</v>
      </c>
      <c r="K43" s="19">
        <f t="shared" si="4"/>
        <v>1144</v>
      </c>
      <c r="L43" s="20" t="str">
        <f t="shared" si="2"/>
        <v>Approval Threshold</v>
      </c>
    </row>
    <row r="44">
      <c r="A44" s="25" t="s">
        <v>1037</v>
      </c>
      <c r="B44" s="26" t="s">
        <v>1038</v>
      </c>
      <c r="C44" s="27">
        <v>1.61</v>
      </c>
      <c r="D44" s="28">
        <v>135.0</v>
      </c>
      <c r="E44" s="29">
        <v>1.8605268E7</v>
      </c>
      <c r="F44" s="29">
        <v>2.9219717E7</v>
      </c>
      <c r="G44" s="15">
        <f t="shared" si="1"/>
        <v>-10614449</v>
      </c>
      <c r="H44" s="16" t="str">
        <f>IF(F44=0,"YES",IF(E44/F44&gt;=1.15, IF(E44+F44&gt;=Validation!$C$24,"YES","NO"),"NO"))</f>
        <v>NO</v>
      </c>
      <c r="I44" s="30">
        <v>10000.0</v>
      </c>
      <c r="J44" s="18" t="str">
        <f t="shared" si="3"/>
        <v>NOT FUNDED</v>
      </c>
      <c r="K44" s="19">
        <f t="shared" si="4"/>
        <v>1144</v>
      </c>
      <c r="L44" s="20" t="str">
        <f t="shared" si="2"/>
        <v>Approval Threshold</v>
      </c>
    </row>
    <row r="45">
      <c r="A45" s="25" t="s">
        <v>1039</v>
      </c>
      <c r="B45" s="26" t="s">
        <v>1040</v>
      </c>
      <c r="C45" s="27">
        <v>2.08</v>
      </c>
      <c r="D45" s="28">
        <v>136.0</v>
      </c>
      <c r="E45" s="29">
        <v>1.8135169E7</v>
      </c>
      <c r="F45" s="29">
        <v>2.9072878E7</v>
      </c>
      <c r="G45" s="15">
        <f t="shared" si="1"/>
        <v>-10937709</v>
      </c>
      <c r="H45" s="16" t="str">
        <f>IF(F45=0,"YES",IF(E45/F45&gt;=1.15, IF(E45+F45&gt;=Validation!$C$24,"YES","NO"),"NO"))</f>
        <v>NO</v>
      </c>
      <c r="I45" s="30">
        <v>15000.0</v>
      </c>
      <c r="J45" s="18" t="str">
        <f t="shared" si="3"/>
        <v>NOT FUNDED</v>
      </c>
      <c r="K45" s="19">
        <f t="shared" si="4"/>
        <v>1144</v>
      </c>
      <c r="L45" s="20" t="str">
        <f t="shared" si="2"/>
        <v>Approval Threshold</v>
      </c>
    </row>
    <row r="46">
      <c r="A46" s="25" t="s">
        <v>1041</v>
      </c>
      <c r="B46" s="26" t="s">
        <v>1042</v>
      </c>
      <c r="C46" s="27">
        <v>1.47</v>
      </c>
      <c r="D46" s="28">
        <v>155.0</v>
      </c>
      <c r="E46" s="29">
        <v>1.9134364E7</v>
      </c>
      <c r="F46" s="29">
        <v>3.0219369E7</v>
      </c>
      <c r="G46" s="15">
        <f t="shared" si="1"/>
        <v>-11085005</v>
      </c>
      <c r="H46" s="16" t="str">
        <f>IF(F46=0,"YES",IF(E46/F46&gt;=1.15, IF(E46+F46&gt;=Validation!$C$24,"YES","NO"),"NO"))</f>
        <v>NO</v>
      </c>
      <c r="I46" s="30">
        <v>10000.0</v>
      </c>
      <c r="J46" s="18" t="str">
        <f t="shared" si="3"/>
        <v>NOT FUNDED</v>
      </c>
      <c r="K46" s="19">
        <f t="shared" si="4"/>
        <v>1144</v>
      </c>
      <c r="L46" s="20" t="str">
        <f t="shared" si="2"/>
        <v>Approval Threshold</v>
      </c>
    </row>
    <row r="47">
      <c r="A47" s="25" t="s">
        <v>1043</v>
      </c>
      <c r="B47" s="26" t="s">
        <v>1044</v>
      </c>
      <c r="C47" s="27">
        <v>1.6</v>
      </c>
      <c r="D47" s="28">
        <v>129.0</v>
      </c>
      <c r="E47" s="29">
        <v>1.7846147E7</v>
      </c>
      <c r="F47" s="29">
        <v>2.9148741E7</v>
      </c>
      <c r="G47" s="15">
        <f t="shared" si="1"/>
        <v>-11302594</v>
      </c>
      <c r="H47" s="16" t="str">
        <f>IF(F47=0,"YES",IF(E47/F47&gt;=1.15, IF(E47+F47&gt;=Validation!$C$24,"YES","NO"),"NO"))</f>
        <v>NO</v>
      </c>
      <c r="I47" s="30">
        <v>9900.0</v>
      </c>
      <c r="J47" s="18" t="str">
        <f t="shared" si="3"/>
        <v>NOT FUNDED</v>
      </c>
      <c r="K47" s="19">
        <f t="shared" si="4"/>
        <v>1144</v>
      </c>
      <c r="L47" s="20" t="str">
        <f t="shared" si="2"/>
        <v>Approval Threshold</v>
      </c>
    </row>
    <row r="48">
      <c r="A48" s="25" t="s">
        <v>1045</v>
      </c>
      <c r="B48" s="26" t="s">
        <v>1046</v>
      </c>
      <c r="C48" s="27">
        <v>1.89</v>
      </c>
      <c r="D48" s="28">
        <v>142.0</v>
      </c>
      <c r="E48" s="29">
        <v>1.8138849E7</v>
      </c>
      <c r="F48" s="29">
        <v>2.9948879E7</v>
      </c>
      <c r="G48" s="15">
        <f t="shared" si="1"/>
        <v>-11810030</v>
      </c>
      <c r="H48" s="16" t="str">
        <f>IF(F48=0,"YES",IF(E48/F48&gt;=1.15, IF(E48+F48&gt;=Validation!$C$24,"YES","NO"),"NO"))</f>
        <v>NO</v>
      </c>
      <c r="I48" s="30">
        <v>68000.0</v>
      </c>
      <c r="J48" s="18" t="str">
        <f t="shared" si="3"/>
        <v>NOT FUNDED</v>
      </c>
      <c r="K48" s="19">
        <f t="shared" si="4"/>
        <v>1144</v>
      </c>
      <c r="L48" s="20" t="str">
        <f t="shared" si="2"/>
        <v>Approval Threshold</v>
      </c>
    </row>
    <row r="49">
      <c r="A49" s="25" t="s">
        <v>1047</v>
      </c>
      <c r="B49" s="26" t="s">
        <v>1048</v>
      </c>
      <c r="C49" s="27">
        <v>1.59</v>
      </c>
      <c r="D49" s="28">
        <v>127.0</v>
      </c>
      <c r="E49" s="29">
        <v>1.8051266E7</v>
      </c>
      <c r="F49" s="29">
        <v>2.9933342E7</v>
      </c>
      <c r="G49" s="15">
        <f t="shared" si="1"/>
        <v>-11882076</v>
      </c>
      <c r="H49" s="16" t="str">
        <f>IF(F49=0,"YES",IF(E49/F49&gt;=1.15, IF(E49+F49&gt;=Validation!$C$24,"YES","NO"),"NO"))</f>
        <v>NO</v>
      </c>
      <c r="I49" s="30">
        <v>5000.0</v>
      </c>
      <c r="J49" s="18" t="str">
        <f t="shared" si="3"/>
        <v>NOT FUNDED</v>
      </c>
      <c r="K49" s="19">
        <f t="shared" si="4"/>
        <v>1144</v>
      </c>
      <c r="L49" s="20" t="str">
        <f t="shared" si="2"/>
        <v>Approval Threshold</v>
      </c>
    </row>
    <row r="50">
      <c r="A50" s="25" t="s">
        <v>1049</v>
      </c>
      <c r="B50" s="26" t="s">
        <v>1050</v>
      </c>
      <c r="C50" s="27">
        <v>1.67</v>
      </c>
      <c r="D50" s="28">
        <v>136.0</v>
      </c>
      <c r="E50" s="29">
        <v>1.8471059E7</v>
      </c>
      <c r="F50" s="29">
        <v>3.0537262E7</v>
      </c>
      <c r="G50" s="15">
        <f t="shared" si="1"/>
        <v>-12066203</v>
      </c>
      <c r="H50" s="16" t="str">
        <f>IF(F50=0,"YES",IF(E50/F50&gt;=1.15, IF(E50+F50&gt;=Validation!$C$24,"YES","NO"),"NO"))</f>
        <v>NO</v>
      </c>
      <c r="I50" s="30">
        <v>50000.0</v>
      </c>
      <c r="J50" s="18" t="str">
        <f t="shared" si="3"/>
        <v>NOT FUNDED</v>
      </c>
      <c r="K50" s="19">
        <f t="shared" si="4"/>
        <v>1144</v>
      </c>
      <c r="L50" s="20" t="str">
        <f t="shared" si="2"/>
        <v>Approval Threshold</v>
      </c>
    </row>
    <row r="51">
      <c r="A51" s="25" t="s">
        <v>1051</v>
      </c>
      <c r="B51" s="26" t="s">
        <v>1052</v>
      </c>
      <c r="C51" s="27">
        <v>3.39</v>
      </c>
      <c r="D51" s="28">
        <v>168.0</v>
      </c>
      <c r="E51" s="29">
        <v>2.3644494E7</v>
      </c>
      <c r="F51" s="29">
        <v>3.5769337E7</v>
      </c>
      <c r="G51" s="15">
        <f t="shared" si="1"/>
        <v>-12124843</v>
      </c>
      <c r="H51" s="16" t="str">
        <f>IF(F51=0,"YES",IF(E51/F51&gt;=1.15, IF(E51+F51&gt;=Validation!$C$24,"YES","NO"),"NO"))</f>
        <v>NO</v>
      </c>
      <c r="I51" s="30">
        <v>81200.0</v>
      </c>
      <c r="J51" s="18" t="str">
        <f t="shared" si="3"/>
        <v>NOT FUNDED</v>
      </c>
      <c r="K51" s="19">
        <f t="shared" si="4"/>
        <v>1144</v>
      </c>
      <c r="L51" s="20" t="str">
        <f t="shared" si="2"/>
        <v>Approval Threshold</v>
      </c>
    </row>
    <row r="52">
      <c r="A52" s="25" t="s">
        <v>1053</v>
      </c>
      <c r="B52" s="26" t="s">
        <v>1054</v>
      </c>
      <c r="C52" s="27">
        <v>1.44</v>
      </c>
      <c r="D52" s="28">
        <v>138.0</v>
      </c>
      <c r="E52" s="29">
        <v>1.7986959E7</v>
      </c>
      <c r="F52" s="29">
        <v>3.0808628E7</v>
      </c>
      <c r="G52" s="15">
        <f t="shared" si="1"/>
        <v>-12821669</v>
      </c>
      <c r="H52" s="16" t="str">
        <f>IF(F52=0,"YES",IF(E52/F52&gt;=1.15, IF(E52+F52&gt;=Validation!$C$24,"YES","NO"),"NO"))</f>
        <v>NO</v>
      </c>
      <c r="I52" s="30">
        <v>40000.0</v>
      </c>
      <c r="J52" s="18" t="str">
        <f t="shared" si="3"/>
        <v>NOT FUNDED</v>
      </c>
      <c r="K52" s="19">
        <f t="shared" si="4"/>
        <v>1144</v>
      </c>
      <c r="L52" s="20" t="str">
        <f t="shared" si="2"/>
        <v>Approval Threshold</v>
      </c>
    </row>
    <row r="53">
      <c r="A53" s="25" t="s">
        <v>1055</v>
      </c>
      <c r="B53" s="26" t="s">
        <v>1056</v>
      </c>
      <c r="C53" s="27">
        <v>1.29</v>
      </c>
      <c r="D53" s="28">
        <v>147.0</v>
      </c>
      <c r="E53" s="29">
        <v>1.7831665E7</v>
      </c>
      <c r="F53" s="29">
        <v>3.0732757E7</v>
      </c>
      <c r="G53" s="15">
        <f t="shared" si="1"/>
        <v>-12901092</v>
      </c>
      <c r="H53" s="16" t="str">
        <f>IF(F53=0,"YES",IF(E53/F53&gt;=1.15, IF(E53+F53&gt;=Validation!$C$24,"YES","NO"),"NO"))</f>
        <v>NO</v>
      </c>
      <c r="I53" s="30">
        <v>10000.0</v>
      </c>
      <c r="J53" s="18" t="str">
        <f t="shared" si="3"/>
        <v>NOT FUNDED</v>
      </c>
      <c r="K53" s="19">
        <f t="shared" si="4"/>
        <v>1144</v>
      </c>
      <c r="L53" s="20" t="str">
        <f t="shared" si="2"/>
        <v>Approval Threshold</v>
      </c>
    </row>
    <row r="54">
      <c r="A54" s="25" t="s">
        <v>1057</v>
      </c>
      <c r="B54" s="26" t="s">
        <v>1058</v>
      </c>
      <c r="C54" s="27">
        <v>1.47</v>
      </c>
      <c r="D54" s="28">
        <v>131.0</v>
      </c>
      <c r="E54" s="29">
        <v>1.7848775E7</v>
      </c>
      <c r="F54" s="29">
        <v>3.0832103E7</v>
      </c>
      <c r="G54" s="15">
        <f t="shared" si="1"/>
        <v>-12983328</v>
      </c>
      <c r="H54" s="16" t="str">
        <f>IF(F54=0,"YES",IF(E54/F54&gt;=1.15, IF(E54+F54&gt;=Validation!$C$24,"YES","NO"),"NO"))</f>
        <v>NO</v>
      </c>
      <c r="I54" s="30">
        <v>20000.0</v>
      </c>
      <c r="J54" s="18" t="str">
        <f t="shared" si="3"/>
        <v>NOT FUNDED</v>
      </c>
      <c r="K54" s="19">
        <f t="shared" si="4"/>
        <v>1144</v>
      </c>
      <c r="L54" s="20" t="str">
        <f t="shared" si="2"/>
        <v>Approval Threshold</v>
      </c>
    </row>
    <row r="55">
      <c r="A55" s="25" t="s">
        <v>1059</v>
      </c>
      <c r="B55" s="26" t="s">
        <v>1060</v>
      </c>
      <c r="C55" s="27">
        <v>1.92</v>
      </c>
      <c r="D55" s="28">
        <v>162.0</v>
      </c>
      <c r="E55" s="29">
        <v>2.0439353E7</v>
      </c>
      <c r="F55" s="29">
        <v>3.391384E7</v>
      </c>
      <c r="G55" s="15">
        <f t="shared" si="1"/>
        <v>-13474487</v>
      </c>
      <c r="H55" s="16" t="str">
        <f>IF(F55=0,"YES",IF(E55/F55&gt;=1.15, IF(E55+F55&gt;=Validation!$C$24,"YES","NO"),"NO"))</f>
        <v>NO</v>
      </c>
      <c r="I55" s="30">
        <v>200000.0</v>
      </c>
      <c r="J55" s="18" t="str">
        <f t="shared" si="3"/>
        <v>NOT FUNDED</v>
      </c>
      <c r="K55" s="19">
        <f t="shared" si="4"/>
        <v>1144</v>
      </c>
      <c r="L55" s="20" t="str">
        <f t="shared" si="2"/>
        <v>Approval Threshold</v>
      </c>
    </row>
    <row r="56">
      <c r="A56" s="25" t="s">
        <v>1061</v>
      </c>
      <c r="B56" s="26" t="s">
        <v>1062</v>
      </c>
      <c r="C56" s="27">
        <v>1.4</v>
      </c>
      <c r="D56" s="28">
        <v>146.0</v>
      </c>
      <c r="E56" s="29">
        <v>1.8601812E7</v>
      </c>
      <c r="F56" s="29">
        <v>3.2373497E7</v>
      </c>
      <c r="G56" s="15">
        <f t="shared" si="1"/>
        <v>-13771685</v>
      </c>
      <c r="H56" s="16" t="str">
        <f>IF(F56=0,"YES",IF(E56/F56&gt;=1.15, IF(E56+F56&gt;=Validation!$C$24,"YES","NO"),"NO"))</f>
        <v>NO</v>
      </c>
      <c r="I56" s="30">
        <v>32256.0</v>
      </c>
      <c r="J56" s="18" t="str">
        <f t="shared" si="3"/>
        <v>NOT FUNDED</v>
      </c>
      <c r="K56" s="19">
        <f t="shared" si="4"/>
        <v>1144</v>
      </c>
      <c r="L56" s="20" t="str">
        <f t="shared" si="2"/>
        <v>Approval Threshold</v>
      </c>
    </row>
    <row r="57">
      <c r="A57" s="25" t="s">
        <v>1063</v>
      </c>
      <c r="B57" s="26" t="s">
        <v>1064</v>
      </c>
      <c r="C57" s="27">
        <v>3.25</v>
      </c>
      <c r="D57" s="28">
        <v>145.0</v>
      </c>
      <c r="E57" s="29">
        <v>2.1056858E7</v>
      </c>
      <c r="F57" s="29">
        <v>3.4933434E7</v>
      </c>
      <c r="G57" s="15">
        <f t="shared" si="1"/>
        <v>-13876576</v>
      </c>
      <c r="H57" s="16" t="str">
        <f>IF(F57=0,"YES",IF(E57/F57&gt;=1.15, IF(E57+F57&gt;=Validation!$C$24,"YES","NO"),"NO"))</f>
        <v>NO</v>
      </c>
      <c r="I57" s="30">
        <v>40000.0</v>
      </c>
      <c r="J57" s="18" t="str">
        <f t="shared" si="3"/>
        <v>NOT FUNDED</v>
      </c>
      <c r="K57" s="19">
        <f t="shared" si="4"/>
        <v>1144</v>
      </c>
      <c r="L57" s="20" t="str">
        <f t="shared" si="2"/>
        <v>Approval Threshold</v>
      </c>
    </row>
    <row r="58">
      <c r="A58" s="25" t="s">
        <v>1065</v>
      </c>
      <c r="B58" s="26" t="s">
        <v>1066</v>
      </c>
      <c r="C58" s="27">
        <v>3.0</v>
      </c>
      <c r="D58" s="28">
        <v>142.0</v>
      </c>
      <c r="E58" s="29">
        <v>2.0682049E7</v>
      </c>
      <c r="F58" s="29">
        <v>3.5226766E7</v>
      </c>
      <c r="G58" s="15">
        <f t="shared" si="1"/>
        <v>-14544717</v>
      </c>
      <c r="H58" s="16" t="str">
        <f>IF(F58=0,"YES",IF(E58/F58&gt;=1.15, IF(E58+F58&gt;=Validation!$C$24,"YES","NO"),"NO"))</f>
        <v>NO</v>
      </c>
      <c r="I58" s="30">
        <v>10000.0</v>
      </c>
      <c r="J58" s="18" t="str">
        <f t="shared" si="3"/>
        <v>NOT FUNDED</v>
      </c>
      <c r="K58" s="19">
        <f t="shared" si="4"/>
        <v>1144</v>
      </c>
      <c r="L58" s="20" t="str">
        <f t="shared" si="2"/>
        <v>Approval Threshold</v>
      </c>
    </row>
    <row r="59">
      <c r="A59" s="25" t="s">
        <v>1067</v>
      </c>
      <c r="B59" s="26" t="s">
        <v>1068</v>
      </c>
      <c r="C59" s="27">
        <v>2.58</v>
      </c>
      <c r="D59" s="28">
        <v>141.0</v>
      </c>
      <c r="E59" s="29">
        <v>2.0374111E7</v>
      </c>
      <c r="F59" s="29">
        <v>3.5041989E7</v>
      </c>
      <c r="G59" s="15">
        <f t="shared" si="1"/>
        <v>-14667878</v>
      </c>
      <c r="H59" s="16" t="str">
        <f>IF(F59=0,"YES",IF(E59/F59&gt;=1.15, IF(E59+F59&gt;=Validation!$C$24,"YES","NO"),"NO"))</f>
        <v>NO</v>
      </c>
      <c r="I59" s="30">
        <v>25000.0</v>
      </c>
      <c r="J59" s="18" t="str">
        <f t="shared" si="3"/>
        <v>NOT FUNDED</v>
      </c>
      <c r="K59" s="19">
        <f t="shared" si="4"/>
        <v>1144</v>
      </c>
      <c r="L59" s="20" t="str">
        <f t="shared" si="2"/>
        <v>Approval Threshold</v>
      </c>
    </row>
    <row r="60">
      <c r="A60" s="25" t="s">
        <v>1069</v>
      </c>
      <c r="B60" s="26" t="s">
        <v>1070</v>
      </c>
      <c r="C60" s="27">
        <v>3.25</v>
      </c>
      <c r="D60" s="28">
        <v>153.0</v>
      </c>
      <c r="E60" s="29">
        <v>2.0677166E7</v>
      </c>
      <c r="F60" s="29">
        <v>3.5532917E7</v>
      </c>
      <c r="G60" s="15">
        <f t="shared" si="1"/>
        <v>-14855751</v>
      </c>
      <c r="H60" s="16" t="str">
        <f>IF(F60=0,"YES",IF(E60/F60&gt;=1.15, IF(E60+F60&gt;=Validation!$C$24,"YES","NO"),"NO"))</f>
        <v>NO</v>
      </c>
      <c r="I60" s="30">
        <v>17500.0</v>
      </c>
      <c r="J60" s="18" t="str">
        <f t="shared" si="3"/>
        <v>NOT FUNDED</v>
      </c>
      <c r="K60" s="19">
        <f t="shared" si="4"/>
        <v>1144</v>
      </c>
      <c r="L60" s="20" t="str">
        <f t="shared" si="2"/>
        <v>Approval Threshold</v>
      </c>
    </row>
    <row r="61">
      <c r="A61" s="25" t="s">
        <v>1071</v>
      </c>
      <c r="B61" s="26" t="s">
        <v>1072</v>
      </c>
      <c r="C61" s="27">
        <v>2.89</v>
      </c>
      <c r="D61" s="28">
        <v>147.0</v>
      </c>
      <c r="E61" s="29">
        <v>2.0442984E7</v>
      </c>
      <c r="F61" s="29">
        <v>3.560139E7</v>
      </c>
      <c r="G61" s="15">
        <f t="shared" si="1"/>
        <v>-15158406</v>
      </c>
      <c r="H61" s="16" t="str">
        <f>IF(F61=0,"YES",IF(E61/F61&gt;=1.15, IF(E61+F61&gt;=Validation!$C$24,"YES","NO"),"NO"))</f>
        <v>NO</v>
      </c>
      <c r="I61" s="30">
        <v>50000.0</v>
      </c>
      <c r="J61" s="18" t="str">
        <f t="shared" si="3"/>
        <v>NOT FUNDED</v>
      </c>
      <c r="K61" s="19">
        <f t="shared" si="4"/>
        <v>1144</v>
      </c>
      <c r="L61" s="20" t="str">
        <f t="shared" si="2"/>
        <v>Approval Threshold</v>
      </c>
    </row>
    <row r="62">
      <c r="A62" s="25" t="s">
        <v>1073</v>
      </c>
      <c r="B62" s="26" t="s">
        <v>1074</v>
      </c>
      <c r="C62" s="27">
        <v>2.67</v>
      </c>
      <c r="D62" s="28">
        <v>125.0</v>
      </c>
      <c r="E62" s="29">
        <v>1.927332E7</v>
      </c>
      <c r="F62" s="29">
        <v>3.504681E7</v>
      </c>
      <c r="G62" s="15">
        <f t="shared" si="1"/>
        <v>-15773490</v>
      </c>
      <c r="H62" s="16" t="str">
        <f>IF(F62=0,"YES",IF(E62/F62&gt;=1.15, IF(E62+F62&gt;=Validation!$C$24,"YES","NO"),"NO"))</f>
        <v>NO</v>
      </c>
      <c r="I62" s="30">
        <v>11411.0</v>
      </c>
      <c r="J62" s="18" t="str">
        <f t="shared" si="3"/>
        <v>NOT FUNDED</v>
      </c>
      <c r="K62" s="19">
        <f t="shared" si="4"/>
        <v>1144</v>
      </c>
      <c r="L62" s="20" t="str">
        <f t="shared" si="2"/>
        <v>Approval Threshold</v>
      </c>
    </row>
    <row r="63">
      <c r="A63" s="25" t="s">
        <v>1075</v>
      </c>
      <c r="B63" s="26" t="s">
        <v>1076</v>
      </c>
      <c r="C63" s="27">
        <v>2.89</v>
      </c>
      <c r="D63" s="28">
        <v>131.0</v>
      </c>
      <c r="E63" s="29">
        <v>1.922498E7</v>
      </c>
      <c r="F63" s="29">
        <v>3.5032247E7</v>
      </c>
      <c r="G63" s="15">
        <f t="shared" si="1"/>
        <v>-15807267</v>
      </c>
      <c r="H63" s="16" t="str">
        <f>IF(F63=0,"YES",IF(E63/F63&gt;=1.15, IF(E63+F63&gt;=Validation!$C$24,"YES","NO"),"NO"))</f>
        <v>NO</v>
      </c>
      <c r="I63" s="30">
        <v>10000.0</v>
      </c>
      <c r="J63" s="18" t="str">
        <f t="shared" si="3"/>
        <v>NOT FUNDED</v>
      </c>
      <c r="K63" s="19">
        <f t="shared" si="4"/>
        <v>1144</v>
      </c>
      <c r="L63" s="20" t="str">
        <f t="shared" si="2"/>
        <v>Approval Threshold</v>
      </c>
    </row>
    <row r="64">
      <c r="A64" s="25" t="s">
        <v>1077</v>
      </c>
      <c r="B64" s="26" t="s">
        <v>1078</v>
      </c>
      <c r="C64" s="27">
        <v>2.78</v>
      </c>
      <c r="D64" s="28">
        <v>126.0</v>
      </c>
      <c r="E64" s="29">
        <v>1.914217E7</v>
      </c>
      <c r="F64" s="29">
        <v>3.4999265E7</v>
      </c>
      <c r="G64" s="15">
        <f t="shared" si="1"/>
        <v>-15857095</v>
      </c>
      <c r="H64" s="16" t="str">
        <f>IF(F64=0,"YES",IF(E64/F64&gt;=1.15, IF(E64+F64&gt;=Validation!$C$24,"YES","NO"),"NO"))</f>
        <v>NO</v>
      </c>
      <c r="I64" s="30">
        <v>50000.0</v>
      </c>
      <c r="J64" s="18" t="str">
        <f t="shared" si="3"/>
        <v>NOT FUNDED</v>
      </c>
      <c r="K64" s="19">
        <f t="shared" si="4"/>
        <v>1144</v>
      </c>
      <c r="L64" s="20" t="str">
        <f t="shared" si="2"/>
        <v>Approval Threshold</v>
      </c>
    </row>
    <row r="65">
      <c r="A65" s="25" t="s">
        <v>1079</v>
      </c>
      <c r="B65" s="26" t="s">
        <v>1080</v>
      </c>
      <c r="C65" s="27">
        <v>3.1</v>
      </c>
      <c r="D65" s="28">
        <v>150.0</v>
      </c>
      <c r="E65" s="29">
        <v>1.9953136E7</v>
      </c>
      <c r="F65" s="29">
        <v>3.584987E7</v>
      </c>
      <c r="G65" s="15">
        <f t="shared" si="1"/>
        <v>-15896734</v>
      </c>
      <c r="H65" s="16" t="str">
        <f>IF(F65=0,"YES",IF(E65/F65&gt;=1.15, IF(E65+F65&gt;=Validation!$C$24,"YES","NO"),"NO"))</f>
        <v>NO</v>
      </c>
      <c r="I65" s="30">
        <v>126000.0</v>
      </c>
      <c r="J65" s="18" t="str">
        <f t="shared" si="3"/>
        <v>NOT FUNDED</v>
      </c>
      <c r="K65" s="19">
        <f t="shared" si="4"/>
        <v>1144</v>
      </c>
      <c r="L65" s="20" t="str">
        <f t="shared" si="2"/>
        <v>Approval Threshold</v>
      </c>
    </row>
    <row r="66">
      <c r="A66" s="25" t="s">
        <v>1081</v>
      </c>
      <c r="B66" s="26" t="s">
        <v>1082</v>
      </c>
      <c r="C66" s="27">
        <v>2.83</v>
      </c>
      <c r="D66" s="28">
        <v>148.0</v>
      </c>
      <c r="E66" s="29">
        <v>2.0188539E7</v>
      </c>
      <c r="F66" s="29">
        <v>3.6188591E7</v>
      </c>
      <c r="G66" s="15">
        <f t="shared" si="1"/>
        <v>-16000052</v>
      </c>
      <c r="H66" s="16" t="str">
        <f>IF(F66=0,"YES",IF(E66/F66&gt;=1.15, IF(E66+F66&gt;=Validation!$C$24,"YES","NO"),"NO"))</f>
        <v>NO</v>
      </c>
      <c r="I66" s="30">
        <v>40000.0</v>
      </c>
      <c r="J66" s="18" t="str">
        <f t="shared" si="3"/>
        <v>NOT FUNDED</v>
      </c>
      <c r="K66" s="19">
        <f t="shared" si="4"/>
        <v>1144</v>
      </c>
      <c r="L66" s="20" t="str">
        <f t="shared" si="2"/>
        <v>Approval Threshold</v>
      </c>
    </row>
    <row r="67">
      <c r="A67" s="25" t="s">
        <v>1083</v>
      </c>
      <c r="B67" s="26" t="s">
        <v>1084</v>
      </c>
      <c r="C67" s="27">
        <v>3.07</v>
      </c>
      <c r="D67" s="28">
        <v>140.0</v>
      </c>
      <c r="E67" s="29">
        <v>1.9397756E7</v>
      </c>
      <c r="F67" s="29">
        <v>3.5762439E7</v>
      </c>
      <c r="G67" s="15">
        <f t="shared" si="1"/>
        <v>-16364683</v>
      </c>
      <c r="H67" s="16" t="str">
        <f>IF(F67=0,"YES",IF(E67/F67&gt;=1.15, IF(E67+F67&gt;=Validation!$C$24,"YES","NO"),"NO"))</f>
        <v>NO</v>
      </c>
      <c r="I67" s="30">
        <v>6900.0</v>
      </c>
      <c r="J67" s="18" t="str">
        <f t="shared" si="3"/>
        <v>NOT FUNDED</v>
      </c>
      <c r="K67" s="19">
        <f t="shared" si="4"/>
        <v>1144</v>
      </c>
      <c r="L67" s="20" t="str">
        <f t="shared" si="2"/>
        <v>Approval Threshold</v>
      </c>
    </row>
    <row r="68">
      <c r="A68" s="25" t="s">
        <v>1085</v>
      </c>
      <c r="B68" s="26" t="s">
        <v>1086</v>
      </c>
      <c r="C68" s="27">
        <v>3.0</v>
      </c>
      <c r="D68" s="28">
        <v>142.0</v>
      </c>
      <c r="E68" s="29">
        <v>1.9413137E7</v>
      </c>
      <c r="F68" s="29">
        <v>3.6194558E7</v>
      </c>
      <c r="G68" s="15">
        <f t="shared" si="1"/>
        <v>-16781421</v>
      </c>
      <c r="H68" s="16" t="str">
        <f>IF(F68=0,"YES",IF(E68/F68&gt;=1.15, IF(E68+F68&gt;=Validation!$C$24,"YES","NO"),"NO"))</f>
        <v>NO</v>
      </c>
      <c r="I68" s="30">
        <v>70000.0</v>
      </c>
      <c r="J68" s="18" t="str">
        <f t="shared" si="3"/>
        <v>NOT FUNDED</v>
      </c>
      <c r="K68" s="19">
        <f t="shared" si="4"/>
        <v>1144</v>
      </c>
      <c r="L68" s="20" t="str">
        <f t="shared" si="2"/>
        <v>Approval Threshold</v>
      </c>
    </row>
    <row r="69">
      <c r="A69" s="25" t="s">
        <v>1087</v>
      </c>
      <c r="B69" s="26" t="s">
        <v>1088</v>
      </c>
      <c r="C69" s="27">
        <v>3.22</v>
      </c>
      <c r="D69" s="28">
        <v>151.0</v>
      </c>
      <c r="E69" s="29">
        <v>1.956181E7</v>
      </c>
      <c r="F69" s="29">
        <v>3.6388003E7</v>
      </c>
      <c r="G69" s="15">
        <f t="shared" si="1"/>
        <v>-16826193</v>
      </c>
      <c r="H69" s="16" t="str">
        <f>IF(F69=0,"YES",IF(E69/F69&gt;=1.15, IF(E69+F69&gt;=Validation!$C$24,"YES","NO"),"NO"))</f>
        <v>NO</v>
      </c>
      <c r="I69" s="30">
        <v>9999.0</v>
      </c>
      <c r="J69" s="18" t="str">
        <f t="shared" si="3"/>
        <v>NOT FUNDED</v>
      </c>
      <c r="K69" s="19">
        <f t="shared" si="4"/>
        <v>1144</v>
      </c>
      <c r="L69" s="20" t="str">
        <f t="shared" si="2"/>
        <v>Approval Threshold</v>
      </c>
    </row>
    <row r="70">
      <c r="A70" s="25" t="s">
        <v>1089</v>
      </c>
      <c r="B70" s="26" t="s">
        <v>1090</v>
      </c>
      <c r="C70" s="27">
        <v>3.06</v>
      </c>
      <c r="D70" s="28">
        <v>142.0</v>
      </c>
      <c r="E70" s="29">
        <v>1.9514691E7</v>
      </c>
      <c r="F70" s="29">
        <v>3.6428121E7</v>
      </c>
      <c r="G70" s="15">
        <f t="shared" si="1"/>
        <v>-16913430</v>
      </c>
      <c r="H70" s="16" t="str">
        <f>IF(F70=0,"YES",IF(E70/F70&gt;=1.15, IF(E70+F70&gt;=Validation!$C$24,"YES","NO"),"NO"))</f>
        <v>NO</v>
      </c>
      <c r="I70" s="30">
        <v>76000.0</v>
      </c>
      <c r="J70" s="18" t="str">
        <f t="shared" si="3"/>
        <v>NOT FUNDED</v>
      </c>
      <c r="K70" s="19">
        <f t="shared" si="4"/>
        <v>1144</v>
      </c>
      <c r="L70" s="20" t="str">
        <f t="shared" si="2"/>
        <v>Approval Threshold</v>
      </c>
    </row>
    <row r="71">
      <c r="A71" s="25" t="s">
        <v>1091</v>
      </c>
      <c r="B71" s="26" t="s">
        <v>1092</v>
      </c>
      <c r="C71" s="27">
        <v>2.22</v>
      </c>
      <c r="D71" s="28">
        <v>139.0</v>
      </c>
      <c r="E71" s="29">
        <v>1.854376E7</v>
      </c>
      <c r="F71" s="29">
        <v>3.5605144E7</v>
      </c>
      <c r="G71" s="15">
        <f t="shared" si="1"/>
        <v>-17061384</v>
      </c>
      <c r="H71" s="16" t="str">
        <f>IF(F71=0,"YES",IF(E71/F71&gt;=1.15, IF(E71+F71&gt;=Validation!$C$24,"YES","NO"),"NO"))</f>
        <v>NO</v>
      </c>
      <c r="I71" s="30">
        <v>50000.0</v>
      </c>
      <c r="J71" s="18" t="str">
        <f t="shared" si="3"/>
        <v>NOT FUNDED</v>
      </c>
      <c r="K71" s="19">
        <f t="shared" si="4"/>
        <v>1144</v>
      </c>
      <c r="L71" s="20" t="str">
        <f t="shared" si="2"/>
        <v>Approval Threshold</v>
      </c>
    </row>
    <row r="72">
      <c r="A72" s="25" t="s">
        <v>1093</v>
      </c>
      <c r="B72" s="26" t="s">
        <v>1094</v>
      </c>
      <c r="C72" s="27">
        <v>2.89</v>
      </c>
      <c r="D72" s="28">
        <v>128.0</v>
      </c>
      <c r="E72" s="29">
        <v>1.8547438E7</v>
      </c>
      <c r="F72" s="29">
        <v>3.5628602E7</v>
      </c>
      <c r="G72" s="15">
        <f t="shared" si="1"/>
        <v>-17081164</v>
      </c>
      <c r="H72" s="16" t="str">
        <f>IF(F72=0,"YES",IF(E72/F72&gt;=1.15, IF(E72+F72&gt;=Validation!$C$24,"YES","NO"),"NO"))</f>
        <v>NO</v>
      </c>
      <c r="I72" s="30">
        <v>63600.0</v>
      </c>
      <c r="J72" s="18" t="str">
        <f t="shared" si="3"/>
        <v>NOT FUNDED</v>
      </c>
      <c r="K72" s="19">
        <f t="shared" si="4"/>
        <v>1144</v>
      </c>
      <c r="L72" s="20" t="str">
        <f t="shared" si="2"/>
        <v>Approval Threshold</v>
      </c>
    </row>
    <row r="73">
      <c r="A73" s="25" t="s">
        <v>1095</v>
      </c>
      <c r="B73" s="26" t="s">
        <v>1096</v>
      </c>
      <c r="C73" s="27">
        <v>2.33</v>
      </c>
      <c r="D73" s="28">
        <v>126.0</v>
      </c>
      <c r="E73" s="29">
        <v>1.8621773E7</v>
      </c>
      <c r="F73" s="29">
        <v>3.5792855E7</v>
      </c>
      <c r="G73" s="15">
        <f t="shared" si="1"/>
        <v>-17171082</v>
      </c>
      <c r="H73" s="16" t="str">
        <f>IF(F73=0,"YES",IF(E73/F73&gt;=1.15, IF(E73+F73&gt;=Validation!$C$24,"YES","NO"),"NO"))</f>
        <v>NO</v>
      </c>
      <c r="I73" s="30">
        <v>9000.0</v>
      </c>
      <c r="J73" s="18" t="str">
        <f t="shared" si="3"/>
        <v>NOT FUNDED</v>
      </c>
      <c r="K73" s="19">
        <f t="shared" si="4"/>
        <v>1144</v>
      </c>
      <c r="L73" s="20" t="str">
        <f t="shared" si="2"/>
        <v>Approval Threshold</v>
      </c>
    </row>
    <row r="74">
      <c r="A74" s="25" t="s">
        <v>1097</v>
      </c>
      <c r="B74" s="26" t="s">
        <v>1098</v>
      </c>
      <c r="C74" s="27">
        <v>2.44</v>
      </c>
      <c r="D74" s="28">
        <v>145.0</v>
      </c>
      <c r="E74" s="29">
        <v>1.9226534E7</v>
      </c>
      <c r="F74" s="29">
        <v>3.7043906E7</v>
      </c>
      <c r="G74" s="15">
        <f t="shared" si="1"/>
        <v>-17817372</v>
      </c>
      <c r="H74" s="16" t="str">
        <f>IF(F74=0,"YES",IF(E74/F74&gt;=1.15, IF(E74+F74&gt;=Validation!$C$24,"YES","NO"),"NO"))</f>
        <v>NO</v>
      </c>
      <c r="I74" s="30">
        <v>65000.0</v>
      </c>
      <c r="J74" s="18" t="str">
        <f t="shared" si="3"/>
        <v>NOT FUNDED</v>
      </c>
      <c r="K74" s="19">
        <f t="shared" si="4"/>
        <v>1144</v>
      </c>
      <c r="L74" s="20" t="str">
        <f t="shared" si="2"/>
        <v>Approval Threshold</v>
      </c>
    </row>
    <row r="75">
      <c r="A75" s="25" t="s">
        <v>1099</v>
      </c>
      <c r="B75" s="26" t="s">
        <v>1100</v>
      </c>
      <c r="C75" s="27">
        <v>3.33</v>
      </c>
      <c r="D75" s="28">
        <v>141.0</v>
      </c>
      <c r="E75" s="29">
        <v>1.0751086E7</v>
      </c>
      <c r="F75" s="29">
        <v>2.8730889E7</v>
      </c>
      <c r="G75" s="15">
        <f t="shared" si="1"/>
        <v>-17979803</v>
      </c>
      <c r="H75" s="16" t="str">
        <f>IF(F75=0,"YES",IF(E75/F75&gt;=1.15, IF(E75+F75&gt;=Validation!$C$24,"YES","NO"),"NO"))</f>
        <v>NO</v>
      </c>
      <c r="I75" s="30">
        <v>21750.0</v>
      </c>
      <c r="J75" s="18" t="str">
        <f t="shared" si="3"/>
        <v>NOT FUNDED</v>
      </c>
      <c r="K75" s="19">
        <f t="shared" si="4"/>
        <v>1144</v>
      </c>
      <c r="L75" s="20" t="str">
        <f t="shared" si="2"/>
        <v>Approval Threshold</v>
      </c>
    </row>
    <row r="76">
      <c r="A76" s="25" t="s">
        <v>1101</v>
      </c>
      <c r="B76" s="26" t="s">
        <v>1102</v>
      </c>
      <c r="C76" s="27">
        <v>2.1</v>
      </c>
      <c r="D76" s="28">
        <v>135.0</v>
      </c>
      <c r="E76" s="29">
        <v>1.806617E7</v>
      </c>
      <c r="F76" s="29">
        <v>3.609617E7</v>
      </c>
      <c r="G76" s="15">
        <f t="shared" si="1"/>
        <v>-18030000</v>
      </c>
      <c r="H76" s="16" t="str">
        <f>IF(F76=0,"YES",IF(E76/F76&gt;=1.15, IF(E76+F76&gt;=Validation!$C$24,"YES","NO"),"NO"))</f>
        <v>NO</v>
      </c>
      <c r="I76" s="30">
        <v>55000.0</v>
      </c>
      <c r="J76" s="18" t="str">
        <f t="shared" si="3"/>
        <v>NOT FUNDED</v>
      </c>
      <c r="K76" s="19">
        <f t="shared" si="4"/>
        <v>1144</v>
      </c>
      <c r="L76" s="20" t="str">
        <f t="shared" si="2"/>
        <v>Approval Threshold</v>
      </c>
    </row>
    <row r="77">
      <c r="A77" s="25" t="s">
        <v>1103</v>
      </c>
      <c r="B77" s="26" t="s">
        <v>1104</v>
      </c>
      <c r="C77" s="27">
        <v>2.5</v>
      </c>
      <c r="D77" s="28">
        <v>151.0</v>
      </c>
      <c r="E77" s="29">
        <v>1.9373701E7</v>
      </c>
      <c r="F77" s="29">
        <v>3.8168102E7</v>
      </c>
      <c r="G77" s="15">
        <f t="shared" si="1"/>
        <v>-18794401</v>
      </c>
      <c r="H77" s="16" t="str">
        <f>IF(F77=0,"YES",IF(E77/F77&gt;=1.15, IF(E77+F77&gt;=Validation!$C$24,"YES","NO"),"NO"))</f>
        <v>NO</v>
      </c>
      <c r="I77" s="30">
        <v>147000.0</v>
      </c>
      <c r="J77" s="18" t="str">
        <f t="shared" si="3"/>
        <v>NOT FUNDED</v>
      </c>
      <c r="K77" s="19">
        <f t="shared" si="4"/>
        <v>1144</v>
      </c>
      <c r="L77" s="20" t="str">
        <f t="shared" si="2"/>
        <v>Approval Threshold</v>
      </c>
    </row>
    <row r="78">
      <c r="A78" s="25" t="s">
        <v>1105</v>
      </c>
      <c r="B78" s="26" t="s">
        <v>1106</v>
      </c>
      <c r="C78" s="27">
        <v>1.42</v>
      </c>
      <c r="D78" s="28">
        <v>165.0</v>
      </c>
      <c r="E78" s="29">
        <v>1.8398782E7</v>
      </c>
      <c r="F78" s="29">
        <v>3.7239686E7</v>
      </c>
      <c r="G78" s="15">
        <f t="shared" si="1"/>
        <v>-18840904</v>
      </c>
      <c r="H78" s="16" t="str">
        <f>IF(F78=0,"YES",IF(E78/F78&gt;=1.15, IF(E78+F78&gt;=Validation!$C$24,"YES","NO"),"NO"))</f>
        <v>NO</v>
      </c>
      <c r="I78" s="30">
        <v>150000.0</v>
      </c>
      <c r="J78" s="18" t="str">
        <f t="shared" si="3"/>
        <v>NOT FUNDED</v>
      </c>
      <c r="K78" s="19">
        <f t="shared" si="4"/>
        <v>1144</v>
      </c>
      <c r="L78" s="20" t="str">
        <f t="shared" si="2"/>
        <v>Approval Threshold</v>
      </c>
    </row>
    <row r="79">
      <c r="A79" s="25" t="s">
        <v>1107</v>
      </c>
      <c r="B79" s="26" t="s">
        <v>1108</v>
      </c>
      <c r="C79" s="27">
        <v>3.33</v>
      </c>
      <c r="D79" s="28">
        <v>172.0</v>
      </c>
      <c r="E79" s="29">
        <v>1.9806186E7</v>
      </c>
      <c r="F79" s="29">
        <v>3.9342291E7</v>
      </c>
      <c r="G79" s="15">
        <f t="shared" si="1"/>
        <v>-19536105</v>
      </c>
      <c r="H79" s="16" t="str">
        <f>IF(F79=0,"YES",IF(E79/F79&gt;=1.15, IF(E79+F79&gt;=Validation!$C$24,"YES","NO"),"NO"))</f>
        <v>NO</v>
      </c>
      <c r="I79" s="30">
        <v>175000.0</v>
      </c>
      <c r="J79" s="18" t="str">
        <f t="shared" si="3"/>
        <v>NOT FUNDED</v>
      </c>
      <c r="K79" s="19">
        <f t="shared" si="4"/>
        <v>1144</v>
      </c>
      <c r="L79" s="20" t="str">
        <f t="shared" si="2"/>
        <v>Approval Threshold</v>
      </c>
    </row>
    <row r="80">
      <c r="A80" s="25" t="s">
        <v>1109</v>
      </c>
      <c r="B80" s="26" t="s">
        <v>1110</v>
      </c>
      <c r="C80" s="27">
        <v>2.33</v>
      </c>
      <c r="D80" s="28">
        <v>152.0</v>
      </c>
      <c r="E80" s="29">
        <v>1.9335825E7</v>
      </c>
      <c r="F80" s="29">
        <v>3.9165602E7</v>
      </c>
      <c r="G80" s="15">
        <f t="shared" si="1"/>
        <v>-19829777</v>
      </c>
      <c r="H80" s="16" t="str">
        <f>IF(F80=0,"YES",IF(E80/F80&gt;=1.15, IF(E80+F80&gt;=Validation!$C$24,"YES","NO"),"NO"))</f>
        <v>NO</v>
      </c>
      <c r="I80" s="30">
        <v>129600.0</v>
      </c>
      <c r="J80" s="18" t="str">
        <f t="shared" si="3"/>
        <v>NOT FUNDED</v>
      </c>
      <c r="K80" s="19">
        <f t="shared" si="4"/>
        <v>1144</v>
      </c>
      <c r="L80" s="20" t="str">
        <f t="shared" si="2"/>
        <v>Approval Threshold</v>
      </c>
    </row>
    <row r="81">
      <c r="A81" s="25" t="s">
        <v>1111</v>
      </c>
      <c r="B81" s="26" t="s">
        <v>1112</v>
      </c>
      <c r="C81" s="27">
        <v>2.22</v>
      </c>
      <c r="D81" s="28">
        <v>167.0</v>
      </c>
      <c r="E81" s="29">
        <v>1.9430673E7</v>
      </c>
      <c r="F81" s="29">
        <v>4.0828072E7</v>
      </c>
      <c r="G81" s="15">
        <f t="shared" si="1"/>
        <v>-21397399</v>
      </c>
      <c r="H81" s="16" t="str">
        <f>IF(F81=0,"YES",IF(E81/F81&gt;=1.15, IF(E81+F81&gt;=Validation!$C$24,"YES","NO"),"NO"))</f>
        <v>NO</v>
      </c>
      <c r="I81" s="30">
        <v>200000.0</v>
      </c>
      <c r="J81" s="18" t="str">
        <f t="shared" si="3"/>
        <v>NOT FUNDED</v>
      </c>
      <c r="K81" s="19">
        <f t="shared" si="4"/>
        <v>1144</v>
      </c>
      <c r="L81" s="20" t="str">
        <f t="shared" si="2"/>
        <v>Approval Threshold</v>
      </c>
    </row>
  </sheetData>
  <autoFilter ref="$A$1:$I$81">
    <sortState ref="A1:I81">
      <sortCondition descending="1" ref="G1:G81"/>
      <sortCondition ref="A1:A81"/>
    </sortState>
  </autoFilter>
  <conditionalFormatting sqref="J2:J81">
    <cfRule type="cellIs" dxfId="0" priority="1" operator="equal">
      <formula>"FUNDED"</formula>
    </cfRule>
  </conditionalFormatting>
  <conditionalFormatting sqref="J2:J81">
    <cfRule type="cellIs" dxfId="1" priority="2" operator="equal">
      <formula>"NOT FUNDED"</formula>
    </cfRule>
  </conditionalFormatting>
  <conditionalFormatting sqref="L2:L81">
    <cfRule type="cellIs" dxfId="0" priority="3" operator="greaterThan">
      <formula>999</formula>
    </cfRule>
  </conditionalFormatting>
  <conditionalFormatting sqref="L2:L81">
    <cfRule type="cellIs" dxfId="0" priority="4" operator="greaterThan">
      <formula>999</formula>
    </cfRule>
  </conditionalFormatting>
  <conditionalFormatting sqref="L2:L81">
    <cfRule type="containsText" dxfId="1" priority="5" operator="containsText" text="NOT FUNDED">
      <formula>NOT(ISERROR(SEARCH(("NOT FUNDED"),(L2))))</formula>
    </cfRule>
  </conditionalFormatting>
  <conditionalFormatting sqref="L2:L81">
    <cfRule type="cellIs" dxfId="2" priority="6" operator="equal">
      <formula>"Over Budget"</formula>
    </cfRule>
  </conditionalFormatting>
  <conditionalFormatting sqref="L2:L81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</hyperlinks>
  <drawing r:id="rId8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1113</v>
      </c>
      <c r="B2" s="26" t="s">
        <v>1114</v>
      </c>
      <c r="C2" s="27">
        <v>4.5</v>
      </c>
      <c r="D2" s="28">
        <v>904.0</v>
      </c>
      <c r="E2" s="29">
        <v>3.2359822E8</v>
      </c>
      <c r="F2" s="29">
        <v>1.0509935E7</v>
      </c>
      <c r="G2" s="15">
        <f t="shared" ref="G2:G45" si="1">E2-F2</f>
        <v>313088285</v>
      </c>
      <c r="H2" s="16" t="str">
        <f>IF(F2=0,"YES",IF(E2/F2&gt;=1.15, IF(E2+F2&gt;=Validation!$C$24,"YES","NO"),"NO"))</f>
        <v>YES</v>
      </c>
      <c r="I2" s="30">
        <v>10000.0</v>
      </c>
      <c r="J2" s="18" t="str">
        <f>If(Validation!C2&gt;=I2,IF(H2="Yes","FUNDED","NOT FUNDED"),"NOT FUNDED")</f>
        <v>FUNDED</v>
      </c>
      <c r="K2" s="19">
        <f>If(Validation!C16&gt;=I2,Validation!C16-I2,Validation!C16)</f>
        <v>240000</v>
      </c>
      <c r="L2" s="20" t="str">
        <f t="shared" ref="L2:L45" si="2">If(H2="YES",IF(J2="FUNDED","","Over Budget"),"Approval Threshold")</f>
        <v/>
      </c>
    </row>
    <row r="3">
      <c r="A3" s="25" t="s">
        <v>1115</v>
      </c>
      <c r="B3" s="26" t="s">
        <v>1116</v>
      </c>
      <c r="C3" s="27">
        <v>4.78</v>
      </c>
      <c r="D3" s="28">
        <v>1323.0</v>
      </c>
      <c r="E3" s="29">
        <v>2.40595564E8</v>
      </c>
      <c r="F3" s="29">
        <v>3.0027431E7</v>
      </c>
      <c r="G3" s="15">
        <f t="shared" si="1"/>
        <v>210568133</v>
      </c>
      <c r="H3" s="16" t="str">
        <f>IF(F3=0,"YES",IF(E3/F3&gt;=1.15, IF(E3+F3&gt;=Validation!$C$24,"YES","NO"),"NO"))</f>
        <v>YES</v>
      </c>
      <c r="I3" s="30">
        <v>37000.0</v>
      </c>
      <c r="J3" s="18" t="str">
        <f t="shared" ref="J3:J45" si="3">If(K2&gt;=I3,IF(H3="Yes","FUNDED","NOT FUNDED"),"NOT FUNDED")</f>
        <v>FUNDED</v>
      </c>
      <c r="K3" s="19">
        <f t="shared" ref="K3:K45" si="4">If(J3="FUNDED",IF(K2&gt;=I3,(K2-I3),K2),K2)</f>
        <v>203000</v>
      </c>
      <c r="L3" s="20" t="str">
        <f t="shared" si="2"/>
        <v/>
      </c>
    </row>
    <row r="4">
      <c r="A4" s="25" t="s">
        <v>1117</v>
      </c>
      <c r="B4" s="26" t="s">
        <v>1118</v>
      </c>
      <c r="C4" s="27">
        <v>4.42</v>
      </c>
      <c r="D4" s="28">
        <v>390.0</v>
      </c>
      <c r="E4" s="29">
        <v>1.51705785E8</v>
      </c>
      <c r="F4" s="29">
        <v>8414392.0</v>
      </c>
      <c r="G4" s="15">
        <f t="shared" si="1"/>
        <v>143291393</v>
      </c>
      <c r="H4" s="16" t="str">
        <f>IF(F4=0,"YES",IF(E4/F4&gt;=1.15, IF(E4+F4&gt;=Validation!$C$24,"YES","NO"),"NO"))</f>
        <v>YES</v>
      </c>
      <c r="I4" s="30">
        <v>12500.0</v>
      </c>
      <c r="J4" s="18" t="str">
        <f t="shared" si="3"/>
        <v>FUNDED</v>
      </c>
      <c r="K4" s="19">
        <f t="shared" si="4"/>
        <v>190500</v>
      </c>
      <c r="L4" s="20" t="str">
        <f t="shared" si="2"/>
        <v/>
      </c>
    </row>
    <row r="5">
      <c r="A5" s="25" t="s">
        <v>1119</v>
      </c>
      <c r="B5" s="26" t="s">
        <v>1120</v>
      </c>
      <c r="C5" s="27">
        <v>4.5</v>
      </c>
      <c r="D5" s="28">
        <v>514.0</v>
      </c>
      <c r="E5" s="29">
        <v>1.48894133E8</v>
      </c>
      <c r="F5" s="29">
        <v>1.8817256E7</v>
      </c>
      <c r="G5" s="15">
        <f t="shared" si="1"/>
        <v>130076877</v>
      </c>
      <c r="H5" s="16" t="str">
        <f>IF(F5=0,"YES",IF(E5/F5&gt;=1.15, IF(E5+F5&gt;=Validation!$C$24,"YES","NO"),"NO"))</f>
        <v>YES</v>
      </c>
      <c r="I5" s="30">
        <v>20000.0</v>
      </c>
      <c r="J5" s="18" t="str">
        <f t="shared" si="3"/>
        <v>FUNDED</v>
      </c>
      <c r="K5" s="19">
        <f t="shared" si="4"/>
        <v>170500</v>
      </c>
      <c r="L5" s="20" t="str">
        <f t="shared" si="2"/>
        <v/>
      </c>
    </row>
    <row r="6">
      <c r="A6" s="25" t="s">
        <v>1121</v>
      </c>
      <c r="B6" s="26" t="s">
        <v>1122</v>
      </c>
      <c r="C6" s="27">
        <v>4.5</v>
      </c>
      <c r="D6" s="28">
        <v>691.0</v>
      </c>
      <c r="E6" s="29">
        <v>1.42174648E8</v>
      </c>
      <c r="F6" s="29">
        <v>2.2708182E7</v>
      </c>
      <c r="G6" s="15">
        <f t="shared" si="1"/>
        <v>119466466</v>
      </c>
      <c r="H6" s="16" t="str">
        <f>IF(F6=0,"YES",IF(E6/F6&gt;=1.15, IF(E6+F6&gt;=Validation!$C$24,"YES","NO"),"NO"))</f>
        <v>YES</v>
      </c>
      <c r="I6" s="30">
        <v>48000.0</v>
      </c>
      <c r="J6" s="18" t="str">
        <f t="shared" si="3"/>
        <v>FUNDED</v>
      </c>
      <c r="K6" s="19">
        <f t="shared" si="4"/>
        <v>122500</v>
      </c>
      <c r="L6" s="20" t="str">
        <f t="shared" si="2"/>
        <v/>
      </c>
    </row>
    <row r="7">
      <c r="A7" s="25" t="s">
        <v>1123</v>
      </c>
      <c r="B7" s="26" t="s">
        <v>1124</v>
      </c>
      <c r="C7" s="27">
        <v>4.5</v>
      </c>
      <c r="D7" s="28">
        <v>402.0</v>
      </c>
      <c r="E7" s="29">
        <v>1.15121914E8</v>
      </c>
      <c r="F7" s="29">
        <v>2.7847071E7</v>
      </c>
      <c r="G7" s="15">
        <f t="shared" si="1"/>
        <v>87274843</v>
      </c>
      <c r="H7" s="16" t="str">
        <f>IF(F7=0,"YES",IF(E7/F7&gt;=1.15, IF(E7+F7&gt;=Validation!$C$24,"YES","NO"),"NO"))</f>
        <v>YES</v>
      </c>
      <c r="I7" s="30">
        <v>27000.0</v>
      </c>
      <c r="J7" s="18" t="str">
        <f t="shared" si="3"/>
        <v>FUNDED</v>
      </c>
      <c r="K7" s="19">
        <f t="shared" si="4"/>
        <v>95500</v>
      </c>
      <c r="L7" s="20" t="str">
        <f t="shared" si="2"/>
        <v/>
      </c>
    </row>
    <row r="8">
      <c r="A8" s="25" t="s">
        <v>1125</v>
      </c>
      <c r="B8" s="26" t="s">
        <v>1126</v>
      </c>
      <c r="C8" s="27">
        <v>4.28</v>
      </c>
      <c r="D8" s="28">
        <v>414.0</v>
      </c>
      <c r="E8" s="29">
        <v>1.01104687E8</v>
      </c>
      <c r="F8" s="29">
        <v>2.6796268E7</v>
      </c>
      <c r="G8" s="15">
        <f t="shared" si="1"/>
        <v>74308419</v>
      </c>
      <c r="H8" s="16" t="str">
        <f>IF(F8=0,"YES",IF(E8/F8&gt;=1.15, IF(E8+F8&gt;=Validation!$C$24,"YES","NO"),"NO"))</f>
        <v>YES</v>
      </c>
      <c r="I8" s="30">
        <v>39650.0</v>
      </c>
      <c r="J8" s="18" t="str">
        <f t="shared" si="3"/>
        <v>FUNDED</v>
      </c>
      <c r="K8" s="19">
        <f t="shared" si="4"/>
        <v>55850</v>
      </c>
      <c r="L8" s="20" t="str">
        <f t="shared" si="2"/>
        <v/>
      </c>
    </row>
    <row r="9">
      <c r="A9" s="25" t="s">
        <v>1127</v>
      </c>
      <c r="B9" s="26" t="s">
        <v>1128</v>
      </c>
      <c r="C9" s="27">
        <v>4.33</v>
      </c>
      <c r="D9" s="28">
        <v>299.0</v>
      </c>
      <c r="E9" s="29">
        <v>8.631902E7</v>
      </c>
      <c r="F9" s="29">
        <v>1.3987559E7</v>
      </c>
      <c r="G9" s="15">
        <f t="shared" si="1"/>
        <v>72331461</v>
      </c>
      <c r="H9" s="16" t="str">
        <f>IF(F9=0,"YES",IF(E9/F9&gt;=1.15, IF(E9+F9&gt;=Validation!$C$24,"YES","NO"),"NO"))</f>
        <v>YES</v>
      </c>
      <c r="I9" s="30">
        <v>20500.0</v>
      </c>
      <c r="J9" s="18" t="str">
        <f t="shared" si="3"/>
        <v>FUNDED</v>
      </c>
      <c r="K9" s="19">
        <f t="shared" si="4"/>
        <v>35350</v>
      </c>
      <c r="L9" s="20" t="str">
        <f t="shared" si="2"/>
        <v/>
      </c>
    </row>
    <row r="10">
      <c r="A10" s="25" t="s">
        <v>1129</v>
      </c>
      <c r="B10" s="26" t="s">
        <v>1130</v>
      </c>
      <c r="C10" s="27">
        <v>4.27</v>
      </c>
      <c r="D10" s="28">
        <v>380.0</v>
      </c>
      <c r="E10" s="29">
        <v>9.0424512E7</v>
      </c>
      <c r="F10" s="29">
        <v>2.6605021E7</v>
      </c>
      <c r="G10" s="15">
        <f t="shared" si="1"/>
        <v>63819491</v>
      </c>
      <c r="H10" s="16" t="str">
        <f>IF(F10=0,"YES",IF(E10/F10&gt;=1.15, IF(E10+F10&gt;=Validation!$C$24,"YES","NO"),"NO"))</f>
        <v>YES</v>
      </c>
      <c r="I10" s="30">
        <v>50000.0</v>
      </c>
      <c r="J10" s="18" t="str">
        <f t="shared" si="3"/>
        <v>NOT FUNDED</v>
      </c>
      <c r="K10" s="19">
        <f t="shared" si="4"/>
        <v>35350</v>
      </c>
      <c r="L10" s="20" t="str">
        <f t="shared" si="2"/>
        <v>Over Budget</v>
      </c>
    </row>
    <row r="11">
      <c r="A11" s="25" t="s">
        <v>1131</v>
      </c>
      <c r="B11" s="26" t="s">
        <v>1132</v>
      </c>
      <c r="C11" s="27">
        <v>4.25</v>
      </c>
      <c r="D11" s="28">
        <v>274.0</v>
      </c>
      <c r="E11" s="29">
        <v>6.2012738E7</v>
      </c>
      <c r="F11" s="29">
        <v>1.4557845E7</v>
      </c>
      <c r="G11" s="15">
        <f t="shared" si="1"/>
        <v>47454893</v>
      </c>
      <c r="H11" s="16" t="str">
        <f>IF(F11=0,"YES",IF(E11/F11&gt;=1.15, IF(E11+F11&gt;=Validation!$C$24,"YES","NO"),"NO"))</f>
        <v>YES</v>
      </c>
      <c r="I11" s="30">
        <v>39000.0</v>
      </c>
      <c r="J11" s="18" t="str">
        <f t="shared" si="3"/>
        <v>NOT FUNDED</v>
      </c>
      <c r="K11" s="19">
        <f t="shared" si="4"/>
        <v>35350</v>
      </c>
      <c r="L11" s="20" t="str">
        <f t="shared" si="2"/>
        <v>Over Budget</v>
      </c>
    </row>
    <row r="12">
      <c r="A12" s="25" t="s">
        <v>1133</v>
      </c>
      <c r="B12" s="26" t="s">
        <v>1134</v>
      </c>
      <c r="C12" s="27">
        <v>4.2</v>
      </c>
      <c r="D12" s="28">
        <v>226.0</v>
      </c>
      <c r="E12" s="29">
        <v>5.9453455E7</v>
      </c>
      <c r="F12" s="29">
        <v>1.9361057E7</v>
      </c>
      <c r="G12" s="15">
        <f t="shared" si="1"/>
        <v>40092398</v>
      </c>
      <c r="H12" s="16" t="str">
        <f>IF(F12=0,"YES",IF(E12/F12&gt;=1.15, IF(E12+F12&gt;=Validation!$C$24,"YES","NO"),"NO"))</f>
        <v>YES</v>
      </c>
      <c r="I12" s="30">
        <v>50000.0</v>
      </c>
      <c r="J12" s="18" t="str">
        <f t="shared" si="3"/>
        <v>NOT FUNDED</v>
      </c>
      <c r="K12" s="19">
        <f t="shared" si="4"/>
        <v>35350</v>
      </c>
      <c r="L12" s="20" t="str">
        <f t="shared" si="2"/>
        <v>Over Budget</v>
      </c>
    </row>
    <row r="13">
      <c r="A13" s="25" t="s">
        <v>1135</v>
      </c>
      <c r="B13" s="26" t="s">
        <v>1136</v>
      </c>
      <c r="C13" s="27">
        <v>4.22</v>
      </c>
      <c r="D13" s="28">
        <v>279.0</v>
      </c>
      <c r="E13" s="29">
        <v>6.7605866E7</v>
      </c>
      <c r="F13" s="29">
        <v>3.1754456E7</v>
      </c>
      <c r="G13" s="15">
        <f t="shared" si="1"/>
        <v>35851410</v>
      </c>
      <c r="H13" s="16" t="str">
        <f>IF(F13=0,"YES",IF(E13/F13&gt;=1.15, IF(E13+F13&gt;=Validation!$C$24,"YES","NO"),"NO"))</f>
        <v>YES</v>
      </c>
      <c r="I13" s="30">
        <v>65000.0</v>
      </c>
      <c r="J13" s="18" t="str">
        <f t="shared" si="3"/>
        <v>NOT FUNDED</v>
      </c>
      <c r="K13" s="19">
        <f t="shared" si="4"/>
        <v>35350</v>
      </c>
      <c r="L13" s="20" t="str">
        <f t="shared" si="2"/>
        <v>Over Budget</v>
      </c>
    </row>
    <row r="14">
      <c r="A14" s="25" t="s">
        <v>1137</v>
      </c>
      <c r="B14" s="26" t="s">
        <v>1138</v>
      </c>
      <c r="C14" s="27">
        <v>4.07</v>
      </c>
      <c r="D14" s="28">
        <v>253.0</v>
      </c>
      <c r="E14" s="29">
        <v>6.4756018E7</v>
      </c>
      <c r="F14" s="29">
        <v>3.0780483E7</v>
      </c>
      <c r="G14" s="15">
        <f t="shared" si="1"/>
        <v>33975535</v>
      </c>
      <c r="H14" s="16" t="str">
        <f>IF(F14=0,"YES",IF(E14/F14&gt;=1.15, IF(E14+F14&gt;=Validation!$C$24,"YES","NO"),"NO"))</f>
        <v>YES</v>
      </c>
      <c r="I14" s="30">
        <v>47500.0</v>
      </c>
      <c r="J14" s="18" t="str">
        <f t="shared" si="3"/>
        <v>NOT FUNDED</v>
      </c>
      <c r="K14" s="19">
        <f t="shared" si="4"/>
        <v>35350</v>
      </c>
      <c r="L14" s="20" t="str">
        <f t="shared" si="2"/>
        <v>Over Budget</v>
      </c>
    </row>
    <row r="15">
      <c r="A15" s="25" t="s">
        <v>1139</v>
      </c>
      <c r="B15" s="26" t="s">
        <v>1140</v>
      </c>
      <c r="C15" s="27">
        <v>3.67</v>
      </c>
      <c r="D15" s="28">
        <v>258.0</v>
      </c>
      <c r="E15" s="29">
        <v>5.5148397E7</v>
      </c>
      <c r="F15" s="29">
        <v>3.3800729E7</v>
      </c>
      <c r="G15" s="15">
        <f t="shared" si="1"/>
        <v>21347668</v>
      </c>
      <c r="H15" s="16" t="str">
        <f>IF(F15=0,"YES",IF(E15/F15&gt;=1.15, IF(E15+F15&gt;=Validation!$C$24,"YES","NO"),"NO"))</f>
        <v>YES</v>
      </c>
      <c r="I15" s="30">
        <v>100000.0</v>
      </c>
      <c r="J15" s="18" t="str">
        <f t="shared" si="3"/>
        <v>NOT FUNDED</v>
      </c>
      <c r="K15" s="19">
        <f t="shared" si="4"/>
        <v>35350</v>
      </c>
      <c r="L15" s="20" t="str">
        <f t="shared" si="2"/>
        <v>Over Budget</v>
      </c>
    </row>
    <row r="16">
      <c r="A16" s="25" t="s">
        <v>1141</v>
      </c>
      <c r="B16" s="26" t="s">
        <v>1142</v>
      </c>
      <c r="C16" s="27">
        <v>3.58</v>
      </c>
      <c r="D16" s="28">
        <v>170.0</v>
      </c>
      <c r="E16" s="29">
        <v>3.9722942E7</v>
      </c>
      <c r="F16" s="29">
        <v>1.875115E7</v>
      </c>
      <c r="G16" s="15">
        <f t="shared" si="1"/>
        <v>20971792</v>
      </c>
      <c r="H16" s="16" t="str">
        <f>IF(F16=0,"YES",IF(E16/F16&gt;=1.15, IF(E16+F16&gt;=Validation!$C$24,"YES","NO"),"NO"))</f>
        <v>YES</v>
      </c>
      <c r="I16" s="30">
        <v>39300.0</v>
      </c>
      <c r="J16" s="18" t="str">
        <f t="shared" si="3"/>
        <v>NOT FUNDED</v>
      </c>
      <c r="K16" s="19">
        <f t="shared" si="4"/>
        <v>35350</v>
      </c>
      <c r="L16" s="20" t="str">
        <f t="shared" si="2"/>
        <v>Over Budget</v>
      </c>
    </row>
    <row r="17">
      <c r="A17" s="25" t="s">
        <v>1143</v>
      </c>
      <c r="B17" s="26" t="s">
        <v>1144</v>
      </c>
      <c r="C17" s="27">
        <v>4.25</v>
      </c>
      <c r="D17" s="28">
        <v>227.0</v>
      </c>
      <c r="E17" s="29">
        <v>5.0528571E7</v>
      </c>
      <c r="F17" s="29">
        <v>3.0794167E7</v>
      </c>
      <c r="G17" s="15">
        <f t="shared" si="1"/>
        <v>19734404</v>
      </c>
      <c r="H17" s="16" t="str">
        <f>IF(F17=0,"YES",IF(E17/F17&gt;=1.15, IF(E17+F17&gt;=Validation!$C$24,"YES","NO"),"NO"))</f>
        <v>YES</v>
      </c>
      <c r="I17" s="30">
        <v>45000.0</v>
      </c>
      <c r="J17" s="18" t="str">
        <f t="shared" si="3"/>
        <v>NOT FUNDED</v>
      </c>
      <c r="K17" s="19">
        <f t="shared" si="4"/>
        <v>35350</v>
      </c>
      <c r="L17" s="20" t="str">
        <f t="shared" si="2"/>
        <v>Over Budget</v>
      </c>
    </row>
    <row r="18">
      <c r="A18" s="25" t="s">
        <v>1145</v>
      </c>
      <c r="B18" s="26" t="s">
        <v>1146</v>
      </c>
      <c r="C18" s="27">
        <v>4.0</v>
      </c>
      <c r="D18" s="28">
        <v>245.0</v>
      </c>
      <c r="E18" s="29">
        <v>5.5586291E7</v>
      </c>
      <c r="F18" s="29">
        <v>3.7240803E7</v>
      </c>
      <c r="G18" s="15">
        <f t="shared" si="1"/>
        <v>18345488</v>
      </c>
      <c r="H18" s="16" t="str">
        <f>IF(F18=0,"YES",IF(E18/F18&gt;=1.15, IF(E18+F18&gt;=Validation!$C$24,"YES","NO"),"NO"))</f>
        <v>YES</v>
      </c>
      <c r="I18" s="30">
        <v>42500.0</v>
      </c>
      <c r="J18" s="18" t="str">
        <f t="shared" si="3"/>
        <v>NOT FUNDED</v>
      </c>
      <c r="K18" s="19">
        <f t="shared" si="4"/>
        <v>35350</v>
      </c>
      <c r="L18" s="20" t="str">
        <f t="shared" si="2"/>
        <v>Over Budget</v>
      </c>
    </row>
    <row r="19">
      <c r="A19" s="25" t="s">
        <v>1147</v>
      </c>
      <c r="B19" s="26" t="s">
        <v>1148</v>
      </c>
      <c r="C19" s="27">
        <v>3.22</v>
      </c>
      <c r="D19" s="28">
        <v>172.0</v>
      </c>
      <c r="E19" s="29">
        <v>3.8827046E7</v>
      </c>
      <c r="F19" s="29">
        <v>2.199735E7</v>
      </c>
      <c r="G19" s="15">
        <f t="shared" si="1"/>
        <v>16829696</v>
      </c>
      <c r="H19" s="16" t="str">
        <f>IF(F19=0,"YES",IF(E19/F19&gt;=1.15, IF(E19+F19&gt;=Validation!$C$24,"YES","NO"),"NO"))</f>
        <v>YES</v>
      </c>
      <c r="I19" s="30">
        <v>33600.0</v>
      </c>
      <c r="J19" s="18" t="str">
        <f t="shared" si="3"/>
        <v>FUNDED</v>
      </c>
      <c r="K19" s="19">
        <f t="shared" si="4"/>
        <v>1750</v>
      </c>
      <c r="L19" s="20" t="str">
        <f t="shared" si="2"/>
        <v/>
      </c>
    </row>
    <row r="20">
      <c r="A20" s="25" t="s">
        <v>1149</v>
      </c>
      <c r="B20" s="26" t="s">
        <v>1150</v>
      </c>
      <c r="C20" s="27">
        <v>3.5</v>
      </c>
      <c r="D20" s="28">
        <v>189.0</v>
      </c>
      <c r="E20" s="29">
        <v>4.2552584E7</v>
      </c>
      <c r="F20" s="29">
        <v>3.0597236E7</v>
      </c>
      <c r="G20" s="15">
        <f t="shared" si="1"/>
        <v>11955348</v>
      </c>
      <c r="H20" s="16" t="str">
        <f>IF(F20=0,"YES",IF(E20/F20&gt;=1.15, IF(E20+F20&gt;=Validation!$C$24,"YES","NO"),"NO"))</f>
        <v>YES</v>
      </c>
      <c r="I20" s="30">
        <v>36700.0</v>
      </c>
      <c r="J20" s="18" t="str">
        <f t="shared" si="3"/>
        <v>NOT FUNDED</v>
      </c>
      <c r="K20" s="19">
        <f t="shared" si="4"/>
        <v>1750</v>
      </c>
      <c r="L20" s="20" t="str">
        <f t="shared" si="2"/>
        <v>Over Budget</v>
      </c>
    </row>
    <row r="21">
      <c r="A21" s="25" t="s">
        <v>1151</v>
      </c>
      <c r="B21" s="26" t="s">
        <v>1152</v>
      </c>
      <c r="C21" s="27">
        <v>3.33</v>
      </c>
      <c r="D21" s="28">
        <v>170.0</v>
      </c>
      <c r="E21" s="29">
        <v>2.8080941E7</v>
      </c>
      <c r="F21" s="29">
        <v>2.1316332E7</v>
      </c>
      <c r="G21" s="15">
        <f t="shared" si="1"/>
        <v>6764609</v>
      </c>
      <c r="H21" s="16" t="str">
        <f>IF(F21=0,"YES",IF(E21/F21&gt;=1.15, IF(E21+F21&gt;=Validation!$C$24,"YES","NO"),"NO"))</f>
        <v>YES</v>
      </c>
      <c r="I21" s="30">
        <v>100000.0</v>
      </c>
      <c r="J21" s="18" t="str">
        <f t="shared" si="3"/>
        <v>NOT FUNDED</v>
      </c>
      <c r="K21" s="19">
        <f t="shared" si="4"/>
        <v>1750</v>
      </c>
      <c r="L21" s="20" t="str">
        <f t="shared" si="2"/>
        <v>Over Budget</v>
      </c>
    </row>
    <row r="22">
      <c r="A22" s="25" t="s">
        <v>1153</v>
      </c>
      <c r="B22" s="26" t="s">
        <v>1154</v>
      </c>
      <c r="C22" s="27">
        <v>3.93</v>
      </c>
      <c r="D22" s="28">
        <v>184.0</v>
      </c>
      <c r="E22" s="29">
        <v>3.8216463E7</v>
      </c>
      <c r="F22" s="29">
        <v>3.3013099E7</v>
      </c>
      <c r="G22" s="15">
        <f t="shared" si="1"/>
        <v>5203364</v>
      </c>
      <c r="H22" s="16" t="str">
        <f>IF(F22=0,"YES",IF(E22/F22&gt;=1.15, IF(E22+F22&gt;=Validation!$C$24,"YES","NO"),"NO"))</f>
        <v>YES</v>
      </c>
      <c r="I22" s="30">
        <v>49920.0</v>
      </c>
      <c r="J22" s="18" t="str">
        <f t="shared" si="3"/>
        <v>NOT FUNDED</v>
      </c>
      <c r="K22" s="19">
        <f t="shared" si="4"/>
        <v>1750</v>
      </c>
      <c r="L22" s="20" t="str">
        <f t="shared" si="2"/>
        <v>Over Budget</v>
      </c>
    </row>
    <row r="23">
      <c r="A23" s="25" t="s">
        <v>1155</v>
      </c>
      <c r="B23" s="26" t="s">
        <v>1156</v>
      </c>
      <c r="C23" s="27">
        <v>3.78</v>
      </c>
      <c r="D23" s="28">
        <v>187.0</v>
      </c>
      <c r="E23" s="29">
        <v>3.8396041E7</v>
      </c>
      <c r="F23" s="29">
        <v>3.4572703E7</v>
      </c>
      <c r="G23" s="15">
        <f t="shared" si="1"/>
        <v>3823338</v>
      </c>
      <c r="H23" s="16" t="str">
        <f>IF(F23=0,"YES",IF(E23/F23&gt;=1.15, IF(E23+F23&gt;=Validation!$C$24,"YES","NO"),"NO"))</f>
        <v>NO</v>
      </c>
      <c r="I23" s="30">
        <v>150000.0</v>
      </c>
      <c r="J23" s="18" t="str">
        <f t="shared" si="3"/>
        <v>NOT FUNDED</v>
      </c>
      <c r="K23" s="19">
        <f t="shared" si="4"/>
        <v>1750</v>
      </c>
      <c r="L23" s="20" t="str">
        <f t="shared" si="2"/>
        <v>Approval Threshold</v>
      </c>
    </row>
    <row r="24">
      <c r="A24" s="25" t="s">
        <v>1157</v>
      </c>
      <c r="B24" s="26" t="s">
        <v>1158</v>
      </c>
      <c r="C24" s="27">
        <v>2.33</v>
      </c>
      <c r="D24" s="28">
        <v>169.0</v>
      </c>
      <c r="E24" s="29">
        <v>3.2310241E7</v>
      </c>
      <c r="F24" s="29">
        <v>2.914025E7</v>
      </c>
      <c r="G24" s="15">
        <f t="shared" si="1"/>
        <v>3169991</v>
      </c>
      <c r="H24" s="16" t="str">
        <f>IF(F24=0,"YES",IF(E24/F24&gt;=1.15, IF(E24+F24&gt;=Validation!$C$24,"YES","NO"),"NO"))</f>
        <v>NO</v>
      </c>
      <c r="I24" s="30">
        <v>5000.0</v>
      </c>
      <c r="J24" s="18" t="str">
        <f t="shared" si="3"/>
        <v>NOT FUNDED</v>
      </c>
      <c r="K24" s="19">
        <f t="shared" si="4"/>
        <v>1750</v>
      </c>
      <c r="L24" s="20" t="str">
        <f t="shared" si="2"/>
        <v>Approval Threshold</v>
      </c>
    </row>
    <row r="25">
      <c r="A25" s="25" t="s">
        <v>1159</v>
      </c>
      <c r="B25" s="26" t="s">
        <v>1160</v>
      </c>
      <c r="C25" s="27">
        <v>3.08</v>
      </c>
      <c r="D25" s="28">
        <v>143.0</v>
      </c>
      <c r="E25" s="29">
        <v>2.4289508E7</v>
      </c>
      <c r="F25" s="29">
        <v>2.2812139E7</v>
      </c>
      <c r="G25" s="15">
        <f t="shared" si="1"/>
        <v>1477369</v>
      </c>
      <c r="H25" s="16" t="str">
        <f>IF(F25=0,"YES",IF(E25/F25&gt;=1.15, IF(E25+F25&gt;=Validation!$C$24,"YES","NO"),"NO"))</f>
        <v>NO</v>
      </c>
      <c r="I25" s="30">
        <v>50000.0</v>
      </c>
      <c r="J25" s="18" t="str">
        <f t="shared" si="3"/>
        <v>NOT FUNDED</v>
      </c>
      <c r="K25" s="19">
        <f t="shared" si="4"/>
        <v>1750</v>
      </c>
      <c r="L25" s="20" t="str">
        <f t="shared" si="2"/>
        <v>Approval Threshold</v>
      </c>
    </row>
    <row r="26">
      <c r="A26" s="25" t="s">
        <v>1161</v>
      </c>
      <c r="B26" s="26" t="s">
        <v>1162</v>
      </c>
      <c r="C26" s="27">
        <v>3.87</v>
      </c>
      <c r="D26" s="28">
        <v>190.0</v>
      </c>
      <c r="E26" s="29">
        <v>3.9188229E7</v>
      </c>
      <c r="F26" s="29">
        <v>3.8568264E7</v>
      </c>
      <c r="G26" s="15">
        <f t="shared" si="1"/>
        <v>619965</v>
      </c>
      <c r="H26" s="16" t="str">
        <f>IF(F26=0,"YES",IF(E26/F26&gt;=1.15, IF(E26+F26&gt;=Validation!$C$24,"YES","NO"),"NO"))</f>
        <v>NO</v>
      </c>
      <c r="I26" s="30">
        <v>40500.0</v>
      </c>
      <c r="J26" s="18" t="str">
        <f t="shared" si="3"/>
        <v>NOT FUNDED</v>
      </c>
      <c r="K26" s="19">
        <f t="shared" si="4"/>
        <v>1750</v>
      </c>
      <c r="L26" s="20" t="str">
        <f t="shared" si="2"/>
        <v>Approval Threshold</v>
      </c>
    </row>
    <row r="27">
      <c r="A27" s="25" t="s">
        <v>1163</v>
      </c>
      <c r="B27" s="26" t="s">
        <v>1164</v>
      </c>
      <c r="C27" s="27">
        <v>3.44</v>
      </c>
      <c r="D27" s="28">
        <v>158.0</v>
      </c>
      <c r="E27" s="29">
        <v>2.6267857E7</v>
      </c>
      <c r="F27" s="29">
        <v>2.6150965E7</v>
      </c>
      <c r="G27" s="15">
        <f t="shared" si="1"/>
        <v>116892</v>
      </c>
      <c r="H27" s="16" t="str">
        <f>IF(F27=0,"YES",IF(E27/F27&gt;=1.15, IF(E27+F27&gt;=Validation!$C$24,"YES","NO"),"NO"))</f>
        <v>NO</v>
      </c>
      <c r="I27" s="30">
        <v>78000.0</v>
      </c>
      <c r="J27" s="18" t="str">
        <f t="shared" si="3"/>
        <v>NOT FUNDED</v>
      </c>
      <c r="K27" s="19">
        <f t="shared" si="4"/>
        <v>1750</v>
      </c>
      <c r="L27" s="20" t="str">
        <f t="shared" si="2"/>
        <v>Approval Threshold</v>
      </c>
    </row>
    <row r="28">
      <c r="A28" s="25" t="s">
        <v>1165</v>
      </c>
      <c r="B28" s="26" t="s">
        <v>1166</v>
      </c>
      <c r="C28" s="27">
        <v>3.0</v>
      </c>
      <c r="D28" s="28">
        <v>189.0</v>
      </c>
      <c r="E28" s="29">
        <v>2.7453794E7</v>
      </c>
      <c r="F28" s="29">
        <v>2.7893502E7</v>
      </c>
      <c r="G28" s="15">
        <f t="shared" si="1"/>
        <v>-439708</v>
      </c>
      <c r="H28" s="16" t="str">
        <f>IF(F28=0,"YES",IF(E28/F28&gt;=1.15, IF(E28+F28&gt;=Validation!$C$24,"YES","NO"),"NO"))</f>
        <v>NO</v>
      </c>
      <c r="I28" s="30">
        <v>80000.0</v>
      </c>
      <c r="J28" s="18" t="str">
        <f t="shared" si="3"/>
        <v>NOT FUNDED</v>
      </c>
      <c r="K28" s="19">
        <f t="shared" si="4"/>
        <v>1750</v>
      </c>
      <c r="L28" s="20" t="str">
        <f t="shared" si="2"/>
        <v>Approval Threshold</v>
      </c>
    </row>
    <row r="29">
      <c r="A29" s="25" t="s">
        <v>1167</v>
      </c>
      <c r="B29" s="26" t="s">
        <v>1168</v>
      </c>
      <c r="C29" s="27">
        <v>3.44</v>
      </c>
      <c r="D29" s="28">
        <v>168.0</v>
      </c>
      <c r="E29" s="29">
        <v>2.9306775E7</v>
      </c>
      <c r="F29" s="29">
        <v>3.3937956E7</v>
      </c>
      <c r="G29" s="15">
        <f t="shared" si="1"/>
        <v>-4631181</v>
      </c>
      <c r="H29" s="16" t="str">
        <f>IF(F29=0,"YES",IF(E29/F29&gt;=1.15, IF(E29+F29&gt;=Validation!$C$24,"YES","NO"),"NO"))</f>
        <v>NO</v>
      </c>
      <c r="I29" s="30">
        <v>70000.0</v>
      </c>
      <c r="J29" s="18" t="str">
        <f t="shared" si="3"/>
        <v>NOT FUNDED</v>
      </c>
      <c r="K29" s="19">
        <f t="shared" si="4"/>
        <v>1750</v>
      </c>
      <c r="L29" s="20" t="str">
        <f t="shared" si="2"/>
        <v>Approval Threshold</v>
      </c>
    </row>
    <row r="30">
      <c r="A30" s="25" t="s">
        <v>1169</v>
      </c>
      <c r="B30" s="26" t="s">
        <v>1170</v>
      </c>
      <c r="C30" s="27">
        <v>3.5</v>
      </c>
      <c r="D30" s="28">
        <v>185.0</v>
      </c>
      <c r="E30" s="29">
        <v>2.5311549E7</v>
      </c>
      <c r="F30" s="29">
        <v>3.1261252E7</v>
      </c>
      <c r="G30" s="15">
        <f t="shared" si="1"/>
        <v>-5949703</v>
      </c>
      <c r="H30" s="16" t="str">
        <f>IF(F30=0,"YES",IF(E30/F30&gt;=1.15, IF(E30+F30&gt;=Validation!$C$24,"YES","NO"),"NO"))</f>
        <v>NO</v>
      </c>
      <c r="I30" s="30">
        <v>75000.0</v>
      </c>
      <c r="J30" s="18" t="str">
        <f t="shared" si="3"/>
        <v>NOT FUNDED</v>
      </c>
      <c r="K30" s="19">
        <f t="shared" si="4"/>
        <v>1750</v>
      </c>
      <c r="L30" s="20" t="str">
        <f t="shared" si="2"/>
        <v>Approval Threshold</v>
      </c>
    </row>
    <row r="31">
      <c r="A31" s="25" t="s">
        <v>1171</v>
      </c>
      <c r="B31" s="26" t="s">
        <v>1172</v>
      </c>
      <c r="C31" s="27">
        <v>3.22</v>
      </c>
      <c r="D31" s="28">
        <v>163.0</v>
      </c>
      <c r="E31" s="29">
        <v>2.5526944E7</v>
      </c>
      <c r="F31" s="29">
        <v>3.5723195E7</v>
      </c>
      <c r="G31" s="15">
        <f t="shared" si="1"/>
        <v>-10196251</v>
      </c>
      <c r="H31" s="16" t="str">
        <f>IF(F31=0,"YES",IF(E31/F31&gt;=1.15, IF(E31+F31&gt;=Validation!$C$24,"YES","NO"),"NO"))</f>
        <v>NO</v>
      </c>
      <c r="I31" s="30">
        <v>6000.0</v>
      </c>
      <c r="J31" s="18" t="str">
        <f t="shared" si="3"/>
        <v>NOT FUNDED</v>
      </c>
      <c r="K31" s="19">
        <f t="shared" si="4"/>
        <v>1750</v>
      </c>
      <c r="L31" s="20" t="str">
        <f t="shared" si="2"/>
        <v>Approval Threshold</v>
      </c>
    </row>
    <row r="32">
      <c r="A32" s="25" t="s">
        <v>1173</v>
      </c>
      <c r="B32" s="26" t="s">
        <v>1174</v>
      </c>
      <c r="C32" s="27">
        <v>2.5</v>
      </c>
      <c r="D32" s="28">
        <v>172.0</v>
      </c>
      <c r="E32" s="29">
        <v>1.9768518E7</v>
      </c>
      <c r="F32" s="29">
        <v>3.161773E7</v>
      </c>
      <c r="G32" s="15">
        <f t="shared" si="1"/>
        <v>-11849212</v>
      </c>
      <c r="H32" s="16" t="str">
        <f>IF(F32=0,"YES",IF(E32/F32&gt;=1.15, IF(E32+F32&gt;=Validation!$C$24,"YES","NO"),"NO"))</f>
        <v>NO</v>
      </c>
      <c r="I32" s="30">
        <v>100000.0</v>
      </c>
      <c r="J32" s="18" t="str">
        <f t="shared" si="3"/>
        <v>NOT FUNDED</v>
      </c>
      <c r="K32" s="19">
        <f t="shared" si="4"/>
        <v>1750</v>
      </c>
      <c r="L32" s="20" t="str">
        <f t="shared" si="2"/>
        <v>Approval Threshold</v>
      </c>
    </row>
    <row r="33">
      <c r="A33" s="25" t="s">
        <v>1175</v>
      </c>
      <c r="B33" s="26" t="s">
        <v>1176</v>
      </c>
      <c r="C33" s="27">
        <v>1.27</v>
      </c>
      <c r="D33" s="28">
        <v>167.0</v>
      </c>
      <c r="E33" s="29">
        <v>2.4772479E7</v>
      </c>
      <c r="F33" s="29">
        <v>3.7126272E7</v>
      </c>
      <c r="G33" s="15">
        <f t="shared" si="1"/>
        <v>-12353793</v>
      </c>
      <c r="H33" s="16" t="str">
        <f>IF(F33=0,"YES",IF(E33/F33&gt;=1.15, IF(E33+F33&gt;=Validation!$C$24,"YES","NO"),"NO"))</f>
        <v>NO</v>
      </c>
      <c r="I33" s="30">
        <v>17400.0</v>
      </c>
      <c r="J33" s="18" t="str">
        <f t="shared" si="3"/>
        <v>NOT FUNDED</v>
      </c>
      <c r="K33" s="19">
        <f t="shared" si="4"/>
        <v>1750</v>
      </c>
      <c r="L33" s="20" t="str">
        <f t="shared" si="2"/>
        <v>Approval Threshold</v>
      </c>
    </row>
    <row r="34">
      <c r="A34" s="25" t="s">
        <v>1177</v>
      </c>
      <c r="B34" s="26" t="s">
        <v>1178</v>
      </c>
      <c r="C34" s="27">
        <v>2.75</v>
      </c>
      <c r="D34" s="28">
        <v>193.0</v>
      </c>
      <c r="E34" s="29">
        <v>2.2581811E7</v>
      </c>
      <c r="F34" s="29">
        <v>4.2294149E7</v>
      </c>
      <c r="G34" s="15">
        <f t="shared" si="1"/>
        <v>-19712338</v>
      </c>
      <c r="H34" s="16" t="str">
        <f>IF(F34=0,"YES",IF(E34/F34&gt;=1.15, IF(E34+F34&gt;=Validation!$C$24,"YES","NO"),"NO"))</f>
        <v>NO</v>
      </c>
      <c r="I34" s="30">
        <v>195000.0</v>
      </c>
      <c r="J34" s="18" t="str">
        <f t="shared" si="3"/>
        <v>NOT FUNDED</v>
      </c>
      <c r="K34" s="19">
        <f t="shared" si="4"/>
        <v>1750</v>
      </c>
      <c r="L34" s="20" t="str">
        <f t="shared" si="2"/>
        <v>Approval Threshold</v>
      </c>
    </row>
    <row r="35">
      <c r="A35" s="25" t="s">
        <v>1179</v>
      </c>
      <c r="B35" s="26" t="s">
        <v>1180</v>
      </c>
      <c r="C35" s="27">
        <v>2.78</v>
      </c>
      <c r="D35" s="28">
        <v>158.0</v>
      </c>
      <c r="E35" s="29">
        <v>2.0792079E7</v>
      </c>
      <c r="F35" s="29">
        <v>4.057434E7</v>
      </c>
      <c r="G35" s="15">
        <f t="shared" si="1"/>
        <v>-19782261</v>
      </c>
      <c r="H35" s="16" t="str">
        <f>IF(F35=0,"YES",IF(E35/F35&gt;=1.15, IF(E35+F35&gt;=Validation!$C$24,"YES","NO"),"NO"))</f>
        <v>NO</v>
      </c>
      <c r="I35" s="30">
        <v>25000.0</v>
      </c>
      <c r="J35" s="18" t="str">
        <f t="shared" si="3"/>
        <v>NOT FUNDED</v>
      </c>
      <c r="K35" s="19">
        <f t="shared" si="4"/>
        <v>1750</v>
      </c>
      <c r="L35" s="20" t="str">
        <f t="shared" si="2"/>
        <v>Approval Threshold</v>
      </c>
    </row>
    <row r="36">
      <c r="A36" s="25" t="s">
        <v>1181</v>
      </c>
      <c r="B36" s="26" t="s">
        <v>1182</v>
      </c>
      <c r="C36" s="27">
        <v>2.75</v>
      </c>
      <c r="D36" s="28">
        <v>153.0</v>
      </c>
      <c r="E36" s="29">
        <v>1.9276924E7</v>
      </c>
      <c r="F36" s="29">
        <v>4.0232024E7</v>
      </c>
      <c r="G36" s="15">
        <f t="shared" si="1"/>
        <v>-20955100</v>
      </c>
      <c r="H36" s="16" t="str">
        <f>IF(F36=0,"YES",IF(E36/F36&gt;=1.15, IF(E36+F36&gt;=Validation!$C$24,"YES","NO"),"NO"))</f>
        <v>NO</v>
      </c>
      <c r="I36" s="30">
        <v>32000.0</v>
      </c>
      <c r="J36" s="18" t="str">
        <f t="shared" si="3"/>
        <v>NOT FUNDED</v>
      </c>
      <c r="K36" s="19">
        <f t="shared" si="4"/>
        <v>1750</v>
      </c>
      <c r="L36" s="20" t="str">
        <f t="shared" si="2"/>
        <v>Approval Threshold</v>
      </c>
    </row>
    <row r="37">
      <c r="A37" s="25" t="s">
        <v>1183</v>
      </c>
      <c r="B37" s="26" t="s">
        <v>1184</v>
      </c>
      <c r="C37" s="27">
        <v>2.67</v>
      </c>
      <c r="D37" s="28">
        <v>160.0</v>
      </c>
      <c r="E37" s="29">
        <v>2.014706E7</v>
      </c>
      <c r="F37" s="29">
        <v>4.2286299E7</v>
      </c>
      <c r="G37" s="15">
        <f t="shared" si="1"/>
        <v>-22139239</v>
      </c>
      <c r="H37" s="16" t="str">
        <f>IF(F37=0,"YES",IF(E37/F37&gt;=1.15, IF(E37+F37&gt;=Validation!$C$24,"YES","NO"),"NO"))</f>
        <v>NO</v>
      </c>
      <c r="I37" s="30">
        <v>35500.0</v>
      </c>
      <c r="J37" s="18" t="str">
        <f t="shared" si="3"/>
        <v>NOT FUNDED</v>
      </c>
      <c r="K37" s="19">
        <f t="shared" si="4"/>
        <v>1750</v>
      </c>
      <c r="L37" s="20" t="str">
        <f t="shared" si="2"/>
        <v>Approval Threshold</v>
      </c>
    </row>
    <row r="38">
      <c r="A38" s="25" t="s">
        <v>1185</v>
      </c>
      <c r="B38" s="26" t="s">
        <v>1186</v>
      </c>
      <c r="C38" s="27">
        <v>2.58</v>
      </c>
      <c r="D38" s="28">
        <v>161.0</v>
      </c>
      <c r="E38" s="29">
        <v>1.9452541E7</v>
      </c>
      <c r="F38" s="29">
        <v>4.1961754E7</v>
      </c>
      <c r="G38" s="15">
        <f t="shared" si="1"/>
        <v>-22509213</v>
      </c>
      <c r="H38" s="16" t="str">
        <f>IF(F38=0,"YES",IF(E38/F38&gt;=1.15, IF(E38+F38&gt;=Validation!$C$24,"YES","NO"),"NO"))</f>
        <v>NO</v>
      </c>
      <c r="I38" s="30">
        <v>20000.0</v>
      </c>
      <c r="J38" s="18" t="str">
        <f t="shared" si="3"/>
        <v>NOT FUNDED</v>
      </c>
      <c r="K38" s="19">
        <f t="shared" si="4"/>
        <v>1750</v>
      </c>
      <c r="L38" s="20" t="str">
        <f t="shared" si="2"/>
        <v>Approval Threshold</v>
      </c>
    </row>
    <row r="39">
      <c r="A39" s="25" t="s">
        <v>1187</v>
      </c>
      <c r="B39" s="26" t="s">
        <v>1188</v>
      </c>
      <c r="C39" s="27">
        <v>2.56</v>
      </c>
      <c r="D39" s="28">
        <v>173.0</v>
      </c>
      <c r="E39" s="29">
        <v>1.9819992E7</v>
      </c>
      <c r="F39" s="29">
        <v>4.3197573E7</v>
      </c>
      <c r="G39" s="15">
        <f t="shared" si="1"/>
        <v>-23377581</v>
      </c>
      <c r="H39" s="16" t="str">
        <f>IF(F39=0,"YES",IF(E39/F39&gt;=1.15, IF(E39+F39&gt;=Validation!$C$24,"YES","NO"),"NO"))</f>
        <v>NO</v>
      </c>
      <c r="I39" s="30">
        <v>100000.0</v>
      </c>
      <c r="J39" s="18" t="str">
        <f t="shared" si="3"/>
        <v>NOT FUNDED</v>
      </c>
      <c r="K39" s="19">
        <f t="shared" si="4"/>
        <v>1750</v>
      </c>
      <c r="L39" s="20" t="str">
        <f t="shared" si="2"/>
        <v>Approval Threshold</v>
      </c>
    </row>
    <row r="40">
      <c r="A40" s="25" t="s">
        <v>1189</v>
      </c>
      <c r="B40" s="26" t="s">
        <v>1190</v>
      </c>
      <c r="C40" s="27">
        <v>1.33</v>
      </c>
      <c r="D40" s="28">
        <v>174.0</v>
      </c>
      <c r="E40" s="29">
        <v>1.9512484E7</v>
      </c>
      <c r="F40" s="29">
        <v>4.3145904E7</v>
      </c>
      <c r="G40" s="15">
        <f t="shared" si="1"/>
        <v>-23633420</v>
      </c>
      <c r="H40" s="16" t="str">
        <f>IF(F40=0,"YES",IF(E40/F40&gt;=1.15, IF(E40+F40&gt;=Validation!$C$24,"YES","NO"),"NO"))</f>
        <v>NO</v>
      </c>
      <c r="I40" s="30">
        <v>55000.0</v>
      </c>
      <c r="J40" s="18" t="str">
        <f t="shared" si="3"/>
        <v>NOT FUNDED</v>
      </c>
      <c r="K40" s="19">
        <f t="shared" si="4"/>
        <v>1750</v>
      </c>
      <c r="L40" s="20" t="str">
        <f t="shared" si="2"/>
        <v>Approval Threshold</v>
      </c>
    </row>
    <row r="41">
      <c r="A41" s="25" t="s">
        <v>1191</v>
      </c>
      <c r="B41" s="26" t="s">
        <v>1192</v>
      </c>
      <c r="C41" s="27">
        <v>2.92</v>
      </c>
      <c r="D41" s="28">
        <v>148.0</v>
      </c>
      <c r="E41" s="29">
        <v>3504888.0</v>
      </c>
      <c r="F41" s="29">
        <v>2.7491591E7</v>
      </c>
      <c r="G41" s="15">
        <f t="shared" si="1"/>
        <v>-23986703</v>
      </c>
      <c r="H41" s="16" t="str">
        <f>IF(F41=0,"YES",IF(E41/F41&gt;=1.15, IF(E41+F41&gt;=Validation!$C$24,"YES","NO"),"NO"))</f>
        <v>NO</v>
      </c>
      <c r="I41" s="30">
        <v>10000.0</v>
      </c>
      <c r="J41" s="18" t="str">
        <f t="shared" si="3"/>
        <v>NOT FUNDED</v>
      </c>
      <c r="K41" s="19">
        <f t="shared" si="4"/>
        <v>1750</v>
      </c>
      <c r="L41" s="20" t="str">
        <f t="shared" si="2"/>
        <v>Approval Threshold</v>
      </c>
    </row>
    <row r="42">
      <c r="A42" s="25" t="s">
        <v>1193</v>
      </c>
      <c r="B42" s="26" t="s">
        <v>1194</v>
      </c>
      <c r="C42" s="27">
        <v>1.33</v>
      </c>
      <c r="D42" s="28">
        <v>197.0</v>
      </c>
      <c r="E42" s="29">
        <v>2.241698E7</v>
      </c>
      <c r="F42" s="29">
        <v>4.7458744E7</v>
      </c>
      <c r="G42" s="15">
        <f t="shared" si="1"/>
        <v>-25041764</v>
      </c>
      <c r="H42" s="16" t="str">
        <f>IF(F42=0,"YES",IF(E42/F42&gt;=1.15, IF(E42+F42&gt;=Validation!$C$24,"YES","NO"),"NO"))</f>
        <v>NO</v>
      </c>
      <c r="I42" s="30">
        <v>250000.0</v>
      </c>
      <c r="J42" s="18" t="str">
        <f t="shared" si="3"/>
        <v>NOT FUNDED</v>
      </c>
      <c r="K42" s="19">
        <f t="shared" si="4"/>
        <v>1750</v>
      </c>
      <c r="L42" s="20" t="str">
        <f t="shared" si="2"/>
        <v>Approval Threshold</v>
      </c>
    </row>
    <row r="43">
      <c r="A43" s="25" t="s">
        <v>1195</v>
      </c>
      <c r="B43" s="26" t="s">
        <v>1196</v>
      </c>
      <c r="C43" s="27">
        <v>2.0</v>
      </c>
      <c r="D43" s="28">
        <v>173.0</v>
      </c>
      <c r="E43" s="29">
        <v>1.8792874E7</v>
      </c>
      <c r="F43" s="29">
        <v>4.5305308E7</v>
      </c>
      <c r="G43" s="15">
        <f t="shared" si="1"/>
        <v>-26512434</v>
      </c>
      <c r="H43" s="16" t="str">
        <f>IF(F43=0,"YES",IF(E43/F43&gt;=1.15, IF(E43+F43&gt;=Validation!$C$24,"YES","NO"),"NO"))</f>
        <v>NO</v>
      </c>
      <c r="I43" s="30">
        <v>50000.0</v>
      </c>
      <c r="J43" s="18" t="str">
        <f t="shared" si="3"/>
        <v>NOT FUNDED</v>
      </c>
      <c r="K43" s="19">
        <f t="shared" si="4"/>
        <v>1750</v>
      </c>
      <c r="L43" s="20" t="str">
        <f t="shared" si="2"/>
        <v>Approval Threshold</v>
      </c>
    </row>
    <row r="44">
      <c r="A44" s="31" t="s">
        <v>1197</v>
      </c>
      <c r="B44" s="32" t="s">
        <v>1198</v>
      </c>
      <c r="C44" s="27">
        <v>2.33</v>
      </c>
      <c r="D44" s="28">
        <v>166.0</v>
      </c>
      <c r="E44" s="29">
        <v>1.7591615E7</v>
      </c>
      <c r="F44" s="29">
        <v>4.448742E7</v>
      </c>
      <c r="G44" s="15">
        <f t="shared" si="1"/>
        <v>-26895805</v>
      </c>
      <c r="H44" s="16" t="str">
        <f>IF(F44=0,"YES",IF(E44/F44&gt;=1.15, IF(E44+F44&gt;=Validation!$C$24,"YES","NO"),"NO"))</f>
        <v>NO</v>
      </c>
      <c r="I44" s="30">
        <v>5000.0</v>
      </c>
      <c r="J44" s="18" t="str">
        <f t="shared" si="3"/>
        <v>NOT FUNDED</v>
      </c>
      <c r="K44" s="19">
        <f t="shared" si="4"/>
        <v>1750</v>
      </c>
      <c r="L44" s="20" t="str">
        <f t="shared" si="2"/>
        <v>Approval Threshold</v>
      </c>
    </row>
    <row r="45">
      <c r="A45" s="25" t="s">
        <v>1199</v>
      </c>
      <c r="B45" s="26" t="s">
        <v>1200</v>
      </c>
      <c r="C45" s="27">
        <v>1.25</v>
      </c>
      <c r="D45" s="28">
        <v>196.0</v>
      </c>
      <c r="E45" s="29">
        <v>1.8725273E7</v>
      </c>
      <c r="F45" s="29">
        <v>5.3377879E7</v>
      </c>
      <c r="G45" s="15">
        <f t="shared" si="1"/>
        <v>-34652606</v>
      </c>
      <c r="H45" s="16" t="str">
        <f>IF(F45=0,"YES",IF(E45/F45&gt;=1.15, IF(E45+F45&gt;=Validation!$C$24,"YES","NO"),"NO"))</f>
        <v>NO</v>
      </c>
      <c r="I45" s="30">
        <v>150000.0</v>
      </c>
      <c r="J45" s="18" t="str">
        <f t="shared" si="3"/>
        <v>NOT FUNDED</v>
      </c>
      <c r="K45" s="19">
        <f t="shared" si="4"/>
        <v>1750</v>
      </c>
      <c r="L45" s="20" t="str">
        <f t="shared" si="2"/>
        <v>Approval Threshold</v>
      </c>
    </row>
  </sheetData>
  <autoFilter ref="$A$1:$I$45">
    <sortState ref="A1:I45">
      <sortCondition descending="1" ref="G1:G45"/>
      <sortCondition ref="A1:A45"/>
    </sortState>
  </autoFilter>
  <conditionalFormatting sqref="J2:J45">
    <cfRule type="cellIs" dxfId="0" priority="1" operator="equal">
      <formula>"FUNDED"</formula>
    </cfRule>
  </conditionalFormatting>
  <conditionalFormatting sqref="J2:J45">
    <cfRule type="cellIs" dxfId="1" priority="2" operator="equal">
      <formula>"NOT FUNDED"</formula>
    </cfRule>
  </conditionalFormatting>
  <conditionalFormatting sqref="L2:L45">
    <cfRule type="cellIs" dxfId="0" priority="3" operator="greaterThan">
      <formula>999</formula>
    </cfRule>
  </conditionalFormatting>
  <conditionalFormatting sqref="L2:L45">
    <cfRule type="cellIs" dxfId="0" priority="4" operator="greaterThan">
      <formula>999</formula>
    </cfRule>
  </conditionalFormatting>
  <conditionalFormatting sqref="L2:L45">
    <cfRule type="containsText" dxfId="1" priority="5" operator="containsText" text="NOT FUNDED">
      <formula>NOT(ISERROR(SEARCH(("NOT FUNDED"),(L2))))</formula>
    </cfRule>
  </conditionalFormatting>
  <conditionalFormatting sqref="L2:L45">
    <cfRule type="cellIs" dxfId="2" priority="6" operator="equal">
      <formula>"Over Budget"</formula>
    </cfRule>
  </conditionalFormatting>
  <conditionalFormatting sqref="L2:L45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</hyperlinks>
  <drawing r:id="rId4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1201</v>
      </c>
      <c r="B2" s="26" t="s">
        <v>1202</v>
      </c>
      <c r="C2" s="27">
        <v>4.83</v>
      </c>
      <c r="D2" s="28">
        <v>1608.0</v>
      </c>
      <c r="E2" s="29">
        <v>1.89628003E8</v>
      </c>
      <c r="F2" s="29">
        <v>2.6994115E7</v>
      </c>
      <c r="G2" s="15">
        <f t="shared" ref="G2:G11" si="1">E2-F2</f>
        <v>162633888</v>
      </c>
      <c r="H2" s="16" t="str">
        <f>IF(F2=0,"YES",IF(E2/F2&gt;=1.15, IF(E2+F2&gt;=Validation!$C$24,"YES","NO"),"NO"))</f>
        <v>YES</v>
      </c>
      <c r="I2" s="30">
        <v>40000.0</v>
      </c>
      <c r="J2" s="18" t="str">
        <f>If(Validation!C2&gt;=I2,IF(H2="Yes","FUNDED","NOT FUNDED"),"NOT FUNDED")</f>
        <v>FUNDED</v>
      </c>
      <c r="K2" s="19">
        <f>If(Validation!C17&gt;=I2,Validation!C17-I2,Validation!C17)</f>
        <v>110000</v>
      </c>
      <c r="L2" s="20" t="str">
        <f t="shared" ref="L2:L11" si="2">If(H2="YES",IF(J2="FUNDED","","Over Budget"),"Approval Threshold")</f>
        <v/>
      </c>
    </row>
    <row r="3">
      <c r="A3" s="25" t="s">
        <v>1203</v>
      </c>
      <c r="B3" s="26" t="s">
        <v>1204</v>
      </c>
      <c r="C3" s="27">
        <v>4.33</v>
      </c>
      <c r="D3" s="28">
        <v>479.0</v>
      </c>
      <c r="E3" s="29">
        <v>1.06954064E8</v>
      </c>
      <c r="F3" s="29">
        <v>4139263.0</v>
      </c>
      <c r="G3" s="15">
        <f t="shared" si="1"/>
        <v>102814801</v>
      </c>
      <c r="H3" s="16" t="str">
        <f>IF(F3=0,"YES",IF(E3/F3&gt;=1.15, IF(E3+F3&gt;=Validation!$C$24,"YES","NO"),"NO"))</f>
        <v>YES</v>
      </c>
      <c r="I3" s="30">
        <v>1000.0</v>
      </c>
      <c r="J3" s="18" t="str">
        <f t="shared" ref="J3:J11" si="3">If(K2&gt;=I3,IF(H3="Yes","FUNDED","NOT FUNDED"),"NOT FUNDED")</f>
        <v>FUNDED</v>
      </c>
      <c r="K3" s="19">
        <f t="shared" ref="K3:K11" si="4">If(J3="FUNDED",IF(K2&gt;=I3,(K2-I3),K2),K2)</f>
        <v>109000</v>
      </c>
      <c r="L3" s="20" t="str">
        <f t="shared" si="2"/>
        <v/>
      </c>
    </row>
    <row r="4">
      <c r="A4" s="25" t="s">
        <v>1205</v>
      </c>
      <c r="B4" s="26" t="s">
        <v>1206</v>
      </c>
      <c r="C4" s="27">
        <v>4.67</v>
      </c>
      <c r="D4" s="28">
        <v>733.0</v>
      </c>
      <c r="E4" s="29">
        <v>1.28864182E8</v>
      </c>
      <c r="F4" s="29">
        <v>2.832705E7</v>
      </c>
      <c r="G4" s="15">
        <f t="shared" si="1"/>
        <v>100537132</v>
      </c>
      <c r="H4" s="16" t="str">
        <f>IF(F4=0,"YES",IF(E4/F4&gt;=1.15, IF(E4+F4&gt;=Validation!$C$24,"YES","NO"),"NO"))</f>
        <v>YES</v>
      </c>
      <c r="I4" s="30">
        <v>22000.0</v>
      </c>
      <c r="J4" s="18" t="str">
        <f t="shared" si="3"/>
        <v>FUNDED</v>
      </c>
      <c r="K4" s="19">
        <f t="shared" si="4"/>
        <v>87000</v>
      </c>
      <c r="L4" s="20" t="str">
        <f t="shared" si="2"/>
        <v/>
      </c>
    </row>
    <row r="5">
      <c r="A5" s="25" t="s">
        <v>1207</v>
      </c>
      <c r="B5" s="26" t="s">
        <v>1208</v>
      </c>
      <c r="C5" s="27">
        <v>3.67</v>
      </c>
      <c r="D5" s="28">
        <v>344.0</v>
      </c>
      <c r="E5" s="29">
        <v>5.7758726E7</v>
      </c>
      <c r="F5" s="29">
        <v>3.0250456E7</v>
      </c>
      <c r="G5" s="15">
        <f t="shared" si="1"/>
        <v>27508270</v>
      </c>
      <c r="H5" s="16" t="str">
        <f>IF(F5=0,"YES",IF(E5/F5&gt;=1.15, IF(E5+F5&gt;=Validation!$C$24,"YES","NO"),"NO"))</f>
        <v>YES</v>
      </c>
      <c r="I5" s="30">
        <v>16500.0</v>
      </c>
      <c r="J5" s="18" t="str">
        <f t="shared" si="3"/>
        <v>FUNDED</v>
      </c>
      <c r="K5" s="19">
        <f t="shared" si="4"/>
        <v>70500</v>
      </c>
      <c r="L5" s="20" t="str">
        <f t="shared" si="2"/>
        <v/>
      </c>
    </row>
    <row r="6">
      <c r="A6" s="25" t="s">
        <v>1209</v>
      </c>
      <c r="B6" s="26" t="s">
        <v>1210</v>
      </c>
      <c r="C6" s="27">
        <v>2.78</v>
      </c>
      <c r="D6" s="28">
        <v>216.0</v>
      </c>
      <c r="E6" s="29">
        <v>4.3416893E7</v>
      </c>
      <c r="F6" s="29">
        <v>1.9609572E7</v>
      </c>
      <c r="G6" s="15">
        <f t="shared" si="1"/>
        <v>23807321</v>
      </c>
      <c r="H6" s="16" t="str">
        <f>IF(F6=0,"YES",IF(E6/F6&gt;=1.15, IF(E6+F6&gt;=Validation!$C$24,"YES","NO"),"NO"))</f>
        <v>YES</v>
      </c>
      <c r="I6" s="30">
        <v>1100.0</v>
      </c>
      <c r="J6" s="18" t="str">
        <f t="shared" si="3"/>
        <v>FUNDED</v>
      </c>
      <c r="K6" s="19">
        <f t="shared" si="4"/>
        <v>69400</v>
      </c>
      <c r="L6" s="20" t="str">
        <f t="shared" si="2"/>
        <v/>
      </c>
    </row>
    <row r="7">
      <c r="A7" s="25" t="s">
        <v>1211</v>
      </c>
      <c r="B7" s="26" t="s">
        <v>1212</v>
      </c>
      <c r="C7" s="27">
        <v>3.75</v>
      </c>
      <c r="D7" s="28">
        <v>358.0</v>
      </c>
      <c r="E7" s="29">
        <v>4.6629672E7</v>
      </c>
      <c r="F7" s="29">
        <v>3.2047115E7</v>
      </c>
      <c r="G7" s="15">
        <f t="shared" si="1"/>
        <v>14582557</v>
      </c>
      <c r="H7" s="16" t="str">
        <f>IF(F7=0,"YES",IF(E7/F7&gt;=1.15, IF(E7+F7&gt;=Validation!$C$24,"YES","NO"),"NO"))</f>
        <v>YES</v>
      </c>
      <c r="I7" s="30">
        <v>80000.0</v>
      </c>
      <c r="J7" s="18" t="str">
        <f t="shared" si="3"/>
        <v>NOT FUNDED</v>
      </c>
      <c r="K7" s="19">
        <f t="shared" si="4"/>
        <v>69400</v>
      </c>
      <c r="L7" s="20" t="str">
        <f t="shared" si="2"/>
        <v>Over Budget</v>
      </c>
    </row>
    <row r="8">
      <c r="A8" s="25" t="s">
        <v>1213</v>
      </c>
      <c r="B8" s="26" t="s">
        <v>1214</v>
      </c>
      <c r="C8" s="27">
        <v>3.27</v>
      </c>
      <c r="D8" s="28">
        <v>265.0</v>
      </c>
      <c r="E8" s="29">
        <v>3.5059409E7</v>
      </c>
      <c r="F8" s="29">
        <v>3.8215118E7</v>
      </c>
      <c r="G8" s="15">
        <f t="shared" si="1"/>
        <v>-3155709</v>
      </c>
      <c r="H8" s="16" t="str">
        <f>IF(F8=0,"YES",IF(E8/F8&gt;=1.15, IF(E8+F8&gt;=Validation!$C$24,"YES","NO"),"NO"))</f>
        <v>NO</v>
      </c>
      <c r="I8" s="30">
        <v>23500.0</v>
      </c>
      <c r="J8" s="18" t="str">
        <f t="shared" si="3"/>
        <v>NOT FUNDED</v>
      </c>
      <c r="K8" s="19">
        <f t="shared" si="4"/>
        <v>69400</v>
      </c>
      <c r="L8" s="20" t="str">
        <f t="shared" si="2"/>
        <v>Approval Threshold</v>
      </c>
    </row>
    <row r="9">
      <c r="A9" s="25" t="s">
        <v>1215</v>
      </c>
      <c r="B9" s="26" t="s">
        <v>1216</v>
      </c>
      <c r="C9" s="27">
        <v>3.25</v>
      </c>
      <c r="D9" s="28">
        <v>242.0</v>
      </c>
      <c r="E9" s="29">
        <v>3.2541938E7</v>
      </c>
      <c r="F9" s="29">
        <v>3.6715449E7</v>
      </c>
      <c r="G9" s="15">
        <f t="shared" si="1"/>
        <v>-4173511</v>
      </c>
      <c r="H9" s="16" t="str">
        <f>IF(F9=0,"YES",IF(E9/F9&gt;=1.15, IF(E9+F9&gt;=Validation!$C$24,"YES","NO"),"NO"))</f>
        <v>NO</v>
      </c>
      <c r="I9" s="30">
        <v>12000.0</v>
      </c>
      <c r="J9" s="18" t="str">
        <f t="shared" si="3"/>
        <v>NOT FUNDED</v>
      </c>
      <c r="K9" s="19">
        <f t="shared" si="4"/>
        <v>69400</v>
      </c>
      <c r="L9" s="20" t="str">
        <f t="shared" si="2"/>
        <v>Approval Threshold</v>
      </c>
    </row>
    <row r="10">
      <c r="A10" s="25" t="s">
        <v>1217</v>
      </c>
      <c r="B10" s="26" t="s">
        <v>1218</v>
      </c>
      <c r="C10" s="27">
        <v>1.9</v>
      </c>
      <c r="D10" s="28">
        <v>294.0</v>
      </c>
      <c r="E10" s="29">
        <v>2.3343922E7</v>
      </c>
      <c r="F10" s="29">
        <v>4.4091586E7</v>
      </c>
      <c r="G10" s="15">
        <f t="shared" si="1"/>
        <v>-20747664</v>
      </c>
      <c r="H10" s="16" t="str">
        <f>IF(F10=0,"YES",IF(E10/F10&gt;=1.15, IF(E10+F10&gt;=Validation!$C$24,"YES","NO"),"NO"))</f>
        <v>NO</v>
      </c>
      <c r="I10" s="30">
        <v>20000.0</v>
      </c>
      <c r="J10" s="18" t="str">
        <f t="shared" si="3"/>
        <v>NOT FUNDED</v>
      </c>
      <c r="K10" s="19">
        <f t="shared" si="4"/>
        <v>69400</v>
      </c>
      <c r="L10" s="20" t="str">
        <f t="shared" si="2"/>
        <v>Approval Threshold</v>
      </c>
    </row>
    <row r="11">
      <c r="A11" s="25" t="s">
        <v>1219</v>
      </c>
      <c r="B11" s="26" t="s">
        <v>1220</v>
      </c>
      <c r="C11" s="27">
        <v>2.67</v>
      </c>
      <c r="D11" s="28">
        <v>213.0</v>
      </c>
      <c r="E11" s="29">
        <v>2.0936421E7</v>
      </c>
      <c r="F11" s="29">
        <v>4.2209271E7</v>
      </c>
      <c r="G11" s="15">
        <f t="shared" si="1"/>
        <v>-21272850</v>
      </c>
      <c r="H11" s="16" t="str">
        <f>IF(F11=0,"YES",IF(E11/F11&gt;=1.15, IF(E11+F11&gt;=Validation!$C$24,"YES","NO"),"NO"))</f>
        <v>NO</v>
      </c>
      <c r="I11" s="30">
        <v>12000.0</v>
      </c>
      <c r="J11" s="18" t="str">
        <f t="shared" si="3"/>
        <v>NOT FUNDED</v>
      </c>
      <c r="K11" s="19">
        <f t="shared" si="4"/>
        <v>69400</v>
      </c>
      <c r="L11" s="20" t="str">
        <f t="shared" si="2"/>
        <v>Approval Threshold</v>
      </c>
    </row>
  </sheetData>
  <autoFilter ref="$A$1:$I$11">
    <sortState ref="A1:I11">
      <sortCondition descending="1" ref="G1:G11"/>
      <sortCondition ref="A1:A11"/>
    </sortState>
  </autoFilter>
  <conditionalFormatting sqref="J2:J11">
    <cfRule type="cellIs" dxfId="0" priority="1" operator="equal">
      <formula>"FUNDED"</formula>
    </cfRule>
  </conditionalFormatting>
  <conditionalFormatting sqref="J2:J11">
    <cfRule type="cellIs" dxfId="1" priority="2" operator="equal">
      <formula>"NOT FUNDED"</formula>
    </cfRule>
  </conditionalFormatting>
  <conditionalFormatting sqref="L2:L11">
    <cfRule type="cellIs" dxfId="0" priority="3" operator="greaterThan">
      <formula>999</formula>
    </cfRule>
  </conditionalFormatting>
  <conditionalFormatting sqref="L2:L11">
    <cfRule type="cellIs" dxfId="0" priority="4" operator="greaterThan">
      <formula>999</formula>
    </cfRule>
  </conditionalFormatting>
  <conditionalFormatting sqref="L2:L11">
    <cfRule type="containsText" dxfId="1" priority="5" operator="containsText" text="NOT FUNDED">
      <formula>NOT(ISERROR(SEARCH(("NOT FUNDED"),(L2))))</formula>
    </cfRule>
  </conditionalFormatting>
  <conditionalFormatting sqref="L2:L11">
    <cfRule type="cellIs" dxfId="2" priority="6" operator="equal">
      <formula>"Over Budget"</formula>
    </cfRule>
  </conditionalFormatting>
  <conditionalFormatting sqref="L2:L11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1221</v>
      </c>
      <c r="B2" s="26" t="s">
        <v>1222</v>
      </c>
      <c r="C2" s="27">
        <v>4.22</v>
      </c>
      <c r="D2" s="28">
        <v>456.0</v>
      </c>
      <c r="E2" s="29">
        <v>2.88806839E8</v>
      </c>
      <c r="F2" s="29">
        <v>2164195.0</v>
      </c>
      <c r="G2" s="15">
        <f t="shared" ref="G2:G33" si="1">E2-F2</f>
        <v>286642644</v>
      </c>
      <c r="H2" s="16" t="str">
        <f>IF(F2=0,"YES",IF(E2/F2&gt;=1.15, IF(E2+F2&gt;=Validation!$C$24,"YES","NO"),"NO"))</f>
        <v>YES</v>
      </c>
      <c r="I2" s="30">
        <v>7250.0</v>
      </c>
      <c r="J2" s="18" t="str">
        <f>If(Validation!C2&gt;=I2,IF(H2="Yes","FUNDED","NOT FUNDED"),"NOT FUNDED")</f>
        <v>FUNDED</v>
      </c>
      <c r="K2" s="19">
        <f>If(Validation!C18&gt;=I2,Validation!C18-I2,Validation!C18)</f>
        <v>92750</v>
      </c>
      <c r="L2" s="20" t="str">
        <f t="shared" ref="L2:L33" si="2">If(H2="YES",IF(J2="FUNDED","","Over Budget"),"Approval Threshold")</f>
        <v/>
      </c>
    </row>
    <row r="3">
      <c r="A3" s="25" t="s">
        <v>1223</v>
      </c>
      <c r="B3" s="26" t="s">
        <v>1224</v>
      </c>
      <c r="C3" s="27">
        <v>2.33</v>
      </c>
      <c r="D3" s="28">
        <v>367.0</v>
      </c>
      <c r="E3" s="29">
        <v>2.07263336E8</v>
      </c>
      <c r="F3" s="29">
        <v>2.317177E7</v>
      </c>
      <c r="G3" s="15">
        <f t="shared" si="1"/>
        <v>184091566</v>
      </c>
      <c r="H3" s="16" t="str">
        <f>IF(F3=0,"YES",IF(E3/F3&gt;=1.15, IF(E3+F3&gt;=Validation!$C$24,"YES","NO"),"NO"))</f>
        <v>YES</v>
      </c>
      <c r="I3" s="30">
        <v>9900.0</v>
      </c>
      <c r="J3" s="18" t="str">
        <f t="shared" ref="J3:J33" si="3">If(K2&gt;=I3,IF(H3="Yes","FUNDED","NOT FUNDED"),"NOT FUNDED")</f>
        <v>FUNDED</v>
      </c>
      <c r="K3" s="19">
        <f t="shared" ref="K3:K33" si="4">If(J3="FUNDED",IF(K2&gt;=I3,(K2-I3),K2),K2)</f>
        <v>82850</v>
      </c>
      <c r="L3" s="20" t="str">
        <f t="shared" si="2"/>
        <v/>
      </c>
    </row>
    <row r="4">
      <c r="A4" s="25" t="s">
        <v>1225</v>
      </c>
      <c r="B4" s="26" t="s">
        <v>1226</v>
      </c>
      <c r="C4" s="27">
        <v>3.33</v>
      </c>
      <c r="D4" s="28">
        <v>300.0</v>
      </c>
      <c r="E4" s="29">
        <v>1.83734088E8</v>
      </c>
      <c r="F4" s="29">
        <v>6183944.0</v>
      </c>
      <c r="G4" s="15">
        <f t="shared" si="1"/>
        <v>177550144</v>
      </c>
      <c r="H4" s="16" t="str">
        <f>IF(F4=0,"YES",IF(E4/F4&gt;=1.15, IF(E4+F4&gt;=Validation!$C$24,"YES","NO"),"NO"))</f>
        <v>YES</v>
      </c>
      <c r="I4" s="30">
        <v>3000.0</v>
      </c>
      <c r="J4" s="18" t="str">
        <f t="shared" si="3"/>
        <v>FUNDED</v>
      </c>
      <c r="K4" s="19">
        <f t="shared" si="4"/>
        <v>79850</v>
      </c>
      <c r="L4" s="20" t="str">
        <f t="shared" si="2"/>
        <v/>
      </c>
    </row>
    <row r="5">
      <c r="A5" s="25" t="s">
        <v>1227</v>
      </c>
      <c r="B5" s="26" t="s">
        <v>1228</v>
      </c>
      <c r="C5" s="27">
        <v>4.83</v>
      </c>
      <c r="D5" s="28">
        <v>872.0</v>
      </c>
      <c r="E5" s="29">
        <v>1.62181892E8</v>
      </c>
      <c r="F5" s="29">
        <v>2.1382708E7</v>
      </c>
      <c r="G5" s="15">
        <f t="shared" si="1"/>
        <v>140799184</v>
      </c>
      <c r="H5" s="16" t="str">
        <f>IF(F5=0,"YES",IF(E5/F5&gt;=1.15, IF(E5+F5&gt;=Validation!$C$24,"YES","NO"),"NO"))</f>
        <v>YES</v>
      </c>
      <c r="I5" s="30">
        <v>19500.0</v>
      </c>
      <c r="J5" s="18" t="str">
        <f t="shared" si="3"/>
        <v>FUNDED</v>
      </c>
      <c r="K5" s="19">
        <f t="shared" si="4"/>
        <v>60350</v>
      </c>
      <c r="L5" s="20" t="str">
        <f t="shared" si="2"/>
        <v/>
      </c>
    </row>
    <row r="6">
      <c r="A6" s="25" t="s">
        <v>1229</v>
      </c>
      <c r="B6" s="26" t="s">
        <v>1230</v>
      </c>
      <c r="C6" s="27">
        <v>4.67</v>
      </c>
      <c r="D6" s="28">
        <v>524.0</v>
      </c>
      <c r="E6" s="29">
        <v>1.20360285E8</v>
      </c>
      <c r="F6" s="29">
        <v>2.0950013E7</v>
      </c>
      <c r="G6" s="15">
        <f t="shared" si="1"/>
        <v>99410272</v>
      </c>
      <c r="H6" s="16" t="str">
        <f>IF(F6=0,"YES",IF(E6/F6&gt;=1.15, IF(E6+F6&gt;=Validation!$C$24,"YES","NO"),"NO"))</f>
        <v>YES</v>
      </c>
      <c r="I6" s="30">
        <v>10872.0</v>
      </c>
      <c r="J6" s="18" t="str">
        <f t="shared" si="3"/>
        <v>FUNDED</v>
      </c>
      <c r="K6" s="19">
        <f t="shared" si="4"/>
        <v>49478</v>
      </c>
      <c r="L6" s="20" t="str">
        <f t="shared" si="2"/>
        <v/>
      </c>
    </row>
    <row r="7">
      <c r="A7" s="31" t="s">
        <v>1231</v>
      </c>
      <c r="B7" s="32" t="s">
        <v>1232</v>
      </c>
      <c r="C7" s="27">
        <v>5.0</v>
      </c>
      <c r="D7" s="28">
        <v>869.0</v>
      </c>
      <c r="E7" s="29">
        <v>1.27325416E8</v>
      </c>
      <c r="F7" s="29">
        <v>2.9759652E7</v>
      </c>
      <c r="G7" s="15">
        <f t="shared" si="1"/>
        <v>97565764</v>
      </c>
      <c r="H7" s="16" t="str">
        <f>IF(F7=0,"YES",IF(E7/F7&gt;=1.15, IF(E7+F7&gt;=Validation!$C$24,"YES","NO"),"NO"))</f>
        <v>YES</v>
      </c>
      <c r="I7" s="30">
        <v>18980.0</v>
      </c>
      <c r="J7" s="18" t="str">
        <f t="shared" si="3"/>
        <v>FUNDED</v>
      </c>
      <c r="K7" s="19">
        <f t="shared" si="4"/>
        <v>30498</v>
      </c>
      <c r="L7" s="20" t="str">
        <f t="shared" si="2"/>
        <v/>
      </c>
    </row>
    <row r="8">
      <c r="A8" s="25" t="s">
        <v>1233</v>
      </c>
      <c r="B8" s="26" t="s">
        <v>1234</v>
      </c>
      <c r="C8" s="27">
        <v>4.5</v>
      </c>
      <c r="D8" s="28">
        <v>365.0</v>
      </c>
      <c r="E8" s="29">
        <v>8.4245815E7</v>
      </c>
      <c r="F8" s="29">
        <v>3000137.0</v>
      </c>
      <c r="G8" s="15">
        <f t="shared" si="1"/>
        <v>81245678</v>
      </c>
      <c r="H8" s="16" t="str">
        <f>IF(F8=0,"YES",IF(E8/F8&gt;=1.15, IF(E8+F8&gt;=Validation!$C$24,"YES","NO"),"NO"))</f>
        <v>YES</v>
      </c>
      <c r="I8" s="30">
        <v>9500.0</v>
      </c>
      <c r="J8" s="18" t="str">
        <f t="shared" si="3"/>
        <v>FUNDED</v>
      </c>
      <c r="K8" s="19">
        <f t="shared" si="4"/>
        <v>20998</v>
      </c>
      <c r="L8" s="20" t="str">
        <f t="shared" si="2"/>
        <v/>
      </c>
    </row>
    <row r="9">
      <c r="A9" s="33" t="s">
        <v>1235</v>
      </c>
      <c r="B9" s="26" t="s">
        <v>1236</v>
      </c>
      <c r="C9" s="27">
        <v>4.53</v>
      </c>
      <c r="D9" s="28">
        <v>384.0</v>
      </c>
      <c r="E9" s="29">
        <v>8.6644082E7</v>
      </c>
      <c r="F9" s="29">
        <v>7541734.0</v>
      </c>
      <c r="G9" s="15">
        <f t="shared" si="1"/>
        <v>79102348</v>
      </c>
      <c r="H9" s="16" t="str">
        <f>IF(F9=0,"YES",IF(E9/F9&gt;=1.15, IF(E9+F9&gt;=Validation!$C$24,"YES","NO"),"NO"))</f>
        <v>YES</v>
      </c>
      <c r="I9" s="30">
        <v>12380.0</v>
      </c>
      <c r="J9" s="18" t="str">
        <f t="shared" si="3"/>
        <v>FUNDED</v>
      </c>
      <c r="K9" s="19">
        <f t="shared" si="4"/>
        <v>8618</v>
      </c>
      <c r="L9" s="20" t="str">
        <f t="shared" si="2"/>
        <v/>
      </c>
    </row>
    <row r="10">
      <c r="A10" s="25" t="s">
        <v>1237</v>
      </c>
      <c r="B10" s="26" t="s">
        <v>1238</v>
      </c>
      <c r="C10" s="27">
        <v>4.44</v>
      </c>
      <c r="D10" s="28">
        <v>352.0</v>
      </c>
      <c r="E10" s="29">
        <v>8.4123628E7</v>
      </c>
      <c r="F10" s="29">
        <v>6061910.0</v>
      </c>
      <c r="G10" s="15">
        <f t="shared" si="1"/>
        <v>78061718</v>
      </c>
      <c r="H10" s="16" t="str">
        <f>IF(F10=0,"YES",IF(E10/F10&gt;=1.15, IF(E10+F10&gt;=Validation!$C$24,"YES","NO"),"NO"))</f>
        <v>YES</v>
      </c>
      <c r="I10" s="30">
        <v>10420.0</v>
      </c>
      <c r="J10" s="18" t="str">
        <f t="shared" si="3"/>
        <v>NOT FUNDED</v>
      </c>
      <c r="K10" s="19">
        <f t="shared" si="4"/>
        <v>8618</v>
      </c>
      <c r="L10" s="20" t="str">
        <f t="shared" si="2"/>
        <v>Over Budget</v>
      </c>
    </row>
    <row r="11">
      <c r="A11" s="25" t="s">
        <v>1239</v>
      </c>
      <c r="B11" s="26" t="s">
        <v>1240</v>
      </c>
      <c r="C11" s="27">
        <v>3.67</v>
      </c>
      <c r="D11" s="28">
        <v>251.0</v>
      </c>
      <c r="E11" s="29">
        <v>8.169242E7</v>
      </c>
      <c r="F11" s="29">
        <v>8376003.0</v>
      </c>
      <c r="G11" s="15">
        <f t="shared" si="1"/>
        <v>73316417</v>
      </c>
      <c r="H11" s="16" t="str">
        <f>IF(F11=0,"YES",IF(E11/F11&gt;=1.15, IF(E11+F11&gt;=Validation!$C$24,"YES","NO"),"NO"))</f>
        <v>YES</v>
      </c>
      <c r="I11" s="30">
        <v>14000.0</v>
      </c>
      <c r="J11" s="18" t="str">
        <f t="shared" si="3"/>
        <v>NOT FUNDED</v>
      </c>
      <c r="K11" s="19">
        <f t="shared" si="4"/>
        <v>8618</v>
      </c>
      <c r="L11" s="20" t="str">
        <f t="shared" si="2"/>
        <v>Over Budget</v>
      </c>
    </row>
    <row r="12">
      <c r="A12" s="25" t="s">
        <v>1241</v>
      </c>
      <c r="B12" s="26" t="s">
        <v>1242</v>
      </c>
      <c r="C12" s="27">
        <v>4.33</v>
      </c>
      <c r="D12" s="28">
        <v>264.0</v>
      </c>
      <c r="E12" s="29">
        <v>7.5598458E7</v>
      </c>
      <c r="F12" s="29">
        <v>4417066.0</v>
      </c>
      <c r="G12" s="15">
        <f t="shared" si="1"/>
        <v>71181392</v>
      </c>
      <c r="H12" s="16" t="str">
        <f>IF(F12=0,"YES",IF(E12/F12&gt;=1.15, IF(E12+F12&gt;=Validation!$C$24,"YES","NO"),"NO"))</f>
        <v>YES</v>
      </c>
      <c r="I12" s="30">
        <v>500.0</v>
      </c>
      <c r="J12" s="18" t="str">
        <f t="shared" si="3"/>
        <v>FUNDED</v>
      </c>
      <c r="K12" s="19">
        <f t="shared" si="4"/>
        <v>8118</v>
      </c>
      <c r="L12" s="20" t="str">
        <f t="shared" si="2"/>
        <v/>
      </c>
    </row>
    <row r="13">
      <c r="A13" s="25" t="s">
        <v>1243</v>
      </c>
      <c r="B13" s="26" t="s">
        <v>1244</v>
      </c>
      <c r="C13" s="27">
        <v>4.5</v>
      </c>
      <c r="D13" s="28">
        <v>325.0</v>
      </c>
      <c r="E13" s="29">
        <v>7.4593062E7</v>
      </c>
      <c r="F13" s="29">
        <v>5581562.0</v>
      </c>
      <c r="G13" s="15">
        <f t="shared" si="1"/>
        <v>69011500</v>
      </c>
      <c r="H13" s="16" t="str">
        <f>IF(F13=0,"YES",IF(E13/F13&gt;=1.15, IF(E13+F13&gt;=Validation!$C$24,"YES","NO"),"NO"))</f>
        <v>YES</v>
      </c>
      <c r="I13" s="30">
        <v>1200.0</v>
      </c>
      <c r="J13" s="18" t="str">
        <f t="shared" si="3"/>
        <v>FUNDED</v>
      </c>
      <c r="K13" s="19">
        <f t="shared" si="4"/>
        <v>6918</v>
      </c>
      <c r="L13" s="20" t="str">
        <f t="shared" si="2"/>
        <v/>
      </c>
    </row>
    <row r="14">
      <c r="A14" s="25" t="s">
        <v>1245</v>
      </c>
      <c r="B14" s="26" t="s">
        <v>1246</v>
      </c>
      <c r="C14" s="27">
        <v>4.67</v>
      </c>
      <c r="D14" s="28">
        <v>456.0</v>
      </c>
      <c r="E14" s="29">
        <v>7.7536733E7</v>
      </c>
      <c r="F14" s="29">
        <v>1.4120148E7</v>
      </c>
      <c r="G14" s="15">
        <f t="shared" si="1"/>
        <v>63416585</v>
      </c>
      <c r="H14" s="16" t="str">
        <f>IF(F14=0,"YES",IF(E14/F14&gt;=1.15, IF(E14+F14&gt;=Validation!$C$24,"YES","NO"),"NO"))</f>
        <v>YES</v>
      </c>
      <c r="I14" s="30">
        <v>8000.0</v>
      </c>
      <c r="J14" s="18" t="str">
        <f t="shared" si="3"/>
        <v>NOT FUNDED</v>
      </c>
      <c r="K14" s="19">
        <f t="shared" si="4"/>
        <v>6918</v>
      </c>
      <c r="L14" s="20" t="str">
        <f t="shared" si="2"/>
        <v>Over Budget</v>
      </c>
    </row>
    <row r="15">
      <c r="A15" s="25" t="s">
        <v>1247</v>
      </c>
      <c r="B15" s="26" t="s">
        <v>1248</v>
      </c>
      <c r="C15" s="27">
        <v>4.0</v>
      </c>
      <c r="D15" s="28">
        <v>367.0</v>
      </c>
      <c r="E15" s="29">
        <v>7.7479887E7</v>
      </c>
      <c r="F15" s="29">
        <v>1.7187558E7</v>
      </c>
      <c r="G15" s="15">
        <f t="shared" si="1"/>
        <v>60292329</v>
      </c>
      <c r="H15" s="16" t="str">
        <f>IF(F15=0,"YES",IF(E15/F15&gt;=1.15, IF(E15+F15&gt;=Validation!$C$24,"YES","NO"),"NO"))</f>
        <v>YES</v>
      </c>
      <c r="I15" s="30">
        <v>44000.0</v>
      </c>
      <c r="J15" s="18" t="str">
        <f t="shared" si="3"/>
        <v>NOT FUNDED</v>
      </c>
      <c r="K15" s="19">
        <f t="shared" si="4"/>
        <v>6918</v>
      </c>
      <c r="L15" s="20" t="str">
        <f t="shared" si="2"/>
        <v>Over Budget</v>
      </c>
    </row>
    <row r="16">
      <c r="A16" s="25" t="s">
        <v>1249</v>
      </c>
      <c r="B16" s="26" t="s">
        <v>1250</v>
      </c>
      <c r="C16" s="27">
        <v>4.42</v>
      </c>
      <c r="D16" s="28">
        <v>287.0</v>
      </c>
      <c r="E16" s="29">
        <v>7.0614085E7</v>
      </c>
      <c r="F16" s="29">
        <v>1.54783E7</v>
      </c>
      <c r="G16" s="15">
        <f t="shared" si="1"/>
        <v>55135785</v>
      </c>
      <c r="H16" s="16" t="str">
        <f>IF(F16=0,"YES",IF(E16/F16&gt;=1.15, IF(E16+F16&gt;=Validation!$C$24,"YES","NO"),"NO"))</f>
        <v>YES</v>
      </c>
      <c r="I16" s="30">
        <v>4000.0</v>
      </c>
      <c r="J16" s="18" t="str">
        <f t="shared" si="3"/>
        <v>FUNDED</v>
      </c>
      <c r="K16" s="19">
        <f t="shared" si="4"/>
        <v>2918</v>
      </c>
      <c r="L16" s="20" t="str">
        <f t="shared" si="2"/>
        <v/>
      </c>
    </row>
    <row r="17">
      <c r="A17" s="25" t="s">
        <v>1251</v>
      </c>
      <c r="B17" s="26" t="s">
        <v>1252</v>
      </c>
      <c r="C17" s="27">
        <v>3.17</v>
      </c>
      <c r="D17" s="28">
        <v>205.0</v>
      </c>
      <c r="E17" s="29">
        <v>5.8254852E7</v>
      </c>
      <c r="F17" s="29">
        <v>5727760.0</v>
      </c>
      <c r="G17" s="15">
        <f t="shared" si="1"/>
        <v>52527092</v>
      </c>
      <c r="H17" s="16" t="str">
        <f>IF(F17=0,"YES",IF(E17/F17&gt;=1.15, IF(E17+F17&gt;=Validation!$C$24,"YES","NO"),"NO"))</f>
        <v>YES</v>
      </c>
      <c r="I17" s="30">
        <v>3000.0</v>
      </c>
      <c r="J17" s="18" t="str">
        <f t="shared" si="3"/>
        <v>NOT FUNDED</v>
      </c>
      <c r="K17" s="19">
        <f t="shared" si="4"/>
        <v>2918</v>
      </c>
      <c r="L17" s="20" t="str">
        <f t="shared" si="2"/>
        <v>Over Budget</v>
      </c>
    </row>
    <row r="18">
      <c r="A18" s="25" t="s">
        <v>1253</v>
      </c>
      <c r="B18" s="26" t="s">
        <v>1254</v>
      </c>
      <c r="C18" s="27">
        <v>4.58</v>
      </c>
      <c r="D18" s="28">
        <v>325.0</v>
      </c>
      <c r="E18" s="29">
        <v>6.1012929E7</v>
      </c>
      <c r="F18" s="29">
        <v>1.7829314E7</v>
      </c>
      <c r="G18" s="15">
        <f t="shared" si="1"/>
        <v>43183615</v>
      </c>
      <c r="H18" s="16" t="str">
        <f>IF(F18=0,"YES",IF(E18/F18&gt;=1.15, IF(E18+F18&gt;=Validation!$C$24,"YES","NO"),"NO"))</f>
        <v>YES</v>
      </c>
      <c r="I18" s="30">
        <v>9862.0</v>
      </c>
      <c r="J18" s="18" t="str">
        <f t="shared" si="3"/>
        <v>NOT FUNDED</v>
      </c>
      <c r="K18" s="19">
        <f t="shared" si="4"/>
        <v>2918</v>
      </c>
      <c r="L18" s="20" t="str">
        <f t="shared" si="2"/>
        <v>Over Budget</v>
      </c>
    </row>
    <row r="19">
      <c r="A19" s="25" t="s">
        <v>1255</v>
      </c>
      <c r="B19" s="26" t="s">
        <v>1256</v>
      </c>
      <c r="C19" s="27">
        <v>3.56</v>
      </c>
      <c r="D19" s="28">
        <v>238.0</v>
      </c>
      <c r="E19" s="29">
        <v>4.0340887E7</v>
      </c>
      <c r="F19" s="29">
        <v>1.4601899E7</v>
      </c>
      <c r="G19" s="15">
        <f t="shared" si="1"/>
        <v>25738988</v>
      </c>
      <c r="H19" s="16" t="str">
        <f>IF(F19=0,"YES",IF(E19/F19&gt;=1.15, IF(E19+F19&gt;=Validation!$C$24,"YES","NO"),"NO"))</f>
        <v>YES</v>
      </c>
      <c r="I19" s="30">
        <v>12000.0</v>
      </c>
      <c r="J19" s="18" t="str">
        <f t="shared" si="3"/>
        <v>NOT FUNDED</v>
      </c>
      <c r="K19" s="19">
        <f t="shared" si="4"/>
        <v>2918</v>
      </c>
      <c r="L19" s="20" t="str">
        <f t="shared" si="2"/>
        <v>Over Budget</v>
      </c>
    </row>
    <row r="20">
      <c r="A20" s="25" t="s">
        <v>1257</v>
      </c>
      <c r="B20" s="26" t="s">
        <v>1258</v>
      </c>
      <c r="C20" s="27">
        <v>3.11</v>
      </c>
      <c r="D20" s="28">
        <v>207.0</v>
      </c>
      <c r="E20" s="29">
        <v>3.653755E7</v>
      </c>
      <c r="F20" s="29">
        <v>2.0832005E7</v>
      </c>
      <c r="G20" s="15">
        <f t="shared" si="1"/>
        <v>15705545</v>
      </c>
      <c r="H20" s="16" t="str">
        <f>IF(F20=0,"YES",IF(E20/F20&gt;=1.15, IF(E20+F20&gt;=Validation!$C$24,"YES","NO"),"NO"))</f>
        <v>YES</v>
      </c>
      <c r="I20" s="30">
        <v>8888.0</v>
      </c>
      <c r="J20" s="18" t="str">
        <f t="shared" si="3"/>
        <v>NOT FUNDED</v>
      </c>
      <c r="K20" s="19">
        <f t="shared" si="4"/>
        <v>2918</v>
      </c>
      <c r="L20" s="20" t="str">
        <f t="shared" si="2"/>
        <v>Over Budget</v>
      </c>
    </row>
    <row r="21">
      <c r="A21" s="25" t="s">
        <v>1259</v>
      </c>
      <c r="B21" s="26" t="s">
        <v>1260</v>
      </c>
      <c r="C21" s="27">
        <v>3.95</v>
      </c>
      <c r="D21" s="28">
        <v>217.0</v>
      </c>
      <c r="E21" s="29">
        <v>3.3526474E7</v>
      </c>
      <c r="F21" s="29">
        <v>2.5014856E7</v>
      </c>
      <c r="G21" s="15">
        <f t="shared" si="1"/>
        <v>8511618</v>
      </c>
      <c r="H21" s="16" t="str">
        <f>IF(F21=0,"YES",IF(E21/F21&gt;=1.15, IF(E21+F21&gt;=Validation!$C$24,"YES","NO"),"NO"))</f>
        <v>YES</v>
      </c>
      <c r="I21" s="30">
        <v>37300.0</v>
      </c>
      <c r="J21" s="18" t="str">
        <f t="shared" si="3"/>
        <v>NOT FUNDED</v>
      </c>
      <c r="K21" s="19">
        <f t="shared" si="4"/>
        <v>2918</v>
      </c>
      <c r="L21" s="20" t="str">
        <f t="shared" si="2"/>
        <v>Over Budget</v>
      </c>
    </row>
    <row r="22">
      <c r="A22" s="25" t="s">
        <v>1261</v>
      </c>
      <c r="B22" s="26" t="s">
        <v>1262</v>
      </c>
      <c r="C22" s="27">
        <v>1.67</v>
      </c>
      <c r="D22" s="28">
        <v>190.0</v>
      </c>
      <c r="E22" s="29">
        <v>1.8843374E7</v>
      </c>
      <c r="F22" s="29">
        <v>2.0167881E7</v>
      </c>
      <c r="G22" s="15">
        <f t="shared" si="1"/>
        <v>-1324507</v>
      </c>
      <c r="H22" s="16" t="str">
        <f>IF(F22=0,"YES",IF(E22/F22&gt;=1.15, IF(E22+F22&gt;=Validation!$C$24,"YES","NO"),"NO"))</f>
        <v>NO</v>
      </c>
      <c r="I22" s="30">
        <v>10000.0</v>
      </c>
      <c r="J22" s="18" t="str">
        <f t="shared" si="3"/>
        <v>NOT FUNDED</v>
      </c>
      <c r="K22" s="19">
        <f t="shared" si="4"/>
        <v>2918</v>
      </c>
      <c r="L22" s="20" t="str">
        <f t="shared" si="2"/>
        <v>Approval Threshold</v>
      </c>
    </row>
    <row r="23">
      <c r="A23" s="25" t="s">
        <v>1263</v>
      </c>
      <c r="B23" s="26" t="s">
        <v>1264</v>
      </c>
      <c r="C23" s="27">
        <v>2.83</v>
      </c>
      <c r="D23" s="28">
        <v>193.0</v>
      </c>
      <c r="E23" s="29">
        <v>2.2741086E7</v>
      </c>
      <c r="F23" s="29">
        <v>3.095951E7</v>
      </c>
      <c r="G23" s="15">
        <f t="shared" si="1"/>
        <v>-8218424</v>
      </c>
      <c r="H23" s="16" t="str">
        <f>IF(F23=0,"YES",IF(E23/F23&gt;=1.15, IF(E23+F23&gt;=Validation!$C$24,"YES","NO"),"NO"))</f>
        <v>NO</v>
      </c>
      <c r="I23" s="30">
        <v>25000.0</v>
      </c>
      <c r="J23" s="18" t="str">
        <f t="shared" si="3"/>
        <v>NOT FUNDED</v>
      </c>
      <c r="K23" s="19">
        <f t="shared" si="4"/>
        <v>2918</v>
      </c>
      <c r="L23" s="20" t="str">
        <f t="shared" si="2"/>
        <v>Approval Threshold</v>
      </c>
    </row>
    <row r="24">
      <c r="A24" s="25" t="s">
        <v>1265</v>
      </c>
      <c r="B24" s="26" t="s">
        <v>1266</v>
      </c>
      <c r="C24" s="27">
        <v>1.78</v>
      </c>
      <c r="D24" s="28">
        <v>205.0</v>
      </c>
      <c r="E24" s="29">
        <v>2.1703125E7</v>
      </c>
      <c r="F24" s="29">
        <v>3.2964613E7</v>
      </c>
      <c r="G24" s="15">
        <f t="shared" si="1"/>
        <v>-11261488</v>
      </c>
      <c r="H24" s="16" t="str">
        <f>IF(F24=0,"YES",IF(E24/F24&gt;=1.15, IF(E24+F24&gt;=Validation!$C$24,"YES","NO"),"NO"))</f>
        <v>NO</v>
      </c>
      <c r="I24" s="30">
        <v>23000.0</v>
      </c>
      <c r="J24" s="18" t="str">
        <f t="shared" si="3"/>
        <v>NOT FUNDED</v>
      </c>
      <c r="K24" s="19">
        <f t="shared" si="4"/>
        <v>2918</v>
      </c>
      <c r="L24" s="20" t="str">
        <f t="shared" si="2"/>
        <v>Approval Threshold</v>
      </c>
    </row>
    <row r="25">
      <c r="A25" s="25" t="s">
        <v>1267</v>
      </c>
      <c r="B25" s="26" t="s">
        <v>1268</v>
      </c>
      <c r="C25" s="27">
        <v>2.44</v>
      </c>
      <c r="D25" s="28">
        <v>194.0</v>
      </c>
      <c r="E25" s="29">
        <v>1.9791958E7</v>
      </c>
      <c r="F25" s="29">
        <v>3.2360664E7</v>
      </c>
      <c r="G25" s="15">
        <f t="shared" si="1"/>
        <v>-12568706</v>
      </c>
      <c r="H25" s="16" t="str">
        <f>IF(F25=0,"YES",IF(E25/F25&gt;=1.15, IF(E25+F25&gt;=Validation!$C$24,"YES","NO"),"NO"))</f>
        <v>NO</v>
      </c>
      <c r="I25" s="30">
        <v>4500.0</v>
      </c>
      <c r="J25" s="18" t="str">
        <f t="shared" si="3"/>
        <v>NOT FUNDED</v>
      </c>
      <c r="K25" s="19">
        <f t="shared" si="4"/>
        <v>2918</v>
      </c>
      <c r="L25" s="20" t="str">
        <f t="shared" si="2"/>
        <v>Approval Threshold</v>
      </c>
    </row>
    <row r="26">
      <c r="A26" s="25" t="s">
        <v>1269</v>
      </c>
      <c r="B26" s="26" t="s">
        <v>1270</v>
      </c>
      <c r="C26" s="27">
        <v>2.07</v>
      </c>
      <c r="D26" s="28">
        <v>179.0</v>
      </c>
      <c r="E26" s="29">
        <v>1.8710867E7</v>
      </c>
      <c r="F26" s="29">
        <v>3.3035623E7</v>
      </c>
      <c r="G26" s="15">
        <f t="shared" si="1"/>
        <v>-14324756</v>
      </c>
      <c r="H26" s="16" t="str">
        <f>IF(F26=0,"YES",IF(E26/F26&gt;=1.15, IF(E26+F26&gt;=Validation!$C$24,"YES","NO"),"NO"))</f>
        <v>NO</v>
      </c>
      <c r="I26" s="30">
        <v>10000.0</v>
      </c>
      <c r="J26" s="18" t="str">
        <f t="shared" si="3"/>
        <v>NOT FUNDED</v>
      </c>
      <c r="K26" s="19">
        <f t="shared" si="4"/>
        <v>2918</v>
      </c>
      <c r="L26" s="20" t="str">
        <f t="shared" si="2"/>
        <v>Approval Threshold</v>
      </c>
    </row>
    <row r="27">
      <c r="A27" s="25" t="s">
        <v>1271</v>
      </c>
      <c r="B27" s="26" t="s">
        <v>1272</v>
      </c>
      <c r="C27" s="27">
        <v>1.44</v>
      </c>
      <c r="D27" s="28">
        <v>192.0</v>
      </c>
      <c r="E27" s="29">
        <v>1.9054136E7</v>
      </c>
      <c r="F27" s="29">
        <v>3.3527602E7</v>
      </c>
      <c r="G27" s="15">
        <f t="shared" si="1"/>
        <v>-14473466</v>
      </c>
      <c r="H27" s="16" t="str">
        <f>IF(F27=0,"YES",IF(E27/F27&gt;=1.15, IF(E27+F27&gt;=Validation!$C$24,"YES","NO"),"NO"))</f>
        <v>NO</v>
      </c>
      <c r="I27" s="30">
        <v>1250.0</v>
      </c>
      <c r="J27" s="18" t="str">
        <f t="shared" si="3"/>
        <v>NOT FUNDED</v>
      </c>
      <c r="K27" s="19">
        <f t="shared" si="4"/>
        <v>2918</v>
      </c>
      <c r="L27" s="20" t="str">
        <f t="shared" si="2"/>
        <v>Approval Threshold</v>
      </c>
    </row>
    <row r="28">
      <c r="A28" s="25" t="s">
        <v>1273</v>
      </c>
      <c r="B28" s="26" t="s">
        <v>1274</v>
      </c>
      <c r="C28" s="27">
        <v>2.0</v>
      </c>
      <c r="D28" s="28">
        <v>193.0</v>
      </c>
      <c r="E28" s="29">
        <v>5008200.0</v>
      </c>
      <c r="F28" s="29">
        <v>2.3341746E7</v>
      </c>
      <c r="G28" s="15">
        <f t="shared" si="1"/>
        <v>-18333546</v>
      </c>
      <c r="H28" s="16" t="str">
        <f>IF(F28=0,"YES",IF(E28/F28&gt;=1.15, IF(E28+F28&gt;=Validation!$C$24,"YES","NO"),"NO"))</f>
        <v>NO</v>
      </c>
      <c r="I28" s="30">
        <v>100000.0</v>
      </c>
      <c r="J28" s="18" t="str">
        <f t="shared" si="3"/>
        <v>NOT FUNDED</v>
      </c>
      <c r="K28" s="19">
        <f t="shared" si="4"/>
        <v>2918</v>
      </c>
      <c r="L28" s="20" t="str">
        <f t="shared" si="2"/>
        <v>Approval Threshold</v>
      </c>
    </row>
    <row r="29">
      <c r="A29" s="25" t="s">
        <v>1275</v>
      </c>
      <c r="B29" s="26" t="s">
        <v>1276</v>
      </c>
      <c r="C29" s="27">
        <v>1.6</v>
      </c>
      <c r="D29" s="28">
        <v>210.0</v>
      </c>
      <c r="E29" s="29">
        <v>1.971553E7</v>
      </c>
      <c r="F29" s="29">
        <v>3.8668134E7</v>
      </c>
      <c r="G29" s="15">
        <f t="shared" si="1"/>
        <v>-18952604</v>
      </c>
      <c r="H29" s="16" t="str">
        <f>IF(F29=0,"YES",IF(E29/F29&gt;=1.15, IF(E29+F29&gt;=Validation!$C$24,"YES","NO"),"NO"))</f>
        <v>NO</v>
      </c>
      <c r="I29" s="30">
        <v>10000.0</v>
      </c>
      <c r="J29" s="18" t="str">
        <f t="shared" si="3"/>
        <v>NOT FUNDED</v>
      </c>
      <c r="K29" s="19">
        <f t="shared" si="4"/>
        <v>2918</v>
      </c>
      <c r="L29" s="20" t="str">
        <f t="shared" si="2"/>
        <v>Approval Threshold</v>
      </c>
    </row>
    <row r="30">
      <c r="A30" s="25" t="s">
        <v>1277</v>
      </c>
      <c r="B30" s="26" t="s">
        <v>1278</v>
      </c>
      <c r="C30" s="27">
        <v>1.44</v>
      </c>
      <c r="D30" s="28">
        <v>204.0</v>
      </c>
      <c r="E30" s="29">
        <v>1.954945E7</v>
      </c>
      <c r="F30" s="29">
        <v>3.8902226E7</v>
      </c>
      <c r="G30" s="15">
        <f t="shared" si="1"/>
        <v>-19352776</v>
      </c>
      <c r="H30" s="16" t="str">
        <f>IF(F30=0,"YES",IF(E30/F30&gt;=1.15, IF(E30+F30&gt;=Validation!$C$24,"YES","NO"),"NO"))</f>
        <v>NO</v>
      </c>
      <c r="I30" s="30">
        <v>10000.0</v>
      </c>
      <c r="J30" s="18" t="str">
        <f t="shared" si="3"/>
        <v>NOT FUNDED</v>
      </c>
      <c r="K30" s="19">
        <f t="shared" si="4"/>
        <v>2918</v>
      </c>
      <c r="L30" s="20" t="str">
        <f t="shared" si="2"/>
        <v>Approval Threshold</v>
      </c>
    </row>
    <row r="31">
      <c r="A31" s="25" t="s">
        <v>1279</v>
      </c>
      <c r="B31" s="26" t="s">
        <v>1280</v>
      </c>
      <c r="C31" s="27">
        <v>1.44</v>
      </c>
      <c r="D31" s="28">
        <v>217.0</v>
      </c>
      <c r="E31" s="29">
        <v>1.9518821E7</v>
      </c>
      <c r="F31" s="29">
        <v>4.2507303E7</v>
      </c>
      <c r="G31" s="15">
        <f t="shared" si="1"/>
        <v>-22988482</v>
      </c>
      <c r="H31" s="16" t="str">
        <f>IF(F31=0,"YES",IF(E31/F31&gt;=1.15, IF(E31+F31&gt;=Validation!$C$24,"YES","NO"),"NO"))</f>
        <v>NO</v>
      </c>
      <c r="I31" s="30">
        <v>100000.0</v>
      </c>
      <c r="J31" s="18" t="str">
        <f t="shared" si="3"/>
        <v>NOT FUNDED</v>
      </c>
      <c r="K31" s="19">
        <f t="shared" si="4"/>
        <v>2918</v>
      </c>
      <c r="L31" s="20" t="str">
        <f t="shared" si="2"/>
        <v>Approval Threshold</v>
      </c>
    </row>
    <row r="32">
      <c r="A32" s="25" t="s">
        <v>1281</v>
      </c>
      <c r="B32" s="26" t="s">
        <v>1282</v>
      </c>
      <c r="C32" s="27">
        <v>2.11</v>
      </c>
      <c r="D32" s="28">
        <v>180.0</v>
      </c>
      <c r="E32" s="29">
        <v>3728934.0</v>
      </c>
      <c r="F32" s="29">
        <v>3.469796E7</v>
      </c>
      <c r="G32" s="15">
        <f t="shared" si="1"/>
        <v>-30969026</v>
      </c>
      <c r="H32" s="16" t="str">
        <f>IF(F32=0,"YES",IF(E32/F32&gt;=1.15, IF(E32+F32&gt;=Validation!$C$24,"YES","NO"),"NO"))</f>
        <v>NO</v>
      </c>
      <c r="I32" s="30">
        <v>70000.0</v>
      </c>
      <c r="J32" s="18" t="str">
        <f t="shared" si="3"/>
        <v>NOT FUNDED</v>
      </c>
      <c r="K32" s="19">
        <f t="shared" si="4"/>
        <v>2918</v>
      </c>
      <c r="L32" s="20" t="str">
        <f t="shared" si="2"/>
        <v>Approval Threshold</v>
      </c>
    </row>
    <row r="33">
      <c r="A33" s="25" t="s">
        <v>1283</v>
      </c>
      <c r="B33" s="26" t="s">
        <v>1284</v>
      </c>
      <c r="C33" s="27">
        <v>2.15</v>
      </c>
      <c r="D33" s="28">
        <v>200.0</v>
      </c>
      <c r="E33" s="29">
        <v>4382575.0</v>
      </c>
      <c r="F33" s="29">
        <v>3.7238575E7</v>
      </c>
      <c r="G33" s="15">
        <f t="shared" si="1"/>
        <v>-32856000</v>
      </c>
      <c r="H33" s="16" t="str">
        <f>IF(F33=0,"YES",IF(E33/F33&gt;=1.15, IF(E33+F33&gt;=Validation!$C$24,"YES","NO"),"NO"))</f>
        <v>NO</v>
      </c>
      <c r="I33" s="30">
        <v>100000.0</v>
      </c>
      <c r="J33" s="18" t="str">
        <f t="shared" si="3"/>
        <v>NOT FUNDED</v>
      </c>
      <c r="K33" s="19">
        <f t="shared" si="4"/>
        <v>2918</v>
      </c>
      <c r="L33" s="20" t="str">
        <f t="shared" si="2"/>
        <v>Approval Threshold</v>
      </c>
    </row>
  </sheetData>
  <autoFilter ref="$A$1:$I$33">
    <sortState ref="A1:I33">
      <sortCondition descending="1" ref="G1:G33"/>
      <sortCondition ref="A1:A33"/>
    </sortState>
  </autoFilter>
  <conditionalFormatting sqref="J2:J33">
    <cfRule type="cellIs" dxfId="0" priority="1" operator="equal">
      <formula>"FUNDED"</formula>
    </cfRule>
  </conditionalFormatting>
  <conditionalFormatting sqref="J2:J33">
    <cfRule type="cellIs" dxfId="1" priority="2" operator="equal">
      <formula>"NOT FUNDED"</formula>
    </cfRule>
  </conditionalFormatting>
  <conditionalFormatting sqref="L2:L33">
    <cfRule type="cellIs" dxfId="0" priority="3" operator="greaterThan">
      <formula>999</formula>
    </cfRule>
  </conditionalFormatting>
  <conditionalFormatting sqref="L2:L33">
    <cfRule type="cellIs" dxfId="0" priority="4" operator="greaterThan">
      <formula>999</formula>
    </cfRule>
  </conditionalFormatting>
  <conditionalFormatting sqref="L2:L33">
    <cfRule type="containsText" dxfId="1" priority="5" operator="containsText" text="NOT FUNDED">
      <formula>NOT(ISERROR(SEARCH(("NOT FUNDED"),(L2))))</formula>
    </cfRule>
  </conditionalFormatting>
  <conditionalFormatting sqref="L2:L33">
    <cfRule type="cellIs" dxfId="2" priority="6" operator="equal">
      <formula>"Over Budget"</formula>
    </cfRule>
  </conditionalFormatting>
  <conditionalFormatting sqref="L2:L33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A9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</hyperlinks>
  <drawing r:id="rId3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1285</v>
      </c>
      <c r="B2" s="26" t="s">
        <v>1286</v>
      </c>
      <c r="C2" s="27">
        <v>4.64</v>
      </c>
      <c r="D2" s="28">
        <v>1649.0</v>
      </c>
      <c r="E2" s="29">
        <v>2.3325788E8</v>
      </c>
      <c r="F2" s="29">
        <v>1.3482379E7</v>
      </c>
      <c r="G2" s="15">
        <f t="shared" ref="G2:G12" si="1">E2-F2</f>
        <v>219775501</v>
      </c>
      <c r="H2" s="16" t="str">
        <f>IF(F2=0,"YES",IF(E2/F2&gt;=1.15, IF(E2+F2&gt;=Validation!$C$24,"YES","NO"),"NO"))</f>
        <v>YES</v>
      </c>
      <c r="I2" s="30">
        <v>8720.0</v>
      </c>
      <c r="J2" s="18" t="str">
        <f>If(Validation!C2&gt;=I2,IF(H2="Yes","FUNDED","NOT FUNDED"),"NOT FUNDED")</f>
        <v>FUNDED</v>
      </c>
      <c r="K2" s="19">
        <f>If(Validation!C19&gt;=I2,Validation!C19-I2,Validation!C19)</f>
        <v>91280</v>
      </c>
      <c r="L2" s="20" t="str">
        <f t="shared" ref="L2:L12" si="2">If(H2="YES",IF(J2="FUNDED","","Over Budget"),"Approval Threshold")</f>
        <v/>
      </c>
    </row>
    <row r="3">
      <c r="A3" s="25" t="s">
        <v>1287</v>
      </c>
      <c r="B3" s="26" t="s">
        <v>1288</v>
      </c>
      <c r="C3" s="27">
        <v>4.38</v>
      </c>
      <c r="D3" s="28">
        <v>889.0</v>
      </c>
      <c r="E3" s="29">
        <v>1.67522607E8</v>
      </c>
      <c r="F3" s="29">
        <v>1.5076774E7</v>
      </c>
      <c r="G3" s="15">
        <f t="shared" si="1"/>
        <v>152445833</v>
      </c>
      <c r="H3" s="16" t="str">
        <f>IF(F3=0,"YES",IF(E3/F3&gt;=1.15, IF(E3+F3&gt;=Validation!$C$24,"YES","NO"),"NO"))</f>
        <v>YES</v>
      </c>
      <c r="I3" s="30">
        <v>17200.0</v>
      </c>
      <c r="J3" s="18" t="str">
        <f t="shared" ref="J3:J12" si="3">If(K2&gt;=I3,IF(H3="Yes","FUNDED","NOT FUNDED"),"NOT FUNDED")</f>
        <v>FUNDED</v>
      </c>
      <c r="K3" s="19">
        <f t="shared" ref="K3:K12" si="4">If(J3="FUNDED",IF(K2&gt;=I3,(K2-I3),K2),K2)</f>
        <v>74080</v>
      </c>
      <c r="L3" s="20" t="str">
        <f t="shared" si="2"/>
        <v/>
      </c>
    </row>
    <row r="4">
      <c r="A4" s="25" t="s">
        <v>1289</v>
      </c>
      <c r="B4" s="26" t="s">
        <v>1290</v>
      </c>
      <c r="C4" s="27">
        <v>4.33</v>
      </c>
      <c r="D4" s="28">
        <v>642.0</v>
      </c>
      <c r="E4" s="29">
        <v>1.42344333E8</v>
      </c>
      <c r="F4" s="29">
        <v>1.8471802E7</v>
      </c>
      <c r="G4" s="15">
        <f t="shared" si="1"/>
        <v>123872531</v>
      </c>
      <c r="H4" s="16" t="str">
        <f>IF(F4=0,"YES",IF(E4/F4&gt;=1.15, IF(E4+F4&gt;=Validation!$C$24,"YES","NO"),"NO"))</f>
        <v>YES</v>
      </c>
      <c r="I4" s="30">
        <v>15000.0</v>
      </c>
      <c r="J4" s="18" t="str">
        <f t="shared" si="3"/>
        <v>FUNDED</v>
      </c>
      <c r="K4" s="19">
        <f t="shared" si="4"/>
        <v>59080</v>
      </c>
      <c r="L4" s="20" t="str">
        <f t="shared" si="2"/>
        <v/>
      </c>
    </row>
    <row r="5">
      <c r="A5" s="25" t="s">
        <v>1291</v>
      </c>
      <c r="B5" s="26" t="s">
        <v>1292</v>
      </c>
      <c r="C5" s="27">
        <v>4.25</v>
      </c>
      <c r="D5" s="28">
        <v>495.0</v>
      </c>
      <c r="E5" s="29">
        <v>1.10473104E8</v>
      </c>
      <c r="F5" s="29">
        <v>2.438554E7</v>
      </c>
      <c r="G5" s="15">
        <f t="shared" si="1"/>
        <v>86087564</v>
      </c>
      <c r="H5" s="16" t="str">
        <f>IF(F5=0,"YES",IF(E5/F5&gt;=1.15, IF(E5+F5&gt;=Validation!$C$24,"YES","NO"),"NO"))</f>
        <v>YES</v>
      </c>
      <c r="I5" s="30">
        <v>11500.0</v>
      </c>
      <c r="J5" s="18" t="str">
        <f t="shared" si="3"/>
        <v>FUNDED</v>
      </c>
      <c r="K5" s="19">
        <f t="shared" si="4"/>
        <v>47580</v>
      </c>
      <c r="L5" s="20" t="str">
        <f t="shared" si="2"/>
        <v/>
      </c>
    </row>
    <row r="6">
      <c r="A6" s="25" t="s">
        <v>1293</v>
      </c>
      <c r="B6" s="26" t="s">
        <v>1294</v>
      </c>
      <c r="C6" s="27">
        <v>3.67</v>
      </c>
      <c r="D6" s="28">
        <v>437.0</v>
      </c>
      <c r="E6" s="29">
        <v>7.5010997E7</v>
      </c>
      <c r="F6" s="29">
        <v>2.7721472E7</v>
      </c>
      <c r="G6" s="15">
        <f t="shared" si="1"/>
        <v>47289525</v>
      </c>
      <c r="H6" s="16" t="str">
        <f>IF(F6=0,"YES",IF(E6/F6&gt;=1.15, IF(E6+F6&gt;=Validation!$C$24,"YES","NO"),"NO"))</f>
        <v>YES</v>
      </c>
      <c r="I6" s="30">
        <v>23000.0</v>
      </c>
      <c r="J6" s="18" t="str">
        <f t="shared" si="3"/>
        <v>FUNDED</v>
      </c>
      <c r="K6" s="19">
        <f t="shared" si="4"/>
        <v>24580</v>
      </c>
      <c r="L6" s="20" t="str">
        <f t="shared" si="2"/>
        <v/>
      </c>
    </row>
    <row r="7">
      <c r="A7" s="25" t="s">
        <v>1295</v>
      </c>
      <c r="B7" s="26" t="s">
        <v>1296</v>
      </c>
      <c r="C7" s="27">
        <v>3.94</v>
      </c>
      <c r="D7" s="28">
        <v>387.0</v>
      </c>
      <c r="E7" s="29">
        <v>7.0579785E7</v>
      </c>
      <c r="F7" s="29">
        <v>2.6331991E7</v>
      </c>
      <c r="G7" s="15">
        <f t="shared" si="1"/>
        <v>44247794</v>
      </c>
      <c r="H7" s="16" t="str">
        <f>IF(F7=0,"YES",IF(E7/F7&gt;=1.15, IF(E7+F7&gt;=Validation!$C$24,"YES","NO"),"NO"))</f>
        <v>YES</v>
      </c>
      <c r="I7" s="30">
        <v>13700.0</v>
      </c>
      <c r="J7" s="18" t="str">
        <f t="shared" si="3"/>
        <v>FUNDED</v>
      </c>
      <c r="K7" s="19">
        <f t="shared" si="4"/>
        <v>10880</v>
      </c>
      <c r="L7" s="20" t="str">
        <f t="shared" si="2"/>
        <v/>
      </c>
    </row>
    <row r="8">
      <c r="A8" s="25" t="s">
        <v>1297</v>
      </c>
      <c r="B8" s="26" t="s">
        <v>1298</v>
      </c>
      <c r="C8" s="27">
        <v>3.5</v>
      </c>
      <c r="D8" s="28">
        <v>357.0</v>
      </c>
      <c r="E8" s="29">
        <v>5.9477135E7</v>
      </c>
      <c r="F8" s="29">
        <v>3.6946772E7</v>
      </c>
      <c r="G8" s="15">
        <f t="shared" si="1"/>
        <v>22530363</v>
      </c>
      <c r="H8" s="16" t="str">
        <f>IF(F8=0,"YES",IF(E8/F8&gt;=1.15, IF(E8+F8&gt;=Validation!$C$24,"YES","NO"),"NO"))</f>
        <v>YES</v>
      </c>
      <c r="I8" s="30">
        <v>13700.0</v>
      </c>
      <c r="J8" s="18" t="str">
        <f t="shared" si="3"/>
        <v>NOT FUNDED</v>
      </c>
      <c r="K8" s="19">
        <f t="shared" si="4"/>
        <v>10880</v>
      </c>
      <c r="L8" s="20" t="str">
        <f t="shared" si="2"/>
        <v>Over Budget</v>
      </c>
    </row>
    <row r="9">
      <c r="A9" s="25" t="s">
        <v>1299</v>
      </c>
      <c r="B9" s="26" t="s">
        <v>1300</v>
      </c>
      <c r="C9" s="27">
        <v>3.27</v>
      </c>
      <c r="D9" s="28">
        <v>310.0</v>
      </c>
      <c r="E9" s="29">
        <v>3.3979032E7</v>
      </c>
      <c r="F9" s="29">
        <v>3.8977771E7</v>
      </c>
      <c r="G9" s="15">
        <f t="shared" si="1"/>
        <v>-4998739</v>
      </c>
      <c r="H9" s="16" t="str">
        <f>IF(F9=0,"YES",IF(E9/F9&gt;=1.15, IF(E9+F9&gt;=Validation!$C$24,"YES","NO"),"NO"))</f>
        <v>NO</v>
      </c>
      <c r="I9" s="30">
        <v>25000.0</v>
      </c>
      <c r="J9" s="18" t="str">
        <f t="shared" si="3"/>
        <v>NOT FUNDED</v>
      </c>
      <c r="K9" s="19">
        <f t="shared" si="4"/>
        <v>10880</v>
      </c>
      <c r="L9" s="20" t="str">
        <f t="shared" si="2"/>
        <v>Approval Threshold</v>
      </c>
    </row>
    <row r="10">
      <c r="A10" s="25" t="s">
        <v>1301</v>
      </c>
      <c r="B10" s="26" t="s">
        <v>1302</v>
      </c>
      <c r="C10" s="27">
        <v>1.86</v>
      </c>
      <c r="D10" s="28">
        <v>311.0</v>
      </c>
      <c r="E10" s="29">
        <v>3.7633843E7</v>
      </c>
      <c r="F10" s="29">
        <v>4.3966016E7</v>
      </c>
      <c r="G10" s="15">
        <f t="shared" si="1"/>
        <v>-6332173</v>
      </c>
      <c r="H10" s="16" t="str">
        <f>IF(F10=0,"YES",IF(E10/F10&gt;=1.15, IF(E10+F10&gt;=Validation!$C$24,"YES","NO"),"NO"))</f>
        <v>NO</v>
      </c>
      <c r="I10" s="30">
        <v>8888.0</v>
      </c>
      <c r="J10" s="18" t="str">
        <f t="shared" si="3"/>
        <v>NOT FUNDED</v>
      </c>
      <c r="K10" s="19">
        <f t="shared" si="4"/>
        <v>10880</v>
      </c>
      <c r="L10" s="20" t="str">
        <f t="shared" si="2"/>
        <v>Approval Threshold</v>
      </c>
    </row>
    <row r="11">
      <c r="A11" s="25" t="s">
        <v>1303</v>
      </c>
      <c r="B11" s="26" t="s">
        <v>1304</v>
      </c>
      <c r="C11" s="27">
        <v>2.42</v>
      </c>
      <c r="D11" s="28">
        <v>312.0</v>
      </c>
      <c r="E11" s="29">
        <v>3.4840527E7</v>
      </c>
      <c r="F11" s="29">
        <v>4.2126699E7</v>
      </c>
      <c r="G11" s="15">
        <f t="shared" si="1"/>
        <v>-7286172</v>
      </c>
      <c r="H11" s="16" t="str">
        <f>IF(F11=0,"YES",IF(E11/F11&gt;=1.15, IF(E11+F11&gt;=Validation!$C$24,"YES","NO"),"NO"))</f>
        <v>NO</v>
      </c>
      <c r="I11" s="30">
        <v>6000.0</v>
      </c>
      <c r="J11" s="18" t="str">
        <f t="shared" si="3"/>
        <v>NOT FUNDED</v>
      </c>
      <c r="K11" s="19">
        <f t="shared" si="4"/>
        <v>10880</v>
      </c>
      <c r="L11" s="20" t="str">
        <f t="shared" si="2"/>
        <v>Approval Threshold</v>
      </c>
    </row>
    <row r="12">
      <c r="A12" s="25" t="s">
        <v>1305</v>
      </c>
      <c r="B12" s="26" t="s">
        <v>1306</v>
      </c>
      <c r="C12" s="27">
        <v>2.47</v>
      </c>
      <c r="D12" s="28">
        <v>303.0</v>
      </c>
      <c r="E12" s="29">
        <v>2.5588998E7</v>
      </c>
      <c r="F12" s="29">
        <v>4.2791949E7</v>
      </c>
      <c r="G12" s="15">
        <f t="shared" si="1"/>
        <v>-17202951</v>
      </c>
      <c r="H12" s="16" t="str">
        <f>IF(F12=0,"YES",IF(E12/F12&gt;=1.15, IF(E12+F12&gt;=Validation!$C$24,"YES","NO"),"NO"))</f>
        <v>NO</v>
      </c>
      <c r="I12" s="30">
        <v>50000.0</v>
      </c>
      <c r="J12" s="18" t="str">
        <f t="shared" si="3"/>
        <v>NOT FUNDED</v>
      </c>
      <c r="K12" s="19">
        <f t="shared" si="4"/>
        <v>10880</v>
      </c>
      <c r="L12" s="20" t="str">
        <f t="shared" si="2"/>
        <v>Approval Threshold</v>
      </c>
    </row>
  </sheetData>
  <autoFilter ref="$A$1:$I$12">
    <sortState ref="A1:I12">
      <sortCondition descending="1" ref="G1:G12"/>
      <sortCondition ref="A1:A12"/>
    </sortState>
  </autoFilter>
  <conditionalFormatting sqref="J2:J12">
    <cfRule type="cellIs" dxfId="0" priority="1" operator="equal">
      <formula>"FUNDED"</formula>
    </cfRule>
  </conditionalFormatting>
  <conditionalFormatting sqref="J2:J12">
    <cfRule type="cellIs" dxfId="1" priority="2" operator="equal">
      <formula>"NOT FUNDED"</formula>
    </cfRule>
  </conditionalFormatting>
  <conditionalFormatting sqref="L2:L12">
    <cfRule type="cellIs" dxfId="0" priority="3" operator="greaterThan">
      <formula>999</formula>
    </cfRule>
  </conditionalFormatting>
  <conditionalFormatting sqref="L2:L12">
    <cfRule type="cellIs" dxfId="0" priority="4" operator="greaterThan">
      <formula>999</formula>
    </cfRule>
  </conditionalFormatting>
  <conditionalFormatting sqref="L2:L12">
    <cfRule type="containsText" dxfId="1" priority="5" operator="containsText" text="NOT FUNDED">
      <formula>NOT(ISERROR(SEARCH(("NOT FUNDED"),(L2))))</formula>
    </cfRule>
  </conditionalFormatting>
  <conditionalFormatting sqref="L2:L12">
    <cfRule type="cellIs" dxfId="2" priority="6" operator="equal">
      <formula>"Over Budget"</formula>
    </cfRule>
  </conditionalFormatting>
  <conditionalFormatting sqref="L2:L12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1307</v>
      </c>
      <c r="B2" s="26" t="s">
        <v>1308</v>
      </c>
      <c r="C2" s="27">
        <v>5.0</v>
      </c>
      <c r="D2" s="28">
        <v>2418.0</v>
      </c>
      <c r="E2" s="29">
        <v>2.96534143E8</v>
      </c>
      <c r="F2" s="29">
        <v>9997192.0</v>
      </c>
      <c r="G2" s="15">
        <f t="shared" ref="G2:G61" si="1">E2-F2</f>
        <v>286536951</v>
      </c>
      <c r="H2" s="16" t="str">
        <f>IF(F2=0,"YES",IF(E2/F2&gt;=1.15, IF(E2+F2&gt;=Validation!$C$24,"YES","NO"),"NO"))</f>
        <v>YES</v>
      </c>
      <c r="I2" s="30">
        <v>500000.0</v>
      </c>
      <c r="J2" s="18" t="str">
        <f>If(Validation!C2&gt;=I2,IF(H2="Yes","FUNDED","NOT FUNDED"),"NOT FUNDED")</f>
        <v>FUNDED</v>
      </c>
      <c r="K2" s="19">
        <f>If(Validation!C20&gt;=I2,Validation!C20-I2,Validation!C20)</f>
        <v>4975000</v>
      </c>
      <c r="L2" s="20" t="str">
        <f t="shared" ref="L2:L61" si="2">If(H2="YES",IF(J2="FUNDED","","Over Budget"),"Approval Threshold")</f>
        <v/>
      </c>
    </row>
    <row r="3">
      <c r="A3" s="25" t="s">
        <v>1309</v>
      </c>
      <c r="B3" s="26" t="s">
        <v>1310</v>
      </c>
      <c r="C3" s="27">
        <v>5.0</v>
      </c>
      <c r="D3" s="28">
        <v>1582.0</v>
      </c>
      <c r="E3" s="29">
        <v>2.29549584E8</v>
      </c>
      <c r="F3" s="29">
        <v>2.3356721E7</v>
      </c>
      <c r="G3" s="15">
        <f t="shared" si="1"/>
        <v>206192863</v>
      </c>
      <c r="H3" s="16" t="str">
        <f>IF(F3=0,"YES",IF(E3/F3&gt;=1.15, IF(E3+F3&gt;=Validation!$C$24,"YES","NO"),"NO"))</f>
        <v>YES</v>
      </c>
      <c r="I3" s="30">
        <v>200000.0</v>
      </c>
      <c r="J3" s="18" t="str">
        <f t="shared" ref="J3:J61" si="3">If(K2&gt;=I3,IF(H3="Yes","FUNDED","NOT FUNDED"),"NOT FUNDED")</f>
        <v>FUNDED</v>
      </c>
      <c r="K3" s="19">
        <f t="shared" ref="K3:K61" si="4">If(J3="FUNDED",IF(K2&gt;=I3,(K2-I3),K2),K2)</f>
        <v>4775000</v>
      </c>
      <c r="L3" s="20" t="str">
        <f t="shared" si="2"/>
        <v/>
      </c>
    </row>
    <row r="4">
      <c r="A4" s="25" t="s">
        <v>1311</v>
      </c>
      <c r="B4" s="26" t="s">
        <v>1312</v>
      </c>
      <c r="C4" s="27">
        <v>5.0</v>
      </c>
      <c r="D4" s="28">
        <v>1448.0</v>
      </c>
      <c r="E4" s="29">
        <v>1.89050459E8</v>
      </c>
      <c r="F4" s="29">
        <v>9680327.0</v>
      </c>
      <c r="G4" s="15">
        <f t="shared" si="1"/>
        <v>179370132</v>
      </c>
      <c r="H4" s="16" t="str">
        <f>IF(F4=0,"YES",IF(E4/F4&gt;=1.15, IF(E4+F4&gt;=Validation!$C$24,"YES","NO"),"NO"))</f>
        <v>YES</v>
      </c>
      <c r="I4" s="30">
        <v>75000.0</v>
      </c>
      <c r="J4" s="18" t="str">
        <f t="shared" si="3"/>
        <v>FUNDED</v>
      </c>
      <c r="K4" s="19">
        <f t="shared" si="4"/>
        <v>4700000</v>
      </c>
      <c r="L4" s="20" t="str">
        <f t="shared" si="2"/>
        <v/>
      </c>
    </row>
    <row r="5">
      <c r="A5" s="25" t="s">
        <v>1313</v>
      </c>
      <c r="B5" s="26" t="s">
        <v>1314</v>
      </c>
      <c r="C5" s="27">
        <v>5.0</v>
      </c>
      <c r="D5" s="28">
        <v>1116.0</v>
      </c>
      <c r="E5" s="29">
        <v>1.60793517E8</v>
      </c>
      <c r="F5" s="29">
        <v>1.6664762E7</v>
      </c>
      <c r="G5" s="15">
        <f t="shared" si="1"/>
        <v>144128755</v>
      </c>
      <c r="H5" s="16" t="str">
        <f>IF(F5=0,"YES",IF(E5/F5&gt;=1.15, IF(E5+F5&gt;=Validation!$C$24,"YES","NO"),"NO"))</f>
        <v>YES</v>
      </c>
      <c r="I5" s="30">
        <v>250000.0</v>
      </c>
      <c r="J5" s="18" t="str">
        <f t="shared" si="3"/>
        <v>FUNDED</v>
      </c>
      <c r="K5" s="19">
        <f t="shared" si="4"/>
        <v>4450000</v>
      </c>
      <c r="L5" s="20" t="str">
        <f t="shared" si="2"/>
        <v/>
      </c>
    </row>
    <row r="6">
      <c r="A6" s="25" t="s">
        <v>1315</v>
      </c>
      <c r="B6" s="26" t="s">
        <v>1316</v>
      </c>
      <c r="C6" s="27">
        <v>4.83</v>
      </c>
      <c r="D6" s="28">
        <v>1069.0</v>
      </c>
      <c r="E6" s="29">
        <v>1.45786053E8</v>
      </c>
      <c r="F6" s="29">
        <v>7503868.0</v>
      </c>
      <c r="G6" s="15">
        <f t="shared" si="1"/>
        <v>138282185</v>
      </c>
      <c r="H6" s="16" t="str">
        <f>IF(F6=0,"YES",IF(E6/F6&gt;=1.15, IF(E6+F6&gt;=Validation!$C$24,"YES","NO"),"NO"))</f>
        <v>YES</v>
      </c>
      <c r="I6" s="30">
        <v>500000.0</v>
      </c>
      <c r="J6" s="18" t="str">
        <f t="shared" si="3"/>
        <v>FUNDED</v>
      </c>
      <c r="K6" s="19">
        <f t="shared" si="4"/>
        <v>3950000</v>
      </c>
      <c r="L6" s="20" t="str">
        <f t="shared" si="2"/>
        <v/>
      </c>
    </row>
    <row r="7">
      <c r="A7" s="25" t="s">
        <v>1317</v>
      </c>
      <c r="B7" s="26" t="s">
        <v>1318</v>
      </c>
      <c r="C7" s="27">
        <v>4.0</v>
      </c>
      <c r="D7" s="28">
        <v>480.0</v>
      </c>
      <c r="E7" s="29">
        <v>1.30109041E8</v>
      </c>
      <c r="F7" s="29">
        <v>8191456.0</v>
      </c>
      <c r="G7" s="15">
        <f t="shared" si="1"/>
        <v>121917585</v>
      </c>
      <c r="H7" s="16" t="str">
        <f>IF(F7=0,"YES",IF(E7/F7&gt;=1.15, IF(E7+F7&gt;=Validation!$C$24,"YES","NO"),"NO"))</f>
        <v>YES</v>
      </c>
      <c r="I7" s="30">
        <v>50000.0</v>
      </c>
      <c r="J7" s="18" t="str">
        <f t="shared" si="3"/>
        <v>FUNDED</v>
      </c>
      <c r="K7" s="19">
        <f t="shared" si="4"/>
        <v>3900000</v>
      </c>
      <c r="L7" s="20" t="str">
        <f t="shared" si="2"/>
        <v/>
      </c>
    </row>
    <row r="8">
      <c r="A8" s="25" t="s">
        <v>1319</v>
      </c>
      <c r="B8" s="26" t="s">
        <v>1320</v>
      </c>
      <c r="C8" s="27">
        <v>5.0</v>
      </c>
      <c r="D8" s="28">
        <v>1463.0</v>
      </c>
      <c r="E8" s="29">
        <v>1.43724701E8</v>
      </c>
      <c r="F8" s="29">
        <v>2.6001573E7</v>
      </c>
      <c r="G8" s="15">
        <f t="shared" si="1"/>
        <v>117723128</v>
      </c>
      <c r="H8" s="16" t="str">
        <f>IF(F8=0,"YES",IF(E8/F8&gt;=1.15, IF(E8+F8&gt;=Validation!$C$24,"YES","NO"),"NO"))</f>
        <v>YES</v>
      </c>
      <c r="I8" s="30">
        <v>100000.0</v>
      </c>
      <c r="J8" s="18" t="str">
        <f t="shared" si="3"/>
        <v>FUNDED</v>
      </c>
      <c r="K8" s="19">
        <f t="shared" si="4"/>
        <v>3800000</v>
      </c>
      <c r="L8" s="20" t="str">
        <f t="shared" si="2"/>
        <v/>
      </c>
    </row>
    <row r="9">
      <c r="A9" s="25" t="s">
        <v>1321</v>
      </c>
      <c r="B9" s="26" t="s">
        <v>1322</v>
      </c>
      <c r="C9" s="27">
        <v>4.83</v>
      </c>
      <c r="D9" s="28">
        <v>1142.0</v>
      </c>
      <c r="E9" s="29">
        <v>1.21715207E8</v>
      </c>
      <c r="F9" s="29">
        <v>1.0607862E7</v>
      </c>
      <c r="G9" s="15">
        <f t="shared" si="1"/>
        <v>111107345</v>
      </c>
      <c r="H9" s="16" t="str">
        <f>IF(F9=0,"YES",IF(E9/F9&gt;=1.15, IF(E9+F9&gt;=Validation!$C$24,"YES","NO"),"NO"))</f>
        <v>YES</v>
      </c>
      <c r="I9" s="30">
        <v>250000.0</v>
      </c>
      <c r="J9" s="18" t="str">
        <f t="shared" si="3"/>
        <v>FUNDED</v>
      </c>
      <c r="K9" s="19">
        <f t="shared" si="4"/>
        <v>3550000</v>
      </c>
      <c r="L9" s="20" t="str">
        <f t="shared" si="2"/>
        <v/>
      </c>
    </row>
    <row r="10">
      <c r="A10" s="25" t="s">
        <v>1323</v>
      </c>
      <c r="B10" s="26" t="s">
        <v>1324</v>
      </c>
      <c r="C10" s="27">
        <v>4.87</v>
      </c>
      <c r="D10" s="28">
        <v>1666.0</v>
      </c>
      <c r="E10" s="29">
        <v>1.21641622E8</v>
      </c>
      <c r="F10" s="29">
        <v>2.0301512E7</v>
      </c>
      <c r="G10" s="15">
        <f t="shared" si="1"/>
        <v>101340110</v>
      </c>
      <c r="H10" s="16" t="str">
        <f>IF(F10=0,"YES",IF(E10/F10&gt;=1.15, IF(E10+F10&gt;=Validation!$C$24,"YES","NO"),"NO"))</f>
        <v>YES</v>
      </c>
      <c r="I10" s="30">
        <v>250000.0</v>
      </c>
      <c r="J10" s="18" t="str">
        <f t="shared" si="3"/>
        <v>FUNDED</v>
      </c>
      <c r="K10" s="19">
        <f t="shared" si="4"/>
        <v>3300000</v>
      </c>
      <c r="L10" s="20" t="str">
        <f t="shared" si="2"/>
        <v/>
      </c>
    </row>
    <row r="11">
      <c r="A11" s="25" t="s">
        <v>1325</v>
      </c>
      <c r="B11" s="26" t="s">
        <v>1326</v>
      </c>
      <c r="C11" s="27">
        <v>4.67</v>
      </c>
      <c r="D11" s="28">
        <v>982.0</v>
      </c>
      <c r="E11" s="29">
        <v>1.1125504E8</v>
      </c>
      <c r="F11" s="29">
        <v>1.8782891E7</v>
      </c>
      <c r="G11" s="15">
        <f t="shared" si="1"/>
        <v>92472149</v>
      </c>
      <c r="H11" s="16" t="str">
        <f>IF(F11=0,"YES",IF(E11/F11&gt;=1.15, IF(E11+F11&gt;=Validation!$C$24,"YES","NO"),"NO"))</f>
        <v>YES</v>
      </c>
      <c r="I11" s="30">
        <v>500000.0</v>
      </c>
      <c r="J11" s="18" t="str">
        <f t="shared" si="3"/>
        <v>FUNDED</v>
      </c>
      <c r="K11" s="19">
        <f t="shared" si="4"/>
        <v>2800000</v>
      </c>
      <c r="L11" s="20" t="str">
        <f t="shared" si="2"/>
        <v/>
      </c>
    </row>
    <row r="12">
      <c r="A12" s="25" t="s">
        <v>1327</v>
      </c>
      <c r="B12" s="26" t="s">
        <v>1328</v>
      </c>
      <c r="C12" s="27">
        <v>4.89</v>
      </c>
      <c r="D12" s="28">
        <v>1075.0</v>
      </c>
      <c r="E12" s="29">
        <v>9.748512E7</v>
      </c>
      <c r="F12" s="29">
        <v>1.9673472E7</v>
      </c>
      <c r="G12" s="15">
        <f t="shared" si="1"/>
        <v>77811648</v>
      </c>
      <c r="H12" s="16" t="str">
        <f>IF(F12=0,"YES",IF(E12/F12&gt;=1.15, IF(E12+F12&gt;=Validation!$C$24,"YES","NO"),"NO"))</f>
        <v>YES</v>
      </c>
      <c r="I12" s="30">
        <v>200000.0</v>
      </c>
      <c r="J12" s="18" t="str">
        <f t="shared" si="3"/>
        <v>FUNDED</v>
      </c>
      <c r="K12" s="19">
        <f t="shared" si="4"/>
        <v>2600000</v>
      </c>
      <c r="L12" s="20" t="str">
        <f t="shared" si="2"/>
        <v/>
      </c>
    </row>
    <row r="13">
      <c r="A13" s="25" t="s">
        <v>1329</v>
      </c>
      <c r="B13" s="26" t="s">
        <v>1330</v>
      </c>
      <c r="C13" s="27">
        <v>4.78</v>
      </c>
      <c r="D13" s="28">
        <v>754.0</v>
      </c>
      <c r="E13" s="29">
        <v>9.0525575E7</v>
      </c>
      <c r="F13" s="29">
        <v>1.3262582E7</v>
      </c>
      <c r="G13" s="15">
        <f t="shared" si="1"/>
        <v>77262993</v>
      </c>
      <c r="H13" s="16" t="str">
        <f>IF(F13=0,"YES",IF(E13/F13&gt;=1.15, IF(E13+F13&gt;=Validation!$C$24,"YES","NO"),"NO"))</f>
        <v>YES</v>
      </c>
      <c r="I13" s="30">
        <v>350000.0</v>
      </c>
      <c r="J13" s="18" t="str">
        <f t="shared" si="3"/>
        <v>FUNDED</v>
      </c>
      <c r="K13" s="19">
        <f t="shared" si="4"/>
        <v>2250000</v>
      </c>
      <c r="L13" s="20" t="str">
        <f t="shared" si="2"/>
        <v/>
      </c>
    </row>
    <row r="14">
      <c r="A14" s="25" t="s">
        <v>1331</v>
      </c>
      <c r="B14" s="26" t="s">
        <v>1332</v>
      </c>
      <c r="C14" s="27">
        <v>4.83</v>
      </c>
      <c r="D14" s="28">
        <v>792.0</v>
      </c>
      <c r="E14" s="29">
        <v>9.5217721E7</v>
      </c>
      <c r="F14" s="29">
        <v>1.8070213E7</v>
      </c>
      <c r="G14" s="15">
        <f t="shared" si="1"/>
        <v>77147508</v>
      </c>
      <c r="H14" s="16" t="str">
        <f>IF(F14=0,"YES",IF(E14/F14&gt;=1.15, IF(E14+F14&gt;=Validation!$C$24,"YES","NO"),"NO"))</f>
        <v>YES</v>
      </c>
      <c r="I14" s="30">
        <v>250000.0</v>
      </c>
      <c r="J14" s="18" t="str">
        <f t="shared" si="3"/>
        <v>FUNDED</v>
      </c>
      <c r="K14" s="19">
        <f t="shared" si="4"/>
        <v>2000000</v>
      </c>
      <c r="L14" s="20" t="str">
        <f t="shared" si="2"/>
        <v/>
      </c>
    </row>
    <row r="15">
      <c r="A15" s="25" t="s">
        <v>1333</v>
      </c>
      <c r="B15" s="26" t="s">
        <v>1334</v>
      </c>
      <c r="C15" s="27">
        <v>4.73</v>
      </c>
      <c r="D15" s="28">
        <v>762.0</v>
      </c>
      <c r="E15" s="29">
        <v>9.8639397E7</v>
      </c>
      <c r="F15" s="29">
        <v>2.2763284E7</v>
      </c>
      <c r="G15" s="15">
        <f t="shared" si="1"/>
        <v>75876113</v>
      </c>
      <c r="H15" s="16" t="str">
        <f>IF(F15=0,"YES",IF(E15/F15&gt;=1.15, IF(E15+F15&gt;=Validation!$C$24,"YES","NO"),"NO"))</f>
        <v>YES</v>
      </c>
      <c r="I15" s="30">
        <v>100000.0</v>
      </c>
      <c r="J15" s="18" t="str">
        <f t="shared" si="3"/>
        <v>FUNDED</v>
      </c>
      <c r="K15" s="19">
        <f t="shared" si="4"/>
        <v>1900000</v>
      </c>
      <c r="L15" s="20" t="str">
        <f t="shared" si="2"/>
        <v/>
      </c>
    </row>
    <row r="16">
      <c r="A16" s="25" t="s">
        <v>1335</v>
      </c>
      <c r="B16" s="26" t="s">
        <v>1336</v>
      </c>
      <c r="C16" s="27">
        <v>4.5</v>
      </c>
      <c r="D16" s="28">
        <v>817.0</v>
      </c>
      <c r="E16" s="29">
        <v>8.8043671E7</v>
      </c>
      <c r="F16" s="29">
        <v>1.9028885E7</v>
      </c>
      <c r="G16" s="15">
        <f t="shared" si="1"/>
        <v>69014786</v>
      </c>
      <c r="H16" s="16" t="str">
        <f>IF(F16=0,"YES",IF(E16/F16&gt;=1.15, IF(E16+F16&gt;=Validation!$C$24,"YES","NO"),"NO"))</f>
        <v>YES</v>
      </c>
      <c r="I16" s="30">
        <v>500000.0</v>
      </c>
      <c r="J16" s="18" t="str">
        <f t="shared" si="3"/>
        <v>FUNDED</v>
      </c>
      <c r="K16" s="19">
        <f t="shared" si="4"/>
        <v>1400000</v>
      </c>
      <c r="L16" s="20" t="str">
        <f t="shared" si="2"/>
        <v/>
      </c>
    </row>
    <row r="17">
      <c r="A17" s="25" t="s">
        <v>1337</v>
      </c>
      <c r="B17" s="26" t="s">
        <v>1338</v>
      </c>
      <c r="C17" s="27">
        <v>4.56</v>
      </c>
      <c r="D17" s="28">
        <v>498.0</v>
      </c>
      <c r="E17" s="29">
        <v>7.7067764E7</v>
      </c>
      <c r="F17" s="29">
        <v>1.0665771E7</v>
      </c>
      <c r="G17" s="15">
        <f t="shared" si="1"/>
        <v>66401993</v>
      </c>
      <c r="H17" s="16" t="str">
        <f>IF(F17=0,"YES",IF(E17/F17&gt;=1.15, IF(E17+F17&gt;=Validation!$C$24,"YES","NO"),"NO"))</f>
        <v>YES</v>
      </c>
      <c r="I17" s="30">
        <v>200000.0</v>
      </c>
      <c r="J17" s="18" t="str">
        <f t="shared" si="3"/>
        <v>FUNDED</v>
      </c>
      <c r="K17" s="19">
        <f t="shared" si="4"/>
        <v>1200000</v>
      </c>
      <c r="L17" s="20" t="str">
        <f t="shared" si="2"/>
        <v/>
      </c>
    </row>
    <row r="18">
      <c r="A18" s="25" t="s">
        <v>1339</v>
      </c>
      <c r="B18" s="26" t="s">
        <v>1340</v>
      </c>
      <c r="C18" s="27">
        <v>4.67</v>
      </c>
      <c r="D18" s="28">
        <v>888.0</v>
      </c>
      <c r="E18" s="29">
        <v>8.5953577E7</v>
      </c>
      <c r="F18" s="29">
        <v>2.3259398E7</v>
      </c>
      <c r="G18" s="15">
        <f t="shared" si="1"/>
        <v>62694179</v>
      </c>
      <c r="H18" s="16" t="str">
        <f>IF(F18=0,"YES",IF(E18/F18&gt;=1.15, IF(E18+F18&gt;=Validation!$C$24,"YES","NO"),"NO"))</f>
        <v>YES</v>
      </c>
      <c r="I18" s="30">
        <v>600000.0</v>
      </c>
      <c r="J18" s="18" t="str">
        <f t="shared" si="3"/>
        <v>FUNDED</v>
      </c>
      <c r="K18" s="19">
        <f t="shared" si="4"/>
        <v>600000</v>
      </c>
      <c r="L18" s="20" t="str">
        <f t="shared" si="2"/>
        <v/>
      </c>
    </row>
    <row r="19">
      <c r="A19" s="25" t="s">
        <v>1341</v>
      </c>
      <c r="B19" s="26" t="s">
        <v>1342</v>
      </c>
      <c r="C19" s="27">
        <v>4.5</v>
      </c>
      <c r="D19" s="28">
        <v>497.0</v>
      </c>
      <c r="E19" s="29">
        <v>7.2656031E7</v>
      </c>
      <c r="F19" s="29">
        <v>1.0848361E7</v>
      </c>
      <c r="G19" s="15">
        <f t="shared" si="1"/>
        <v>61807670</v>
      </c>
      <c r="H19" s="16" t="str">
        <f>IF(F19=0,"YES",IF(E19/F19&gt;=1.15, IF(E19+F19&gt;=Validation!$C$24,"YES","NO"),"NO"))</f>
        <v>YES</v>
      </c>
      <c r="I19" s="30">
        <v>200000.0</v>
      </c>
      <c r="J19" s="18" t="str">
        <f t="shared" si="3"/>
        <v>FUNDED</v>
      </c>
      <c r="K19" s="19">
        <f t="shared" si="4"/>
        <v>400000</v>
      </c>
      <c r="L19" s="20" t="str">
        <f t="shared" si="2"/>
        <v/>
      </c>
    </row>
    <row r="20">
      <c r="A20" s="25" t="s">
        <v>1343</v>
      </c>
      <c r="B20" s="26" t="s">
        <v>1344</v>
      </c>
      <c r="C20" s="27">
        <v>4.44</v>
      </c>
      <c r="D20" s="28">
        <v>690.0</v>
      </c>
      <c r="E20" s="29">
        <v>7.3093528E7</v>
      </c>
      <c r="F20" s="29">
        <v>1.350506E7</v>
      </c>
      <c r="G20" s="15">
        <f t="shared" si="1"/>
        <v>59588468</v>
      </c>
      <c r="H20" s="16" t="str">
        <f>IF(F20=0,"YES",IF(E20/F20&gt;=1.15, IF(E20+F20&gt;=Validation!$C$24,"YES","NO"),"NO"))</f>
        <v>YES</v>
      </c>
      <c r="I20" s="30">
        <v>2000000.0</v>
      </c>
      <c r="J20" s="18" t="str">
        <f t="shared" si="3"/>
        <v>NOT FUNDED</v>
      </c>
      <c r="K20" s="19">
        <f t="shared" si="4"/>
        <v>400000</v>
      </c>
      <c r="L20" s="20" t="str">
        <f t="shared" si="2"/>
        <v>Over Budget</v>
      </c>
    </row>
    <row r="21">
      <c r="A21" s="25" t="s">
        <v>1345</v>
      </c>
      <c r="B21" s="26" t="s">
        <v>1346</v>
      </c>
      <c r="C21" s="27">
        <v>4.56</v>
      </c>
      <c r="D21" s="28">
        <v>698.0</v>
      </c>
      <c r="E21" s="29">
        <v>7.3172976E7</v>
      </c>
      <c r="F21" s="29">
        <v>1.9562254E7</v>
      </c>
      <c r="G21" s="15">
        <f t="shared" si="1"/>
        <v>53610722</v>
      </c>
      <c r="H21" s="16" t="str">
        <f>IF(F21=0,"YES",IF(E21/F21&gt;=1.15, IF(E21+F21&gt;=Validation!$C$24,"YES","NO"),"NO"))</f>
        <v>YES</v>
      </c>
      <c r="I21" s="30">
        <v>200000.0</v>
      </c>
      <c r="J21" s="18" t="str">
        <f t="shared" si="3"/>
        <v>FUNDED</v>
      </c>
      <c r="K21" s="19">
        <f t="shared" si="4"/>
        <v>200000</v>
      </c>
      <c r="L21" s="20" t="str">
        <f t="shared" si="2"/>
        <v/>
      </c>
    </row>
    <row r="22">
      <c r="A22" s="25" t="s">
        <v>1347</v>
      </c>
      <c r="B22" s="26" t="s">
        <v>1348</v>
      </c>
      <c r="C22" s="27">
        <v>4.67</v>
      </c>
      <c r="D22" s="28">
        <v>686.0</v>
      </c>
      <c r="E22" s="29">
        <v>6.8127001E7</v>
      </c>
      <c r="F22" s="29">
        <v>1.6841493E7</v>
      </c>
      <c r="G22" s="15">
        <f t="shared" si="1"/>
        <v>51285508</v>
      </c>
      <c r="H22" s="16" t="str">
        <f>IF(F22=0,"YES",IF(E22/F22&gt;=1.15, IF(E22+F22&gt;=Validation!$C$24,"YES","NO"),"NO"))</f>
        <v>YES</v>
      </c>
      <c r="I22" s="30">
        <v>100000.0</v>
      </c>
      <c r="J22" s="18" t="str">
        <f t="shared" si="3"/>
        <v>FUNDED</v>
      </c>
      <c r="K22" s="19">
        <f t="shared" si="4"/>
        <v>100000</v>
      </c>
      <c r="L22" s="20" t="str">
        <f t="shared" si="2"/>
        <v/>
      </c>
    </row>
    <row r="23">
      <c r="A23" s="25" t="s">
        <v>1349</v>
      </c>
      <c r="B23" s="26" t="s">
        <v>1350</v>
      </c>
      <c r="C23" s="27">
        <v>4.67</v>
      </c>
      <c r="D23" s="28">
        <v>600.0</v>
      </c>
      <c r="E23" s="29">
        <v>6.1918395E7</v>
      </c>
      <c r="F23" s="29">
        <v>1.0660175E7</v>
      </c>
      <c r="G23" s="15">
        <f t="shared" si="1"/>
        <v>51258220</v>
      </c>
      <c r="H23" s="16" t="str">
        <f>IF(F23=0,"YES",IF(E23/F23&gt;=1.15, IF(E23+F23&gt;=Validation!$C$24,"YES","NO"),"NO"))</f>
        <v>YES</v>
      </c>
      <c r="I23" s="30">
        <v>100000.0</v>
      </c>
      <c r="J23" s="18" t="str">
        <f t="shared" si="3"/>
        <v>FUNDED</v>
      </c>
      <c r="K23" s="19">
        <f t="shared" si="4"/>
        <v>0</v>
      </c>
      <c r="L23" s="20" t="str">
        <f t="shared" si="2"/>
        <v/>
      </c>
    </row>
    <row r="24">
      <c r="A24" s="25" t="s">
        <v>1351</v>
      </c>
      <c r="B24" s="26" t="s">
        <v>1352</v>
      </c>
      <c r="C24" s="27">
        <v>3.33</v>
      </c>
      <c r="D24" s="28">
        <v>421.0</v>
      </c>
      <c r="E24" s="29">
        <v>7.2086176E7</v>
      </c>
      <c r="F24" s="29">
        <v>2.2160202E7</v>
      </c>
      <c r="G24" s="15">
        <f t="shared" si="1"/>
        <v>49925974</v>
      </c>
      <c r="H24" s="16" t="str">
        <f>IF(F24=0,"YES",IF(E24/F24&gt;=1.15, IF(E24+F24&gt;=Validation!$C$24,"YES","NO"),"NO"))</f>
        <v>YES</v>
      </c>
      <c r="I24" s="30">
        <v>250000.0</v>
      </c>
      <c r="J24" s="18" t="str">
        <f t="shared" si="3"/>
        <v>NOT FUNDED</v>
      </c>
      <c r="K24" s="19">
        <f t="shared" si="4"/>
        <v>0</v>
      </c>
      <c r="L24" s="20" t="str">
        <f t="shared" si="2"/>
        <v>Over Budget</v>
      </c>
    </row>
    <row r="25">
      <c r="A25" s="25" t="s">
        <v>1353</v>
      </c>
      <c r="B25" s="26" t="s">
        <v>1354</v>
      </c>
      <c r="C25" s="27">
        <v>4.11</v>
      </c>
      <c r="D25" s="28">
        <v>395.0</v>
      </c>
      <c r="E25" s="29">
        <v>5.9494952E7</v>
      </c>
      <c r="F25" s="29">
        <v>1.6495972E7</v>
      </c>
      <c r="G25" s="15">
        <f t="shared" si="1"/>
        <v>42998980</v>
      </c>
      <c r="H25" s="16" t="str">
        <f>IF(F25=0,"YES",IF(E25/F25&gt;=1.15, IF(E25+F25&gt;=Validation!$C$24,"YES","NO"),"NO"))</f>
        <v>YES</v>
      </c>
      <c r="I25" s="30">
        <v>100000.0</v>
      </c>
      <c r="J25" s="18" t="str">
        <f t="shared" si="3"/>
        <v>NOT FUNDED</v>
      </c>
      <c r="K25" s="19">
        <f t="shared" si="4"/>
        <v>0</v>
      </c>
      <c r="L25" s="20" t="str">
        <f t="shared" si="2"/>
        <v>Over Budget</v>
      </c>
    </row>
    <row r="26">
      <c r="A26" s="25" t="s">
        <v>1355</v>
      </c>
      <c r="B26" s="26" t="s">
        <v>1356</v>
      </c>
      <c r="C26" s="27">
        <v>3.79</v>
      </c>
      <c r="D26" s="28">
        <v>454.0</v>
      </c>
      <c r="E26" s="29">
        <v>5.6641199E7</v>
      </c>
      <c r="F26" s="29">
        <v>1.8978547E7</v>
      </c>
      <c r="G26" s="15">
        <f t="shared" si="1"/>
        <v>37662652</v>
      </c>
      <c r="H26" s="16" t="str">
        <f>IF(F26=0,"YES",IF(E26/F26&gt;=1.15, IF(E26+F26&gt;=Validation!$C$24,"YES","NO"),"NO"))</f>
        <v>YES</v>
      </c>
      <c r="I26" s="30">
        <v>500000.0</v>
      </c>
      <c r="J26" s="18" t="str">
        <f t="shared" si="3"/>
        <v>NOT FUNDED</v>
      </c>
      <c r="K26" s="19">
        <f t="shared" si="4"/>
        <v>0</v>
      </c>
      <c r="L26" s="20" t="str">
        <f t="shared" si="2"/>
        <v>Over Budget</v>
      </c>
    </row>
    <row r="27">
      <c r="A27" s="25" t="s">
        <v>1357</v>
      </c>
      <c r="B27" s="26" t="s">
        <v>1358</v>
      </c>
      <c r="C27" s="27">
        <v>4.67</v>
      </c>
      <c r="D27" s="28">
        <v>629.0</v>
      </c>
      <c r="E27" s="29">
        <v>6.6701784E7</v>
      </c>
      <c r="F27" s="29">
        <v>3.0219617E7</v>
      </c>
      <c r="G27" s="15">
        <f t="shared" si="1"/>
        <v>36482167</v>
      </c>
      <c r="H27" s="16" t="str">
        <f>IF(F27=0,"YES",IF(E27/F27&gt;=1.15, IF(E27+F27&gt;=Validation!$C$24,"YES","NO"),"NO"))</f>
        <v>YES</v>
      </c>
      <c r="I27" s="30">
        <v>150000.0</v>
      </c>
      <c r="J27" s="18" t="str">
        <f t="shared" si="3"/>
        <v>NOT FUNDED</v>
      </c>
      <c r="K27" s="19">
        <f t="shared" si="4"/>
        <v>0</v>
      </c>
      <c r="L27" s="20" t="str">
        <f t="shared" si="2"/>
        <v>Over Budget</v>
      </c>
    </row>
    <row r="28">
      <c r="A28" s="25" t="s">
        <v>1359</v>
      </c>
      <c r="B28" s="26" t="s">
        <v>1360</v>
      </c>
      <c r="C28" s="27">
        <v>4.67</v>
      </c>
      <c r="D28" s="28">
        <v>521.0</v>
      </c>
      <c r="E28" s="29">
        <v>5.5344871E7</v>
      </c>
      <c r="F28" s="29">
        <v>2.3319276E7</v>
      </c>
      <c r="G28" s="15">
        <f t="shared" si="1"/>
        <v>32025595</v>
      </c>
      <c r="H28" s="16" t="str">
        <f>IF(F28=0,"YES",IF(E28/F28&gt;=1.15, IF(E28+F28&gt;=Validation!$C$24,"YES","NO"),"NO"))</f>
        <v>YES</v>
      </c>
      <c r="I28" s="30">
        <v>100000.0</v>
      </c>
      <c r="J28" s="18" t="str">
        <f t="shared" si="3"/>
        <v>NOT FUNDED</v>
      </c>
      <c r="K28" s="19">
        <f t="shared" si="4"/>
        <v>0</v>
      </c>
      <c r="L28" s="20" t="str">
        <f t="shared" si="2"/>
        <v>Over Budget</v>
      </c>
    </row>
    <row r="29">
      <c r="A29" s="25" t="s">
        <v>1361</v>
      </c>
      <c r="B29" s="26" t="s">
        <v>1362</v>
      </c>
      <c r="C29" s="27">
        <v>4.44</v>
      </c>
      <c r="D29" s="28">
        <v>437.0</v>
      </c>
      <c r="E29" s="29">
        <v>5.132988E7</v>
      </c>
      <c r="F29" s="29">
        <v>2.0672846E7</v>
      </c>
      <c r="G29" s="15">
        <f t="shared" si="1"/>
        <v>30657034</v>
      </c>
      <c r="H29" s="16" t="str">
        <f>IF(F29=0,"YES",IF(E29/F29&gt;=1.15, IF(E29+F29&gt;=Validation!$C$24,"YES","NO"),"NO"))</f>
        <v>YES</v>
      </c>
      <c r="I29" s="30">
        <v>250000.0</v>
      </c>
      <c r="J29" s="18" t="str">
        <f t="shared" si="3"/>
        <v>NOT FUNDED</v>
      </c>
      <c r="K29" s="19">
        <f t="shared" si="4"/>
        <v>0</v>
      </c>
      <c r="L29" s="20" t="str">
        <f t="shared" si="2"/>
        <v>Over Budget</v>
      </c>
    </row>
    <row r="30">
      <c r="A30" s="25" t="s">
        <v>1363</v>
      </c>
      <c r="B30" s="26" t="s">
        <v>1364</v>
      </c>
      <c r="C30" s="27">
        <v>4.0</v>
      </c>
      <c r="D30" s="28">
        <v>367.0</v>
      </c>
      <c r="E30" s="29">
        <v>4.8353873E7</v>
      </c>
      <c r="F30" s="29">
        <v>1.9684863E7</v>
      </c>
      <c r="G30" s="15">
        <f t="shared" si="1"/>
        <v>28669010</v>
      </c>
      <c r="H30" s="16" t="str">
        <f>IF(F30=0,"YES",IF(E30/F30&gt;=1.15, IF(E30+F30&gt;=Validation!$C$24,"YES","NO"),"NO"))</f>
        <v>YES</v>
      </c>
      <c r="I30" s="30">
        <v>150000.0</v>
      </c>
      <c r="J30" s="18" t="str">
        <f t="shared" si="3"/>
        <v>NOT FUNDED</v>
      </c>
      <c r="K30" s="19">
        <f t="shared" si="4"/>
        <v>0</v>
      </c>
      <c r="L30" s="20" t="str">
        <f t="shared" si="2"/>
        <v>Over Budget</v>
      </c>
    </row>
    <row r="31">
      <c r="A31" s="25" t="s">
        <v>1365</v>
      </c>
      <c r="B31" s="26" t="s">
        <v>1366</v>
      </c>
      <c r="C31" s="27">
        <v>4.17</v>
      </c>
      <c r="D31" s="28">
        <v>529.0</v>
      </c>
      <c r="E31" s="29">
        <v>4.8828125E7</v>
      </c>
      <c r="F31" s="29">
        <v>2.1057833E7</v>
      </c>
      <c r="G31" s="15">
        <f t="shared" si="1"/>
        <v>27770292</v>
      </c>
      <c r="H31" s="16" t="str">
        <f>IF(F31=0,"YES",IF(E31/F31&gt;=1.15, IF(E31+F31&gt;=Validation!$C$24,"YES","NO"),"NO"))</f>
        <v>YES</v>
      </c>
      <c r="I31" s="30">
        <v>500000.0</v>
      </c>
      <c r="J31" s="18" t="str">
        <f t="shared" si="3"/>
        <v>NOT FUNDED</v>
      </c>
      <c r="K31" s="19">
        <f t="shared" si="4"/>
        <v>0</v>
      </c>
      <c r="L31" s="20" t="str">
        <f t="shared" si="2"/>
        <v>Over Budget</v>
      </c>
    </row>
    <row r="32">
      <c r="A32" s="25" t="s">
        <v>1367</v>
      </c>
      <c r="B32" s="26" t="s">
        <v>1368</v>
      </c>
      <c r="C32" s="27">
        <v>4.0</v>
      </c>
      <c r="D32" s="28">
        <v>325.0</v>
      </c>
      <c r="E32" s="29">
        <v>4.636991E7</v>
      </c>
      <c r="F32" s="29">
        <v>2.009263E7</v>
      </c>
      <c r="G32" s="15">
        <f t="shared" si="1"/>
        <v>26277280</v>
      </c>
      <c r="H32" s="16" t="str">
        <f>IF(F32=0,"YES",IF(E32/F32&gt;=1.15, IF(E32+F32&gt;=Validation!$C$24,"YES","NO"),"NO"))</f>
        <v>YES</v>
      </c>
      <c r="I32" s="30">
        <v>200000.0</v>
      </c>
      <c r="J32" s="18" t="str">
        <f t="shared" si="3"/>
        <v>NOT FUNDED</v>
      </c>
      <c r="K32" s="19">
        <f t="shared" si="4"/>
        <v>0</v>
      </c>
      <c r="L32" s="20" t="str">
        <f t="shared" si="2"/>
        <v>Over Budget</v>
      </c>
    </row>
    <row r="33">
      <c r="A33" s="25" t="s">
        <v>1369</v>
      </c>
      <c r="B33" s="26" t="s">
        <v>1370</v>
      </c>
      <c r="C33" s="27">
        <v>4.06</v>
      </c>
      <c r="D33" s="28">
        <v>538.0</v>
      </c>
      <c r="E33" s="29">
        <v>5.0053501E7</v>
      </c>
      <c r="F33" s="29">
        <v>2.7397127E7</v>
      </c>
      <c r="G33" s="15">
        <f t="shared" si="1"/>
        <v>22656374</v>
      </c>
      <c r="H33" s="16" t="str">
        <f>IF(F33=0,"YES",IF(E33/F33&gt;=1.15, IF(E33+F33&gt;=Validation!$C$24,"YES","NO"),"NO"))</f>
        <v>YES</v>
      </c>
      <c r="I33" s="30">
        <v>270000.0</v>
      </c>
      <c r="J33" s="18" t="str">
        <f t="shared" si="3"/>
        <v>NOT FUNDED</v>
      </c>
      <c r="K33" s="19">
        <f t="shared" si="4"/>
        <v>0</v>
      </c>
      <c r="L33" s="20" t="str">
        <f t="shared" si="2"/>
        <v>Over Budget</v>
      </c>
    </row>
    <row r="34">
      <c r="A34" s="31" t="s">
        <v>1371</v>
      </c>
      <c r="B34" s="32" t="s">
        <v>1372</v>
      </c>
      <c r="C34" s="27">
        <v>4.0</v>
      </c>
      <c r="D34" s="28">
        <v>433.0</v>
      </c>
      <c r="E34" s="29">
        <v>4.2654779E7</v>
      </c>
      <c r="F34" s="29">
        <v>2.0335604E7</v>
      </c>
      <c r="G34" s="15">
        <f t="shared" si="1"/>
        <v>22319175</v>
      </c>
      <c r="H34" s="16" t="str">
        <f>IF(F34=0,"YES",IF(E34/F34&gt;=1.15, IF(E34+F34&gt;=Validation!$C$24,"YES","NO"),"NO"))</f>
        <v>YES</v>
      </c>
      <c r="I34" s="30">
        <v>250000.0</v>
      </c>
      <c r="J34" s="18" t="str">
        <f t="shared" si="3"/>
        <v>NOT FUNDED</v>
      </c>
      <c r="K34" s="19">
        <f t="shared" si="4"/>
        <v>0</v>
      </c>
      <c r="L34" s="20" t="str">
        <f t="shared" si="2"/>
        <v>Over Budget</v>
      </c>
    </row>
    <row r="35">
      <c r="A35" s="25" t="s">
        <v>1373</v>
      </c>
      <c r="B35" s="26" t="s">
        <v>1374</v>
      </c>
      <c r="C35" s="27">
        <v>4.33</v>
      </c>
      <c r="D35" s="28">
        <v>452.0</v>
      </c>
      <c r="E35" s="29">
        <v>4.1525681E7</v>
      </c>
      <c r="F35" s="29">
        <v>2.0852075E7</v>
      </c>
      <c r="G35" s="15">
        <f t="shared" si="1"/>
        <v>20673606</v>
      </c>
      <c r="H35" s="16" t="str">
        <f>IF(F35=0,"YES",IF(E35/F35&gt;=1.15, IF(E35+F35&gt;=Validation!$C$24,"YES","NO"),"NO"))</f>
        <v>YES</v>
      </c>
      <c r="I35" s="30">
        <v>250000.0</v>
      </c>
      <c r="J35" s="18" t="str">
        <f t="shared" si="3"/>
        <v>NOT FUNDED</v>
      </c>
      <c r="K35" s="19">
        <f t="shared" si="4"/>
        <v>0</v>
      </c>
      <c r="L35" s="20" t="str">
        <f t="shared" si="2"/>
        <v>Over Budget</v>
      </c>
    </row>
    <row r="36">
      <c r="A36" s="25" t="s">
        <v>1375</v>
      </c>
      <c r="B36" s="26" t="s">
        <v>1376</v>
      </c>
      <c r="C36" s="27">
        <v>4.17</v>
      </c>
      <c r="D36" s="28">
        <v>496.0</v>
      </c>
      <c r="E36" s="29">
        <v>4.3828092E7</v>
      </c>
      <c r="F36" s="29">
        <v>2.4289153E7</v>
      </c>
      <c r="G36" s="15">
        <f t="shared" si="1"/>
        <v>19538939</v>
      </c>
      <c r="H36" s="16" t="str">
        <f>IF(F36=0,"YES",IF(E36/F36&gt;=1.15, IF(E36+F36&gt;=Validation!$C$24,"YES","NO"),"NO"))</f>
        <v>YES</v>
      </c>
      <c r="I36" s="30">
        <v>500000.0</v>
      </c>
      <c r="J36" s="18" t="str">
        <f t="shared" si="3"/>
        <v>NOT FUNDED</v>
      </c>
      <c r="K36" s="19">
        <f t="shared" si="4"/>
        <v>0</v>
      </c>
      <c r="L36" s="20" t="str">
        <f t="shared" si="2"/>
        <v>Over Budget</v>
      </c>
    </row>
    <row r="37">
      <c r="A37" s="25" t="s">
        <v>1377</v>
      </c>
      <c r="B37" s="26" t="s">
        <v>1378</v>
      </c>
      <c r="C37" s="27">
        <v>4.14</v>
      </c>
      <c r="D37" s="28">
        <v>406.0</v>
      </c>
      <c r="E37" s="29">
        <v>3.5672083E7</v>
      </c>
      <c r="F37" s="29">
        <v>1.623085E7</v>
      </c>
      <c r="G37" s="15">
        <f t="shared" si="1"/>
        <v>19441233</v>
      </c>
      <c r="H37" s="16" t="str">
        <f>IF(F37=0,"YES",IF(E37/F37&gt;=1.15, IF(E37+F37&gt;=Validation!$C$24,"YES","NO"),"NO"))</f>
        <v>YES</v>
      </c>
      <c r="I37" s="30">
        <v>100000.0</v>
      </c>
      <c r="J37" s="18" t="str">
        <f t="shared" si="3"/>
        <v>NOT FUNDED</v>
      </c>
      <c r="K37" s="19">
        <f t="shared" si="4"/>
        <v>0</v>
      </c>
      <c r="L37" s="20" t="str">
        <f t="shared" si="2"/>
        <v>Over Budget</v>
      </c>
    </row>
    <row r="38">
      <c r="A38" s="25" t="s">
        <v>1379</v>
      </c>
      <c r="B38" s="26" t="s">
        <v>1380</v>
      </c>
      <c r="C38" s="27">
        <v>4.33</v>
      </c>
      <c r="D38" s="28">
        <v>529.0</v>
      </c>
      <c r="E38" s="29">
        <v>4.8659077E7</v>
      </c>
      <c r="F38" s="29">
        <v>2.9676619E7</v>
      </c>
      <c r="G38" s="15">
        <f t="shared" si="1"/>
        <v>18982458</v>
      </c>
      <c r="H38" s="16" t="str">
        <f>IF(F38=0,"YES",IF(E38/F38&gt;=1.15, IF(E38+F38&gt;=Validation!$C$24,"YES","NO"),"NO"))</f>
        <v>YES</v>
      </c>
      <c r="I38" s="30">
        <v>300000.0</v>
      </c>
      <c r="J38" s="18" t="str">
        <f t="shared" si="3"/>
        <v>NOT FUNDED</v>
      </c>
      <c r="K38" s="19">
        <f t="shared" si="4"/>
        <v>0</v>
      </c>
      <c r="L38" s="20" t="str">
        <f t="shared" si="2"/>
        <v>Over Budget</v>
      </c>
    </row>
    <row r="39">
      <c r="A39" s="25" t="s">
        <v>1381</v>
      </c>
      <c r="B39" s="26" t="s">
        <v>1382</v>
      </c>
      <c r="C39" s="27">
        <v>4.56</v>
      </c>
      <c r="D39" s="28">
        <v>548.0</v>
      </c>
      <c r="E39" s="29">
        <v>4.7748284E7</v>
      </c>
      <c r="F39" s="29">
        <v>3.1106816E7</v>
      </c>
      <c r="G39" s="15">
        <f t="shared" si="1"/>
        <v>16641468</v>
      </c>
      <c r="H39" s="16" t="str">
        <f>IF(F39=0,"YES",IF(E39/F39&gt;=1.15, IF(E39+F39&gt;=Validation!$C$24,"YES","NO"),"NO"))</f>
        <v>YES</v>
      </c>
      <c r="I39" s="30">
        <v>500000.0</v>
      </c>
      <c r="J39" s="18" t="str">
        <f t="shared" si="3"/>
        <v>NOT FUNDED</v>
      </c>
      <c r="K39" s="19">
        <f t="shared" si="4"/>
        <v>0</v>
      </c>
      <c r="L39" s="20" t="str">
        <f t="shared" si="2"/>
        <v>Over Budget</v>
      </c>
    </row>
    <row r="40">
      <c r="A40" s="25" t="s">
        <v>1383</v>
      </c>
      <c r="B40" s="26" t="s">
        <v>1384</v>
      </c>
      <c r="C40" s="27">
        <v>4.56</v>
      </c>
      <c r="D40" s="28">
        <v>424.0</v>
      </c>
      <c r="E40" s="29">
        <v>3.4982657E7</v>
      </c>
      <c r="F40" s="29">
        <v>2.0108212E7</v>
      </c>
      <c r="G40" s="15">
        <f t="shared" si="1"/>
        <v>14874445</v>
      </c>
      <c r="H40" s="16" t="str">
        <f>IF(F40=0,"YES",IF(E40/F40&gt;=1.15, IF(E40+F40&gt;=Validation!$C$24,"YES","NO"),"NO"))</f>
        <v>YES</v>
      </c>
      <c r="I40" s="30">
        <v>150000.0</v>
      </c>
      <c r="J40" s="18" t="str">
        <f t="shared" si="3"/>
        <v>NOT FUNDED</v>
      </c>
      <c r="K40" s="19">
        <f t="shared" si="4"/>
        <v>0</v>
      </c>
      <c r="L40" s="20" t="str">
        <f t="shared" si="2"/>
        <v>Over Budget</v>
      </c>
    </row>
    <row r="41">
      <c r="A41" s="25" t="s">
        <v>1385</v>
      </c>
      <c r="B41" s="26" t="s">
        <v>1386</v>
      </c>
      <c r="C41" s="27">
        <v>4.33</v>
      </c>
      <c r="D41" s="28">
        <v>395.0</v>
      </c>
      <c r="E41" s="29">
        <v>3.571549E7</v>
      </c>
      <c r="F41" s="29">
        <v>2.2067115E7</v>
      </c>
      <c r="G41" s="15">
        <f t="shared" si="1"/>
        <v>13648375</v>
      </c>
      <c r="H41" s="16" t="str">
        <f>IF(F41=0,"YES",IF(E41/F41&gt;=1.15, IF(E41+F41&gt;=Validation!$C$24,"YES","NO"),"NO"))</f>
        <v>YES</v>
      </c>
      <c r="I41" s="30">
        <v>200000.0</v>
      </c>
      <c r="J41" s="18" t="str">
        <f t="shared" si="3"/>
        <v>NOT FUNDED</v>
      </c>
      <c r="K41" s="19">
        <f t="shared" si="4"/>
        <v>0</v>
      </c>
      <c r="L41" s="20" t="str">
        <f t="shared" si="2"/>
        <v>Over Budget</v>
      </c>
    </row>
    <row r="42">
      <c r="A42" s="25" t="s">
        <v>1387</v>
      </c>
      <c r="B42" s="26" t="s">
        <v>1388</v>
      </c>
      <c r="C42" s="27">
        <v>3.0</v>
      </c>
      <c r="D42" s="28">
        <v>353.0</v>
      </c>
      <c r="E42" s="29">
        <v>4.0388356E7</v>
      </c>
      <c r="F42" s="29">
        <v>2.7597551E7</v>
      </c>
      <c r="G42" s="15">
        <f t="shared" si="1"/>
        <v>12790805</v>
      </c>
      <c r="H42" s="16" t="str">
        <f>IF(F42=0,"YES",IF(E42/F42&gt;=1.15, IF(E42+F42&gt;=Validation!$C$24,"YES","NO"),"NO"))</f>
        <v>YES</v>
      </c>
      <c r="I42" s="30">
        <v>200000.0</v>
      </c>
      <c r="J42" s="18" t="str">
        <f t="shared" si="3"/>
        <v>NOT FUNDED</v>
      </c>
      <c r="K42" s="19">
        <f t="shared" si="4"/>
        <v>0</v>
      </c>
      <c r="L42" s="20" t="str">
        <f t="shared" si="2"/>
        <v>Over Budget</v>
      </c>
    </row>
    <row r="43">
      <c r="A43" s="25" t="s">
        <v>1389</v>
      </c>
      <c r="B43" s="26" t="s">
        <v>1390</v>
      </c>
      <c r="C43" s="27">
        <v>3.83</v>
      </c>
      <c r="D43" s="28">
        <v>387.0</v>
      </c>
      <c r="E43" s="29">
        <v>4.0840008E7</v>
      </c>
      <c r="F43" s="29">
        <v>2.8440138E7</v>
      </c>
      <c r="G43" s="15">
        <f t="shared" si="1"/>
        <v>12399870</v>
      </c>
      <c r="H43" s="16" t="str">
        <f>IF(F43=0,"YES",IF(E43/F43&gt;=1.15, IF(E43+F43&gt;=Validation!$C$24,"YES","NO"),"NO"))</f>
        <v>YES</v>
      </c>
      <c r="I43" s="30">
        <v>200000.0</v>
      </c>
      <c r="J43" s="18" t="str">
        <f t="shared" si="3"/>
        <v>NOT FUNDED</v>
      </c>
      <c r="K43" s="19">
        <f t="shared" si="4"/>
        <v>0</v>
      </c>
      <c r="L43" s="20" t="str">
        <f t="shared" si="2"/>
        <v>Over Budget</v>
      </c>
    </row>
    <row r="44">
      <c r="A44" s="25" t="s">
        <v>1391</v>
      </c>
      <c r="B44" s="26" t="s">
        <v>1392</v>
      </c>
      <c r="C44" s="27">
        <v>3.67</v>
      </c>
      <c r="D44" s="28">
        <v>361.0</v>
      </c>
      <c r="E44" s="29">
        <v>3.1615637E7</v>
      </c>
      <c r="F44" s="29">
        <v>2.5175804E7</v>
      </c>
      <c r="G44" s="15">
        <f t="shared" si="1"/>
        <v>6439833</v>
      </c>
      <c r="H44" s="16" t="str">
        <f>IF(F44=0,"YES",IF(E44/F44&gt;=1.15, IF(E44+F44&gt;=Validation!$C$24,"YES","NO"),"NO"))</f>
        <v>YES</v>
      </c>
      <c r="I44" s="30">
        <v>75000.0</v>
      </c>
      <c r="J44" s="18" t="str">
        <f t="shared" si="3"/>
        <v>NOT FUNDED</v>
      </c>
      <c r="K44" s="19">
        <f t="shared" si="4"/>
        <v>0</v>
      </c>
      <c r="L44" s="20" t="str">
        <f t="shared" si="2"/>
        <v>Over Budget</v>
      </c>
    </row>
    <row r="45">
      <c r="A45" s="25" t="s">
        <v>1393</v>
      </c>
      <c r="B45" s="26" t="s">
        <v>1394</v>
      </c>
      <c r="C45" s="27">
        <v>3.0</v>
      </c>
      <c r="D45" s="28">
        <v>345.0</v>
      </c>
      <c r="E45" s="29">
        <v>3.3362986E7</v>
      </c>
      <c r="F45" s="29">
        <v>3.2551023E7</v>
      </c>
      <c r="G45" s="15">
        <f t="shared" si="1"/>
        <v>811963</v>
      </c>
      <c r="H45" s="16" t="str">
        <f>IF(F45=0,"YES",IF(E45/F45&gt;=1.15, IF(E45+F45&gt;=Validation!$C$24,"YES","NO"),"NO"))</f>
        <v>NO</v>
      </c>
      <c r="I45" s="30">
        <v>200000.0</v>
      </c>
      <c r="J45" s="18" t="str">
        <f t="shared" si="3"/>
        <v>NOT FUNDED</v>
      </c>
      <c r="K45" s="19">
        <f t="shared" si="4"/>
        <v>0</v>
      </c>
      <c r="L45" s="20" t="str">
        <f t="shared" si="2"/>
        <v>Approval Threshold</v>
      </c>
    </row>
    <row r="46">
      <c r="A46" s="25" t="s">
        <v>1395</v>
      </c>
      <c r="B46" s="26" t="s">
        <v>1396</v>
      </c>
      <c r="C46" s="27">
        <v>3.33</v>
      </c>
      <c r="D46" s="28">
        <v>351.0</v>
      </c>
      <c r="E46" s="29">
        <v>3.2096541E7</v>
      </c>
      <c r="F46" s="29">
        <v>3.4472662E7</v>
      </c>
      <c r="G46" s="15">
        <f t="shared" si="1"/>
        <v>-2376121</v>
      </c>
      <c r="H46" s="16" t="str">
        <f>IF(F46=0,"YES",IF(E46/F46&gt;=1.15, IF(E46+F46&gt;=Validation!$C$24,"YES","NO"),"NO"))</f>
        <v>NO</v>
      </c>
      <c r="I46" s="30">
        <v>250000.0</v>
      </c>
      <c r="J46" s="18" t="str">
        <f t="shared" si="3"/>
        <v>NOT FUNDED</v>
      </c>
      <c r="K46" s="19">
        <f t="shared" si="4"/>
        <v>0</v>
      </c>
      <c r="L46" s="20" t="str">
        <f t="shared" si="2"/>
        <v>Approval Threshold</v>
      </c>
    </row>
    <row r="47">
      <c r="A47" s="25" t="s">
        <v>1397</v>
      </c>
      <c r="B47" s="26" t="s">
        <v>1398</v>
      </c>
      <c r="C47" s="27">
        <v>3.0</v>
      </c>
      <c r="D47" s="28">
        <v>326.0</v>
      </c>
      <c r="E47" s="29">
        <v>2.2010955E7</v>
      </c>
      <c r="F47" s="29">
        <v>2.7100598E7</v>
      </c>
      <c r="G47" s="15">
        <f t="shared" si="1"/>
        <v>-5089643</v>
      </c>
      <c r="H47" s="16" t="str">
        <f>IF(F47=0,"YES",IF(E47/F47&gt;=1.15, IF(E47+F47&gt;=Validation!$C$24,"YES","NO"),"NO"))</f>
        <v>NO</v>
      </c>
      <c r="I47" s="30">
        <v>300000.0</v>
      </c>
      <c r="J47" s="18" t="str">
        <f t="shared" si="3"/>
        <v>NOT FUNDED</v>
      </c>
      <c r="K47" s="19">
        <f t="shared" si="4"/>
        <v>0</v>
      </c>
      <c r="L47" s="20" t="str">
        <f t="shared" si="2"/>
        <v>Approval Threshold</v>
      </c>
    </row>
    <row r="48">
      <c r="A48" s="25" t="s">
        <v>1399</v>
      </c>
      <c r="B48" s="26" t="s">
        <v>1400</v>
      </c>
      <c r="C48" s="27">
        <v>1.67</v>
      </c>
      <c r="D48" s="28">
        <v>466.0</v>
      </c>
      <c r="E48" s="29">
        <v>3.4171968E7</v>
      </c>
      <c r="F48" s="29">
        <v>4.12917E7</v>
      </c>
      <c r="G48" s="15">
        <f t="shared" si="1"/>
        <v>-7119732</v>
      </c>
      <c r="H48" s="16" t="str">
        <f>IF(F48=0,"YES",IF(E48/F48&gt;=1.15, IF(E48+F48&gt;=Validation!$C$24,"YES","NO"),"NO"))</f>
        <v>NO</v>
      </c>
      <c r="I48" s="30">
        <v>400000.0</v>
      </c>
      <c r="J48" s="18" t="str">
        <f t="shared" si="3"/>
        <v>NOT FUNDED</v>
      </c>
      <c r="K48" s="19">
        <f t="shared" si="4"/>
        <v>0</v>
      </c>
      <c r="L48" s="20" t="str">
        <f t="shared" si="2"/>
        <v>Approval Threshold</v>
      </c>
    </row>
    <row r="49">
      <c r="A49" s="25" t="s">
        <v>1401</v>
      </c>
      <c r="B49" s="26" t="s">
        <v>1402</v>
      </c>
      <c r="C49" s="27">
        <v>3.67</v>
      </c>
      <c r="D49" s="28">
        <v>339.0</v>
      </c>
      <c r="E49" s="29">
        <v>1.5468844E7</v>
      </c>
      <c r="F49" s="29">
        <v>2.7548547E7</v>
      </c>
      <c r="G49" s="15">
        <f t="shared" si="1"/>
        <v>-12079703</v>
      </c>
      <c r="H49" s="16" t="str">
        <f>IF(F49=0,"YES",IF(E49/F49&gt;=1.15, IF(E49+F49&gt;=Validation!$C$24,"YES","NO"),"NO"))</f>
        <v>NO</v>
      </c>
      <c r="I49" s="30">
        <v>100000.0</v>
      </c>
      <c r="J49" s="18" t="str">
        <f t="shared" si="3"/>
        <v>NOT FUNDED</v>
      </c>
      <c r="K49" s="19">
        <f t="shared" si="4"/>
        <v>0</v>
      </c>
      <c r="L49" s="20" t="str">
        <f t="shared" si="2"/>
        <v>Approval Threshold</v>
      </c>
    </row>
    <row r="50">
      <c r="A50" s="25" t="s">
        <v>1403</v>
      </c>
      <c r="B50" s="26" t="s">
        <v>1404</v>
      </c>
      <c r="C50" s="27">
        <v>3.83</v>
      </c>
      <c r="D50" s="28">
        <v>335.0</v>
      </c>
      <c r="E50" s="29">
        <v>1.8011843E7</v>
      </c>
      <c r="F50" s="29">
        <v>3.0134301E7</v>
      </c>
      <c r="G50" s="15">
        <f t="shared" si="1"/>
        <v>-12122458</v>
      </c>
      <c r="H50" s="16" t="str">
        <f>IF(F50=0,"YES",IF(E50/F50&gt;=1.15, IF(E50+F50&gt;=Validation!$C$24,"YES","NO"),"NO"))</f>
        <v>NO</v>
      </c>
      <c r="I50" s="30">
        <v>200000.0</v>
      </c>
      <c r="J50" s="18" t="str">
        <f t="shared" si="3"/>
        <v>NOT FUNDED</v>
      </c>
      <c r="K50" s="19">
        <f t="shared" si="4"/>
        <v>0</v>
      </c>
      <c r="L50" s="20" t="str">
        <f t="shared" si="2"/>
        <v>Approval Threshold</v>
      </c>
    </row>
    <row r="51">
      <c r="A51" s="25" t="s">
        <v>1405</v>
      </c>
      <c r="B51" s="26" t="s">
        <v>1406</v>
      </c>
      <c r="C51" s="27">
        <v>3.78</v>
      </c>
      <c r="D51" s="28">
        <v>322.0</v>
      </c>
      <c r="E51" s="29">
        <v>1.790241E7</v>
      </c>
      <c r="F51" s="29">
        <v>3.0444769E7</v>
      </c>
      <c r="G51" s="15">
        <f t="shared" si="1"/>
        <v>-12542359</v>
      </c>
      <c r="H51" s="16" t="str">
        <f>IF(F51=0,"YES",IF(E51/F51&gt;=1.15, IF(E51+F51&gt;=Validation!$C$24,"YES","NO"),"NO"))</f>
        <v>NO</v>
      </c>
      <c r="I51" s="30">
        <v>150000.0</v>
      </c>
      <c r="J51" s="18" t="str">
        <f t="shared" si="3"/>
        <v>NOT FUNDED</v>
      </c>
      <c r="K51" s="19">
        <f t="shared" si="4"/>
        <v>0</v>
      </c>
      <c r="L51" s="20" t="str">
        <f t="shared" si="2"/>
        <v>Approval Threshold</v>
      </c>
    </row>
    <row r="52">
      <c r="A52" s="25" t="s">
        <v>1407</v>
      </c>
      <c r="B52" s="26" t="s">
        <v>1408</v>
      </c>
      <c r="C52" s="27">
        <v>3.33</v>
      </c>
      <c r="D52" s="28">
        <v>387.0</v>
      </c>
      <c r="E52" s="29">
        <v>1.9386661E7</v>
      </c>
      <c r="F52" s="29">
        <v>3.3019635E7</v>
      </c>
      <c r="G52" s="15">
        <f t="shared" si="1"/>
        <v>-13632974</v>
      </c>
      <c r="H52" s="16" t="str">
        <f>IF(F52=0,"YES",IF(E52/F52&gt;=1.15, IF(E52+F52&gt;=Validation!$C$24,"YES","NO"),"NO"))</f>
        <v>NO</v>
      </c>
      <c r="I52" s="30">
        <v>500000.0</v>
      </c>
      <c r="J52" s="18" t="str">
        <f t="shared" si="3"/>
        <v>NOT FUNDED</v>
      </c>
      <c r="K52" s="19">
        <f t="shared" si="4"/>
        <v>0</v>
      </c>
      <c r="L52" s="20" t="str">
        <f t="shared" si="2"/>
        <v>Approval Threshold</v>
      </c>
    </row>
    <row r="53">
      <c r="A53" s="25" t="s">
        <v>1409</v>
      </c>
      <c r="B53" s="26" t="s">
        <v>1410</v>
      </c>
      <c r="C53" s="27">
        <v>2.56</v>
      </c>
      <c r="D53" s="28">
        <v>365.0</v>
      </c>
      <c r="E53" s="29">
        <v>2.0983757E7</v>
      </c>
      <c r="F53" s="29">
        <v>3.7291474E7</v>
      </c>
      <c r="G53" s="15">
        <f t="shared" si="1"/>
        <v>-16307717</v>
      </c>
      <c r="H53" s="16" t="str">
        <f>IF(F53=0,"YES",IF(E53/F53&gt;=1.15, IF(E53+F53&gt;=Validation!$C$24,"YES","NO"),"NO"))</f>
        <v>NO</v>
      </c>
      <c r="I53" s="30">
        <v>500000.0</v>
      </c>
      <c r="J53" s="18" t="str">
        <f t="shared" si="3"/>
        <v>NOT FUNDED</v>
      </c>
      <c r="K53" s="19">
        <f t="shared" si="4"/>
        <v>0</v>
      </c>
      <c r="L53" s="20" t="str">
        <f t="shared" si="2"/>
        <v>Approval Threshold</v>
      </c>
    </row>
    <row r="54">
      <c r="A54" s="25" t="s">
        <v>1411</v>
      </c>
      <c r="B54" s="26" t="s">
        <v>1412</v>
      </c>
      <c r="C54" s="27">
        <v>3.11</v>
      </c>
      <c r="D54" s="28">
        <v>367.0</v>
      </c>
      <c r="E54" s="29">
        <v>1.6536422E7</v>
      </c>
      <c r="F54" s="29">
        <v>3.3244594E7</v>
      </c>
      <c r="G54" s="15">
        <f t="shared" si="1"/>
        <v>-16708172</v>
      </c>
      <c r="H54" s="16" t="str">
        <f>IF(F54=0,"YES",IF(E54/F54&gt;=1.15, IF(E54+F54&gt;=Validation!$C$24,"YES","NO"),"NO"))</f>
        <v>NO</v>
      </c>
      <c r="I54" s="30">
        <v>100000.0</v>
      </c>
      <c r="J54" s="18" t="str">
        <f t="shared" si="3"/>
        <v>NOT FUNDED</v>
      </c>
      <c r="K54" s="19">
        <f t="shared" si="4"/>
        <v>0</v>
      </c>
      <c r="L54" s="20" t="str">
        <f t="shared" si="2"/>
        <v>Approval Threshold</v>
      </c>
    </row>
    <row r="55">
      <c r="A55" s="25" t="s">
        <v>1413</v>
      </c>
      <c r="B55" s="26" t="s">
        <v>1414</v>
      </c>
      <c r="C55" s="27">
        <v>2.83</v>
      </c>
      <c r="D55" s="28">
        <v>429.0</v>
      </c>
      <c r="E55" s="29">
        <v>2.2164354E7</v>
      </c>
      <c r="F55" s="29">
        <v>3.8995228E7</v>
      </c>
      <c r="G55" s="15">
        <f t="shared" si="1"/>
        <v>-16830874</v>
      </c>
      <c r="H55" s="16" t="str">
        <f>IF(F55=0,"YES",IF(E55/F55&gt;=1.15, IF(E55+F55&gt;=Validation!$C$24,"YES","NO"),"NO"))</f>
        <v>NO</v>
      </c>
      <c r="I55" s="30">
        <v>200000.0</v>
      </c>
      <c r="J55" s="18" t="str">
        <f t="shared" si="3"/>
        <v>NOT FUNDED</v>
      </c>
      <c r="K55" s="19">
        <f t="shared" si="4"/>
        <v>0</v>
      </c>
      <c r="L55" s="20" t="str">
        <f t="shared" si="2"/>
        <v>Approval Threshold</v>
      </c>
    </row>
    <row r="56">
      <c r="A56" s="25" t="s">
        <v>1415</v>
      </c>
      <c r="B56" s="26" t="s">
        <v>1416</v>
      </c>
      <c r="C56" s="27">
        <v>2.67</v>
      </c>
      <c r="D56" s="28">
        <v>336.0</v>
      </c>
      <c r="E56" s="29">
        <v>1.0572404E7</v>
      </c>
      <c r="F56" s="29">
        <v>3.0604459E7</v>
      </c>
      <c r="G56" s="15">
        <f t="shared" si="1"/>
        <v>-20032055</v>
      </c>
      <c r="H56" s="16" t="str">
        <f>IF(F56=0,"YES",IF(E56/F56&gt;=1.15, IF(E56+F56&gt;=Validation!$C$24,"YES","NO"),"NO"))</f>
        <v>NO</v>
      </c>
      <c r="I56" s="30">
        <v>150000.0</v>
      </c>
      <c r="J56" s="18" t="str">
        <f t="shared" si="3"/>
        <v>NOT FUNDED</v>
      </c>
      <c r="K56" s="19">
        <f t="shared" si="4"/>
        <v>0</v>
      </c>
      <c r="L56" s="20" t="str">
        <f t="shared" si="2"/>
        <v>Approval Threshold</v>
      </c>
    </row>
    <row r="57">
      <c r="A57" s="25" t="s">
        <v>1417</v>
      </c>
      <c r="B57" s="26" t="s">
        <v>1418</v>
      </c>
      <c r="C57" s="27">
        <v>3.0</v>
      </c>
      <c r="D57" s="28">
        <v>412.0</v>
      </c>
      <c r="E57" s="29">
        <v>1.1359148E7</v>
      </c>
      <c r="F57" s="29">
        <v>3.5765774E7</v>
      </c>
      <c r="G57" s="15">
        <f t="shared" si="1"/>
        <v>-24406626</v>
      </c>
      <c r="H57" s="16" t="str">
        <f>IF(F57=0,"YES",IF(E57/F57&gt;=1.15, IF(E57+F57&gt;=Validation!$C$24,"YES","NO"),"NO"))</f>
        <v>NO</v>
      </c>
      <c r="I57" s="30">
        <v>500000.0</v>
      </c>
      <c r="J57" s="18" t="str">
        <f t="shared" si="3"/>
        <v>NOT FUNDED</v>
      </c>
      <c r="K57" s="19">
        <f t="shared" si="4"/>
        <v>0</v>
      </c>
      <c r="L57" s="20" t="str">
        <f t="shared" si="2"/>
        <v>Approval Threshold</v>
      </c>
    </row>
    <row r="58">
      <c r="A58" s="25" t="s">
        <v>1419</v>
      </c>
      <c r="B58" s="26" t="s">
        <v>1420</v>
      </c>
      <c r="C58" s="27">
        <v>2.0</v>
      </c>
      <c r="D58" s="28">
        <v>438.0</v>
      </c>
      <c r="E58" s="29">
        <v>1.5913223E7</v>
      </c>
      <c r="F58" s="29">
        <v>4.3507561E7</v>
      </c>
      <c r="G58" s="15">
        <f t="shared" si="1"/>
        <v>-27594338</v>
      </c>
      <c r="H58" s="16" t="str">
        <f>IF(F58=0,"YES",IF(E58/F58&gt;=1.15, IF(E58+F58&gt;=Validation!$C$24,"YES","NO"),"NO"))</f>
        <v>NO</v>
      </c>
      <c r="I58" s="30">
        <v>1000000.0</v>
      </c>
      <c r="J58" s="18" t="str">
        <f t="shared" si="3"/>
        <v>NOT FUNDED</v>
      </c>
      <c r="K58" s="19">
        <f t="shared" si="4"/>
        <v>0</v>
      </c>
      <c r="L58" s="20" t="str">
        <f t="shared" si="2"/>
        <v>Approval Threshold</v>
      </c>
    </row>
    <row r="59">
      <c r="A59" s="25" t="s">
        <v>1421</v>
      </c>
      <c r="B59" s="26" t="s">
        <v>1422</v>
      </c>
      <c r="C59" s="27">
        <v>2.33</v>
      </c>
      <c r="D59" s="28">
        <v>366.0</v>
      </c>
      <c r="E59" s="29">
        <v>6836765.0</v>
      </c>
      <c r="F59" s="29">
        <v>3.4797554E7</v>
      </c>
      <c r="G59" s="15">
        <f t="shared" si="1"/>
        <v>-27960789</v>
      </c>
      <c r="H59" s="16" t="str">
        <f>IF(F59=0,"YES",IF(E59/F59&gt;=1.15, IF(E59+F59&gt;=Validation!$C$24,"YES","NO"),"NO"))</f>
        <v>NO</v>
      </c>
      <c r="I59" s="30">
        <v>250000.0</v>
      </c>
      <c r="J59" s="18" t="str">
        <f t="shared" si="3"/>
        <v>NOT FUNDED</v>
      </c>
      <c r="K59" s="19">
        <f t="shared" si="4"/>
        <v>0</v>
      </c>
      <c r="L59" s="20" t="str">
        <f t="shared" si="2"/>
        <v>Approval Threshold</v>
      </c>
    </row>
    <row r="60">
      <c r="A60" s="25" t="s">
        <v>1423</v>
      </c>
      <c r="B60" s="26" t="s">
        <v>1424</v>
      </c>
      <c r="C60" s="27">
        <v>2.58</v>
      </c>
      <c r="D60" s="28">
        <v>453.0</v>
      </c>
      <c r="E60" s="29">
        <v>7786291.0</v>
      </c>
      <c r="F60" s="29">
        <v>4.0396163E7</v>
      </c>
      <c r="G60" s="15">
        <f t="shared" si="1"/>
        <v>-32609872</v>
      </c>
      <c r="H60" s="16" t="str">
        <f>IF(F60=0,"YES",IF(E60/F60&gt;=1.15, IF(E60+F60&gt;=Validation!$C$24,"YES","NO"),"NO"))</f>
        <v>NO</v>
      </c>
      <c r="I60" s="30">
        <v>5000000.0</v>
      </c>
      <c r="J60" s="18" t="str">
        <f t="shared" si="3"/>
        <v>NOT FUNDED</v>
      </c>
      <c r="K60" s="19">
        <f t="shared" si="4"/>
        <v>0</v>
      </c>
      <c r="L60" s="20" t="str">
        <f t="shared" si="2"/>
        <v>Approval Threshold</v>
      </c>
    </row>
    <row r="61">
      <c r="A61" s="25" t="s">
        <v>1425</v>
      </c>
      <c r="B61" s="26" t="s">
        <v>1426</v>
      </c>
      <c r="C61" s="27">
        <v>2.11</v>
      </c>
      <c r="D61" s="28">
        <v>364.0</v>
      </c>
      <c r="E61" s="29">
        <v>4498324.0</v>
      </c>
      <c r="F61" s="29">
        <v>3.8074191E7</v>
      </c>
      <c r="G61" s="15">
        <f t="shared" si="1"/>
        <v>-33575867</v>
      </c>
      <c r="H61" s="16" t="str">
        <f>IF(F61=0,"YES",IF(E61/F61&gt;=1.15, IF(E61+F61&gt;=Validation!$C$24,"YES","NO"),"NO"))</f>
        <v>NO</v>
      </c>
      <c r="I61" s="30">
        <v>250000.0</v>
      </c>
      <c r="J61" s="18" t="str">
        <f t="shared" si="3"/>
        <v>NOT FUNDED</v>
      </c>
      <c r="K61" s="19">
        <f t="shared" si="4"/>
        <v>0</v>
      </c>
      <c r="L61" s="20" t="str">
        <f t="shared" si="2"/>
        <v>Approval Threshold</v>
      </c>
    </row>
  </sheetData>
  <autoFilter ref="$A$1:$I$61">
    <sortState ref="A1:I61">
      <sortCondition descending="1" ref="G1:G61"/>
      <sortCondition ref="A1:A61"/>
    </sortState>
  </autoFilter>
  <conditionalFormatting sqref="J2:J61">
    <cfRule type="cellIs" dxfId="0" priority="1" operator="equal">
      <formula>"FUNDED"</formula>
    </cfRule>
  </conditionalFormatting>
  <conditionalFormatting sqref="J2:J61">
    <cfRule type="cellIs" dxfId="1" priority="2" operator="equal">
      <formula>"NOT FUNDED"</formula>
    </cfRule>
  </conditionalFormatting>
  <conditionalFormatting sqref="L2:L61">
    <cfRule type="cellIs" dxfId="0" priority="3" operator="greaterThan">
      <formula>999</formula>
    </cfRule>
  </conditionalFormatting>
  <conditionalFormatting sqref="L2:L61">
    <cfRule type="cellIs" dxfId="0" priority="4" operator="greaterThan">
      <formula>999</formula>
    </cfRule>
  </conditionalFormatting>
  <conditionalFormatting sqref="L2:L61">
    <cfRule type="containsText" dxfId="1" priority="5" operator="containsText" text="NOT FUNDED">
      <formula>NOT(ISERROR(SEARCH(("NOT FUNDED"),(L2))))</formula>
    </cfRule>
  </conditionalFormatting>
  <conditionalFormatting sqref="L2:L61">
    <cfRule type="cellIs" dxfId="2" priority="6" operator="equal">
      <formula>"Over Budget"</formula>
    </cfRule>
  </conditionalFormatting>
  <conditionalFormatting sqref="L2:L61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25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10" t="s">
        <v>216</v>
      </c>
      <c r="B2" s="21" t="s">
        <v>217</v>
      </c>
      <c r="C2" s="12">
        <v>5.0</v>
      </c>
      <c r="D2" s="13">
        <v>1941.0</v>
      </c>
      <c r="E2" s="14">
        <v>3.82987353E8</v>
      </c>
      <c r="F2" s="14">
        <v>2.8429877E7</v>
      </c>
      <c r="G2" s="15">
        <f t="shared" ref="G2:G106" si="1">E2-F2</f>
        <v>354557476</v>
      </c>
      <c r="H2" s="16" t="str">
        <f>IF(F2=0,"YES",IF(E2/F2&gt;=1.15, IF(E2+F2&gt;=Validation!$C$24,"YES","NO"),"NO"))</f>
        <v>YES</v>
      </c>
      <c r="I2" s="17">
        <v>25000.0</v>
      </c>
      <c r="J2" s="18" t="str">
        <f>If(Validation!C2&gt;=I2,IF(H2="Yes","FUNDED","NOT FUNDED"),"NOT FUNDED")</f>
        <v>FUNDED</v>
      </c>
      <c r="K2" s="19">
        <f>If(Validation!C3&gt;=I2,Validation!C3-I2,Validation!C3)</f>
        <v>225000</v>
      </c>
      <c r="L2" s="20" t="str">
        <f t="shared" ref="L2:L106" si="2">If(H2="YES",IF(J2="FUNDED","","Over Budget"),"Approval Threshold")</f>
        <v/>
      </c>
    </row>
    <row r="3">
      <c r="A3" s="10" t="s">
        <v>218</v>
      </c>
      <c r="B3" s="21" t="s">
        <v>219</v>
      </c>
      <c r="C3" s="12">
        <v>4.8</v>
      </c>
      <c r="D3" s="13">
        <v>2250.0</v>
      </c>
      <c r="E3" s="14">
        <v>3.32271809E8</v>
      </c>
      <c r="F3" s="14">
        <v>4.4545139E7</v>
      </c>
      <c r="G3" s="15">
        <f t="shared" si="1"/>
        <v>287726670</v>
      </c>
      <c r="H3" s="16" t="str">
        <f>IF(F3=0,"YES",IF(E3/F3&gt;=1.15, IF(E3+F3&gt;=Validation!$C$24,"YES","NO"),"NO"))</f>
        <v>YES</v>
      </c>
      <c r="I3" s="17">
        <v>46850.0</v>
      </c>
      <c r="J3" s="18" t="str">
        <f t="shared" ref="J3:J106" si="3">If(K2&gt;=I3,IF(H3="Yes","FUNDED","NOT FUNDED"),"NOT FUNDED")</f>
        <v>FUNDED</v>
      </c>
      <c r="K3" s="19">
        <f t="shared" ref="K3:K106" si="4">If(J3="FUNDED",IF(K2&gt;=I3,(K2-I3),K2),K2)</f>
        <v>178150</v>
      </c>
      <c r="L3" s="20" t="str">
        <f t="shared" si="2"/>
        <v/>
      </c>
    </row>
    <row r="4">
      <c r="A4" s="10" t="s">
        <v>220</v>
      </c>
      <c r="B4" s="21" t="s">
        <v>221</v>
      </c>
      <c r="C4" s="12">
        <v>4.89</v>
      </c>
      <c r="D4" s="13">
        <v>1683.0</v>
      </c>
      <c r="E4" s="14">
        <v>2.81473108E8</v>
      </c>
      <c r="F4" s="14">
        <v>4.1286803E7</v>
      </c>
      <c r="G4" s="15">
        <f t="shared" si="1"/>
        <v>240186305</v>
      </c>
      <c r="H4" s="16" t="str">
        <f>IF(F4=0,"YES",IF(E4/F4&gt;=1.15, IF(E4+F4&gt;=Validation!$C$24,"YES","NO"),"NO"))</f>
        <v>YES</v>
      </c>
      <c r="I4" s="17">
        <v>40000.0</v>
      </c>
      <c r="J4" s="18" t="str">
        <f t="shared" si="3"/>
        <v>FUNDED</v>
      </c>
      <c r="K4" s="19">
        <f t="shared" si="4"/>
        <v>138150</v>
      </c>
      <c r="L4" s="20" t="str">
        <f t="shared" si="2"/>
        <v/>
      </c>
    </row>
    <row r="5">
      <c r="A5" s="10" t="s">
        <v>222</v>
      </c>
      <c r="B5" s="21" t="s">
        <v>223</v>
      </c>
      <c r="C5" s="12">
        <v>2.56</v>
      </c>
      <c r="D5" s="13">
        <v>552.0</v>
      </c>
      <c r="E5" s="14">
        <v>2.49100057E8</v>
      </c>
      <c r="F5" s="14">
        <v>5.2561262E7</v>
      </c>
      <c r="G5" s="15">
        <f t="shared" si="1"/>
        <v>196538795</v>
      </c>
      <c r="H5" s="16" t="str">
        <f>IF(F5=0,"YES",IF(E5/F5&gt;=1.15, IF(E5+F5&gt;=Validation!$C$24,"YES","NO"),"NO"))</f>
        <v>YES</v>
      </c>
      <c r="I5" s="17">
        <v>40000.0</v>
      </c>
      <c r="J5" s="18" t="str">
        <f t="shared" si="3"/>
        <v>FUNDED</v>
      </c>
      <c r="K5" s="19">
        <f t="shared" si="4"/>
        <v>98150</v>
      </c>
      <c r="L5" s="20" t="str">
        <f t="shared" si="2"/>
        <v/>
      </c>
    </row>
    <row r="6">
      <c r="A6" s="10" t="s">
        <v>224</v>
      </c>
      <c r="B6" s="21" t="s">
        <v>225</v>
      </c>
      <c r="C6" s="12">
        <v>4.67</v>
      </c>
      <c r="D6" s="13">
        <v>1940.0</v>
      </c>
      <c r="E6" s="14">
        <v>2.08605482E8</v>
      </c>
      <c r="F6" s="14">
        <v>6.9317684E7</v>
      </c>
      <c r="G6" s="15">
        <f t="shared" si="1"/>
        <v>139287798</v>
      </c>
      <c r="H6" s="16" t="str">
        <f>IF(F6=0,"YES",IF(E6/F6&gt;=1.15, IF(E6+F6&gt;=Validation!$C$24,"YES","NO"),"NO"))</f>
        <v>YES</v>
      </c>
      <c r="I6" s="17">
        <v>50000.0</v>
      </c>
      <c r="J6" s="18" t="str">
        <f t="shared" si="3"/>
        <v>FUNDED</v>
      </c>
      <c r="K6" s="19">
        <f t="shared" si="4"/>
        <v>48150</v>
      </c>
      <c r="L6" s="20" t="str">
        <f t="shared" si="2"/>
        <v/>
      </c>
    </row>
    <row r="7">
      <c r="A7" s="10" t="s">
        <v>226</v>
      </c>
      <c r="B7" s="21" t="s">
        <v>227</v>
      </c>
      <c r="C7" s="12">
        <v>4.62</v>
      </c>
      <c r="D7" s="13">
        <v>1494.0</v>
      </c>
      <c r="E7" s="14">
        <v>1.82675588E8</v>
      </c>
      <c r="F7" s="14">
        <v>5.102112E7</v>
      </c>
      <c r="G7" s="15">
        <f t="shared" si="1"/>
        <v>131654468</v>
      </c>
      <c r="H7" s="16" t="str">
        <f>IF(F7=0,"YES",IF(E7/F7&gt;=1.15, IF(E7+F7&gt;=Validation!$C$24,"YES","NO"),"NO"))</f>
        <v>YES</v>
      </c>
      <c r="I7" s="17">
        <v>30000.0</v>
      </c>
      <c r="J7" s="18" t="str">
        <f t="shared" si="3"/>
        <v>FUNDED</v>
      </c>
      <c r="K7" s="19">
        <f t="shared" si="4"/>
        <v>18150</v>
      </c>
      <c r="L7" s="20" t="str">
        <f t="shared" si="2"/>
        <v/>
      </c>
    </row>
    <row r="8">
      <c r="A8" s="10" t="s">
        <v>228</v>
      </c>
      <c r="B8" s="21" t="s">
        <v>229</v>
      </c>
      <c r="C8" s="12">
        <v>4.06</v>
      </c>
      <c r="D8" s="13">
        <v>816.0</v>
      </c>
      <c r="E8" s="14">
        <v>1.6926484E8</v>
      </c>
      <c r="F8" s="14">
        <v>5.5606987E7</v>
      </c>
      <c r="G8" s="15">
        <f t="shared" si="1"/>
        <v>113657853</v>
      </c>
      <c r="H8" s="16" t="str">
        <f>IF(F8=0,"YES",IF(E8/F8&gt;=1.15, IF(E8+F8&gt;=Validation!$C$24,"YES","NO"),"NO"))</f>
        <v>YES</v>
      </c>
      <c r="I8" s="17">
        <v>40000.0</v>
      </c>
      <c r="J8" s="18" t="str">
        <f t="shared" si="3"/>
        <v>NOT FUNDED</v>
      </c>
      <c r="K8" s="19">
        <f t="shared" si="4"/>
        <v>18150</v>
      </c>
      <c r="L8" s="20" t="str">
        <f t="shared" si="2"/>
        <v>Over Budget</v>
      </c>
    </row>
    <row r="9">
      <c r="A9" s="10" t="s">
        <v>230</v>
      </c>
      <c r="B9" s="21" t="s">
        <v>231</v>
      </c>
      <c r="C9" s="12">
        <v>4.47</v>
      </c>
      <c r="D9" s="13">
        <v>1144.0</v>
      </c>
      <c r="E9" s="14">
        <v>1.70154646E8</v>
      </c>
      <c r="F9" s="14">
        <v>5.7666361E7</v>
      </c>
      <c r="G9" s="15">
        <f t="shared" si="1"/>
        <v>112488285</v>
      </c>
      <c r="H9" s="16" t="str">
        <f>IF(F9=0,"YES",IF(E9/F9&gt;=1.15, IF(E9+F9&gt;=Validation!$C$24,"YES","NO"),"NO"))</f>
        <v>YES</v>
      </c>
      <c r="I9" s="17">
        <v>30000.0</v>
      </c>
      <c r="J9" s="18" t="str">
        <f t="shared" si="3"/>
        <v>NOT FUNDED</v>
      </c>
      <c r="K9" s="19">
        <f t="shared" si="4"/>
        <v>18150</v>
      </c>
      <c r="L9" s="20" t="str">
        <f t="shared" si="2"/>
        <v>Over Budget</v>
      </c>
    </row>
    <row r="10">
      <c r="A10" s="10" t="s">
        <v>232</v>
      </c>
      <c r="B10" s="21" t="s">
        <v>233</v>
      </c>
      <c r="C10" s="12">
        <v>4.44</v>
      </c>
      <c r="D10" s="13">
        <v>739.0</v>
      </c>
      <c r="E10" s="14">
        <v>1.53560223E8</v>
      </c>
      <c r="F10" s="14">
        <v>4.4595144E7</v>
      </c>
      <c r="G10" s="15">
        <f t="shared" si="1"/>
        <v>108965079</v>
      </c>
      <c r="H10" s="16" t="str">
        <f>IF(F10=0,"YES",IF(E10/F10&gt;=1.15, IF(E10+F10&gt;=Validation!$C$24,"YES","NO"),"NO"))</f>
        <v>YES</v>
      </c>
      <c r="I10" s="17">
        <v>4500.0</v>
      </c>
      <c r="J10" s="18" t="str">
        <f t="shared" si="3"/>
        <v>FUNDED</v>
      </c>
      <c r="K10" s="19">
        <f t="shared" si="4"/>
        <v>13650</v>
      </c>
      <c r="L10" s="20" t="str">
        <f t="shared" si="2"/>
        <v/>
      </c>
    </row>
    <row r="11">
      <c r="A11" s="10" t="s">
        <v>234</v>
      </c>
      <c r="B11" s="21" t="s">
        <v>235</v>
      </c>
      <c r="C11" s="12">
        <v>4.5</v>
      </c>
      <c r="D11" s="13">
        <v>934.0</v>
      </c>
      <c r="E11" s="14">
        <v>1.38055058E8</v>
      </c>
      <c r="F11" s="14">
        <v>5.7847002E7</v>
      </c>
      <c r="G11" s="15">
        <f t="shared" si="1"/>
        <v>80208056</v>
      </c>
      <c r="H11" s="16" t="str">
        <f>IF(F11=0,"YES",IF(E11/F11&gt;=1.15, IF(E11+F11&gt;=Validation!$C$24,"YES","NO"),"NO"))</f>
        <v>YES</v>
      </c>
      <c r="I11" s="17">
        <v>100000.0</v>
      </c>
      <c r="J11" s="18" t="str">
        <f t="shared" si="3"/>
        <v>NOT FUNDED</v>
      </c>
      <c r="K11" s="19">
        <f t="shared" si="4"/>
        <v>13650</v>
      </c>
      <c r="L11" s="20" t="str">
        <f t="shared" si="2"/>
        <v>Over Budget</v>
      </c>
    </row>
    <row r="12">
      <c r="A12" s="10" t="s">
        <v>236</v>
      </c>
      <c r="B12" s="21" t="s">
        <v>237</v>
      </c>
      <c r="C12" s="12">
        <v>4.42</v>
      </c>
      <c r="D12" s="13">
        <v>632.0</v>
      </c>
      <c r="E12" s="14">
        <v>1.25737826E8</v>
      </c>
      <c r="F12" s="14">
        <v>5.7549249E7</v>
      </c>
      <c r="G12" s="15">
        <f t="shared" si="1"/>
        <v>68188577</v>
      </c>
      <c r="H12" s="16" t="str">
        <f>IF(F12=0,"YES",IF(E12/F12&gt;=1.15, IF(E12+F12&gt;=Validation!$C$24,"YES","NO"),"NO"))</f>
        <v>YES</v>
      </c>
      <c r="I12" s="17">
        <v>24000.0</v>
      </c>
      <c r="J12" s="18" t="str">
        <f t="shared" si="3"/>
        <v>NOT FUNDED</v>
      </c>
      <c r="K12" s="19">
        <f t="shared" si="4"/>
        <v>13650</v>
      </c>
      <c r="L12" s="20" t="str">
        <f t="shared" si="2"/>
        <v>Over Budget</v>
      </c>
    </row>
    <row r="13">
      <c r="A13" s="10" t="s">
        <v>238</v>
      </c>
      <c r="B13" s="21" t="s">
        <v>239</v>
      </c>
      <c r="C13" s="12">
        <v>4.33</v>
      </c>
      <c r="D13" s="13">
        <v>441.0</v>
      </c>
      <c r="E13" s="14">
        <v>1.08943027E8</v>
      </c>
      <c r="F13" s="14">
        <v>4.3768095E7</v>
      </c>
      <c r="G13" s="15">
        <f t="shared" si="1"/>
        <v>65174932</v>
      </c>
      <c r="H13" s="16" t="str">
        <f>IF(F13=0,"YES",IF(E13/F13&gt;=1.15, IF(E13+F13&gt;=Validation!$C$24,"YES","NO"),"NO"))</f>
        <v>YES</v>
      </c>
      <c r="I13" s="17">
        <v>40000.0</v>
      </c>
      <c r="J13" s="18" t="str">
        <f t="shared" si="3"/>
        <v>NOT FUNDED</v>
      </c>
      <c r="K13" s="19">
        <f t="shared" si="4"/>
        <v>13650</v>
      </c>
      <c r="L13" s="20" t="str">
        <f t="shared" si="2"/>
        <v>Over Budget</v>
      </c>
    </row>
    <row r="14">
      <c r="A14" s="10" t="s">
        <v>240</v>
      </c>
      <c r="B14" s="21" t="s">
        <v>241</v>
      </c>
      <c r="C14" s="12">
        <v>4.57</v>
      </c>
      <c r="D14" s="13">
        <v>1100.0</v>
      </c>
      <c r="E14" s="14">
        <v>1.28847054E8</v>
      </c>
      <c r="F14" s="14">
        <v>6.3763985E7</v>
      </c>
      <c r="G14" s="15">
        <f t="shared" si="1"/>
        <v>65083069</v>
      </c>
      <c r="H14" s="16" t="str">
        <f>IF(F14=0,"YES",IF(E14/F14&gt;=1.15, IF(E14+F14&gt;=Validation!$C$24,"YES","NO"),"NO"))</f>
        <v>YES</v>
      </c>
      <c r="I14" s="17">
        <v>75000.0</v>
      </c>
      <c r="J14" s="18" t="str">
        <f t="shared" si="3"/>
        <v>NOT FUNDED</v>
      </c>
      <c r="K14" s="19">
        <f t="shared" si="4"/>
        <v>13650</v>
      </c>
      <c r="L14" s="20" t="str">
        <f t="shared" si="2"/>
        <v>Over Budget</v>
      </c>
    </row>
    <row r="15">
      <c r="A15" s="10" t="s">
        <v>242</v>
      </c>
      <c r="B15" s="21" t="s">
        <v>243</v>
      </c>
      <c r="C15" s="12">
        <v>4.33</v>
      </c>
      <c r="D15" s="13">
        <v>596.0</v>
      </c>
      <c r="E15" s="14">
        <v>1.17626802E8</v>
      </c>
      <c r="F15" s="14">
        <v>5.4806123E7</v>
      </c>
      <c r="G15" s="15">
        <f t="shared" si="1"/>
        <v>62820679</v>
      </c>
      <c r="H15" s="16" t="str">
        <f>IF(F15=0,"YES",IF(E15/F15&gt;=1.15, IF(E15+F15&gt;=Validation!$C$24,"YES","NO"),"NO"))</f>
        <v>YES</v>
      </c>
      <c r="I15" s="17">
        <v>50000.0</v>
      </c>
      <c r="J15" s="18" t="str">
        <f t="shared" si="3"/>
        <v>NOT FUNDED</v>
      </c>
      <c r="K15" s="19">
        <f t="shared" si="4"/>
        <v>13650</v>
      </c>
      <c r="L15" s="20" t="str">
        <f t="shared" si="2"/>
        <v>Over Budget</v>
      </c>
    </row>
    <row r="16">
      <c r="A16" s="10" t="s">
        <v>244</v>
      </c>
      <c r="B16" s="21" t="s">
        <v>245</v>
      </c>
      <c r="C16" s="12">
        <v>2.83</v>
      </c>
      <c r="D16" s="13">
        <v>366.0</v>
      </c>
      <c r="E16" s="14">
        <v>1.12655242E8</v>
      </c>
      <c r="F16" s="14">
        <v>5.207216E7</v>
      </c>
      <c r="G16" s="15">
        <f t="shared" si="1"/>
        <v>60583082</v>
      </c>
      <c r="H16" s="16" t="str">
        <f>IF(F16=0,"YES",IF(E16/F16&gt;=1.15, IF(E16+F16&gt;=Validation!$C$24,"YES","NO"),"NO"))</f>
        <v>YES</v>
      </c>
      <c r="I16" s="17">
        <v>60000.0</v>
      </c>
      <c r="J16" s="18" t="str">
        <f t="shared" si="3"/>
        <v>NOT FUNDED</v>
      </c>
      <c r="K16" s="19">
        <f t="shared" si="4"/>
        <v>13650</v>
      </c>
      <c r="L16" s="20" t="str">
        <f t="shared" si="2"/>
        <v>Over Budget</v>
      </c>
    </row>
    <row r="17">
      <c r="A17" s="10" t="s">
        <v>246</v>
      </c>
      <c r="B17" s="21" t="s">
        <v>247</v>
      </c>
      <c r="C17" s="12">
        <v>4.0</v>
      </c>
      <c r="D17" s="13">
        <v>535.0</v>
      </c>
      <c r="E17" s="14">
        <v>9.1749941E7</v>
      </c>
      <c r="F17" s="14">
        <v>4.0750776E7</v>
      </c>
      <c r="G17" s="15">
        <f t="shared" si="1"/>
        <v>50999165</v>
      </c>
      <c r="H17" s="16" t="str">
        <f>IF(F17=0,"YES",IF(E17/F17&gt;=1.15, IF(E17+F17&gt;=Validation!$C$24,"YES","NO"),"NO"))</f>
        <v>YES</v>
      </c>
      <c r="I17" s="17">
        <v>20000.0</v>
      </c>
      <c r="J17" s="18" t="str">
        <f t="shared" si="3"/>
        <v>NOT FUNDED</v>
      </c>
      <c r="K17" s="19">
        <f t="shared" si="4"/>
        <v>13650</v>
      </c>
      <c r="L17" s="20" t="str">
        <f t="shared" si="2"/>
        <v>Over Budget</v>
      </c>
    </row>
    <row r="18">
      <c r="A18" s="10" t="s">
        <v>248</v>
      </c>
      <c r="B18" s="21" t="s">
        <v>249</v>
      </c>
      <c r="C18" s="12">
        <v>4.5</v>
      </c>
      <c r="D18" s="13">
        <v>596.0</v>
      </c>
      <c r="E18" s="14">
        <v>1.01563709E8</v>
      </c>
      <c r="F18" s="14">
        <v>5.1614274E7</v>
      </c>
      <c r="G18" s="15">
        <f t="shared" si="1"/>
        <v>49949435</v>
      </c>
      <c r="H18" s="16" t="str">
        <f>IF(F18=0,"YES",IF(E18/F18&gt;=1.15, IF(E18+F18&gt;=Validation!$C$24,"YES","NO"),"NO"))</f>
        <v>YES</v>
      </c>
      <c r="I18" s="17">
        <v>50.0</v>
      </c>
      <c r="J18" s="18" t="str">
        <f t="shared" si="3"/>
        <v>FUNDED</v>
      </c>
      <c r="K18" s="19">
        <f t="shared" si="4"/>
        <v>13600</v>
      </c>
      <c r="L18" s="20" t="str">
        <f t="shared" si="2"/>
        <v/>
      </c>
    </row>
    <row r="19">
      <c r="A19" s="10" t="s">
        <v>250</v>
      </c>
      <c r="B19" s="21" t="s">
        <v>251</v>
      </c>
      <c r="C19" s="12">
        <v>4.22</v>
      </c>
      <c r="D19" s="13">
        <v>444.0</v>
      </c>
      <c r="E19" s="14">
        <v>9.9190101E7</v>
      </c>
      <c r="F19" s="14">
        <v>5.1001385E7</v>
      </c>
      <c r="G19" s="15">
        <f t="shared" si="1"/>
        <v>48188716</v>
      </c>
      <c r="H19" s="16" t="str">
        <f>IF(F19=0,"YES",IF(E19/F19&gt;=1.15, IF(E19+F19&gt;=Validation!$C$24,"YES","NO"),"NO"))</f>
        <v>YES</v>
      </c>
      <c r="I19" s="17">
        <v>10000.0</v>
      </c>
      <c r="J19" s="18" t="str">
        <f t="shared" si="3"/>
        <v>FUNDED</v>
      </c>
      <c r="K19" s="19">
        <f t="shared" si="4"/>
        <v>3600</v>
      </c>
      <c r="L19" s="20" t="str">
        <f t="shared" si="2"/>
        <v/>
      </c>
    </row>
    <row r="20">
      <c r="A20" s="10" t="s">
        <v>252</v>
      </c>
      <c r="B20" s="21" t="s">
        <v>253</v>
      </c>
      <c r="C20" s="12">
        <v>4.4</v>
      </c>
      <c r="D20" s="13">
        <v>537.0</v>
      </c>
      <c r="E20" s="14">
        <v>9.3914844E7</v>
      </c>
      <c r="F20" s="14">
        <v>5.4971016E7</v>
      </c>
      <c r="G20" s="15">
        <f t="shared" si="1"/>
        <v>38943828</v>
      </c>
      <c r="H20" s="16" t="str">
        <f>IF(F20=0,"YES",IF(E20/F20&gt;=1.15, IF(E20+F20&gt;=Validation!$C$24,"YES","NO"),"NO"))</f>
        <v>YES</v>
      </c>
      <c r="I20" s="17">
        <v>55000.0</v>
      </c>
      <c r="J20" s="18" t="str">
        <f t="shared" si="3"/>
        <v>NOT FUNDED</v>
      </c>
      <c r="K20" s="19">
        <f t="shared" si="4"/>
        <v>3600</v>
      </c>
      <c r="L20" s="20" t="str">
        <f t="shared" si="2"/>
        <v>Over Budget</v>
      </c>
    </row>
    <row r="21">
      <c r="A21" s="10" t="s">
        <v>254</v>
      </c>
      <c r="B21" s="21" t="s">
        <v>255</v>
      </c>
      <c r="C21" s="12">
        <v>4.67</v>
      </c>
      <c r="D21" s="13">
        <v>609.0</v>
      </c>
      <c r="E21" s="14">
        <v>9.713041E7</v>
      </c>
      <c r="F21" s="14">
        <v>6.0577866E7</v>
      </c>
      <c r="G21" s="15">
        <f t="shared" si="1"/>
        <v>36552544</v>
      </c>
      <c r="H21" s="16" t="str">
        <f>IF(F21=0,"YES",IF(E21/F21&gt;=1.15, IF(E21+F21&gt;=Validation!$C$24,"YES","NO"),"NO"))</f>
        <v>YES</v>
      </c>
      <c r="I21" s="17">
        <v>19992.0</v>
      </c>
      <c r="J21" s="18" t="str">
        <f t="shared" si="3"/>
        <v>NOT FUNDED</v>
      </c>
      <c r="K21" s="19">
        <f t="shared" si="4"/>
        <v>3600</v>
      </c>
      <c r="L21" s="20" t="str">
        <f t="shared" si="2"/>
        <v>Over Budget</v>
      </c>
    </row>
    <row r="22">
      <c r="A22" s="10" t="s">
        <v>256</v>
      </c>
      <c r="B22" s="21" t="s">
        <v>257</v>
      </c>
      <c r="C22" s="12">
        <v>3.97</v>
      </c>
      <c r="D22" s="13">
        <v>353.0</v>
      </c>
      <c r="E22" s="14">
        <v>7.8884384E7</v>
      </c>
      <c r="F22" s="14">
        <v>4.3342114E7</v>
      </c>
      <c r="G22" s="15">
        <f t="shared" si="1"/>
        <v>35542270</v>
      </c>
      <c r="H22" s="16" t="str">
        <f>IF(F22=0,"YES",IF(E22/F22&gt;=1.15, IF(E22+F22&gt;=Validation!$C$24,"YES","NO"),"NO"))</f>
        <v>YES</v>
      </c>
      <c r="I22" s="17">
        <v>5000.0</v>
      </c>
      <c r="J22" s="18" t="str">
        <f t="shared" si="3"/>
        <v>NOT FUNDED</v>
      </c>
      <c r="K22" s="19">
        <f t="shared" si="4"/>
        <v>3600</v>
      </c>
      <c r="L22" s="20" t="str">
        <f t="shared" si="2"/>
        <v>Over Budget</v>
      </c>
    </row>
    <row r="23">
      <c r="A23" s="10" t="s">
        <v>258</v>
      </c>
      <c r="B23" s="21" t="s">
        <v>259</v>
      </c>
      <c r="C23" s="12">
        <v>4.44</v>
      </c>
      <c r="D23" s="13">
        <v>536.0</v>
      </c>
      <c r="E23" s="14">
        <v>9.5959704E7</v>
      </c>
      <c r="F23" s="14">
        <v>6.3088333E7</v>
      </c>
      <c r="G23" s="15">
        <f t="shared" si="1"/>
        <v>32871371</v>
      </c>
      <c r="H23" s="16" t="str">
        <f>IF(F23=0,"YES",IF(E23/F23&gt;=1.15, IF(E23+F23&gt;=Validation!$C$24,"YES","NO"),"NO"))</f>
        <v>YES</v>
      </c>
      <c r="I23" s="17">
        <v>36200.0</v>
      </c>
      <c r="J23" s="18" t="str">
        <f t="shared" si="3"/>
        <v>NOT FUNDED</v>
      </c>
      <c r="K23" s="19">
        <f t="shared" si="4"/>
        <v>3600</v>
      </c>
      <c r="L23" s="20" t="str">
        <f t="shared" si="2"/>
        <v>Over Budget</v>
      </c>
    </row>
    <row r="24">
      <c r="A24" s="10" t="s">
        <v>260</v>
      </c>
      <c r="B24" s="21" t="s">
        <v>261</v>
      </c>
      <c r="C24" s="12">
        <v>4.33</v>
      </c>
      <c r="D24" s="13">
        <v>418.0</v>
      </c>
      <c r="E24" s="14">
        <v>8.8552254E7</v>
      </c>
      <c r="F24" s="14">
        <v>5.6102113E7</v>
      </c>
      <c r="G24" s="15">
        <f t="shared" si="1"/>
        <v>32450141</v>
      </c>
      <c r="H24" s="16" t="str">
        <f>IF(F24=0,"YES",IF(E24/F24&gt;=1.15, IF(E24+F24&gt;=Validation!$C$24,"YES","NO"),"NO"))</f>
        <v>YES</v>
      </c>
      <c r="I24" s="17">
        <v>67000.0</v>
      </c>
      <c r="J24" s="18" t="str">
        <f t="shared" si="3"/>
        <v>NOT FUNDED</v>
      </c>
      <c r="K24" s="19">
        <f t="shared" si="4"/>
        <v>3600</v>
      </c>
      <c r="L24" s="20" t="str">
        <f t="shared" si="2"/>
        <v>Over Budget</v>
      </c>
    </row>
    <row r="25">
      <c r="A25" s="10" t="s">
        <v>262</v>
      </c>
      <c r="B25" s="21" t="s">
        <v>263</v>
      </c>
      <c r="C25" s="12">
        <v>4.5</v>
      </c>
      <c r="D25" s="13">
        <v>438.0</v>
      </c>
      <c r="E25" s="14">
        <v>8.2196481E7</v>
      </c>
      <c r="F25" s="14">
        <v>5.5690609E7</v>
      </c>
      <c r="G25" s="15">
        <f t="shared" si="1"/>
        <v>26505872</v>
      </c>
      <c r="H25" s="16" t="str">
        <f>IF(F25=0,"YES",IF(E25/F25&gt;=1.15, IF(E25+F25&gt;=Validation!$C$24,"YES","NO"),"NO"))</f>
        <v>YES</v>
      </c>
      <c r="I25" s="17">
        <v>11600.0</v>
      </c>
      <c r="J25" s="18" t="str">
        <f t="shared" si="3"/>
        <v>NOT FUNDED</v>
      </c>
      <c r="K25" s="19">
        <f t="shared" si="4"/>
        <v>3600</v>
      </c>
      <c r="L25" s="20" t="str">
        <f t="shared" si="2"/>
        <v>Over Budget</v>
      </c>
    </row>
    <row r="26">
      <c r="A26" s="10" t="s">
        <v>264</v>
      </c>
      <c r="B26" s="21" t="s">
        <v>265</v>
      </c>
      <c r="C26" s="12">
        <v>3.33</v>
      </c>
      <c r="D26" s="13">
        <v>404.0</v>
      </c>
      <c r="E26" s="14">
        <v>7.7114368E7</v>
      </c>
      <c r="F26" s="14">
        <v>5.1019059E7</v>
      </c>
      <c r="G26" s="15">
        <f t="shared" si="1"/>
        <v>26095309</v>
      </c>
      <c r="H26" s="16" t="str">
        <f>IF(F26=0,"YES",IF(E26/F26&gt;=1.15, IF(E26+F26&gt;=Validation!$C$24,"YES","NO"),"NO"))</f>
        <v>YES</v>
      </c>
      <c r="I26" s="17">
        <v>30000.0</v>
      </c>
      <c r="J26" s="18" t="str">
        <f t="shared" si="3"/>
        <v>NOT FUNDED</v>
      </c>
      <c r="K26" s="19">
        <f t="shared" si="4"/>
        <v>3600</v>
      </c>
      <c r="L26" s="20" t="str">
        <f t="shared" si="2"/>
        <v>Over Budget</v>
      </c>
    </row>
    <row r="27">
      <c r="A27" s="10" t="s">
        <v>266</v>
      </c>
      <c r="B27" s="21" t="s">
        <v>267</v>
      </c>
      <c r="C27" s="12">
        <v>4.33</v>
      </c>
      <c r="D27" s="13">
        <v>447.0</v>
      </c>
      <c r="E27" s="14">
        <v>6.4813865E7</v>
      </c>
      <c r="F27" s="14">
        <v>4.8519645E7</v>
      </c>
      <c r="G27" s="15">
        <f t="shared" si="1"/>
        <v>16294220</v>
      </c>
      <c r="H27" s="16" t="str">
        <f>IF(F27=0,"YES",IF(E27/F27&gt;=1.15, IF(E27+F27&gt;=Validation!$C$24,"YES","NO"),"NO"))</f>
        <v>YES</v>
      </c>
      <c r="I27" s="17">
        <v>42000.0</v>
      </c>
      <c r="J27" s="18" t="str">
        <f t="shared" si="3"/>
        <v>NOT FUNDED</v>
      </c>
      <c r="K27" s="19">
        <f t="shared" si="4"/>
        <v>3600</v>
      </c>
      <c r="L27" s="20" t="str">
        <f t="shared" si="2"/>
        <v>Over Budget</v>
      </c>
    </row>
    <row r="28">
      <c r="A28" s="10" t="s">
        <v>268</v>
      </c>
      <c r="B28" s="21" t="s">
        <v>269</v>
      </c>
      <c r="C28" s="12">
        <v>4.08</v>
      </c>
      <c r="D28" s="13">
        <v>429.0</v>
      </c>
      <c r="E28" s="14">
        <v>7.1174974E7</v>
      </c>
      <c r="F28" s="14">
        <v>5.5975322E7</v>
      </c>
      <c r="G28" s="15">
        <f t="shared" si="1"/>
        <v>15199652</v>
      </c>
      <c r="H28" s="16" t="str">
        <f>IF(F28=0,"YES",IF(E28/F28&gt;=1.15, IF(E28+F28&gt;=Validation!$C$24,"YES","NO"),"NO"))</f>
        <v>YES</v>
      </c>
      <c r="I28" s="17">
        <v>30000.0</v>
      </c>
      <c r="J28" s="18" t="str">
        <f t="shared" si="3"/>
        <v>NOT FUNDED</v>
      </c>
      <c r="K28" s="19">
        <f t="shared" si="4"/>
        <v>3600</v>
      </c>
      <c r="L28" s="20" t="str">
        <f t="shared" si="2"/>
        <v>Over Budget</v>
      </c>
    </row>
    <row r="29">
      <c r="A29" s="10" t="s">
        <v>270</v>
      </c>
      <c r="B29" s="21" t="s">
        <v>271</v>
      </c>
      <c r="C29" s="12">
        <v>4.11</v>
      </c>
      <c r="D29" s="13">
        <v>389.0</v>
      </c>
      <c r="E29" s="14">
        <v>6.2422625E7</v>
      </c>
      <c r="F29" s="14">
        <v>5.5596708E7</v>
      </c>
      <c r="G29" s="15">
        <f t="shared" si="1"/>
        <v>6825917</v>
      </c>
      <c r="H29" s="16" t="str">
        <f>IF(F29=0,"YES",IF(E29/F29&gt;=1.15, IF(E29+F29&gt;=Validation!$C$24,"YES","NO"),"NO"))</f>
        <v>NO</v>
      </c>
      <c r="I29" s="17">
        <v>15000.0</v>
      </c>
      <c r="J29" s="18" t="str">
        <f t="shared" si="3"/>
        <v>NOT FUNDED</v>
      </c>
      <c r="K29" s="19">
        <f t="shared" si="4"/>
        <v>3600</v>
      </c>
      <c r="L29" s="20" t="str">
        <f t="shared" si="2"/>
        <v>Approval Threshold</v>
      </c>
    </row>
    <row r="30">
      <c r="A30" s="10" t="s">
        <v>272</v>
      </c>
      <c r="B30" s="21" t="s">
        <v>273</v>
      </c>
      <c r="C30" s="12">
        <v>4.2</v>
      </c>
      <c r="D30" s="13">
        <v>445.0</v>
      </c>
      <c r="E30" s="14">
        <v>6.3226396E7</v>
      </c>
      <c r="F30" s="14">
        <v>6.135134E7</v>
      </c>
      <c r="G30" s="15">
        <f t="shared" si="1"/>
        <v>1875056</v>
      </c>
      <c r="H30" s="16" t="str">
        <f>IF(F30=0,"YES",IF(E30/F30&gt;=1.15, IF(E30+F30&gt;=Validation!$C$24,"YES","NO"),"NO"))</f>
        <v>NO</v>
      </c>
      <c r="I30" s="17">
        <v>40000.0</v>
      </c>
      <c r="J30" s="18" t="str">
        <f t="shared" si="3"/>
        <v>NOT FUNDED</v>
      </c>
      <c r="K30" s="19">
        <f t="shared" si="4"/>
        <v>3600</v>
      </c>
      <c r="L30" s="20" t="str">
        <f t="shared" si="2"/>
        <v>Approval Threshold</v>
      </c>
    </row>
    <row r="31">
      <c r="A31" s="10" t="s">
        <v>274</v>
      </c>
      <c r="B31" s="21" t="s">
        <v>275</v>
      </c>
      <c r="C31" s="12">
        <v>3.6</v>
      </c>
      <c r="D31" s="13">
        <v>557.0</v>
      </c>
      <c r="E31" s="14">
        <v>5.6381718E7</v>
      </c>
      <c r="F31" s="14">
        <v>6.0737949E7</v>
      </c>
      <c r="G31" s="15">
        <f t="shared" si="1"/>
        <v>-4356231</v>
      </c>
      <c r="H31" s="16" t="str">
        <f>IF(F31=0,"YES",IF(E31/F31&gt;=1.15, IF(E31+F31&gt;=Validation!$C$24,"YES","NO"),"NO"))</f>
        <v>NO</v>
      </c>
      <c r="I31" s="17">
        <v>70000.0</v>
      </c>
      <c r="J31" s="18" t="str">
        <f t="shared" si="3"/>
        <v>NOT FUNDED</v>
      </c>
      <c r="K31" s="19">
        <f t="shared" si="4"/>
        <v>3600</v>
      </c>
      <c r="L31" s="20" t="str">
        <f t="shared" si="2"/>
        <v>Approval Threshold</v>
      </c>
    </row>
    <row r="32">
      <c r="A32" s="10" t="s">
        <v>276</v>
      </c>
      <c r="B32" s="21" t="s">
        <v>277</v>
      </c>
      <c r="C32" s="12">
        <v>3.67</v>
      </c>
      <c r="D32" s="13">
        <v>360.0</v>
      </c>
      <c r="E32" s="14">
        <v>5.3447522E7</v>
      </c>
      <c r="F32" s="14">
        <v>5.9026224E7</v>
      </c>
      <c r="G32" s="15">
        <f t="shared" si="1"/>
        <v>-5578702</v>
      </c>
      <c r="H32" s="16" t="str">
        <f>IF(F32=0,"YES",IF(E32/F32&gt;=1.15, IF(E32+F32&gt;=Validation!$C$24,"YES","NO"),"NO"))</f>
        <v>NO</v>
      </c>
      <c r="I32" s="17">
        <v>25000.0</v>
      </c>
      <c r="J32" s="18" t="str">
        <f t="shared" si="3"/>
        <v>NOT FUNDED</v>
      </c>
      <c r="K32" s="19">
        <f t="shared" si="4"/>
        <v>3600</v>
      </c>
      <c r="L32" s="20" t="str">
        <f t="shared" si="2"/>
        <v>Approval Threshold</v>
      </c>
    </row>
    <row r="33">
      <c r="A33" s="10" t="s">
        <v>278</v>
      </c>
      <c r="B33" s="21" t="s">
        <v>279</v>
      </c>
      <c r="C33" s="12">
        <v>3.61</v>
      </c>
      <c r="D33" s="13">
        <v>494.0</v>
      </c>
      <c r="E33" s="14">
        <v>5.4247977E7</v>
      </c>
      <c r="F33" s="14">
        <v>6.1563737E7</v>
      </c>
      <c r="G33" s="15">
        <f t="shared" si="1"/>
        <v>-7315760</v>
      </c>
      <c r="H33" s="16" t="str">
        <f>IF(F33=0,"YES",IF(E33/F33&gt;=1.15, IF(E33+F33&gt;=Validation!$C$24,"YES","NO"),"NO"))</f>
        <v>NO</v>
      </c>
      <c r="I33" s="17">
        <v>60000.0</v>
      </c>
      <c r="J33" s="18" t="str">
        <f t="shared" si="3"/>
        <v>NOT FUNDED</v>
      </c>
      <c r="K33" s="19">
        <f t="shared" si="4"/>
        <v>3600</v>
      </c>
      <c r="L33" s="20" t="str">
        <f t="shared" si="2"/>
        <v>Approval Threshold</v>
      </c>
    </row>
    <row r="34">
      <c r="A34" s="10" t="s">
        <v>280</v>
      </c>
      <c r="B34" s="21" t="s">
        <v>281</v>
      </c>
      <c r="C34" s="12">
        <v>4.06</v>
      </c>
      <c r="D34" s="13">
        <v>405.0</v>
      </c>
      <c r="E34" s="14">
        <v>5.3958967E7</v>
      </c>
      <c r="F34" s="14">
        <v>6.2133123E7</v>
      </c>
      <c r="G34" s="15">
        <f t="shared" si="1"/>
        <v>-8174156</v>
      </c>
      <c r="H34" s="16" t="str">
        <f>IF(F34=0,"YES",IF(E34/F34&gt;=1.15, IF(E34+F34&gt;=Validation!$C$24,"YES","NO"),"NO"))</f>
        <v>NO</v>
      </c>
      <c r="I34" s="17">
        <v>30000.0</v>
      </c>
      <c r="J34" s="18" t="str">
        <f t="shared" si="3"/>
        <v>NOT FUNDED</v>
      </c>
      <c r="K34" s="19">
        <f t="shared" si="4"/>
        <v>3600</v>
      </c>
      <c r="L34" s="20" t="str">
        <f t="shared" si="2"/>
        <v>Approval Threshold</v>
      </c>
    </row>
    <row r="35">
      <c r="A35" s="10" t="s">
        <v>282</v>
      </c>
      <c r="B35" s="21" t="s">
        <v>283</v>
      </c>
      <c r="C35" s="12">
        <v>3.0</v>
      </c>
      <c r="D35" s="13">
        <v>446.0</v>
      </c>
      <c r="E35" s="14">
        <v>5.2895391E7</v>
      </c>
      <c r="F35" s="14">
        <v>6.2408203E7</v>
      </c>
      <c r="G35" s="15">
        <f t="shared" si="1"/>
        <v>-9512812</v>
      </c>
      <c r="H35" s="16" t="str">
        <f>IF(F35=0,"YES",IF(E35/F35&gt;=1.15, IF(E35+F35&gt;=Validation!$C$24,"YES","NO"),"NO"))</f>
        <v>NO</v>
      </c>
      <c r="I35" s="17">
        <v>15000.0</v>
      </c>
      <c r="J35" s="18" t="str">
        <f t="shared" si="3"/>
        <v>NOT FUNDED</v>
      </c>
      <c r="K35" s="19">
        <f t="shared" si="4"/>
        <v>3600</v>
      </c>
      <c r="L35" s="20" t="str">
        <f t="shared" si="2"/>
        <v>Approval Threshold</v>
      </c>
    </row>
    <row r="36">
      <c r="A36" s="10" t="s">
        <v>284</v>
      </c>
      <c r="B36" s="21" t="s">
        <v>285</v>
      </c>
      <c r="C36" s="12">
        <v>3.9</v>
      </c>
      <c r="D36" s="13">
        <v>441.0</v>
      </c>
      <c r="E36" s="14">
        <v>3.8250932E7</v>
      </c>
      <c r="F36" s="14">
        <v>4.786291E7</v>
      </c>
      <c r="G36" s="15">
        <f t="shared" si="1"/>
        <v>-9611978</v>
      </c>
      <c r="H36" s="16" t="str">
        <f>IF(F36=0,"YES",IF(E36/F36&gt;=1.15, IF(E36+F36&gt;=Validation!$C$24,"YES","NO"),"NO"))</f>
        <v>NO</v>
      </c>
      <c r="I36" s="17">
        <v>10000.0</v>
      </c>
      <c r="J36" s="18" t="str">
        <f t="shared" si="3"/>
        <v>NOT FUNDED</v>
      </c>
      <c r="K36" s="19">
        <f t="shared" si="4"/>
        <v>3600</v>
      </c>
      <c r="L36" s="20" t="str">
        <f t="shared" si="2"/>
        <v>Approval Threshold</v>
      </c>
    </row>
    <row r="37">
      <c r="A37" s="10" t="s">
        <v>286</v>
      </c>
      <c r="B37" s="21" t="s">
        <v>287</v>
      </c>
      <c r="C37" s="12">
        <v>4.33</v>
      </c>
      <c r="D37" s="13">
        <v>371.0</v>
      </c>
      <c r="E37" s="14">
        <v>3.2835989E7</v>
      </c>
      <c r="F37" s="14">
        <v>4.3937846E7</v>
      </c>
      <c r="G37" s="15">
        <f t="shared" si="1"/>
        <v>-11101857</v>
      </c>
      <c r="H37" s="16" t="str">
        <f>IF(F37=0,"YES",IF(E37/F37&gt;=1.15, IF(E37+F37&gt;=Validation!$C$24,"YES","NO"),"NO"))</f>
        <v>NO</v>
      </c>
      <c r="I37" s="17">
        <v>20000.0</v>
      </c>
      <c r="J37" s="18" t="str">
        <f t="shared" si="3"/>
        <v>NOT FUNDED</v>
      </c>
      <c r="K37" s="19">
        <f t="shared" si="4"/>
        <v>3600</v>
      </c>
      <c r="L37" s="20" t="str">
        <f t="shared" si="2"/>
        <v>Approval Threshold</v>
      </c>
    </row>
    <row r="38">
      <c r="A38" s="10" t="s">
        <v>288</v>
      </c>
      <c r="B38" s="21" t="s">
        <v>289</v>
      </c>
      <c r="C38" s="12">
        <v>4.08</v>
      </c>
      <c r="D38" s="13">
        <v>356.0</v>
      </c>
      <c r="E38" s="14">
        <v>4.8226597E7</v>
      </c>
      <c r="F38" s="14">
        <v>6.0945587E7</v>
      </c>
      <c r="G38" s="15">
        <f t="shared" si="1"/>
        <v>-12718990</v>
      </c>
      <c r="H38" s="16" t="str">
        <f>IF(F38=0,"YES",IF(E38/F38&gt;=1.15, IF(E38+F38&gt;=Validation!$C$24,"YES","NO"),"NO"))</f>
        <v>NO</v>
      </c>
      <c r="I38" s="17">
        <v>26500.0</v>
      </c>
      <c r="J38" s="18" t="str">
        <f t="shared" si="3"/>
        <v>NOT FUNDED</v>
      </c>
      <c r="K38" s="19">
        <f t="shared" si="4"/>
        <v>3600</v>
      </c>
      <c r="L38" s="20" t="str">
        <f t="shared" si="2"/>
        <v>Approval Threshold</v>
      </c>
    </row>
    <row r="39">
      <c r="A39" s="10" t="s">
        <v>290</v>
      </c>
      <c r="B39" s="21" t="s">
        <v>291</v>
      </c>
      <c r="C39" s="12">
        <v>2.57</v>
      </c>
      <c r="D39" s="13">
        <v>211.0</v>
      </c>
      <c r="E39" s="14">
        <v>2.6655896E7</v>
      </c>
      <c r="F39" s="14">
        <v>4.4296947E7</v>
      </c>
      <c r="G39" s="15">
        <f t="shared" si="1"/>
        <v>-17641051</v>
      </c>
      <c r="H39" s="16" t="str">
        <f>IF(F39=0,"YES",IF(E39/F39&gt;=1.15, IF(E39+F39&gt;=Validation!$C$24,"YES","NO"),"NO"))</f>
        <v>NO</v>
      </c>
      <c r="I39" s="17">
        <v>1500.0</v>
      </c>
      <c r="J39" s="18" t="str">
        <f t="shared" si="3"/>
        <v>NOT FUNDED</v>
      </c>
      <c r="K39" s="19">
        <f t="shared" si="4"/>
        <v>3600</v>
      </c>
      <c r="L39" s="20" t="str">
        <f t="shared" si="2"/>
        <v>Approval Threshold</v>
      </c>
    </row>
    <row r="40">
      <c r="A40" s="10" t="s">
        <v>292</v>
      </c>
      <c r="B40" s="21" t="s">
        <v>293</v>
      </c>
      <c r="C40" s="12">
        <v>2.13</v>
      </c>
      <c r="D40" s="13">
        <v>223.0</v>
      </c>
      <c r="E40" s="14">
        <v>2.121575E7</v>
      </c>
      <c r="F40" s="14">
        <v>3.9362734E7</v>
      </c>
      <c r="G40" s="15">
        <f t="shared" si="1"/>
        <v>-18146984</v>
      </c>
      <c r="H40" s="16" t="str">
        <f>IF(F40=0,"YES",IF(E40/F40&gt;=1.15, IF(E40+F40&gt;=Validation!$C$24,"YES","NO"),"NO"))</f>
        <v>NO</v>
      </c>
      <c r="I40" s="17">
        <v>50000.0</v>
      </c>
      <c r="J40" s="18" t="str">
        <f t="shared" si="3"/>
        <v>NOT FUNDED</v>
      </c>
      <c r="K40" s="19">
        <f t="shared" si="4"/>
        <v>3600</v>
      </c>
      <c r="L40" s="20" t="str">
        <f t="shared" si="2"/>
        <v>Approval Threshold</v>
      </c>
    </row>
    <row r="41">
      <c r="A41" s="10" t="s">
        <v>294</v>
      </c>
      <c r="B41" s="21" t="s">
        <v>295</v>
      </c>
      <c r="C41" s="12">
        <v>3.78</v>
      </c>
      <c r="D41" s="13">
        <v>286.0</v>
      </c>
      <c r="E41" s="14">
        <v>2.5839254E7</v>
      </c>
      <c r="F41" s="14">
        <v>4.4377526E7</v>
      </c>
      <c r="G41" s="15">
        <f t="shared" si="1"/>
        <v>-18538272</v>
      </c>
      <c r="H41" s="16" t="str">
        <f>IF(F41=0,"YES",IF(E41/F41&gt;=1.15, IF(E41+F41&gt;=Validation!$C$24,"YES","NO"),"NO"))</f>
        <v>NO</v>
      </c>
      <c r="I41" s="17">
        <v>75000.0</v>
      </c>
      <c r="J41" s="18" t="str">
        <f t="shared" si="3"/>
        <v>NOT FUNDED</v>
      </c>
      <c r="K41" s="19">
        <f t="shared" si="4"/>
        <v>3600</v>
      </c>
      <c r="L41" s="20" t="str">
        <f t="shared" si="2"/>
        <v>Approval Threshold</v>
      </c>
    </row>
    <row r="42">
      <c r="A42" s="10" t="s">
        <v>296</v>
      </c>
      <c r="B42" s="21" t="s">
        <v>297</v>
      </c>
      <c r="C42" s="12">
        <v>4.22</v>
      </c>
      <c r="D42" s="13">
        <v>411.0</v>
      </c>
      <c r="E42" s="14">
        <v>4.5587061E7</v>
      </c>
      <c r="F42" s="14">
        <v>6.5019752E7</v>
      </c>
      <c r="G42" s="15">
        <f t="shared" si="1"/>
        <v>-19432691</v>
      </c>
      <c r="H42" s="16" t="str">
        <f>IF(F42=0,"YES",IF(E42/F42&gt;=1.15, IF(E42+F42&gt;=Validation!$C$24,"YES","NO"),"NO"))</f>
        <v>NO</v>
      </c>
      <c r="I42" s="17">
        <v>10000.0</v>
      </c>
      <c r="J42" s="18" t="str">
        <f t="shared" si="3"/>
        <v>NOT FUNDED</v>
      </c>
      <c r="K42" s="19">
        <f t="shared" si="4"/>
        <v>3600</v>
      </c>
      <c r="L42" s="20" t="str">
        <f t="shared" si="2"/>
        <v>Approval Threshold</v>
      </c>
    </row>
    <row r="43">
      <c r="A43" s="10" t="s">
        <v>298</v>
      </c>
      <c r="B43" s="21" t="s">
        <v>299</v>
      </c>
      <c r="C43" s="12">
        <v>3.58</v>
      </c>
      <c r="D43" s="13">
        <v>305.0</v>
      </c>
      <c r="E43" s="14">
        <v>3.6599972E7</v>
      </c>
      <c r="F43" s="14">
        <v>5.6077699E7</v>
      </c>
      <c r="G43" s="15">
        <f t="shared" si="1"/>
        <v>-19477727</v>
      </c>
      <c r="H43" s="16" t="str">
        <f>IF(F43=0,"YES",IF(E43/F43&gt;=1.15, IF(E43+F43&gt;=Validation!$C$24,"YES","NO"),"NO"))</f>
        <v>NO</v>
      </c>
      <c r="I43" s="17">
        <v>7000.0</v>
      </c>
      <c r="J43" s="18" t="str">
        <f t="shared" si="3"/>
        <v>NOT FUNDED</v>
      </c>
      <c r="K43" s="19">
        <f t="shared" si="4"/>
        <v>3600</v>
      </c>
      <c r="L43" s="20" t="str">
        <f t="shared" si="2"/>
        <v>Approval Threshold</v>
      </c>
    </row>
    <row r="44">
      <c r="A44" s="10" t="s">
        <v>300</v>
      </c>
      <c r="B44" s="21" t="s">
        <v>301</v>
      </c>
      <c r="C44" s="12">
        <v>3.44</v>
      </c>
      <c r="D44" s="13">
        <v>273.0</v>
      </c>
      <c r="E44" s="14">
        <v>3.757658E7</v>
      </c>
      <c r="F44" s="14">
        <v>5.7608038E7</v>
      </c>
      <c r="G44" s="15">
        <f t="shared" si="1"/>
        <v>-20031458</v>
      </c>
      <c r="H44" s="16" t="str">
        <f>IF(F44=0,"YES",IF(E44/F44&gt;=1.15, IF(E44+F44&gt;=Validation!$C$24,"YES","NO"),"NO"))</f>
        <v>NO</v>
      </c>
      <c r="I44" s="17">
        <v>25000.0</v>
      </c>
      <c r="J44" s="18" t="str">
        <f t="shared" si="3"/>
        <v>NOT FUNDED</v>
      </c>
      <c r="K44" s="19">
        <f t="shared" si="4"/>
        <v>3600</v>
      </c>
      <c r="L44" s="20" t="str">
        <f t="shared" si="2"/>
        <v>Approval Threshold</v>
      </c>
    </row>
    <row r="45">
      <c r="A45" s="10" t="s">
        <v>302</v>
      </c>
      <c r="B45" s="21" t="s">
        <v>303</v>
      </c>
      <c r="C45" s="12">
        <v>2.67</v>
      </c>
      <c r="D45" s="13">
        <v>241.0</v>
      </c>
      <c r="E45" s="14">
        <v>3.3203297E7</v>
      </c>
      <c r="F45" s="14">
        <v>5.4138647E7</v>
      </c>
      <c r="G45" s="15">
        <f t="shared" si="1"/>
        <v>-20935350</v>
      </c>
      <c r="H45" s="16" t="str">
        <f>IF(F45=0,"YES",IF(E45/F45&gt;=1.15, IF(E45+F45&gt;=Validation!$C$24,"YES","NO"),"NO"))</f>
        <v>NO</v>
      </c>
      <c r="I45" s="17">
        <v>20000.0</v>
      </c>
      <c r="J45" s="18" t="str">
        <f t="shared" si="3"/>
        <v>NOT FUNDED</v>
      </c>
      <c r="K45" s="19">
        <f t="shared" si="4"/>
        <v>3600</v>
      </c>
      <c r="L45" s="20" t="str">
        <f t="shared" si="2"/>
        <v>Approval Threshold</v>
      </c>
    </row>
    <row r="46">
      <c r="A46" s="10" t="s">
        <v>304</v>
      </c>
      <c r="B46" s="21" t="s">
        <v>305</v>
      </c>
      <c r="C46" s="12">
        <v>1.81</v>
      </c>
      <c r="D46" s="13">
        <v>272.0</v>
      </c>
      <c r="E46" s="14">
        <v>3.4029189E7</v>
      </c>
      <c r="F46" s="14">
        <v>5.5099361E7</v>
      </c>
      <c r="G46" s="15">
        <f t="shared" si="1"/>
        <v>-21070172</v>
      </c>
      <c r="H46" s="16" t="str">
        <f>IF(F46=0,"YES",IF(E46/F46&gt;=1.15, IF(E46+F46&gt;=Validation!$C$24,"YES","NO"),"NO"))</f>
        <v>NO</v>
      </c>
      <c r="I46" s="17">
        <v>20000.0</v>
      </c>
      <c r="J46" s="18" t="str">
        <f t="shared" si="3"/>
        <v>NOT FUNDED</v>
      </c>
      <c r="K46" s="19">
        <f t="shared" si="4"/>
        <v>3600</v>
      </c>
      <c r="L46" s="20" t="str">
        <f t="shared" si="2"/>
        <v>Approval Threshold</v>
      </c>
    </row>
    <row r="47">
      <c r="A47" s="10" t="s">
        <v>306</v>
      </c>
      <c r="B47" s="21" t="s">
        <v>307</v>
      </c>
      <c r="C47" s="12">
        <v>4.13</v>
      </c>
      <c r="D47" s="13">
        <v>365.0</v>
      </c>
      <c r="E47" s="14">
        <v>4.4524513E7</v>
      </c>
      <c r="F47" s="14">
        <v>6.6278399E7</v>
      </c>
      <c r="G47" s="15">
        <f t="shared" si="1"/>
        <v>-21753886</v>
      </c>
      <c r="H47" s="16" t="str">
        <f>IF(F47=0,"YES",IF(E47/F47&gt;=1.15, IF(E47+F47&gt;=Validation!$C$24,"YES","NO"),"NO"))</f>
        <v>NO</v>
      </c>
      <c r="I47" s="17">
        <v>50000.0</v>
      </c>
      <c r="J47" s="18" t="str">
        <f t="shared" si="3"/>
        <v>NOT FUNDED</v>
      </c>
      <c r="K47" s="19">
        <f t="shared" si="4"/>
        <v>3600</v>
      </c>
      <c r="L47" s="20" t="str">
        <f t="shared" si="2"/>
        <v>Approval Threshold</v>
      </c>
    </row>
    <row r="48">
      <c r="A48" s="10" t="s">
        <v>308</v>
      </c>
      <c r="B48" s="21" t="s">
        <v>309</v>
      </c>
      <c r="C48" s="12">
        <v>4.08</v>
      </c>
      <c r="D48" s="13">
        <v>291.0</v>
      </c>
      <c r="E48" s="14">
        <v>3.8844112E7</v>
      </c>
      <c r="F48" s="14">
        <v>6.1033263E7</v>
      </c>
      <c r="G48" s="15">
        <f t="shared" si="1"/>
        <v>-22189151</v>
      </c>
      <c r="H48" s="16" t="str">
        <f>IF(F48=0,"YES",IF(E48/F48&gt;=1.15, IF(E48+F48&gt;=Validation!$C$24,"YES","NO"),"NO"))</f>
        <v>NO</v>
      </c>
      <c r="I48" s="17">
        <v>57440.0</v>
      </c>
      <c r="J48" s="18" t="str">
        <f t="shared" si="3"/>
        <v>NOT FUNDED</v>
      </c>
      <c r="K48" s="19">
        <f t="shared" si="4"/>
        <v>3600</v>
      </c>
      <c r="L48" s="20" t="str">
        <f t="shared" si="2"/>
        <v>Approval Threshold</v>
      </c>
    </row>
    <row r="49">
      <c r="A49" s="10" t="s">
        <v>310</v>
      </c>
      <c r="B49" s="21" t="s">
        <v>311</v>
      </c>
      <c r="C49" s="12">
        <v>3.58</v>
      </c>
      <c r="D49" s="13">
        <v>249.0</v>
      </c>
      <c r="E49" s="14">
        <v>3.332941E7</v>
      </c>
      <c r="F49" s="14">
        <v>5.6937539E7</v>
      </c>
      <c r="G49" s="15">
        <f t="shared" si="1"/>
        <v>-23608129</v>
      </c>
      <c r="H49" s="16" t="str">
        <f>IF(F49=0,"YES",IF(E49/F49&gt;=1.15, IF(E49+F49&gt;=Validation!$C$24,"YES","NO"),"NO"))</f>
        <v>NO</v>
      </c>
      <c r="I49" s="17">
        <v>35000.0</v>
      </c>
      <c r="J49" s="18" t="str">
        <f t="shared" si="3"/>
        <v>NOT FUNDED</v>
      </c>
      <c r="K49" s="19">
        <f t="shared" si="4"/>
        <v>3600</v>
      </c>
      <c r="L49" s="20" t="str">
        <f t="shared" si="2"/>
        <v>Approval Threshold</v>
      </c>
    </row>
    <row r="50">
      <c r="A50" s="10" t="s">
        <v>312</v>
      </c>
      <c r="B50" s="21" t="s">
        <v>313</v>
      </c>
      <c r="C50" s="12">
        <v>3.33</v>
      </c>
      <c r="D50" s="13">
        <v>259.0</v>
      </c>
      <c r="E50" s="14">
        <v>3.2104507E7</v>
      </c>
      <c r="F50" s="14">
        <v>5.5992196E7</v>
      </c>
      <c r="G50" s="15">
        <f t="shared" si="1"/>
        <v>-23887689</v>
      </c>
      <c r="H50" s="16" t="str">
        <f>IF(F50=0,"YES",IF(E50/F50&gt;=1.15, IF(E50+F50&gt;=Validation!$C$24,"YES","NO"),"NO"))</f>
        <v>NO</v>
      </c>
      <c r="I50" s="17">
        <v>11939.0</v>
      </c>
      <c r="J50" s="18" t="str">
        <f t="shared" si="3"/>
        <v>NOT FUNDED</v>
      </c>
      <c r="K50" s="19">
        <f t="shared" si="4"/>
        <v>3600</v>
      </c>
      <c r="L50" s="20" t="str">
        <f t="shared" si="2"/>
        <v>Approval Threshold</v>
      </c>
    </row>
    <row r="51">
      <c r="A51" s="10" t="s">
        <v>314</v>
      </c>
      <c r="B51" s="21" t="s">
        <v>315</v>
      </c>
      <c r="C51" s="12">
        <v>1.33</v>
      </c>
      <c r="D51" s="13">
        <v>235.0</v>
      </c>
      <c r="E51" s="14">
        <v>1.8502949E7</v>
      </c>
      <c r="F51" s="14">
        <v>4.354763E7</v>
      </c>
      <c r="G51" s="15">
        <f t="shared" si="1"/>
        <v>-25044681</v>
      </c>
      <c r="H51" s="16" t="str">
        <f>IF(F51=0,"YES",IF(E51/F51&gt;=1.15, IF(E51+F51&gt;=Validation!$C$24,"YES","NO"),"NO"))</f>
        <v>NO</v>
      </c>
      <c r="I51" s="17">
        <v>40000.0</v>
      </c>
      <c r="J51" s="18" t="str">
        <f t="shared" si="3"/>
        <v>NOT FUNDED</v>
      </c>
      <c r="K51" s="19">
        <f t="shared" si="4"/>
        <v>3600</v>
      </c>
      <c r="L51" s="20" t="str">
        <f t="shared" si="2"/>
        <v>Approval Threshold</v>
      </c>
    </row>
    <row r="52">
      <c r="A52" s="10" t="s">
        <v>316</v>
      </c>
      <c r="B52" s="21" t="s">
        <v>317</v>
      </c>
      <c r="C52" s="12">
        <v>3.94</v>
      </c>
      <c r="D52" s="13">
        <v>333.0</v>
      </c>
      <c r="E52" s="14">
        <v>2.2482346E7</v>
      </c>
      <c r="F52" s="14">
        <v>4.8466734E7</v>
      </c>
      <c r="G52" s="15">
        <f t="shared" si="1"/>
        <v>-25984388</v>
      </c>
      <c r="H52" s="16" t="str">
        <f>IF(F52=0,"YES",IF(E52/F52&gt;=1.15, IF(E52+F52&gt;=Validation!$C$24,"YES","NO"),"NO"))</f>
        <v>NO</v>
      </c>
      <c r="I52" s="17">
        <v>40000.0</v>
      </c>
      <c r="J52" s="18" t="str">
        <f t="shared" si="3"/>
        <v>NOT FUNDED</v>
      </c>
      <c r="K52" s="19">
        <f t="shared" si="4"/>
        <v>3600</v>
      </c>
      <c r="L52" s="20" t="str">
        <f t="shared" si="2"/>
        <v>Approval Threshold</v>
      </c>
    </row>
    <row r="53">
      <c r="A53" s="10" t="s">
        <v>318</v>
      </c>
      <c r="B53" s="21" t="s">
        <v>319</v>
      </c>
      <c r="C53" s="12">
        <v>3.9</v>
      </c>
      <c r="D53" s="13">
        <v>319.0</v>
      </c>
      <c r="E53" s="14">
        <v>1.717047E7</v>
      </c>
      <c r="F53" s="14">
        <v>4.4220552E7</v>
      </c>
      <c r="G53" s="15">
        <f t="shared" si="1"/>
        <v>-27050082</v>
      </c>
      <c r="H53" s="16" t="str">
        <f>IF(F53=0,"YES",IF(E53/F53&gt;=1.15, IF(E53+F53&gt;=Validation!$C$24,"YES","NO"),"NO"))</f>
        <v>NO</v>
      </c>
      <c r="I53" s="17">
        <v>20000.0</v>
      </c>
      <c r="J53" s="18" t="str">
        <f t="shared" si="3"/>
        <v>NOT FUNDED</v>
      </c>
      <c r="K53" s="19">
        <f t="shared" si="4"/>
        <v>3600</v>
      </c>
      <c r="L53" s="20" t="str">
        <f t="shared" si="2"/>
        <v>Approval Threshold</v>
      </c>
    </row>
    <row r="54">
      <c r="A54" s="10" t="s">
        <v>320</v>
      </c>
      <c r="B54" s="21" t="s">
        <v>321</v>
      </c>
      <c r="C54" s="12">
        <v>2.54</v>
      </c>
      <c r="D54" s="13">
        <v>211.0</v>
      </c>
      <c r="E54" s="14">
        <v>1.9420711E7</v>
      </c>
      <c r="F54" s="14">
        <v>4.7144344E7</v>
      </c>
      <c r="G54" s="15">
        <f t="shared" si="1"/>
        <v>-27723633</v>
      </c>
      <c r="H54" s="16" t="str">
        <f>IF(F54=0,"YES",IF(E54/F54&gt;=1.15, IF(E54+F54&gt;=Validation!$C$24,"YES","NO"),"NO"))</f>
        <v>NO</v>
      </c>
      <c r="I54" s="17">
        <v>13000.0</v>
      </c>
      <c r="J54" s="18" t="str">
        <f t="shared" si="3"/>
        <v>NOT FUNDED</v>
      </c>
      <c r="K54" s="19">
        <f t="shared" si="4"/>
        <v>3600</v>
      </c>
      <c r="L54" s="20" t="str">
        <f t="shared" si="2"/>
        <v>Approval Threshold</v>
      </c>
    </row>
    <row r="55">
      <c r="A55" s="10" t="s">
        <v>322</v>
      </c>
      <c r="B55" s="21" t="s">
        <v>323</v>
      </c>
      <c r="C55" s="12">
        <v>3.56</v>
      </c>
      <c r="D55" s="13">
        <v>291.0</v>
      </c>
      <c r="E55" s="14">
        <v>3.1353707E7</v>
      </c>
      <c r="F55" s="14">
        <v>6.1686723E7</v>
      </c>
      <c r="G55" s="15">
        <f t="shared" si="1"/>
        <v>-30333016</v>
      </c>
      <c r="H55" s="16" t="str">
        <f>IF(F55=0,"YES",IF(E55/F55&gt;=1.15, IF(E55+F55&gt;=Validation!$C$24,"YES","NO"),"NO"))</f>
        <v>NO</v>
      </c>
      <c r="I55" s="17">
        <v>40000.0</v>
      </c>
      <c r="J55" s="18" t="str">
        <f t="shared" si="3"/>
        <v>NOT FUNDED</v>
      </c>
      <c r="K55" s="19">
        <f t="shared" si="4"/>
        <v>3600</v>
      </c>
      <c r="L55" s="20" t="str">
        <f t="shared" si="2"/>
        <v>Approval Threshold</v>
      </c>
    </row>
    <row r="56">
      <c r="A56" s="10" t="s">
        <v>324</v>
      </c>
      <c r="B56" s="21" t="s">
        <v>325</v>
      </c>
      <c r="C56" s="12">
        <v>2.92</v>
      </c>
      <c r="D56" s="13">
        <v>273.0</v>
      </c>
      <c r="E56" s="14">
        <v>2.9595126E7</v>
      </c>
      <c r="F56" s="14">
        <v>6.1041652E7</v>
      </c>
      <c r="G56" s="15">
        <f t="shared" si="1"/>
        <v>-31446526</v>
      </c>
      <c r="H56" s="16" t="str">
        <f>IF(F56=0,"YES",IF(E56/F56&gt;=1.15, IF(E56+F56&gt;=Validation!$C$24,"YES","NO"),"NO"))</f>
        <v>NO</v>
      </c>
      <c r="I56" s="17">
        <v>62000.0</v>
      </c>
      <c r="J56" s="18" t="str">
        <f t="shared" si="3"/>
        <v>NOT FUNDED</v>
      </c>
      <c r="K56" s="19">
        <f t="shared" si="4"/>
        <v>3600</v>
      </c>
      <c r="L56" s="20" t="str">
        <f t="shared" si="2"/>
        <v>Approval Threshold</v>
      </c>
    </row>
    <row r="57">
      <c r="A57" s="10" t="s">
        <v>326</v>
      </c>
      <c r="B57" s="21" t="s">
        <v>327</v>
      </c>
      <c r="C57" s="12">
        <v>3.29</v>
      </c>
      <c r="D57" s="13">
        <v>231.0</v>
      </c>
      <c r="E57" s="14">
        <v>2.888939E7</v>
      </c>
      <c r="F57" s="14">
        <v>6.0629264E7</v>
      </c>
      <c r="G57" s="15">
        <f t="shared" si="1"/>
        <v>-31739874</v>
      </c>
      <c r="H57" s="16" t="str">
        <f>IF(F57=0,"YES",IF(E57/F57&gt;=1.15, IF(E57+F57&gt;=Validation!$C$24,"YES","NO"),"NO"))</f>
        <v>NO</v>
      </c>
      <c r="I57" s="17">
        <v>20000.0</v>
      </c>
      <c r="J57" s="18" t="str">
        <f t="shared" si="3"/>
        <v>NOT FUNDED</v>
      </c>
      <c r="K57" s="19">
        <f t="shared" si="4"/>
        <v>3600</v>
      </c>
      <c r="L57" s="20" t="str">
        <f t="shared" si="2"/>
        <v>Approval Threshold</v>
      </c>
    </row>
    <row r="58">
      <c r="A58" s="10" t="s">
        <v>328</v>
      </c>
      <c r="B58" s="21" t="s">
        <v>329</v>
      </c>
      <c r="C58" s="12">
        <v>2.75</v>
      </c>
      <c r="D58" s="13">
        <v>224.0</v>
      </c>
      <c r="E58" s="14">
        <v>1.1331247E7</v>
      </c>
      <c r="F58" s="14">
        <v>4.3112023E7</v>
      </c>
      <c r="G58" s="15">
        <f t="shared" si="1"/>
        <v>-31780776</v>
      </c>
      <c r="H58" s="16" t="str">
        <f>IF(F58=0,"YES",IF(E58/F58&gt;=1.15, IF(E58+F58&gt;=Validation!$C$24,"YES","NO"),"NO"))</f>
        <v>NO</v>
      </c>
      <c r="I58" s="17">
        <v>50000.0</v>
      </c>
      <c r="J58" s="18" t="str">
        <f t="shared" si="3"/>
        <v>NOT FUNDED</v>
      </c>
      <c r="K58" s="19">
        <f t="shared" si="4"/>
        <v>3600</v>
      </c>
      <c r="L58" s="20" t="str">
        <f t="shared" si="2"/>
        <v>Approval Threshold</v>
      </c>
    </row>
    <row r="59">
      <c r="A59" s="10" t="s">
        <v>330</v>
      </c>
      <c r="B59" s="21" t="s">
        <v>331</v>
      </c>
      <c r="C59" s="12">
        <v>3.28</v>
      </c>
      <c r="D59" s="13">
        <v>300.0</v>
      </c>
      <c r="E59" s="14">
        <v>2.9258662E7</v>
      </c>
      <c r="F59" s="14">
        <v>6.1336425E7</v>
      </c>
      <c r="G59" s="15">
        <f t="shared" si="1"/>
        <v>-32077763</v>
      </c>
      <c r="H59" s="16" t="str">
        <f>IF(F59=0,"YES",IF(E59/F59&gt;=1.15, IF(E59+F59&gt;=Validation!$C$24,"YES","NO"),"NO"))</f>
        <v>NO</v>
      </c>
      <c r="I59" s="17">
        <v>8000.0</v>
      </c>
      <c r="J59" s="18" t="str">
        <f t="shared" si="3"/>
        <v>NOT FUNDED</v>
      </c>
      <c r="K59" s="19">
        <f t="shared" si="4"/>
        <v>3600</v>
      </c>
      <c r="L59" s="20" t="str">
        <f t="shared" si="2"/>
        <v>Approval Threshold</v>
      </c>
    </row>
    <row r="60">
      <c r="A60" s="10" t="s">
        <v>332</v>
      </c>
      <c r="B60" s="21" t="s">
        <v>333</v>
      </c>
      <c r="C60" s="12">
        <v>3.11</v>
      </c>
      <c r="D60" s="13">
        <v>252.0</v>
      </c>
      <c r="E60" s="14">
        <v>2.8587172E7</v>
      </c>
      <c r="F60" s="14">
        <v>6.1237028E7</v>
      </c>
      <c r="G60" s="15">
        <f t="shared" si="1"/>
        <v>-32649856</v>
      </c>
      <c r="H60" s="16" t="str">
        <f>IF(F60=0,"YES",IF(E60/F60&gt;=1.15, IF(E60+F60&gt;=Validation!$C$24,"YES","NO"),"NO"))</f>
        <v>NO</v>
      </c>
      <c r="I60" s="17">
        <v>20000.0</v>
      </c>
      <c r="J60" s="18" t="str">
        <f t="shared" si="3"/>
        <v>NOT FUNDED</v>
      </c>
      <c r="K60" s="19">
        <f t="shared" si="4"/>
        <v>3600</v>
      </c>
      <c r="L60" s="20" t="str">
        <f t="shared" si="2"/>
        <v>Approval Threshold</v>
      </c>
    </row>
    <row r="61">
      <c r="A61" s="10" t="s">
        <v>334</v>
      </c>
      <c r="B61" s="21" t="s">
        <v>335</v>
      </c>
      <c r="C61" s="12">
        <v>1.22</v>
      </c>
      <c r="D61" s="13">
        <v>220.0</v>
      </c>
      <c r="E61" s="14">
        <v>1.7651967E7</v>
      </c>
      <c r="F61" s="14">
        <v>5.0531243E7</v>
      </c>
      <c r="G61" s="15">
        <f t="shared" si="1"/>
        <v>-32879276</v>
      </c>
      <c r="H61" s="16" t="str">
        <f>IF(F61=0,"YES",IF(E61/F61&gt;=1.15, IF(E61+F61&gt;=Validation!$C$24,"YES","NO"),"NO"))</f>
        <v>NO</v>
      </c>
      <c r="I61" s="17">
        <v>10000.0</v>
      </c>
      <c r="J61" s="18" t="str">
        <f t="shared" si="3"/>
        <v>NOT FUNDED</v>
      </c>
      <c r="K61" s="19">
        <f t="shared" si="4"/>
        <v>3600</v>
      </c>
      <c r="L61" s="20" t="str">
        <f t="shared" si="2"/>
        <v>Approval Threshold</v>
      </c>
    </row>
    <row r="62">
      <c r="A62" s="10" t="s">
        <v>336</v>
      </c>
      <c r="B62" s="21" t="s">
        <v>337</v>
      </c>
      <c r="C62" s="12">
        <v>1.29</v>
      </c>
      <c r="D62" s="13">
        <v>277.0</v>
      </c>
      <c r="E62" s="14">
        <v>1.886777E7</v>
      </c>
      <c r="F62" s="14">
        <v>5.187756E7</v>
      </c>
      <c r="G62" s="15">
        <f t="shared" si="1"/>
        <v>-33009790</v>
      </c>
      <c r="H62" s="16" t="str">
        <f>IF(F62=0,"YES",IF(E62/F62&gt;=1.15, IF(E62+F62&gt;=Validation!$C$24,"YES","NO"),"NO"))</f>
        <v>NO</v>
      </c>
      <c r="I62" s="17">
        <v>100000.0</v>
      </c>
      <c r="J62" s="18" t="str">
        <f t="shared" si="3"/>
        <v>NOT FUNDED</v>
      </c>
      <c r="K62" s="19">
        <f t="shared" si="4"/>
        <v>3600</v>
      </c>
      <c r="L62" s="20" t="str">
        <f t="shared" si="2"/>
        <v>Approval Threshold</v>
      </c>
    </row>
    <row r="63">
      <c r="A63" s="10" t="s">
        <v>338</v>
      </c>
      <c r="B63" s="21" t="s">
        <v>339</v>
      </c>
      <c r="C63" s="12">
        <v>2.75</v>
      </c>
      <c r="D63" s="13">
        <v>239.0</v>
      </c>
      <c r="E63" s="14">
        <v>2.645523E7</v>
      </c>
      <c r="F63" s="14">
        <v>6.0122392E7</v>
      </c>
      <c r="G63" s="15">
        <f t="shared" si="1"/>
        <v>-33667162</v>
      </c>
      <c r="H63" s="16" t="str">
        <f>IF(F63=0,"YES",IF(E63/F63&gt;=1.15, IF(E63+F63&gt;=Validation!$C$24,"YES","NO"),"NO"))</f>
        <v>NO</v>
      </c>
      <c r="I63" s="17">
        <v>7500.0</v>
      </c>
      <c r="J63" s="18" t="str">
        <f t="shared" si="3"/>
        <v>NOT FUNDED</v>
      </c>
      <c r="K63" s="19">
        <f t="shared" si="4"/>
        <v>3600</v>
      </c>
      <c r="L63" s="20" t="str">
        <f t="shared" si="2"/>
        <v>Approval Threshold</v>
      </c>
    </row>
    <row r="64">
      <c r="A64" s="10" t="s">
        <v>340</v>
      </c>
      <c r="B64" s="21" t="s">
        <v>341</v>
      </c>
      <c r="C64" s="12">
        <v>2.83</v>
      </c>
      <c r="D64" s="13">
        <v>227.0</v>
      </c>
      <c r="E64" s="14">
        <v>2.6540783E7</v>
      </c>
      <c r="F64" s="14">
        <v>6.0367821E7</v>
      </c>
      <c r="G64" s="15">
        <f t="shared" si="1"/>
        <v>-33827038</v>
      </c>
      <c r="H64" s="16" t="str">
        <f>IF(F64=0,"YES",IF(E64/F64&gt;=1.15, IF(E64+F64&gt;=Validation!$C$24,"YES","NO"),"NO"))</f>
        <v>NO</v>
      </c>
      <c r="I64" s="17">
        <v>14041.0</v>
      </c>
      <c r="J64" s="18" t="str">
        <f t="shared" si="3"/>
        <v>NOT FUNDED</v>
      </c>
      <c r="K64" s="19">
        <f t="shared" si="4"/>
        <v>3600</v>
      </c>
      <c r="L64" s="20" t="str">
        <f t="shared" si="2"/>
        <v>Approval Threshold</v>
      </c>
    </row>
    <row r="65">
      <c r="A65" s="10" t="s">
        <v>342</v>
      </c>
      <c r="B65" s="21" t="s">
        <v>343</v>
      </c>
      <c r="C65" s="12">
        <v>3.78</v>
      </c>
      <c r="D65" s="13">
        <v>246.0</v>
      </c>
      <c r="E65" s="14">
        <v>2.9635337E7</v>
      </c>
      <c r="F65" s="14">
        <v>6.3522343E7</v>
      </c>
      <c r="G65" s="15">
        <f t="shared" si="1"/>
        <v>-33887006</v>
      </c>
      <c r="H65" s="16" t="str">
        <f>IF(F65=0,"YES",IF(E65/F65&gt;=1.15, IF(E65+F65&gt;=Validation!$C$24,"YES","NO"),"NO"))</f>
        <v>NO</v>
      </c>
      <c r="I65" s="17">
        <v>40000.0</v>
      </c>
      <c r="J65" s="18" t="str">
        <f t="shared" si="3"/>
        <v>NOT FUNDED</v>
      </c>
      <c r="K65" s="19">
        <f t="shared" si="4"/>
        <v>3600</v>
      </c>
      <c r="L65" s="20" t="str">
        <f t="shared" si="2"/>
        <v>Approval Threshold</v>
      </c>
    </row>
    <row r="66">
      <c r="A66" s="10" t="s">
        <v>344</v>
      </c>
      <c r="B66" s="21" t="s">
        <v>345</v>
      </c>
      <c r="C66" s="12">
        <v>2.5</v>
      </c>
      <c r="D66" s="13">
        <v>249.0</v>
      </c>
      <c r="E66" s="14">
        <v>2.5995205E7</v>
      </c>
      <c r="F66" s="14">
        <v>6.0037849E7</v>
      </c>
      <c r="G66" s="15">
        <f t="shared" si="1"/>
        <v>-34042644</v>
      </c>
      <c r="H66" s="16" t="str">
        <f>IF(F66=0,"YES",IF(E66/F66&gt;=1.15, IF(E66+F66&gt;=Validation!$C$24,"YES","NO"),"NO"))</f>
        <v>NO</v>
      </c>
      <c r="I66" s="17">
        <v>90000.0</v>
      </c>
      <c r="J66" s="18" t="str">
        <f t="shared" si="3"/>
        <v>NOT FUNDED</v>
      </c>
      <c r="K66" s="19">
        <f t="shared" si="4"/>
        <v>3600</v>
      </c>
      <c r="L66" s="20" t="str">
        <f t="shared" si="2"/>
        <v>Approval Threshold</v>
      </c>
    </row>
    <row r="67">
      <c r="A67" s="10" t="s">
        <v>346</v>
      </c>
      <c r="B67" s="21" t="s">
        <v>347</v>
      </c>
      <c r="C67" s="12">
        <v>1.0</v>
      </c>
      <c r="D67" s="13">
        <v>270.0</v>
      </c>
      <c r="E67" s="14">
        <v>1.8510994E7</v>
      </c>
      <c r="F67" s="14">
        <v>5.3041568E7</v>
      </c>
      <c r="G67" s="15">
        <f t="shared" si="1"/>
        <v>-34530574</v>
      </c>
      <c r="H67" s="16" t="str">
        <f>IF(F67=0,"YES",IF(E67/F67&gt;=1.15, IF(E67+F67&gt;=Validation!$C$24,"YES","NO"),"NO"))</f>
        <v>NO</v>
      </c>
      <c r="I67" s="17">
        <v>22500.0</v>
      </c>
      <c r="J67" s="18" t="str">
        <f t="shared" si="3"/>
        <v>NOT FUNDED</v>
      </c>
      <c r="K67" s="19">
        <f t="shared" si="4"/>
        <v>3600</v>
      </c>
      <c r="L67" s="20" t="str">
        <f t="shared" si="2"/>
        <v>Approval Threshold</v>
      </c>
    </row>
    <row r="68">
      <c r="A68" s="10" t="s">
        <v>348</v>
      </c>
      <c r="B68" s="21" t="s">
        <v>349</v>
      </c>
      <c r="C68" s="12">
        <v>2.48</v>
      </c>
      <c r="D68" s="13">
        <v>251.0</v>
      </c>
      <c r="E68" s="14">
        <v>2.6468203E7</v>
      </c>
      <c r="F68" s="14">
        <v>6.1391134E7</v>
      </c>
      <c r="G68" s="15">
        <f t="shared" si="1"/>
        <v>-34922931</v>
      </c>
      <c r="H68" s="16" t="str">
        <f>IF(F68=0,"YES",IF(E68/F68&gt;=1.15, IF(E68+F68&gt;=Validation!$C$24,"YES","NO"),"NO"))</f>
        <v>NO</v>
      </c>
      <c r="I68" s="17">
        <v>60000.0</v>
      </c>
      <c r="J68" s="18" t="str">
        <f t="shared" si="3"/>
        <v>NOT FUNDED</v>
      </c>
      <c r="K68" s="19">
        <f t="shared" si="4"/>
        <v>3600</v>
      </c>
      <c r="L68" s="20" t="str">
        <f t="shared" si="2"/>
        <v>Approval Threshold</v>
      </c>
    </row>
    <row r="69">
      <c r="A69" s="10" t="s">
        <v>350</v>
      </c>
      <c r="B69" s="21" t="s">
        <v>351</v>
      </c>
      <c r="C69" s="12">
        <v>1.33</v>
      </c>
      <c r="D69" s="13">
        <v>236.0</v>
      </c>
      <c r="E69" s="14">
        <v>1.7783201E7</v>
      </c>
      <c r="F69" s="14">
        <v>5.2744882E7</v>
      </c>
      <c r="G69" s="15">
        <f t="shared" si="1"/>
        <v>-34961681</v>
      </c>
      <c r="H69" s="16" t="str">
        <f>IF(F69=0,"YES",IF(E69/F69&gt;=1.15, IF(E69+F69&gt;=Validation!$C$24,"YES","NO"),"NO"))</f>
        <v>NO</v>
      </c>
      <c r="I69" s="17">
        <v>50000.0</v>
      </c>
      <c r="J69" s="18" t="str">
        <f t="shared" si="3"/>
        <v>NOT FUNDED</v>
      </c>
      <c r="K69" s="19">
        <f t="shared" si="4"/>
        <v>3600</v>
      </c>
      <c r="L69" s="20" t="str">
        <f t="shared" si="2"/>
        <v>Approval Threshold</v>
      </c>
    </row>
    <row r="70">
      <c r="A70" s="10" t="s">
        <v>352</v>
      </c>
      <c r="B70" s="21" t="s">
        <v>353</v>
      </c>
      <c r="C70" s="12">
        <v>1.93</v>
      </c>
      <c r="D70" s="13">
        <v>263.0</v>
      </c>
      <c r="E70" s="14">
        <v>2.6123397E7</v>
      </c>
      <c r="F70" s="14">
        <v>6.1920216E7</v>
      </c>
      <c r="G70" s="15">
        <f t="shared" si="1"/>
        <v>-35796819</v>
      </c>
      <c r="H70" s="16" t="str">
        <f>IF(F70=0,"YES",IF(E70/F70&gt;=1.15, IF(E70+F70&gt;=Validation!$C$24,"YES","NO"),"NO"))</f>
        <v>NO</v>
      </c>
      <c r="I70" s="17">
        <v>125000.0</v>
      </c>
      <c r="J70" s="18" t="str">
        <f t="shared" si="3"/>
        <v>NOT FUNDED</v>
      </c>
      <c r="K70" s="19">
        <f t="shared" si="4"/>
        <v>3600</v>
      </c>
      <c r="L70" s="20" t="str">
        <f t="shared" si="2"/>
        <v>Approval Threshold</v>
      </c>
    </row>
    <row r="71">
      <c r="A71" s="10" t="s">
        <v>354</v>
      </c>
      <c r="B71" s="21" t="s">
        <v>355</v>
      </c>
      <c r="C71" s="12">
        <v>3.67</v>
      </c>
      <c r="D71" s="13">
        <v>323.0</v>
      </c>
      <c r="E71" s="14">
        <v>1.8234913E7</v>
      </c>
      <c r="F71" s="14">
        <v>5.4163405E7</v>
      </c>
      <c r="G71" s="15">
        <f t="shared" si="1"/>
        <v>-35928492</v>
      </c>
      <c r="H71" s="16" t="str">
        <f>IF(F71=0,"YES",IF(E71/F71&gt;=1.15, IF(E71+F71&gt;=Validation!$C$24,"YES","NO"),"NO"))</f>
        <v>NO</v>
      </c>
      <c r="I71" s="17">
        <v>19937.0</v>
      </c>
      <c r="J71" s="18" t="str">
        <f t="shared" si="3"/>
        <v>NOT FUNDED</v>
      </c>
      <c r="K71" s="19">
        <f t="shared" si="4"/>
        <v>3600</v>
      </c>
      <c r="L71" s="20" t="str">
        <f t="shared" si="2"/>
        <v>Approval Threshold</v>
      </c>
    </row>
    <row r="72">
      <c r="A72" s="10" t="s">
        <v>356</v>
      </c>
      <c r="B72" s="21" t="s">
        <v>357</v>
      </c>
      <c r="C72" s="12">
        <v>1.33</v>
      </c>
      <c r="D72" s="13">
        <v>270.0</v>
      </c>
      <c r="E72" s="14">
        <v>2.6173467E7</v>
      </c>
      <c r="F72" s="14">
        <v>6.2499638E7</v>
      </c>
      <c r="G72" s="15">
        <f t="shared" si="1"/>
        <v>-36326171</v>
      </c>
      <c r="H72" s="16" t="str">
        <f>IF(F72=0,"YES",IF(E72/F72&gt;=1.15, IF(E72+F72&gt;=Validation!$C$24,"YES","NO"),"NO"))</f>
        <v>NO</v>
      </c>
      <c r="I72" s="17">
        <v>100000.0</v>
      </c>
      <c r="J72" s="18" t="str">
        <f t="shared" si="3"/>
        <v>NOT FUNDED</v>
      </c>
      <c r="K72" s="19">
        <f t="shared" si="4"/>
        <v>3600</v>
      </c>
      <c r="L72" s="20" t="str">
        <f t="shared" si="2"/>
        <v>Approval Threshold</v>
      </c>
    </row>
    <row r="73">
      <c r="A73" s="10" t="s">
        <v>358</v>
      </c>
      <c r="B73" s="21" t="s">
        <v>359</v>
      </c>
      <c r="C73" s="12">
        <v>3.83</v>
      </c>
      <c r="D73" s="13">
        <v>242.0</v>
      </c>
      <c r="E73" s="14">
        <v>1.2985596E7</v>
      </c>
      <c r="F73" s="14">
        <v>4.9527513E7</v>
      </c>
      <c r="G73" s="15">
        <f t="shared" si="1"/>
        <v>-36541917</v>
      </c>
      <c r="H73" s="16" t="str">
        <f>IF(F73=0,"YES",IF(E73/F73&gt;=1.15, IF(E73+F73&gt;=Validation!$C$24,"YES","NO"),"NO"))</f>
        <v>NO</v>
      </c>
      <c r="I73" s="17">
        <v>5000.0</v>
      </c>
      <c r="J73" s="18" t="str">
        <f t="shared" si="3"/>
        <v>NOT FUNDED</v>
      </c>
      <c r="K73" s="19">
        <f t="shared" si="4"/>
        <v>3600</v>
      </c>
      <c r="L73" s="20" t="str">
        <f t="shared" si="2"/>
        <v>Approval Threshold</v>
      </c>
    </row>
    <row r="74">
      <c r="A74" s="10" t="s">
        <v>360</v>
      </c>
      <c r="B74" s="21" t="s">
        <v>361</v>
      </c>
      <c r="C74" s="12">
        <v>3.6</v>
      </c>
      <c r="D74" s="13">
        <v>265.0</v>
      </c>
      <c r="E74" s="14">
        <v>2.8505898E7</v>
      </c>
      <c r="F74" s="14">
        <v>6.5257893E7</v>
      </c>
      <c r="G74" s="15">
        <f t="shared" si="1"/>
        <v>-36751995</v>
      </c>
      <c r="H74" s="16" t="str">
        <f>IF(F74=0,"YES",IF(E74/F74&gt;=1.15, IF(E74+F74&gt;=Validation!$C$24,"YES","NO"),"NO"))</f>
        <v>NO</v>
      </c>
      <c r="I74" s="17">
        <v>21000.0</v>
      </c>
      <c r="J74" s="18" t="str">
        <f t="shared" si="3"/>
        <v>NOT FUNDED</v>
      </c>
      <c r="K74" s="19">
        <f t="shared" si="4"/>
        <v>3600</v>
      </c>
      <c r="L74" s="20" t="str">
        <f t="shared" si="2"/>
        <v>Approval Threshold</v>
      </c>
    </row>
    <row r="75">
      <c r="A75" s="10" t="s">
        <v>362</v>
      </c>
      <c r="B75" s="21" t="s">
        <v>363</v>
      </c>
      <c r="C75" s="12">
        <v>1.28</v>
      </c>
      <c r="D75" s="13">
        <v>261.0</v>
      </c>
      <c r="E75" s="14">
        <v>1.8012739E7</v>
      </c>
      <c r="F75" s="14">
        <v>5.5217335E7</v>
      </c>
      <c r="G75" s="15">
        <f t="shared" si="1"/>
        <v>-37204596</v>
      </c>
      <c r="H75" s="16" t="str">
        <f>IF(F75=0,"YES",IF(E75/F75&gt;=1.15, IF(E75+F75&gt;=Validation!$C$24,"YES","NO"),"NO"))</f>
        <v>NO</v>
      </c>
      <c r="I75" s="17">
        <v>100000.0</v>
      </c>
      <c r="J75" s="18" t="str">
        <f t="shared" si="3"/>
        <v>NOT FUNDED</v>
      </c>
      <c r="K75" s="19">
        <f t="shared" si="4"/>
        <v>3600</v>
      </c>
      <c r="L75" s="20" t="str">
        <f t="shared" si="2"/>
        <v>Approval Threshold</v>
      </c>
    </row>
    <row r="76">
      <c r="A76" s="10" t="s">
        <v>364</v>
      </c>
      <c r="B76" s="21" t="s">
        <v>365</v>
      </c>
      <c r="C76" s="12">
        <v>2.38</v>
      </c>
      <c r="D76" s="13">
        <v>253.0</v>
      </c>
      <c r="E76" s="14">
        <v>2.4322113E7</v>
      </c>
      <c r="F76" s="14">
        <v>6.1701021E7</v>
      </c>
      <c r="G76" s="15">
        <f t="shared" si="1"/>
        <v>-37378908</v>
      </c>
      <c r="H76" s="16" t="str">
        <f>IF(F76=0,"YES",IF(E76/F76&gt;=1.15, IF(E76+F76&gt;=Validation!$C$24,"YES","NO"),"NO"))</f>
        <v>NO</v>
      </c>
      <c r="I76" s="17">
        <v>15000.0</v>
      </c>
      <c r="J76" s="18" t="str">
        <f t="shared" si="3"/>
        <v>NOT FUNDED</v>
      </c>
      <c r="K76" s="19">
        <f t="shared" si="4"/>
        <v>3600</v>
      </c>
      <c r="L76" s="20" t="str">
        <f t="shared" si="2"/>
        <v>Approval Threshold</v>
      </c>
    </row>
    <row r="77">
      <c r="A77" s="10" t="s">
        <v>366</v>
      </c>
      <c r="B77" s="21" t="s">
        <v>367</v>
      </c>
      <c r="C77" s="12">
        <v>2.33</v>
      </c>
      <c r="D77" s="13">
        <v>294.0</v>
      </c>
      <c r="E77" s="14">
        <v>2.6252941E7</v>
      </c>
      <c r="F77" s="14">
        <v>6.616501E7</v>
      </c>
      <c r="G77" s="15">
        <f t="shared" si="1"/>
        <v>-39912069</v>
      </c>
      <c r="H77" s="16" t="str">
        <f>IF(F77=0,"YES",IF(E77/F77&gt;=1.15, IF(E77+F77&gt;=Validation!$C$24,"YES","NO"),"NO"))</f>
        <v>NO</v>
      </c>
      <c r="I77" s="17">
        <v>200000.0</v>
      </c>
      <c r="J77" s="18" t="str">
        <f t="shared" si="3"/>
        <v>NOT FUNDED</v>
      </c>
      <c r="K77" s="19">
        <f t="shared" si="4"/>
        <v>3600</v>
      </c>
      <c r="L77" s="20" t="str">
        <f t="shared" si="2"/>
        <v>Approval Threshold</v>
      </c>
    </row>
    <row r="78">
      <c r="A78" s="10" t="s">
        <v>368</v>
      </c>
      <c r="B78" s="21" t="s">
        <v>369</v>
      </c>
      <c r="C78" s="12">
        <v>2.92</v>
      </c>
      <c r="D78" s="13">
        <v>244.0</v>
      </c>
      <c r="E78" s="14">
        <v>2.3242198E7</v>
      </c>
      <c r="F78" s="14">
        <v>6.3612775E7</v>
      </c>
      <c r="G78" s="15">
        <f t="shared" si="1"/>
        <v>-40370577</v>
      </c>
      <c r="H78" s="16" t="str">
        <f>IF(F78=0,"YES",IF(E78/F78&gt;=1.15, IF(E78+F78&gt;=Validation!$C$24,"YES","NO"),"NO"))</f>
        <v>NO</v>
      </c>
      <c r="I78" s="17">
        <v>33850.0</v>
      </c>
      <c r="J78" s="18" t="str">
        <f t="shared" si="3"/>
        <v>NOT FUNDED</v>
      </c>
      <c r="K78" s="19">
        <f t="shared" si="4"/>
        <v>3600</v>
      </c>
      <c r="L78" s="20" t="str">
        <f t="shared" si="2"/>
        <v>Approval Threshold</v>
      </c>
    </row>
    <row r="79">
      <c r="A79" s="10" t="s">
        <v>370</v>
      </c>
      <c r="B79" s="21" t="s">
        <v>371</v>
      </c>
      <c r="C79" s="12">
        <v>3.0</v>
      </c>
      <c r="D79" s="13">
        <v>264.0</v>
      </c>
      <c r="E79" s="14">
        <v>2.7334155E7</v>
      </c>
      <c r="F79" s="14">
        <v>6.8210156E7</v>
      </c>
      <c r="G79" s="15">
        <f t="shared" si="1"/>
        <v>-40876001</v>
      </c>
      <c r="H79" s="16" t="str">
        <f>IF(F79=0,"YES",IF(E79/F79&gt;=1.15, IF(E79+F79&gt;=Validation!$C$24,"YES","NO"),"NO"))</f>
        <v>NO</v>
      </c>
      <c r="I79" s="17">
        <v>210000.0</v>
      </c>
      <c r="J79" s="18" t="str">
        <f t="shared" si="3"/>
        <v>NOT FUNDED</v>
      </c>
      <c r="K79" s="19">
        <f t="shared" si="4"/>
        <v>3600</v>
      </c>
      <c r="L79" s="20" t="str">
        <f t="shared" si="2"/>
        <v>Approval Threshold</v>
      </c>
    </row>
    <row r="80">
      <c r="A80" s="10" t="s">
        <v>372</v>
      </c>
      <c r="B80" s="21" t="s">
        <v>373</v>
      </c>
      <c r="C80" s="12">
        <v>2.83</v>
      </c>
      <c r="D80" s="13">
        <v>248.0</v>
      </c>
      <c r="E80" s="14">
        <v>2.1816175E7</v>
      </c>
      <c r="F80" s="14">
        <v>6.2708323E7</v>
      </c>
      <c r="G80" s="15">
        <f t="shared" si="1"/>
        <v>-40892148</v>
      </c>
      <c r="H80" s="16" t="str">
        <f>IF(F80=0,"YES",IF(E80/F80&gt;=1.15, IF(E80+F80&gt;=Validation!$C$24,"YES","NO"),"NO"))</f>
        <v>NO</v>
      </c>
      <c r="I80" s="17">
        <v>30000.0</v>
      </c>
      <c r="J80" s="18" t="str">
        <f t="shared" si="3"/>
        <v>NOT FUNDED</v>
      </c>
      <c r="K80" s="19">
        <f t="shared" si="4"/>
        <v>3600</v>
      </c>
      <c r="L80" s="20" t="str">
        <f t="shared" si="2"/>
        <v>Approval Threshold</v>
      </c>
    </row>
    <row r="81">
      <c r="A81" s="10" t="s">
        <v>374</v>
      </c>
      <c r="B81" s="21" t="s">
        <v>375</v>
      </c>
      <c r="C81" s="12">
        <v>2.78</v>
      </c>
      <c r="D81" s="13">
        <v>225.0</v>
      </c>
      <c r="E81" s="14">
        <v>2.1285479E7</v>
      </c>
      <c r="F81" s="14">
        <v>6.2457698E7</v>
      </c>
      <c r="G81" s="15">
        <f t="shared" si="1"/>
        <v>-41172219</v>
      </c>
      <c r="H81" s="16" t="str">
        <f>IF(F81=0,"YES",IF(E81/F81&gt;=1.15, IF(E81+F81&gt;=Validation!$C$24,"YES","NO"),"NO"))</f>
        <v>NO</v>
      </c>
      <c r="I81" s="17">
        <v>5000.0</v>
      </c>
      <c r="J81" s="18" t="str">
        <f t="shared" si="3"/>
        <v>NOT FUNDED</v>
      </c>
      <c r="K81" s="19">
        <f t="shared" si="4"/>
        <v>3600</v>
      </c>
      <c r="L81" s="20" t="str">
        <f t="shared" si="2"/>
        <v>Approval Threshold</v>
      </c>
    </row>
    <row r="82">
      <c r="A82" s="10" t="s">
        <v>376</v>
      </c>
      <c r="B82" s="21" t="s">
        <v>377</v>
      </c>
      <c r="C82" s="12">
        <v>2.27</v>
      </c>
      <c r="D82" s="13">
        <v>224.0</v>
      </c>
      <c r="E82" s="14">
        <v>2.1433422E7</v>
      </c>
      <c r="F82" s="14">
        <v>6.3647655E7</v>
      </c>
      <c r="G82" s="15">
        <f t="shared" si="1"/>
        <v>-42214233</v>
      </c>
      <c r="H82" s="16" t="str">
        <f>IF(F82=0,"YES",IF(E82/F82&gt;=1.15, IF(E82+F82&gt;=Validation!$C$24,"YES","NO"),"NO"))</f>
        <v>NO</v>
      </c>
      <c r="I82" s="17">
        <v>22000.0</v>
      </c>
      <c r="J82" s="18" t="str">
        <f t="shared" si="3"/>
        <v>NOT FUNDED</v>
      </c>
      <c r="K82" s="19">
        <f t="shared" si="4"/>
        <v>3600</v>
      </c>
      <c r="L82" s="20" t="str">
        <f t="shared" si="2"/>
        <v>Approval Threshold</v>
      </c>
    </row>
    <row r="83">
      <c r="A83" s="10" t="s">
        <v>378</v>
      </c>
      <c r="B83" s="21" t="s">
        <v>379</v>
      </c>
      <c r="C83" s="12">
        <v>2.0</v>
      </c>
      <c r="D83" s="13">
        <v>226.0</v>
      </c>
      <c r="E83" s="14">
        <v>2.0399491E7</v>
      </c>
      <c r="F83" s="14">
        <v>6.3073792E7</v>
      </c>
      <c r="G83" s="15">
        <f t="shared" si="1"/>
        <v>-42674301</v>
      </c>
      <c r="H83" s="16" t="str">
        <f>IF(F83=0,"YES",IF(E83/F83&gt;=1.15, IF(E83+F83&gt;=Validation!$C$24,"YES","NO"),"NO"))</f>
        <v>NO</v>
      </c>
      <c r="I83" s="17">
        <v>20000.0</v>
      </c>
      <c r="J83" s="18" t="str">
        <f t="shared" si="3"/>
        <v>NOT FUNDED</v>
      </c>
      <c r="K83" s="19">
        <f t="shared" si="4"/>
        <v>3600</v>
      </c>
      <c r="L83" s="20" t="str">
        <f t="shared" si="2"/>
        <v>Approval Threshold</v>
      </c>
    </row>
    <row r="84">
      <c r="A84" s="10" t="s">
        <v>380</v>
      </c>
      <c r="B84" s="21" t="s">
        <v>381</v>
      </c>
      <c r="C84" s="12">
        <v>2.11</v>
      </c>
      <c r="D84" s="13">
        <v>231.0</v>
      </c>
      <c r="E84" s="14">
        <v>2.0639889E7</v>
      </c>
      <c r="F84" s="14">
        <v>6.3536157E7</v>
      </c>
      <c r="G84" s="15">
        <f t="shared" si="1"/>
        <v>-42896268</v>
      </c>
      <c r="H84" s="16" t="str">
        <f>IF(F84=0,"YES",IF(E84/F84&gt;=1.15, IF(E84+F84&gt;=Validation!$C$24,"YES","NO"),"NO"))</f>
        <v>NO</v>
      </c>
      <c r="I84" s="17">
        <v>20000.0</v>
      </c>
      <c r="J84" s="18" t="str">
        <f t="shared" si="3"/>
        <v>NOT FUNDED</v>
      </c>
      <c r="K84" s="19">
        <f t="shared" si="4"/>
        <v>3600</v>
      </c>
      <c r="L84" s="20" t="str">
        <f t="shared" si="2"/>
        <v>Approval Threshold</v>
      </c>
    </row>
    <row r="85">
      <c r="A85" s="10" t="s">
        <v>382</v>
      </c>
      <c r="B85" s="21" t="s">
        <v>383</v>
      </c>
      <c r="C85" s="12">
        <v>2.0</v>
      </c>
      <c r="D85" s="13">
        <v>231.0</v>
      </c>
      <c r="E85" s="14">
        <v>2.0280989E7</v>
      </c>
      <c r="F85" s="14">
        <v>6.3527912E7</v>
      </c>
      <c r="G85" s="15">
        <f t="shared" si="1"/>
        <v>-43246923</v>
      </c>
      <c r="H85" s="16" t="str">
        <f>IF(F85=0,"YES",IF(E85/F85&gt;=1.15, IF(E85+F85&gt;=Validation!$C$24,"YES","NO"),"NO"))</f>
        <v>NO</v>
      </c>
      <c r="I85" s="17">
        <v>12200.0</v>
      </c>
      <c r="J85" s="18" t="str">
        <f t="shared" si="3"/>
        <v>NOT FUNDED</v>
      </c>
      <c r="K85" s="19">
        <f t="shared" si="4"/>
        <v>3600</v>
      </c>
      <c r="L85" s="20" t="str">
        <f t="shared" si="2"/>
        <v>Approval Threshold</v>
      </c>
    </row>
    <row r="86">
      <c r="A86" s="10" t="s">
        <v>384</v>
      </c>
      <c r="B86" s="21" t="s">
        <v>385</v>
      </c>
      <c r="C86" s="12">
        <v>2.92</v>
      </c>
      <c r="D86" s="13">
        <v>277.0</v>
      </c>
      <c r="E86" s="14">
        <v>2.6924339E7</v>
      </c>
      <c r="F86" s="14">
        <v>7.0493684E7</v>
      </c>
      <c r="G86" s="15">
        <f t="shared" si="1"/>
        <v>-43569345</v>
      </c>
      <c r="H86" s="16" t="str">
        <f>IF(F86=0,"YES",IF(E86/F86&gt;=1.15, IF(E86+F86&gt;=Validation!$C$24,"YES","NO"),"NO"))</f>
        <v>NO</v>
      </c>
      <c r="I86" s="17">
        <v>250000.0</v>
      </c>
      <c r="J86" s="18" t="str">
        <f t="shared" si="3"/>
        <v>NOT FUNDED</v>
      </c>
      <c r="K86" s="19">
        <f t="shared" si="4"/>
        <v>3600</v>
      </c>
      <c r="L86" s="20" t="str">
        <f t="shared" si="2"/>
        <v>Approval Threshold</v>
      </c>
    </row>
    <row r="87">
      <c r="A87" s="10" t="s">
        <v>386</v>
      </c>
      <c r="B87" s="21" t="s">
        <v>387</v>
      </c>
      <c r="C87" s="12">
        <v>2.0</v>
      </c>
      <c r="D87" s="13">
        <v>230.0</v>
      </c>
      <c r="E87" s="14">
        <v>2.0167007E7</v>
      </c>
      <c r="F87" s="14">
        <v>6.3934632E7</v>
      </c>
      <c r="G87" s="15">
        <f t="shared" si="1"/>
        <v>-43767625</v>
      </c>
      <c r="H87" s="16" t="str">
        <f>IF(F87=0,"YES",IF(E87/F87&gt;=1.15, IF(E87+F87&gt;=Validation!$C$24,"YES","NO"),"NO"))</f>
        <v>NO</v>
      </c>
      <c r="I87" s="17">
        <v>8000.0</v>
      </c>
      <c r="J87" s="18" t="str">
        <f t="shared" si="3"/>
        <v>NOT FUNDED</v>
      </c>
      <c r="K87" s="19">
        <f t="shared" si="4"/>
        <v>3600</v>
      </c>
      <c r="L87" s="20" t="str">
        <f t="shared" si="2"/>
        <v>Approval Threshold</v>
      </c>
    </row>
    <row r="88">
      <c r="A88" s="10" t="s">
        <v>388</v>
      </c>
      <c r="B88" s="21" t="s">
        <v>389</v>
      </c>
      <c r="C88" s="12">
        <v>2.33</v>
      </c>
      <c r="D88" s="13">
        <v>210.0</v>
      </c>
      <c r="E88" s="14">
        <v>3008633.0</v>
      </c>
      <c r="F88" s="14">
        <v>4.8296582E7</v>
      </c>
      <c r="G88" s="15">
        <f t="shared" si="1"/>
        <v>-45287949</v>
      </c>
      <c r="H88" s="16" t="str">
        <f>IF(F88=0,"YES",IF(E88/F88&gt;=1.15, IF(E88+F88&gt;=Validation!$C$24,"YES","NO"),"NO"))</f>
        <v>NO</v>
      </c>
      <c r="I88" s="17">
        <v>35000.0</v>
      </c>
      <c r="J88" s="18" t="str">
        <f t="shared" si="3"/>
        <v>NOT FUNDED</v>
      </c>
      <c r="K88" s="19">
        <f t="shared" si="4"/>
        <v>3600</v>
      </c>
      <c r="L88" s="20" t="str">
        <f t="shared" si="2"/>
        <v>Approval Threshold</v>
      </c>
    </row>
    <row r="89">
      <c r="A89" s="10" t="s">
        <v>390</v>
      </c>
      <c r="B89" s="21" t="s">
        <v>391</v>
      </c>
      <c r="C89" s="12">
        <v>1.9</v>
      </c>
      <c r="D89" s="13">
        <v>264.0</v>
      </c>
      <c r="E89" s="14">
        <v>4500129.0</v>
      </c>
      <c r="F89" s="14">
        <v>4.9935238E7</v>
      </c>
      <c r="G89" s="15">
        <f t="shared" si="1"/>
        <v>-45435109</v>
      </c>
      <c r="H89" s="16" t="str">
        <f>IF(F89=0,"YES",IF(E89/F89&gt;=1.15, IF(E89+F89&gt;=Validation!$C$24,"YES","NO"),"NO"))</f>
        <v>NO</v>
      </c>
      <c r="I89" s="17">
        <v>150000.0</v>
      </c>
      <c r="J89" s="18" t="str">
        <f t="shared" si="3"/>
        <v>NOT FUNDED</v>
      </c>
      <c r="K89" s="19">
        <f t="shared" si="4"/>
        <v>3600</v>
      </c>
      <c r="L89" s="20" t="str">
        <f t="shared" si="2"/>
        <v>Approval Threshold</v>
      </c>
    </row>
    <row r="90">
      <c r="A90" s="10" t="s">
        <v>392</v>
      </c>
      <c r="B90" s="21" t="s">
        <v>393</v>
      </c>
      <c r="C90" s="12">
        <v>2.27</v>
      </c>
      <c r="D90" s="13">
        <v>250.0</v>
      </c>
      <c r="E90" s="14">
        <v>2.0562461E7</v>
      </c>
      <c r="F90" s="14">
        <v>6.6082514E7</v>
      </c>
      <c r="G90" s="15">
        <f t="shared" si="1"/>
        <v>-45520053</v>
      </c>
      <c r="H90" s="16" t="str">
        <f>IF(F90=0,"YES",IF(E90/F90&gt;=1.15, IF(E90+F90&gt;=Validation!$C$24,"YES","NO"),"NO"))</f>
        <v>NO</v>
      </c>
      <c r="I90" s="17">
        <v>38625.0</v>
      </c>
      <c r="J90" s="18" t="str">
        <f t="shared" si="3"/>
        <v>NOT FUNDED</v>
      </c>
      <c r="K90" s="19">
        <f t="shared" si="4"/>
        <v>3600</v>
      </c>
      <c r="L90" s="20" t="str">
        <f t="shared" si="2"/>
        <v>Approval Threshold</v>
      </c>
    </row>
    <row r="91">
      <c r="A91" s="22" t="s">
        <v>394</v>
      </c>
      <c r="B91" s="23" t="s">
        <v>395</v>
      </c>
      <c r="C91" s="12">
        <v>1.92</v>
      </c>
      <c r="D91" s="13">
        <v>211.0</v>
      </c>
      <c r="E91" s="14">
        <v>2864219.0</v>
      </c>
      <c r="F91" s="14">
        <v>4.8424518E7</v>
      </c>
      <c r="G91" s="15">
        <f t="shared" si="1"/>
        <v>-45560299</v>
      </c>
      <c r="H91" s="16" t="str">
        <f>IF(F91=0,"YES",IF(E91/F91&gt;=1.15, IF(E91+F91&gt;=Validation!$C$24,"YES","NO"),"NO"))</f>
        <v>NO</v>
      </c>
      <c r="I91" s="17">
        <v>9700.0</v>
      </c>
      <c r="J91" s="18" t="str">
        <f t="shared" si="3"/>
        <v>NOT FUNDED</v>
      </c>
      <c r="K91" s="19">
        <f t="shared" si="4"/>
        <v>3600</v>
      </c>
      <c r="L91" s="20" t="str">
        <f t="shared" si="2"/>
        <v>Approval Threshold</v>
      </c>
    </row>
    <row r="92">
      <c r="A92" s="10" t="s">
        <v>396</v>
      </c>
      <c r="B92" s="21" t="s">
        <v>397</v>
      </c>
      <c r="C92" s="12">
        <v>2.67</v>
      </c>
      <c r="D92" s="13">
        <v>255.0</v>
      </c>
      <c r="E92" s="14">
        <v>2.1815673E7</v>
      </c>
      <c r="F92" s="14">
        <v>6.7985698E7</v>
      </c>
      <c r="G92" s="15">
        <f t="shared" si="1"/>
        <v>-46170025</v>
      </c>
      <c r="H92" s="16" t="str">
        <f>IF(F92=0,"YES",IF(E92/F92&gt;=1.15, IF(E92+F92&gt;=Validation!$C$24,"YES","NO"),"NO"))</f>
        <v>NO</v>
      </c>
      <c r="I92" s="17">
        <v>120000.0</v>
      </c>
      <c r="J92" s="18" t="str">
        <f t="shared" si="3"/>
        <v>NOT FUNDED</v>
      </c>
      <c r="K92" s="19">
        <f t="shared" si="4"/>
        <v>3600</v>
      </c>
      <c r="L92" s="20" t="str">
        <f t="shared" si="2"/>
        <v>Approval Threshold</v>
      </c>
    </row>
    <row r="93">
      <c r="A93" s="10" t="s">
        <v>398</v>
      </c>
      <c r="B93" s="21" t="s">
        <v>399</v>
      </c>
      <c r="C93" s="12">
        <v>2.42</v>
      </c>
      <c r="D93" s="13">
        <v>265.0</v>
      </c>
      <c r="E93" s="14">
        <v>2.1111987E7</v>
      </c>
      <c r="F93" s="14">
        <v>6.7298875E7</v>
      </c>
      <c r="G93" s="15">
        <f t="shared" si="1"/>
        <v>-46186888</v>
      </c>
      <c r="H93" s="16" t="str">
        <f>IF(F93=0,"YES",IF(E93/F93&gt;=1.15, IF(E93+F93&gt;=Validation!$C$24,"YES","NO"),"NO"))</f>
        <v>NO</v>
      </c>
      <c r="I93" s="17">
        <v>70000.0</v>
      </c>
      <c r="J93" s="18" t="str">
        <f t="shared" si="3"/>
        <v>NOT FUNDED</v>
      </c>
      <c r="K93" s="19">
        <f t="shared" si="4"/>
        <v>3600</v>
      </c>
      <c r="L93" s="20" t="str">
        <f t="shared" si="2"/>
        <v>Approval Threshold</v>
      </c>
    </row>
    <row r="94">
      <c r="A94" s="10" t="s">
        <v>400</v>
      </c>
      <c r="B94" s="21" t="s">
        <v>401</v>
      </c>
      <c r="C94" s="12">
        <v>3.22</v>
      </c>
      <c r="D94" s="13">
        <v>209.0</v>
      </c>
      <c r="E94" s="14">
        <v>1.0142314E7</v>
      </c>
      <c r="F94" s="14">
        <v>5.6911215E7</v>
      </c>
      <c r="G94" s="15">
        <f t="shared" si="1"/>
        <v>-46768901</v>
      </c>
      <c r="H94" s="16" t="str">
        <f>IF(F94=0,"YES",IF(E94/F94&gt;=1.15, IF(E94+F94&gt;=Validation!$C$24,"YES","NO"),"NO"))</f>
        <v>NO</v>
      </c>
      <c r="I94" s="17">
        <v>42000.0</v>
      </c>
      <c r="J94" s="18" t="str">
        <f t="shared" si="3"/>
        <v>NOT FUNDED</v>
      </c>
      <c r="K94" s="19">
        <f t="shared" si="4"/>
        <v>3600</v>
      </c>
      <c r="L94" s="20" t="str">
        <f t="shared" si="2"/>
        <v>Approval Threshold</v>
      </c>
    </row>
    <row r="95">
      <c r="A95" s="10" t="s">
        <v>402</v>
      </c>
      <c r="B95" s="21" t="s">
        <v>403</v>
      </c>
      <c r="C95" s="12">
        <v>1.17</v>
      </c>
      <c r="D95" s="13">
        <v>267.0</v>
      </c>
      <c r="E95" s="14">
        <v>2.040322E7</v>
      </c>
      <c r="F95" s="14">
        <v>6.7221898E7</v>
      </c>
      <c r="G95" s="15">
        <f t="shared" si="1"/>
        <v>-46818678</v>
      </c>
      <c r="H95" s="16" t="str">
        <f>IF(F95=0,"YES",IF(E95/F95&gt;=1.15, IF(E95+F95&gt;=Validation!$C$24,"YES","NO"),"NO"))</f>
        <v>NO</v>
      </c>
      <c r="I95" s="17">
        <v>66500.0</v>
      </c>
      <c r="J95" s="18" t="str">
        <f t="shared" si="3"/>
        <v>NOT FUNDED</v>
      </c>
      <c r="K95" s="19">
        <f t="shared" si="4"/>
        <v>3600</v>
      </c>
      <c r="L95" s="20" t="str">
        <f t="shared" si="2"/>
        <v>Approval Threshold</v>
      </c>
    </row>
    <row r="96">
      <c r="A96" s="10" t="s">
        <v>404</v>
      </c>
      <c r="B96" s="21" t="s">
        <v>405</v>
      </c>
      <c r="C96" s="12">
        <v>2.67</v>
      </c>
      <c r="D96" s="13">
        <v>240.0</v>
      </c>
      <c r="E96" s="14">
        <v>2.0684468E7</v>
      </c>
      <c r="F96" s="14">
        <v>6.7564995E7</v>
      </c>
      <c r="G96" s="15">
        <f t="shared" si="1"/>
        <v>-46880527</v>
      </c>
      <c r="H96" s="16" t="str">
        <f>IF(F96=0,"YES",IF(E96/F96&gt;=1.15, IF(E96+F96&gt;=Validation!$C$24,"YES","NO"),"NO"))</f>
        <v>NO</v>
      </c>
      <c r="I96" s="17">
        <v>45000.0</v>
      </c>
      <c r="J96" s="18" t="str">
        <f t="shared" si="3"/>
        <v>NOT FUNDED</v>
      </c>
      <c r="K96" s="19">
        <f t="shared" si="4"/>
        <v>3600</v>
      </c>
      <c r="L96" s="20" t="str">
        <f t="shared" si="2"/>
        <v>Approval Threshold</v>
      </c>
    </row>
    <row r="97">
      <c r="A97" s="24" t="s">
        <v>406</v>
      </c>
      <c r="B97" s="21" t="s">
        <v>407</v>
      </c>
      <c r="C97" s="12">
        <v>1.4</v>
      </c>
      <c r="D97" s="13">
        <v>221.0</v>
      </c>
      <c r="E97" s="14">
        <v>2558345.0</v>
      </c>
      <c r="F97" s="14">
        <v>4.9811583E7</v>
      </c>
      <c r="G97" s="15">
        <f t="shared" si="1"/>
        <v>-47253238</v>
      </c>
      <c r="H97" s="16" t="str">
        <f>IF(F97=0,"YES",IF(E97/F97&gt;=1.15, IF(E97+F97&gt;=Validation!$C$24,"YES","NO"),"NO"))</f>
        <v>NO</v>
      </c>
      <c r="I97" s="17">
        <v>2000.0</v>
      </c>
      <c r="J97" s="18" t="str">
        <f t="shared" si="3"/>
        <v>NOT FUNDED</v>
      </c>
      <c r="K97" s="19">
        <f t="shared" si="4"/>
        <v>3600</v>
      </c>
      <c r="L97" s="20" t="str">
        <f t="shared" si="2"/>
        <v>Approval Threshold</v>
      </c>
    </row>
    <row r="98">
      <c r="A98" s="10" t="s">
        <v>408</v>
      </c>
      <c r="B98" s="21" t="s">
        <v>409</v>
      </c>
      <c r="C98" s="12">
        <v>3.6</v>
      </c>
      <c r="D98" s="13">
        <v>322.0</v>
      </c>
      <c r="E98" s="14">
        <v>2.6170481E7</v>
      </c>
      <c r="F98" s="14">
        <v>7.3726305E7</v>
      </c>
      <c r="G98" s="15">
        <f t="shared" si="1"/>
        <v>-47555824</v>
      </c>
      <c r="H98" s="16" t="str">
        <f>IF(F98=0,"YES",IF(E98/F98&gt;=1.15, IF(E98+F98&gt;=Validation!$C$24,"YES","NO"),"NO"))</f>
        <v>NO</v>
      </c>
      <c r="I98" s="17">
        <v>50000.0</v>
      </c>
      <c r="J98" s="18" t="str">
        <f t="shared" si="3"/>
        <v>NOT FUNDED</v>
      </c>
      <c r="K98" s="19">
        <f t="shared" si="4"/>
        <v>3600</v>
      </c>
      <c r="L98" s="20" t="str">
        <f t="shared" si="2"/>
        <v>Approval Threshold</v>
      </c>
    </row>
    <row r="99">
      <c r="A99" s="10" t="s">
        <v>410</v>
      </c>
      <c r="B99" s="21" t="s">
        <v>411</v>
      </c>
      <c r="C99" s="12">
        <v>1.08</v>
      </c>
      <c r="D99" s="13">
        <v>248.0</v>
      </c>
      <c r="E99" s="14">
        <v>2740367.0</v>
      </c>
      <c r="F99" s="14">
        <v>5.0613766E7</v>
      </c>
      <c r="G99" s="15">
        <f t="shared" si="1"/>
        <v>-47873399</v>
      </c>
      <c r="H99" s="16" t="str">
        <f>IF(F99=0,"YES",IF(E99/F99&gt;=1.15, IF(E99+F99&gt;=Validation!$C$24,"YES","NO"),"NO"))</f>
        <v>NO</v>
      </c>
      <c r="I99" s="17">
        <v>44500.0</v>
      </c>
      <c r="J99" s="18" t="str">
        <f t="shared" si="3"/>
        <v>NOT FUNDED</v>
      </c>
      <c r="K99" s="19">
        <f t="shared" si="4"/>
        <v>3600</v>
      </c>
      <c r="L99" s="20" t="str">
        <f t="shared" si="2"/>
        <v>Approval Threshold</v>
      </c>
    </row>
    <row r="100">
      <c r="A100" s="10" t="s">
        <v>412</v>
      </c>
      <c r="B100" s="21" t="s">
        <v>413</v>
      </c>
      <c r="C100" s="12">
        <v>2.75</v>
      </c>
      <c r="D100" s="13">
        <v>228.0</v>
      </c>
      <c r="E100" s="14">
        <v>3271669.0</v>
      </c>
      <c r="F100" s="14">
        <v>5.20863E7</v>
      </c>
      <c r="G100" s="15">
        <f t="shared" si="1"/>
        <v>-48814631</v>
      </c>
      <c r="H100" s="16" t="str">
        <f>IF(F100=0,"YES",IF(E100/F100&gt;=1.15, IF(E100+F100&gt;=Validation!$C$24,"YES","NO"),"NO"))</f>
        <v>NO</v>
      </c>
      <c r="I100" s="17">
        <v>100000.0</v>
      </c>
      <c r="J100" s="18" t="str">
        <f t="shared" si="3"/>
        <v>NOT FUNDED</v>
      </c>
      <c r="K100" s="19">
        <f t="shared" si="4"/>
        <v>3600</v>
      </c>
      <c r="L100" s="20" t="str">
        <f t="shared" si="2"/>
        <v>Approval Threshold</v>
      </c>
    </row>
    <row r="101">
      <c r="A101" s="10" t="s">
        <v>414</v>
      </c>
      <c r="B101" s="21" t="s">
        <v>415</v>
      </c>
      <c r="C101" s="12">
        <v>3.17</v>
      </c>
      <c r="D101" s="13">
        <v>249.0</v>
      </c>
      <c r="E101" s="14">
        <v>2.1378629E7</v>
      </c>
      <c r="F101" s="14">
        <v>7.0411912E7</v>
      </c>
      <c r="G101" s="15">
        <f t="shared" si="1"/>
        <v>-49033283</v>
      </c>
      <c r="H101" s="16" t="str">
        <f>IF(F101=0,"YES",IF(E101/F101&gt;=1.15, IF(E101+F101&gt;=Validation!$C$24,"YES","NO"),"NO"))</f>
        <v>NO</v>
      </c>
      <c r="I101" s="17">
        <v>200000.0</v>
      </c>
      <c r="J101" s="18" t="str">
        <f t="shared" si="3"/>
        <v>NOT FUNDED</v>
      </c>
      <c r="K101" s="19">
        <f t="shared" si="4"/>
        <v>3600</v>
      </c>
      <c r="L101" s="20" t="str">
        <f t="shared" si="2"/>
        <v>Approval Threshold</v>
      </c>
    </row>
    <row r="102">
      <c r="A102" s="10" t="s">
        <v>416</v>
      </c>
      <c r="B102" s="21" t="s">
        <v>417</v>
      </c>
      <c r="C102" s="12">
        <v>2.71</v>
      </c>
      <c r="D102" s="13">
        <v>261.0</v>
      </c>
      <c r="E102" s="14">
        <v>2.0736239E7</v>
      </c>
      <c r="F102" s="14">
        <v>6.9907247E7</v>
      </c>
      <c r="G102" s="15">
        <f t="shared" si="1"/>
        <v>-49171008</v>
      </c>
      <c r="H102" s="16" t="str">
        <f>IF(F102=0,"YES",IF(E102/F102&gt;=1.15, IF(E102+F102&gt;=Validation!$C$24,"YES","NO"),"NO"))</f>
        <v>NO</v>
      </c>
      <c r="I102" s="17">
        <v>250000.0</v>
      </c>
      <c r="J102" s="18" t="str">
        <f t="shared" si="3"/>
        <v>NOT FUNDED</v>
      </c>
      <c r="K102" s="19">
        <f t="shared" si="4"/>
        <v>3600</v>
      </c>
      <c r="L102" s="20" t="str">
        <f t="shared" si="2"/>
        <v>Approval Threshold</v>
      </c>
    </row>
    <row r="103">
      <c r="A103" s="10" t="s">
        <v>418</v>
      </c>
      <c r="B103" s="21" t="s">
        <v>419</v>
      </c>
      <c r="C103" s="12">
        <v>1.0</v>
      </c>
      <c r="D103" s="13">
        <v>306.0</v>
      </c>
      <c r="E103" s="14">
        <v>2.1157225E7</v>
      </c>
      <c r="F103" s="14">
        <v>7.2959956E7</v>
      </c>
      <c r="G103" s="15">
        <f t="shared" si="1"/>
        <v>-51802731</v>
      </c>
      <c r="H103" s="16" t="str">
        <f>IF(F103=0,"YES",IF(E103/F103&gt;=1.15, IF(E103+F103&gt;=Validation!$C$24,"YES","NO"),"NO"))</f>
        <v>NO</v>
      </c>
      <c r="I103" s="17">
        <v>120000.0</v>
      </c>
      <c r="J103" s="18" t="str">
        <f t="shared" si="3"/>
        <v>NOT FUNDED</v>
      </c>
      <c r="K103" s="19">
        <f t="shared" si="4"/>
        <v>3600</v>
      </c>
      <c r="L103" s="20" t="str">
        <f t="shared" si="2"/>
        <v>Approval Threshold</v>
      </c>
    </row>
    <row r="104">
      <c r="A104" s="10" t="s">
        <v>420</v>
      </c>
      <c r="B104" s="21" t="s">
        <v>421</v>
      </c>
      <c r="C104" s="12">
        <v>1.4</v>
      </c>
      <c r="D104" s="13">
        <v>234.0</v>
      </c>
      <c r="E104" s="14">
        <v>388162.0</v>
      </c>
      <c r="F104" s="14">
        <v>5.2697963E7</v>
      </c>
      <c r="G104" s="15">
        <f t="shared" si="1"/>
        <v>-52309801</v>
      </c>
      <c r="H104" s="16" t="str">
        <f>IF(F104=0,"YES",IF(E104/F104&gt;=1.15, IF(E104+F104&gt;=Validation!$C$24,"YES","NO"),"NO"))</f>
        <v>NO</v>
      </c>
      <c r="I104" s="17">
        <v>9500.0</v>
      </c>
      <c r="J104" s="18" t="str">
        <f t="shared" si="3"/>
        <v>NOT FUNDED</v>
      </c>
      <c r="K104" s="19">
        <f t="shared" si="4"/>
        <v>3600</v>
      </c>
      <c r="L104" s="20" t="str">
        <f t="shared" si="2"/>
        <v>Approval Threshold</v>
      </c>
    </row>
    <row r="105">
      <c r="A105" s="10" t="s">
        <v>422</v>
      </c>
      <c r="B105" s="21" t="s">
        <v>423</v>
      </c>
      <c r="C105" s="12">
        <v>3.6</v>
      </c>
      <c r="D105" s="13">
        <v>328.0</v>
      </c>
      <c r="E105" s="14">
        <v>7848672.0</v>
      </c>
      <c r="F105" s="14">
        <v>6.3750727E7</v>
      </c>
      <c r="G105" s="15">
        <f t="shared" si="1"/>
        <v>-55902055</v>
      </c>
      <c r="H105" s="16" t="str">
        <f>IF(F105=0,"YES",IF(E105/F105&gt;=1.15, IF(E105+F105&gt;=Validation!$C$24,"YES","NO"),"NO"))</f>
        <v>NO</v>
      </c>
      <c r="I105" s="17">
        <v>50000.0</v>
      </c>
      <c r="J105" s="18" t="str">
        <f t="shared" si="3"/>
        <v>NOT FUNDED</v>
      </c>
      <c r="K105" s="19">
        <f t="shared" si="4"/>
        <v>3600</v>
      </c>
      <c r="L105" s="20" t="str">
        <f t="shared" si="2"/>
        <v>Approval Threshold</v>
      </c>
    </row>
    <row r="106">
      <c r="A106" s="10" t="s">
        <v>424</v>
      </c>
      <c r="B106" s="21" t="s">
        <v>425</v>
      </c>
      <c r="C106" s="12">
        <v>1.05</v>
      </c>
      <c r="D106" s="13">
        <v>286.0</v>
      </c>
      <c r="E106" s="14">
        <v>6003882.0</v>
      </c>
      <c r="F106" s="14">
        <v>8.2400278E7</v>
      </c>
      <c r="G106" s="15">
        <f t="shared" si="1"/>
        <v>-76396396</v>
      </c>
      <c r="H106" s="16" t="str">
        <f>IF(F106=0,"YES",IF(E106/F106&gt;=1.15, IF(E106+F106&gt;=Validation!$C$24,"YES","NO"),"NO"))</f>
        <v>NO</v>
      </c>
      <c r="I106" s="17">
        <v>10000.0</v>
      </c>
      <c r="J106" s="18" t="str">
        <f t="shared" si="3"/>
        <v>NOT FUNDED</v>
      </c>
      <c r="K106" s="19">
        <f t="shared" si="4"/>
        <v>3600</v>
      </c>
      <c r="L106" s="20" t="str">
        <f t="shared" si="2"/>
        <v>Approval Threshold</v>
      </c>
    </row>
  </sheetData>
  <autoFilter ref="$A$1:$I$106">
    <sortState ref="A1:I106">
      <sortCondition descending="1" ref="G1:G106"/>
    </sortState>
  </autoFilter>
  <conditionalFormatting sqref="J2:J106">
    <cfRule type="cellIs" dxfId="0" priority="1" operator="equal">
      <formula>"FUNDED"</formula>
    </cfRule>
  </conditionalFormatting>
  <conditionalFormatting sqref="J2:J106">
    <cfRule type="cellIs" dxfId="1" priority="2" operator="equal">
      <formula>"NOT FUNDED"</formula>
    </cfRule>
  </conditionalFormatting>
  <conditionalFormatting sqref="L2:L106">
    <cfRule type="cellIs" dxfId="0" priority="3" operator="greaterThan">
      <formula>999</formula>
    </cfRule>
  </conditionalFormatting>
  <conditionalFormatting sqref="L2:L106">
    <cfRule type="cellIs" dxfId="0" priority="4" operator="greaterThan">
      <formula>999</formula>
    </cfRule>
  </conditionalFormatting>
  <conditionalFormatting sqref="L2:L106">
    <cfRule type="containsText" dxfId="1" priority="5" operator="containsText" text="NOT FUNDED">
      <formula>NOT(ISERROR(SEARCH(("NOT FUNDED"),(L2))))</formula>
    </cfRule>
  </conditionalFormatting>
  <conditionalFormatting sqref="L2:L106">
    <cfRule type="cellIs" dxfId="2" priority="6" operator="equal">
      <formula>"Over Budget"</formula>
    </cfRule>
  </conditionalFormatting>
  <conditionalFormatting sqref="L2:L106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</hyperlinks>
  <drawing r:id="rId106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2" width="30.25"/>
    <col customWidth="1" min="3" max="3" width="31.88"/>
    <col customWidth="1" min="4" max="5" width="14.0"/>
    <col customWidth="1" min="6" max="6" width="16.38"/>
    <col customWidth="1" min="7" max="7" width="16.5"/>
    <col customWidth="1" min="8" max="8" width="17.25"/>
    <col customWidth="1" min="9" max="9" width="11.88"/>
    <col customWidth="1" min="10" max="10" width="15.63"/>
    <col customWidth="1" min="11" max="11" width="12.25"/>
    <col customWidth="1" min="12" max="12" width="13.25"/>
    <col customWidth="1" min="13" max="13" width="24.5"/>
  </cols>
  <sheetData>
    <row r="1">
      <c r="A1" s="2" t="s">
        <v>1427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1" t="s">
        <v>9</v>
      </c>
      <c r="L1" s="8" t="s">
        <v>10</v>
      </c>
      <c r="M1" s="9" t="s">
        <v>11</v>
      </c>
    </row>
    <row r="2">
      <c r="A2" s="10" t="s">
        <v>1385</v>
      </c>
      <c r="B2" s="34" t="s">
        <v>580</v>
      </c>
      <c r="C2" s="35" t="s">
        <v>581</v>
      </c>
      <c r="D2" s="36">
        <v>4.83</v>
      </c>
      <c r="E2" s="37">
        <v>779.0</v>
      </c>
      <c r="F2" s="38">
        <v>1.69837524E8</v>
      </c>
      <c r="G2" s="38">
        <v>1.0355331E7</v>
      </c>
      <c r="H2" s="15">
        <f t="shared" ref="H2:H178" si="1">F2-G2</f>
        <v>159482193</v>
      </c>
      <c r="I2" s="16" t="str">
        <f>IF(G2=0,"YES",IF(F2/G2&gt;=1.15, IF(F2+G2&gt;=Validation!$C$24,"YES","NO"),"NO"))</f>
        <v>YES</v>
      </c>
      <c r="J2" s="39">
        <v>33000.0</v>
      </c>
      <c r="K2" s="18" t="str">
        <f>If(Validation!C2&gt;=J2,IF(I2="Yes","FUNDED","NOT FUNDED"),"NOT FUNDED")</f>
        <v>FUNDED</v>
      </c>
      <c r="L2" s="19">
        <f>If(Validation!C21&gt;=J2,Validation!C21-J2,Validation!C21)</f>
        <v>98820</v>
      </c>
      <c r="M2" s="20" t="str">
        <f t="shared" ref="M2:M178" si="2">If(I2="YES",IF(K2="FUNDED","","Over Budget"),"Approval Threshold")</f>
        <v/>
      </c>
    </row>
    <row r="3">
      <c r="A3" s="10" t="s">
        <v>1343</v>
      </c>
      <c r="B3" s="10" t="s">
        <v>46</v>
      </c>
      <c r="C3" s="11" t="s">
        <v>47</v>
      </c>
      <c r="D3" s="12">
        <v>4.67</v>
      </c>
      <c r="E3" s="13">
        <v>891.0</v>
      </c>
      <c r="F3" s="14">
        <v>1.56340326E8</v>
      </c>
      <c r="G3" s="14">
        <v>3.7090381E7</v>
      </c>
      <c r="H3" s="15">
        <f t="shared" si="1"/>
        <v>119249945</v>
      </c>
      <c r="I3" s="16" t="str">
        <f>IF(G3=0,"YES",IF(F3/G3&gt;=1.15, IF(F3+G3&gt;=Validation!$C$24,"YES","NO"),"NO"))</f>
        <v>YES</v>
      </c>
      <c r="J3" s="17">
        <v>115700.0</v>
      </c>
      <c r="K3" s="18" t="str">
        <f t="shared" ref="K3:K178" si="3">If(L2&gt;=J3,IF(I3="Yes","FUNDED","NOT FUNDED"),"NOT FUNDED")</f>
        <v>NOT FUNDED</v>
      </c>
      <c r="L3" s="19">
        <f t="shared" ref="L3:L178" si="4">If(K3="FUNDED",IF(L2&gt;=J3,(L2-J3),L2),L2)</f>
        <v>98820</v>
      </c>
      <c r="M3" s="20" t="str">
        <f t="shared" si="2"/>
        <v>Over Budget</v>
      </c>
    </row>
    <row r="4">
      <c r="A4" s="10" t="s">
        <v>1428</v>
      </c>
      <c r="B4" s="34" t="s">
        <v>228</v>
      </c>
      <c r="C4" s="40" t="s">
        <v>229</v>
      </c>
      <c r="D4" s="36">
        <v>4.06</v>
      </c>
      <c r="E4" s="37">
        <v>816.0</v>
      </c>
      <c r="F4" s="38">
        <v>1.6926484E8</v>
      </c>
      <c r="G4" s="38">
        <v>5.5606987E7</v>
      </c>
      <c r="H4" s="15">
        <f t="shared" si="1"/>
        <v>113657853</v>
      </c>
      <c r="I4" s="16" t="str">
        <f>IF(G4=0,"YES",IF(F4/G4&gt;=1.15, IF(F4+G4&gt;=Validation!$C$24,"YES","NO"),"NO"))</f>
        <v>YES</v>
      </c>
      <c r="J4" s="39">
        <v>40000.0</v>
      </c>
      <c r="K4" s="18" t="str">
        <f t="shared" si="3"/>
        <v>FUNDED</v>
      </c>
      <c r="L4" s="19">
        <f t="shared" si="4"/>
        <v>58820</v>
      </c>
      <c r="M4" s="20" t="str">
        <f t="shared" si="2"/>
        <v/>
      </c>
    </row>
    <row r="5">
      <c r="A5" s="10" t="s">
        <v>1428</v>
      </c>
      <c r="B5" s="34" t="s">
        <v>230</v>
      </c>
      <c r="C5" s="40" t="s">
        <v>231</v>
      </c>
      <c r="D5" s="36">
        <v>4.47</v>
      </c>
      <c r="E5" s="37">
        <v>1144.0</v>
      </c>
      <c r="F5" s="38">
        <v>1.70154646E8</v>
      </c>
      <c r="G5" s="38">
        <v>5.7666361E7</v>
      </c>
      <c r="H5" s="15">
        <f t="shared" si="1"/>
        <v>112488285</v>
      </c>
      <c r="I5" s="16" t="str">
        <f>IF(G5=0,"YES",IF(F5/G5&gt;=1.15, IF(F5+G5&gt;=Validation!$C$24,"YES","NO"),"NO"))</f>
        <v>YES</v>
      </c>
      <c r="J5" s="39">
        <v>30000.0</v>
      </c>
      <c r="K5" s="18" t="str">
        <f t="shared" si="3"/>
        <v>FUNDED</v>
      </c>
      <c r="L5" s="19">
        <f t="shared" si="4"/>
        <v>28820</v>
      </c>
      <c r="M5" s="20" t="str">
        <f t="shared" si="2"/>
        <v/>
      </c>
    </row>
    <row r="6">
      <c r="A6" s="10" t="s">
        <v>1343</v>
      </c>
      <c r="B6" s="10" t="s">
        <v>48</v>
      </c>
      <c r="C6" s="21" t="s">
        <v>49</v>
      </c>
      <c r="D6" s="12">
        <v>4.67</v>
      </c>
      <c r="E6" s="13">
        <v>603.0</v>
      </c>
      <c r="F6" s="14">
        <v>1.37047662E8</v>
      </c>
      <c r="G6" s="14">
        <v>3.6808508E7</v>
      </c>
      <c r="H6" s="15">
        <f t="shared" si="1"/>
        <v>100239154</v>
      </c>
      <c r="I6" s="16" t="str">
        <f>IF(G6=0,"YES",IF(F6/G6&gt;=1.15, IF(F6+G6&gt;=Validation!$C$24,"YES","NO"),"NO"))</f>
        <v>YES</v>
      </c>
      <c r="J6" s="17">
        <v>41600.0</v>
      </c>
      <c r="K6" s="18" t="str">
        <f t="shared" si="3"/>
        <v>NOT FUNDED</v>
      </c>
      <c r="L6" s="19">
        <f t="shared" si="4"/>
        <v>28820</v>
      </c>
      <c r="M6" s="20" t="str">
        <f t="shared" si="2"/>
        <v>Over Budget</v>
      </c>
    </row>
    <row r="7">
      <c r="A7" s="10" t="s">
        <v>1343</v>
      </c>
      <c r="B7" s="10" t="s">
        <v>50</v>
      </c>
      <c r="C7" s="21" t="s">
        <v>51</v>
      </c>
      <c r="D7" s="12">
        <v>4.56</v>
      </c>
      <c r="E7" s="13">
        <v>697.0</v>
      </c>
      <c r="F7" s="14">
        <v>1.436457E8</v>
      </c>
      <c r="G7" s="14">
        <v>4.8222035E7</v>
      </c>
      <c r="H7" s="15">
        <f t="shared" si="1"/>
        <v>95423665</v>
      </c>
      <c r="I7" s="16" t="str">
        <f>IF(G7=0,"YES",IF(F7/G7&gt;=1.15, IF(F7+G7&gt;=Validation!$C$24,"YES","NO"),"NO"))</f>
        <v>YES</v>
      </c>
      <c r="J7" s="17">
        <v>64500.0</v>
      </c>
      <c r="K7" s="18" t="str">
        <f t="shared" si="3"/>
        <v>NOT FUNDED</v>
      </c>
      <c r="L7" s="19">
        <f t="shared" si="4"/>
        <v>28820</v>
      </c>
      <c r="M7" s="20" t="str">
        <f t="shared" si="2"/>
        <v>Over Budget</v>
      </c>
    </row>
    <row r="8">
      <c r="A8" s="10" t="s">
        <v>1365</v>
      </c>
      <c r="B8" s="34" t="s">
        <v>650</v>
      </c>
      <c r="C8" s="35" t="s">
        <v>651</v>
      </c>
      <c r="D8" s="36">
        <v>4.33</v>
      </c>
      <c r="E8" s="37">
        <v>609.0</v>
      </c>
      <c r="F8" s="38">
        <v>1.16475173E8</v>
      </c>
      <c r="G8" s="38">
        <v>2.165029E7</v>
      </c>
      <c r="H8" s="15">
        <f t="shared" si="1"/>
        <v>94824883</v>
      </c>
      <c r="I8" s="16" t="str">
        <f>IF(G8=0,"YES",IF(F8/G8&gt;=1.15, IF(F8+G8&gt;=Validation!$C$24,"YES","NO"),"NO"))</f>
        <v>YES</v>
      </c>
      <c r="J8" s="39">
        <v>36000.0</v>
      </c>
      <c r="K8" s="18" t="str">
        <f t="shared" si="3"/>
        <v>NOT FUNDED</v>
      </c>
      <c r="L8" s="19">
        <f t="shared" si="4"/>
        <v>28820</v>
      </c>
      <c r="M8" s="20" t="str">
        <f t="shared" si="2"/>
        <v>Over Budget</v>
      </c>
    </row>
    <row r="9">
      <c r="A9" s="10" t="s">
        <v>1385</v>
      </c>
      <c r="B9" s="34" t="s">
        <v>584</v>
      </c>
      <c r="C9" s="35" t="s">
        <v>585</v>
      </c>
      <c r="D9" s="36">
        <v>4.58</v>
      </c>
      <c r="E9" s="37">
        <v>713.0</v>
      </c>
      <c r="F9" s="38">
        <v>1.13245255E8</v>
      </c>
      <c r="G9" s="38">
        <v>1.8686788E7</v>
      </c>
      <c r="H9" s="15">
        <f t="shared" si="1"/>
        <v>94558467</v>
      </c>
      <c r="I9" s="16" t="str">
        <f>IF(G9=0,"YES",IF(F9/G9&gt;=1.15, IF(F9+G9&gt;=Validation!$C$24,"YES","NO"),"NO"))</f>
        <v>YES</v>
      </c>
      <c r="J9" s="39">
        <v>60000.0</v>
      </c>
      <c r="K9" s="18" t="str">
        <f t="shared" si="3"/>
        <v>NOT FUNDED</v>
      </c>
      <c r="L9" s="19">
        <f t="shared" si="4"/>
        <v>28820</v>
      </c>
      <c r="M9" s="20" t="str">
        <f t="shared" si="2"/>
        <v>Over Budget</v>
      </c>
    </row>
    <row r="10">
      <c r="A10" s="10" t="s">
        <v>1429</v>
      </c>
      <c r="B10" s="34" t="s">
        <v>532</v>
      </c>
      <c r="C10" s="35" t="s">
        <v>533</v>
      </c>
      <c r="D10" s="36">
        <v>4.67</v>
      </c>
      <c r="E10" s="37">
        <v>353.0</v>
      </c>
      <c r="F10" s="38">
        <v>1.05911193E8</v>
      </c>
      <c r="G10" s="38">
        <v>1.4155045E7</v>
      </c>
      <c r="H10" s="15">
        <f t="shared" si="1"/>
        <v>91756148</v>
      </c>
      <c r="I10" s="16" t="str">
        <f>IF(G10=0,"YES",IF(F10/G10&gt;=1.15, IF(F10+G10&gt;=Validation!$C$24,"YES","NO"),"NO"))</f>
        <v>YES</v>
      </c>
      <c r="J10" s="39">
        <v>10000.0</v>
      </c>
      <c r="K10" s="18" t="str">
        <f t="shared" si="3"/>
        <v>FUNDED</v>
      </c>
      <c r="L10" s="19">
        <f t="shared" si="4"/>
        <v>18820</v>
      </c>
      <c r="M10" s="20" t="str">
        <f t="shared" si="2"/>
        <v/>
      </c>
    </row>
    <row r="11">
      <c r="A11" s="10" t="s">
        <v>1347</v>
      </c>
      <c r="B11" s="25" t="s">
        <v>788</v>
      </c>
      <c r="C11" s="26" t="s">
        <v>789</v>
      </c>
      <c r="D11" s="27">
        <v>4.4</v>
      </c>
      <c r="E11" s="28">
        <v>273.0</v>
      </c>
      <c r="F11" s="29">
        <v>9.0505467E7</v>
      </c>
      <c r="G11" s="29">
        <v>2586679.0</v>
      </c>
      <c r="H11" s="15">
        <f t="shared" si="1"/>
        <v>87918788</v>
      </c>
      <c r="I11" s="16" t="str">
        <f>IF(G11=0,"YES",IF(F11/G11&gt;=1.15, IF(F11+G11&gt;=Validation!$C$24,"YES","NO"),"NO"))</f>
        <v>YES</v>
      </c>
      <c r="J11" s="30">
        <v>3650.0</v>
      </c>
      <c r="K11" s="18" t="str">
        <f t="shared" si="3"/>
        <v>FUNDED</v>
      </c>
      <c r="L11" s="19">
        <f t="shared" si="4"/>
        <v>15170</v>
      </c>
      <c r="M11" s="20" t="str">
        <f t="shared" si="2"/>
        <v/>
      </c>
    </row>
    <row r="12">
      <c r="A12" s="10" t="s">
        <v>1430</v>
      </c>
      <c r="B12" s="25" t="s">
        <v>762</v>
      </c>
      <c r="C12" s="26" t="s">
        <v>763</v>
      </c>
      <c r="D12" s="27">
        <v>3.75</v>
      </c>
      <c r="E12" s="28">
        <v>348.0</v>
      </c>
      <c r="F12" s="29">
        <v>1.06347743E8</v>
      </c>
      <c r="G12" s="29">
        <v>1.8970363E7</v>
      </c>
      <c r="H12" s="15">
        <f t="shared" si="1"/>
        <v>87377380</v>
      </c>
      <c r="I12" s="16" t="str">
        <f>IF(G12=0,"YES",IF(F12/G12&gt;=1.15, IF(F12+G12&gt;=Validation!$C$24,"YES","NO"),"NO"))</f>
        <v>YES</v>
      </c>
      <c r="J12" s="30">
        <v>40000.0</v>
      </c>
      <c r="K12" s="18" t="str">
        <f t="shared" si="3"/>
        <v>NOT FUNDED</v>
      </c>
      <c r="L12" s="19">
        <f t="shared" si="4"/>
        <v>15170</v>
      </c>
      <c r="M12" s="20" t="str">
        <f t="shared" si="2"/>
        <v>Over Budget</v>
      </c>
    </row>
    <row r="13">
      <c r="A13" s="10" t="s">
        <v>1367</v>
      </c>
      <c r="B13" s="34" t="s">
        <v>476</v>
      </c>
      <c r="C13" s="35" t="s">
        <v>477</v>
      </c>
      <c r="D13" s="36">
        <v>4.61</v>
      </c>
      <c r="E13" s="37">
        <v>505.0</v>
      </c>
      <c r="F13" s="38">
        <v>1.05069066E8</v>
      </c>
      <c r="G13" s="38">
        <v>1.9347335E7</v>
      </c>
      <c r="H13" s="15">
        <f t="shared" si="1"/>
        <v>85721731</v>
      </c>
      <c r="I13" s="16" t="str">
        <f>IF(G13=0,"YES",IF(F13/G13&gt;=1.15, IF(F13+G13&gt;=Validation!$C$24,"YES","NO"),"NO"))</f>
        <v>YES</v>
      </c>
      <c r="J13" s="39">
        <v>13804.0</v>
      </c>
      <c r="K13" s="18" t="str">
        <f t="shared" si="3"/>
        <v>FUNDED</v>
      </c>
      <c r="L13" s="19">
        <f t="shared" si="4"/>
        <v>1366</v>
      </c>
      <c r="M13" s="20" t="str">
        <f t="shared" si="2"/>
        <v/>
      </c>
    </row>
    <row r="14">
      <c r="A14" s="10" t="s">
        <v>1343</v>
      </c>
      <c r="B14" s="10" t="s">
        <v>58</v>
      </c>
      <c r="C14" s="21" t="s">
        <v>59</v>
      </c>
      <c r="D14" s="12">
        <v>4.67</v>
      </c>
      <c r="E14" s="13">
        <v>699.0</v>
      </c>
      <c r="F14" s="14">
        <v>1.09689103E8</v>
      </c>
      <c r="G14" s="14">
        <v>2.5309378E7</v>
      </c>
      <c r="H14" s="15">
        <f t="shared" si="1"/>
        <v>84379725</v>
      </c>
      <c r="I14" s="16" t="str">
        <f>IF(G14=0,"YES",IF(F14/G14&gt;=1.15, IF(F14+G14&gt;=Validation!$C$24,"YES","NO"),"NO"))</f>
        <v>YES</v>
      </c>
      <c r="J14" s="17">
        <v>60000.0</v>
      </c>
      <c r="K14" s="18" t="str">
        <f t="shared" si="3"/>
        <v>NOT FUNDED</v>
      </c>
      <c r="L14" s="19">
        <f t="shared" si="4"/>
        <v>1366</v>
      </c>
      <c r="M14" s="20" t="str">
        <f t="shared" si="2"/>
        <v>Over Budget</v>
      </c>
    </row>
    <row r="15">
      <c r="A15" s="10" t="s">
        <v>1347</v>
      </c>
      <c r="B15" s="25" t="s">
        <v>790</v>
      </c>
      <c r="C15" s="26" t="s">
        <v>791</v>
      </c>
      <c r="D15" s="27">
        <v>4.71</v>
      </c>
      <c r="E15" s="28">
        <v>584.0</v>
      </c>
      <c r="F15" s="29">
        <v>1.03851532E8</v>
      </c>
      <c r="G15" s="29">
        <v>2.1935886E7</v>
      </c>
      <c r="H15" s="15">
        <f t="shared" si="1"/>
        <v>81915646</v>
      </c>
      <c r="I15" s="16" t="str">
        <f>IF(G15=0,"YES",IF(F15/G15&gt;=1.15, IF(F15+G15&gt;=Validation!$C$24,"YES","NO"),"NO"))</f>
        <v>YES</v>
      </c>
      <c r="J15" s="30">
        <v>6200.0</v>
      </c>
      <c r="K15" s="18" t="str">
        <f t="shared" si="3"/>
        <v>NOT FUNDED</v>
      </c>
      <c r="L15" s="19">
        <f t="shared" si="4"/>
        <v>1366</v>
      </c>
      <c r="M15" s="20" t="str">
        <f t="shared" si="2"/>
        <v>Over Budget</v>
      </c>
    </row>
    <row r="16">
      <c r="A16" s="10" t="s">
        <v>1343</v>
      </c>
      <c r="B16" s="10" t="s">
        <v>60</v>
      </c>
      <c r="C16" s="11" t="s">
        <v>61</v>
      </c>
      <c r="D16" s="12">
        <v>4.33</v>
      </c>
      <c r="E16" s="13">
        <v>503.0</v>
      </c>
      <c r="F16" s="14">
        <v>1.15916773E8</v>
      </c>
      <c r="G16" s="14">
        <v>3.4052144E7</v>
      </c>
      <c r="H16" s="15">
        <f t="shared" si="1"/>
        <v>81864629</v>
      </c>
      <c r="I16" s="16" t="str">
        <f>IF(G16=0,"YES",IF(F16/G16&gt;=1.15, IF(F16+G16&gt;=Validation!$C$24,"YES","NO"),"NO"))</f>
        <v>YES</v>
      </c>
      <c r="J16" s="17">
        <v>14000.0</v>
      </c>
      <c r="K16" s="18" t="str">
        <f t="shared" si="3"/>
        <v>NOT FUNDED</v>
      </c>
      <c r="L16" s="19">
        <f t="shared" si="4"/>
        <v>1366</v>
      </c>
      <c r="M16" s="20" t="str">
        <f t="shared" si="2"/>
        <v>Over Budget</v>
      </c>
    </row>
    <row r="17">
      <c r="A17" s="10" t="s">
        <v>1429</v>
      </c>
      <c r="B17" s="34" t="s">
        <v>534</v>
      </c>
      <c r="C17" s="35" t="s">
        <v>535</v>
      </c>
      <c r="D17" s="36">
        <v>4.78</v>
      </c>
      <c r="E17" s="37">
        <v>489.0</v>
      </c>
      <c r="F17" s="38">
        <v>9.99134E7</v>
      </c>
      <c r="G17" s="38">
        <v>1.8071916E7</v>
      </c>
      <c r="H17" s="15">
        <f t="shared" si="1"/>
        <v>81841484</v>
      </c>
      <c r="I17" s="16" t="str">
        <f>IF(G17=0,"YES",IF(F17/G17&gt;=1.15, IF(F17+G17&gt;=Validation!$C$24,"YES","NO"),"NO"))</f>
        <v>YES</v>
      </c>
      <c r="J17" s="39">
        <v>13500.0</v>
      </c>
      <c r="K17" s="18" t="str">
        <f t="shared" si="3"/>
        <v>NOT FUNDED</v>
      </c>
      <c r="L17" s="19">
        <f t="shared" si="4"/>
        <v>1366</v>
      </c>
      <c r="M17" s="20" t="str">
        <f t="shared" si="2"/>
        <v>Over Budget</v>
      </c>
    </row>
    <row r="18">
      <c r="A18" s="10" t="s">
        <v>1385</v>
      </c>
      <c r="B18" s="34" t="s">
        <v>586</v>
      </c>
      <c r="C18" s="35" t="s">
        <v>587</v>
      </c>
      <c r="D18" s="36">
        <v>4.67</v>
      </c>
      <c r="E18" s="37">
        <v>457.0</v>
      </c>
      <c r="F18" s="38">
        <v>9.3235626E7</v>
      </c>
      <c r="G18" s="38">
        <v>1.2299367E7</v>
      </c>
      <c r="H18" s="15">
        <f t="shared" si="1"/>
        <v>80936259</v>
      </c>
      <c r="I18" s="16" t="str">
        <f>IF(G18=0,"YES",IF(F18/G18&gt;=1.15, IF(F18+G18&gt;=Validation!$C$24,"YES","NO"),"NO"))</f>
        <v>YES</v>
      </c>
      <c r="J18" s="39">
        <v>36650.0</v>
      </c>
      <c r="K18" s="18" t="str">
        <f t="shared" si="3"/>
        <v>NOT FUNDED</v>
      </c>
      <c r="L18" s="19">
        <f t="shared" si="4"/>
        <v>1366</v>
      </c>
      <c r="M18" s="20" t="str">
        <f t="shared" si="2"/>
        <v>Over Budget</v>
      </c>
    </row>
    <row r="19">
      <c r="A19" s="10" t="s">
        <v>1428</v>
      </c>
      <c r="B19" s="34" t="s">
        <v>234</v>
      </c>
      <c r="C19" s="40" t="s">
        <v>235</v>
      </c>
      <c r="D19" s="36">
        <v>4.5</v>
      </c>
      <c r="E19" s="37">
        <v>934.0</v>
      </c>
      <c r="F19" s="38">
        <v>1.38055058E8</v>
      </c>
      <c r="G19" s="38">
        <v>5.7847002E7</v>
      </c>
      <c r="H19" s="15">
        <f t="shared" si="1"/>
        <v>80208056</v>
      </c>
      <c r="I19" s="16" t="str">
        <f>IF(G19=0,"YES",IF(F19/G19&gt;=1.15, IF(F19+G19&gt;=Validation!$C$24,"YES","NO"),"NO"))</f>
        <v>YES</v>
      </c>
      <c r="J19" s="39">
        <v>100000.0</v>
      </c>
      <c r="K19" s="18" t="str">
        <f t="shared" si="3"/>
        <v>NOT FUNDED</v>
      </c>
      <c r="L19" s="19">
        <f t="shared" si="4"/>
        <v>1366</v>
      </c>
      <c r="M19" s="20" t="str">
        <f t="shared" si="2"/>
        <v>Over Budget</v>
      </c>
    </row>
    <row r="20">
      <c r="A20" s="10" t="s">
        <v>1343</v>
      </c>
      <c r="B20" s="10" t="s">
        <v>62</v>
      </c>
      <c r="C20" s="21" t="s">
        <v>63</v>
      </c>
      <c r="D20" s="12">
        <v>4.75</v>
      </c>
      <c r="E20" s="13">
        <v>715.0</v>
      </c>
      <c r="F20" s="14">
        <v>1.15131445E8</v>
      </c>
      <c r="G20" s="14">
        <v>3.6010156E7</v>
      </c>
      <c r="H20" s="15">
        <f t="shared" si="1"/>
        <v>79121289</v>
      </c>
      <c r="I20" s="16" t="str">
        <f>IF(G20=0,"YES",IF(F20/G20&gt;=1.15, IF(F20+G20&gt;=Validation!$C$24,"YES","NO"),"NO"))</f>
        <v>YES</v>
      </c>
      <c r="J20" s="17">
        <v>16400.0</v>
      </c>
      <c r="K20" s="18" t="str">
        <f t="shared" si="3"/>
        <v>NOT FUNDED</v>
      </c>
      <c r="L20" s="19">
        <f t="shared" si="4"/>
        <v>1366</v>
      </c>
      <c r="M20" s="20" t="str">
        <f t="shared" si="2"/>
        <v>Over Budget</v>
      </c>
    </row>
    <row r="21">
      <c r="A21" s="10" t="s">
        <v>1343</v>
      </c>
      <c r="B21" s="10" t="s">
        <v>64</v>
      </c>
      <c r="C21" s="11" t="s">
        <v>65</v>
      </c>
      <c r="D21" s="12">
        <v>4.33</v>
      </c>
      <c r="E21" s="13">
        <v>441.0</v>
      </c>
      <c r="F21" s="14">
        <v>1.0953882E8</v>
      </c>
      <c r="G21" s="14">
        <v>3.1205493E7</v>
      </c>
      <c r="H21" s="15">
        <f t="shared" si="1"/>
        <v>78333327</v>
      </c>
      <c r="I21" s="16" t="str">
        <f>IF(G21=0,"YES",IF(F21/G21&gt;=1.15, IF(F21+G21&gt;=Validation!$C$24,"YES","NO"),"NO"))</f>
        <v>YES</v>
      </c>
      <c r="J21" s="17">
        <v>30000.0</v>
      </c>
      <c r="K21" s="18" t="str">
        <f t="shared" si="3"/>
        <v>NOT FUNDED</v>
      </c>
      <c r="L21" s="19">
        <f t="shared" si="4"/>
        <v>1366</v>
      </c>
      <c r="M21" s="20" t="str">
        <f t="shared" si="2"/>
        <v>Over Budget</v>
      </c>
    </row>
    <row r="22">
      <c r="A22" s="10" t="s">
        <v>1431</v>
      </c>
      <c r="B22" s="34" t="s">
        <v>1237</v>
      </c>
      <c r="C22" s="35" t="s">
        <v>1238</v>
      </c>
      <c r="D22" s="36">
        <v>4.44</v>
      </c>
      <c r="E22" s="37">
        <v>352.0</v>
      </c>
      <c r="F22" s="38">
        <v>8.4123628E7</v>
      </c>
      <c r="G22" s="38">
        <v>6061910.0</v>
      </c>
      <c r="H22" s="15">
        <f t="shared" si="1"/>
        <v>78061718</v>
      </c>
      <c r="I22" s="16" t="str">
        <f>IF(G22=0,"YES",IF(F22/G22&gt;=1.15, IF(F22+G22&gt;=Validation!$C$24,"YES","NO"),"NO"))</f>
        <v>YES</v>
      </c>
      <c r="J22" s="39">
        <v>10420.0</v>
      </c>
      <c r="K22" s="18" t="str">
        <f t="shared" si="3"/>
        <v>NOT FUNDED</v>
      </c>
      <c r="L22" s="19">
        <f t="shared" si="4"/>
        <v>1366</v>
      </c>
      <c r="M22" s="20" t="str">
        <f t="shared" si="2"/>
        <v>Over Budget</v>
      </c>
    </row>
    <row r="23">
      <c r="A23" s="10" t="s">
        <v>1431</v>
      </c>
      <c r="B23" s="34" t="s">
        <v>1239</v>
      </c>
      <c r="C23" s="35" t="s">
        <v>1240</v>
      </c>
      <c r="D23" s="36">
        <v>3.67</v>
      </c>
      <c r="E23" s="37">
        <v>251.0</v>
      </c>
      <c r="F23" s="38">
        <v>8.169242E7</v>
      </c>
      <c r="G23" s="38">
        <v>8376003.0</v>
      </c>
      <c r="H23" s="15">
        <f t="shared" si="1"/>
        <v>73316417</v>
      </c>
      <c r="I23" s="16" t="str">
        <f>IF(G23=0,"YES",IF(F23/G23&gt;=1.15, IF(F23+G23&gt;=Validation!$C$24,"YES","NO"),"NO"))</f>
        <v>YES</v>
      </c>
      <c r="J23" s="39">
        <v>14000.0</v>
      </c>
      <c r="K23" s="18" t="str">
        <f t="shared" si="3"/>
        <v>NOT FUNDED</v>
      </c>
      <c r="L23" s="19">
        <f t="shared" si="4"/>
        <v>1366</v>
      </c>
      <c r="M23" s="20" t="str">
        <f t="shared" si="2"/>
        <v>Over Budget</v>
      </c>
    </row>
    <row r="24">
      <c r="A24" s="10" t="s">
        <v>1365</v>
      </c>
      <c r="B24" s="34" t="s">
        <v>652</v>
      </c>
      <c r="C24" s="35" t="s">
        <v>653</v>
      </c>
      <c r="D24" s="36">
        <v>4.17</v>
      </c>
      <c r="E24" s="37">
        <v>390.0</v>
      </c>
      <c r="F24" s="38">
        <v>9.0612542E7</v>
      </c>
      <c r="G24" s="38">
        <v>1.7702453E7</v>
      </c>
      <c r="H24" s="15">
        <f t="shared" si="1"/>
        <v>72910089</v>
      </c>
      <c r="I24" s="16" t="str">
        <f>IF(G24=0,"YES",IF(F24/G24&gt;=1.15, IF(F24+G24&gt;=Validation!$C$24,"YES","NO"),"NO"))</f>
        <v>YES</v>
      </c>
      <c r="J24" s="39">
        <v>24809.0</v>
      </c>
      <c r="K24" s="18" t="str">
        <f t="shared" si="3"/>
        <v>NOT FUNDED</v>
      </c>
      <c r="L24" s="19">
        <f t="shared" si="4"/>
        <v>1366</v>
      </c>
      <c r="M24" s="20" t="str">
        <f t="shared" si="2"/>
        <v>Over Budget</v>
      </c>
    </row>
    <row r="25">
      <c r="A25" s="10" t="s">
        <v>1430</v>
      </c>
      <c r="B25" s="25" t="s">
        <v>764</v>
      </c>
      <c r="C25" s="26" t="s">
        <v>765</v>
      </c>
      <c r="D25" s="27">
        <v>4.0</v>
      </c>
      <c r="E25" s="28">
        <v>494.0</v>
      </c>
      <c r="F25" s="29">
        <v>9.3488335E7</v>
      </c>
      <c r="G25" s="29">
        <v>2.3160038E7</v>
      </c>
      <c r="H25" s="15">
        <f t="shared" si="1"/>
        <v>70328297</v>
      </c>
      <c r="I25" s="16" t="str">
        <f>IF(G25=0,"YES",IF(F25/G25&gt;=1.15, IF(F25+G25&gt;=Validation!$C$24,"YES","NO"),"NO"))</f>
        <v>YES</v>
      </c>
      <c r="J25" s="30">
        <v>24000.0</v>
      </c>
      <c r="K25" s="18" t="str">
        <f t="shared" si="3"/>
        <v>NOT FUNDED</v>
      </c>
      <c r="L25" s="19">
        <f t="shared" si="4"/>
        <v>1366</v>
      </c>
      <c r="M25" s="20" t="str">
        <f t="shared" si="2"/>
        <v>Over Budget</v>
      </c>
    </row>
    <row r="26">
      <c r="A26" s="10" t="s">
        <v>1430</v>
      </c>
      <c r="B26" s="25" t="s">
        <v>766</v>
      </c>
      <c r="C26" s="26" t="s">
        <v>767</v>
      </c>
      <c r="D26" s="27">
        <v>3.81</v>
      </c>
      <c r="E26" s="28">
        <v>574.0</v>
      </c>
      <c r="F26" s="29">
        <v>1.05474391E8</v>
      </c>
      <c r="G26" s="29">
        <v>3.5460663E7</v>
      </c>
      <c r="H26" s="15">
        <f t="shared" si="1"/>
        <v>70013728</v>
      </c>
      <c r="I26" s="16" t="str">
        <f>IF(G26=0,"YES",IF(F26/G26&gt;=1.15, IF(F26+G26&gt;=Validation!$C$24,"YES","NO"),"NO"))</f>
        <v>YES</v>
      </c>
      <c r="J26" s="30">
        <v>18000.0</v>
      </c>
      <c r="K26" s="18" t="str">
        <f t="shared" si="3"/>
        <v>NOT FUNDED</v>
      </c>
      <c r="L26" s="19">
        <f t="shared" si="4"/>
        <v>1366</v>
      </c>
      <c r="M26" s="20" t="str">
        <f t="shared" si="2"/>
        <v>Over Budget</v>
      </c>
    </row>
    <row r="27">
      <c r="A27" s="10" t="s">
        <v>1343</v>
      </c>
      <c r="B27" s="10" t="s">
        <v>66</v>
      </c>
      <c r="C27" s="11" t="s">
        <v>67</v>
      </c>
      <c r="D27" s="12">
        <v>4.5</v>
      </c>
      <c r="E27" s="13">
        <v>608.0</v>
      </c>
      <c r="F27" s="14">
        <v>1.17384364E8</v>
      </c>
      <c r="G27" s="14">
        <v>4.8235432E7</v>
      </c>
      <c r="H27" s="15">
        <f t="shared" si="1"/>
        <v>69148932</v>
      </c>
      <c r="I27" s="16" t="str">
        <f>IF(G27=0,"YES",IF(F27/G27&gt;=1.15, IF(F27+G27&gt;=Validation!$C$24,"YES","NO"),"NO"))</f>
        <v>YES</v>
      </c>
      <c r="J27" s="17">
        <v>75000.0</v>
      </c>
      <c r="K27" s="18" t="str">
        <f t="shared" si="3"/>
        <v>NOT FUNDED</v>
      </c>
      <c r="L27" s="19">
        <f t="shared" si="4"/>
        <v>1366</v>
      </c>
      <c r="M27" s="20" t="str">
        <f t="shared" si="2"/>
        <v>Over Budget</v>
      </c>
    </row>
    <row r="28">
      <c r="A28" s="10" t="s">
        <v>1429</v>
      </c>
      <c r="B28" s="34" t="s">
        <v>538</v>
      </c>
      <c r="C28" s="35" t="s">
        <v>539</v>
      </c>
      <c r="D28" s="36">
        <v>4.33</v>
      </c>
      <c r="E28" s="37">
        <v>312.0</v>
      </c>
      <c r="F28" s="38">
        <v>8.5459947E7</v>
      </c>
      <c r="G28" s="38">
        <v>1.7093432E7</v>
      </c>
      <c r="H28" s="15">
        <f t="shared" si="1"/>
        <v>68366515</v>
      </c>
      <c r="I28" s="16" t="str">
        <f>IF(G28=0,"YES",IF(F28/G28&gt;=1.15, IF(F28+G28&gt;=Validation!$C$24,"YES","NO"),"NO"))</f>
        <v>YES</v>
      </c>
      <c r="J28" s="39">
        <v>9500.0</v>
      </c>
      <c r="K28" s="18" t="str">
        <f t="shared" si="3"/>
        <v>NOT FUNDED</v>
      </c>
      <c r="L28" s="19">
        <f t="shared" si="4"/>
        <v>1366</v>
      </c>
      <c r="M28" s="20" t="str">
        <f t="shared" si="2"/>
        <v>Over Budget</v>
      </c>
    </row>
    <row r="29">
      <c r="A29" s="10" t="s">
        <v>1428</v>
      </c>
      <c r="B29" s="34" t="s">
        <v>236</v>
      </c>
      <c r="C29" s="40" t="s">
        <v>237</v>
      </c>
      <c r="D29" s="36">
        <v>4.42</v>
      </c>
      <c r="E29" s="37">
        <v>632.0</v>
      </c>
      <c r="F29" s="38">
        <v>1.25737826E8</v>
      </c>
      <c r="G29" s="38">
        <v>5.7549249E7</v>
      </c>
      <c r="H29" s="15">
        <f t="shared" si="1"/>
        <v>68188577</v>
      </c>
      <c r="I29" s="16" t="str">
        <f>IF(G29=0,"YES",IF(F29/G29&gt;=1.15, IF(F29+G29&gt;=Validation!$C$24,"YES","NO"),"NO"))</f>
        <v>YES</v>
      </c>
      <c r="J29" s="39">
        <v>24000.0</v>
      </c>
      <c r="K29" s="18" t="str">
        <f t="shared" si="3"/>
        <v>NOT FUNDED</v>
      </c>
      <c r="L29" s="19">
        <f t="shared" si="4"/>
        <v>1366</v>
      </c>
      <c r="M29" s="20" t="str">
        <f t="shared" si="2"/>
        <v>Over Budget</v>
      </c>
    </row>
    <row r="30">
      <c r="A30" s="10" t="s">
        <v>1343</v>
      </c>
      <c r="B30" s="10" t="s">
        <v>68</v>
      </c>
      <c r="C30" s="11" t="s">
        <v>69</v>
      </c>
      <c r="D30" s="12">
        <v>4.25</v>
      </c>
      <c r="E30" s="13">
        <v>425.0</v>
      </c>
      <c r="F30" s="14">
        <v>9.1032147E7</v>
      </c>
      <c r="G30" s="14">
        <v>2.3955238E7</v>
      </c>
      <c r="H30" s="15">
        <f t="shared" si="1"/>
        <v>67076909</v>
      </c>
      <c r="I30" s="16" t="str">
        <f>IF(G30=0,"YES",IF(F30/G30&gt;=1.15, IF(F30+G30&gt;=Validation!$C$24,"YES","NO"),"NO"))</f>
        <v>YES</v>
      </c>
      <c r="J30" s="17">
        <v>2500.0</v>
      </c>
      <c r="K30" s="18" t="str">
        <f t="shared" si="3"/>
        <v>NOT FUNDED</v>
      </c>
      <c r="L30" s="19">
        <f t="shared" si="4"/>
        <v>1366</v>
      </c>
      <c r="M30" s="20" t="str">
        <f t="shared" si="2"/>
        <v>Over Budget</v>
      </c>
    </row>
    <row r="31">
      <c r="A31" s="10" t="s">
        <v>1377</v>
      </c>
      <c r="B31" s="34" t="s">
        <v>444</v>
      </c>
      <c r="C31" s="35" t="s">
        <v>445</v>
      </c>
      <c r="D31" s="36">
        <v>4.57</v>
      </c>
      <c r="E31" s="37">
        <v>544.0</v>
      </c>
      <c r="F31" s="38">
        <v>9.9708834E7</v>
      </c>
      <c r="G31" s="38">
        <v>3.3264184E7</v>
      </c>
      <c r="H31" s="15">
        <f t="shared" si="1"/>
        <v>66444650</v>
      </c>
      <c r="I31" s="16" t="str">
        <f>IF(G31=0,"YES",IF(F31/G31&gt;=1.15, IF(F31+G31&gt;=Validation!$C$24,"YES","NO"),"NO"))</f>
        <v>YES</v>
      </c>
      <c r="J31" s="39">
        <v>25000.0</v>
      </c>
      <c r="K31" s="18" t="str">
        <f t="shared" si="3"/>
        <v>NOT FUNDED</v>
      </c>
      <c r="L31" s="19">
        <f t="shared" si="4"/>
        <v>1366</v>
      </c>
      <c r="M31" s="20" t="str">
        <f t="shared" si="2"/>
        <v>Over Budget</v>
      </c>
    </row>
    <row r="32">
      <c r="A32" s="10" t="s">
        <v>1428</v>
      </c>
      <c r="B32" s="34" t="s">
        <v>238</v>
      </c>
      <c r="C32" s="40" t="s">
        <v>239</v>
      </c>
      <c r="D32" s="36">
        <v>4.33</v>
      </c>
      <c r="E32" s="37">
        <v>441.0</v>
      </c>
      <c r="F32" s="38">
        <v>1.08943027E8</v>
      </c>
      <c r="G32" s="38">
        <v>4.3768095E7</v>
      </c>
      <c r="H32" s="15">
        <f t="shared" si="1"/>
        <v>65174932</v>
      </c>
      <c r="I32" s="16" t="str">
        <f>IF(G32=0,"YES",IF(F32/G32&gt;=1.15, IF(F32+G32&gt;=Validation!$C$24,"YES","NO"),"NO"))</f>
        <v>YES</v>
      </c>
      <c r="J32" s="39">
        <v>40000.0</v>
      </c>
      <c r="K32" s="18" t="str">
        <f t="shared" si="3"/>
        <v>NOT FUNDED</v>
      </c>
      <c r="L32" s="19">
        <f t="shared" si="4"/>
        <v>1366</v>
      </c>
      <c r="M32" s="20" t="str">
        <f t="shared" si="2"/>
        <v>Over Budget</v>
      </c>
    </row>
    <row r="33">
      <c r="A33" s="10" t="s">
        <v>1428</v>
      </c>
      <c r="B33" s="34" t="s">
        <v>240</v>
      </c>
      <c r="C33" s="40" t="s">
        <v>241</v>
      </c>
      <c r="D33" s="36">
        <v>4.57</v>
      </c>
      <c r="E33" s="37">
        <v>1100.0</v>
      </c>
      <c r="F33" s="38">
        <v>1.28847054E8</v>
      </c>
      <c r="G33" s="38">
        <v>6.3763985E7</v>
      </c>
      <c r="H33" s="15">
        <f t="shared" si="1"/>
        <v>65083069</v>
      </c>
      <c r="I33" s="16" t="str">
        <f>IF(G33=0,"YES",IF(F33/G33&gt;=1.15, IF(F33+G33&gt;=Validation!$C$24,"YES","NO"),"NO"))</f>
        <v>YES</v>
      </c>
      <c r="J33" s="39">
        <v>75000.0</v>
      </c>
      <c r="K33" s="18" t="str">
        <f t="shared" si="3"/>
        <v>NOT FUNDED</v>
      </c>
      <c r="L33" s="19">
        <f t="shared" si="4"/>
        <v>1366</v>
      </c>
      <c r="M33" s="20" t="str">
        <f t="shared" si="2"/>
        <v>Over Budget</v>
      </c>
    </row>
    <row r="34">
      <c r="A34" s="10" t="s">
        <v>1367</v>
      </c>
      <c r="B34" s="34" t="s">
        <v>478</v>
      </c>
      <c r="C34" s="35" t="s">
        <v>479</v>
      </c>
      <c r="D34" s="36">
        <v>4.0</v>
      </c>
      <c r="E34" s="37">
        <v>345.0</v>
      </c>
      <c r="F34" s="38">
        <v>8.7162839E7</v>
      </c>
      <c r="G34" s="38">
        <v>2.2200636E7</v>
      </c>
      <c r="H34" s="15">
        <f t="shared" si="1"/>
        <v>64962203</v>
      </c>
      <c r="I34" s="16" t="str">
        <f>IF(G34=0,"YES",IF(F34/G34&gt;=1.15, IF(F34+G34&gt;=Validation!$C$24,"YES","NO"),"NO"))</f>
        <v>YES</v>
      </c>
      <c r="J34" s="39">
        <v>15000.0</v>
      </c>
      <c r="K34" s="18" t="str">
        <f t="shared" si="3"/>
        <v>NOT FUNDED</v>
      </c>
      <c r="L34" s="19">
        <f t="shared" si="4"/>
        <v>1366</v>
      </c>
      <c r="M34" s="20" t="str">
        <f t="shared" si="2"/>
        <v>Over Budget</v>
      </c>
    </row>
    <row r="35">
      <c r="A35" s="10" t="s">
        <v>1343</v>
      </c>
      <c r="B35" s="10" t="s">
        <v>70</v>
      </c>
      <c r="C35" s="21" t="s">
        <v>71</v>
      </c>
      <c r="D35" s="12">
        <v>4.42</v>
      </c>
      <c r="E35" s="13">
        <v>531.0</v>
      </c>
      <c r="F35" s="14">
        <v>9.7748483E7</v>
      </c>
      <c r="G35" s="14">
        <v>3.3151819E7</v>
      </c>
      <c r="H35" s="15">
        <f t="shared" si="1"/>
        <v>64596664</v>
      </c>
      <c r="I35" s="16" t="str">
        <f>IF(G35=0,"YES",IF(F35/G35&gt;=1.15, IF(F35+G35&gt;=Validation!$C$24,"YES","NO"),"NO"))</f>
        <v>YES</v>
      </c>
      <c r="J35" s="17">
        <v>73024.0</v>
      </c>
      <c r="K35" s="18" t="str">
        <f t="shared" si="3"/>
        <v>NOT FUNDED</v>
      </c>
      <c r="L35" s="19">
        <f t="shared" si="4"/>
        <v>1366</v>
      </c>
      <c r="M35" s="20" t="str">
        <f t="shared" si="2"/>
        <v>Over Budget</v>
      </c>
    </row>
    <row r="36">
      <c r="A36" s="10" t="s">
        <v>1375</v>
      </c>
      <c r="B36" s="34" t="s">
        <v>1432</v>
      </c>
      <c r="C36" s="35" t="s">
        <v>1130</v>
      </c>
      <c r="D36" s="36">
        <v>4.27</v>
      </c>
      <c r="E36" s="37">
        <v>380.0</v>
      </c>
      <c r="F36" s="38">
        <v>9.0424512E7</v>
      </c>
      <c r="G36" s="38">
        <v>2.6605021E7</v>
      </c>
      <c r="H36" s="15">
        <f t="shared" si="1"/>
        <v>63819491</v>
      </c>
      <c r="I36" s="16" t="str">
        <f>IF(G36=0,"YES",IF(F36/G36&gt;=1.15, IF(F36+G36&gt;=Validation!$C$24,"YES","NO"),"NO"))</f>
        <v>YES</v>
      </c>
      <c r="J36" s="39">
        <v>50000.0</v>
      </c>
      <c r="K36" s="18" t="str">
        <f t="shared" si="3"/>
        <v>NOT FUNDED</v>
      </c>
      <c r="L36" s="19">
        <f t="shared" si="4"/>
        <v>1366</v>
      </c>
      <c r="M36" s="20" t="str">
        <f t="shared" si="2"/>
        <v>Over Budget</v>
      </c>
    </row>
    <row r="37">
      <c r="A37" s="10" t="s">
        <v>1347</v>
      </c>
      <c r="B37" s="25" t="s">
        <v>792</v>
      </c>
      <c r="C37" s="26" t="s">
        <v>793</v>
      </c>
      <c r="D37" s="27">
        <v>4.73</v>
      </c>
      <c r="E37" s="28">
        <v>447.0</v>
      </c>
      <c r="F37" s="29">
        <v>8.6481197E7</v>
      </c>
      <c r="G37" s="29">
        <v>2.270588E7</v>
      </c>
      <c r="H37" s="15">
        <f t="shared" si="1"/>
        <v>63775317</v>
      </c>
      <c r="I37" s="16" t="str">
        <f>IF(G37=0,"YES",IF(F37/G37&gt;=1.15, IF(F37+G37&gt;=Validation!$C$24,"YES","NO"),"NO"))</f>
        <v>YES</v>
      </c>
      <c r="J37" s="30">
        <v>7000.0</v>
      </c>
      <c r="K37" s="18" t="str">
        <f t="shared" si="3"/>
        <v>NOT FUNDED</v>
      </c>
      <c r="L37" s="19">
        <f t="shared" si="4"/>
        <v>1366</v>
      </c>
      <c r="M37" s="20" t="str">
        <f t="shared" si="2"/>
        <v>Over Budget</v>
      </c>
    </row>
    <row r="38">
      <c r="A38" s="10" t="s">
        <v>1431</v>
      </c>
      <c r="B38" s="34" t="s">
        <v>1245</v>
      </c>
      <c r="C38" s="35" t="s">
        <v>1246</v>
      </c>
      <c r="D38" s="36">
        <v>4.67</v>
      </c>
      <c r="E38" s="37">
        <v>456.0</v>
      </c>
      <c r="F38" s="38">
        <v>7.7536733E7</v>
      </c>
      <c r="G38" s="38">
        <v>1.4120148E7</v>
      </c>
      <c r="H38" s="15">
        <f t="shared" si="1"/>
        <v>63416585</v>
      </c>
      <c r="I38" s="16" t="str">
        <f>IF(G38=0,"YES",IF(F38/G38&gt;=1.15, IF(F38+G38&gt;=Validation!$C$24,"YES","NO"),"NO"))</f>
        <v>YES</v>
      </c>
      <c r="J38" s="39">
        <v>8000.0</v>
      </c>
      <c r="K38" s="18" t="str">
        <f t="shared" si="3"/>
        <v>NOT FUNDED</v>
      </c>
      <c r="L38" s="19">
        <f t="shared" si="4"/>
        <v>1366</v>
      </c>
      <c r="M38" s="20" t="str">
        <f t="shared" si="2"/>
        <v>Over Budget</v>
      </c>
    </row>
    <row r="39">
      <c r="A39" s="10" t="s">
        <v>1428</v>
      </c>
      <c r="B39" s="34" t="s">
        <v>242</v>
      </c>
      <c r="C39" s="40" t="s">
        <v>243</v>
      </c>
      <c r="D39" s="36">
        <v>4.33</v>
      </c>
      <c r="E39" s="37">
        <v>596.0</v>
      </c>
      <c r="F39" s="38">
        <v>1.17626802E8</v>
      </c>
      <c r="G39" s="38">
        <v>5.4806123E7</v>
      </c>
      <c r="H39" s="15">
        <f t="shared" si="1"/>
        <v>62820679</v>
      </c>
      <c r="I39" s="16" t="str">
        <f>IF(G39=0,"YES",IF(F39/G39&gt;=1.15, IF(F39+G39&gt;=Validation!$C$24,"YES","NO"),"NO"))</f>
        <v>YES</v>
      </c>
      <c r="J39" s="39">
        <v>50000.0</v>
      </c>
      <c r="K39" s="18" t="str">
        <f t="shared" si="3"/>
        <v>NOT FUNDED</v>
      </c>
      <c r="L39" s="19">
        <f t="shared" si="4"/>
        <v>1366</v>
      </c>
      <c r="M39" s="20" t="str">
        <f t="shared" si="2"/>
        <v>Over Budget</v>
      </c>
    </row>
    <row r="40">
      <c r="A40" s="10" t="s">
        <v>1343</v>
      </c>
      <c r="B40" s="10" t="s">
        <v>72</v>
      </c>
      <c r="C40" s="11" t="s">
        <v>73</v>
      </c>
      <c r="D40" s="12">
        <v>4.28</v>
      </c>
      <c r="E40" s="13">
        <v>509.0</v>
      </c>
      <c r="F40" s="14">
        <v>9.1079103E7</v>
      </c>
      <c r="G40" s="14">
        <v>2.8623489E7</v>
      </c>
      <c r="H40" s="15">
        <f t="shared" si="1"/>
        <v>62455614</v>
      </c>
      <c r="I40" s="16" t="str">
        <f>IF(G40=0,"YES",IF(F40/G40&gt;=1.15, IF(F40+G40&gt;=Validation!$C$24,"YES","NO"),"NO"))</f>
        <v>YES</v>
      </c>
      <c r="J40" s="17">
        <v>4000.0</v>
      </c>
      <c r="K40" s="18" t="str">
        <f t="shared" si="3"/>
        <v>NOT FUNDED</v>
      </c>
      <c r="L40" s="19">
        <f t="shared" si="4"/>
        <v>1366</v>
      </c>
      <c r="M40" s="20" t="str">
        <f t="shared" si="2"/>
        <v>Over Budget</v>
      </c>
    </row>
    <row r="41">
      <c r="A41" s="10" t="s">
        <v>1429</v>
      </c>
      <c r="B41" s="34" t="s">
        <v>540</v>
      </c>
      <c r="C41" s="35" t="s">
        <v>541</v>
      </c>
      <c r="D41" s="36">
        <v>4.58</v>
      </c>
      <c r="E41" s="37">
        <v>371.0</v>
      </c>
      <c r="F41" s="38">
        <v>7.7954756E7</v>
      </c>
      <c r="G41" s="38">
        <v>1.6133167E7</v>
      </c>
      <c r="H41" s="15">
        <f t="shared" si="1"/>
        <v>61821589</v>
      </c>
      <c r="I41" s="16" t="str">
        <f>IF(G41=0,"YES",IF(F41/G41&gt;=1.15, IF(F41+G41&gt;=Validation!$C$24,"YES","NO"),"NO"))</f>
        <v>YES</v>
      </c>
      <c r="J41" s="39">
        <v>7000.0</v>
      </c>
      <c r="K41" s="18" t="str">
        <f t="shared" si="3"/>
        <v>NOT FUNDED</v>
      </c>
      <c r="L41" s="19">
        <f t="shared" si="4"/>
        <v>1366</v>
      </c>
      <c r="M41" s="20" t="str">
        <f t="shared" si="2"/>
        <v>Over Budget</v>
      </c>
    </row>
    <row r="42">
      <c r="A42" s="10" t="s">
        <v>1428</v>
      </c>
      <c r="B42" s="34" t="s">
        <v>244</v>
      </c>
      <c r="C42" s="40" t="s">
        <v>245</v>
      </c>
      <c r="D42" s="36">
        <v>2.83</v>
      </c>
      <c r="E42" s="37">
        <v>366.0</v>
      </c>
      <c r="F42" s="38">
        <v>1.12655242E8</v>
      </c>
      <c r="G42" s="38">
        <v>5.207216E7</v>
      </c>
      <c r="H42" s="15">
        <f t="shared" si="1"/>
        <v>60583082</v>
      </c>
      <c r="I42" s="16" t="str">
        <f>IF(G42=0,"YES",IF(F42/G42&gt;=1.15, IF(F42+G42&gt;=Validation!$C$24,"YES","NO"),"NO"))</f>
        <v>YES</v>
      </c>
      <c r="J42" s="39">
        <v>60000.0</v>
      </c>
      <c r="K42" s="18" t="str">
        <f t="shared" si="3"/>
        <v>NOT FUNDED</v>
      </c>
      <c r="L42" s="19">
        <f t="shared" si="4"/>
        <v>1366</v>
      </c>
      <c r="M42" s="20" t="str">
        <f t="shared" si="2"/>
        <v>Over Budget</v>
      </c>
    </row>
    <row r="43">
      <c r="A43" s="10" t="s">
        <v>1431</v>
      </c>
      <c r="B43" s="34" t="s">
        <v>1247</v>
      </c>
      <c r="C43" s="35" t="s">
        <v>1248</v>
      </c>
      <c r="D43" s="36">
        <v>4.0</v>
      </c>
      <c r="E43" s="37">
        <v>367.0</v>
      </c>
      <c r="F43" s="38">
        <v>7.7479887E7</v>
      </c>
      <c r="G43" s="38">
        <v>1.7187558E7</v>
      </c>
      <c r="H43" s="15">
        <f t="shared" si="1"/>
        <v>60292329</v>
      </c>
      <c r="I43" s="16" t="str">
        <f>IF(G43=0,"YES",IF(F43/G43&gt;=1.15, IF(F43+G43&gt;=Validation!$C$24,"YES","NO"),"NO"))</f>
        <v>YES</v>
      </c>
      <c r="J43" s="39">
        <v>44000.0</v>
      </c>
      <c r="K43" s="18" t="str">
        <f t="shared" si="3"/>
        <v>NOT FUNDED</v>
      </c>
      <c r="L43" s="19">
        <f t="shared" si="4"/>
        <v>1366</v>
      </c>
      <c r="M43" s="20" t="str">
        <f t="shared" si="2"/>
        <v>Over Budget</v>
      </c>
    </row>
    <row r="44">
      <c r="A44" s="10" t="s">
        <v>1347</v>
      </c>
      <c r="B44" s="25" t="s">
        <v>794</v>
      </c>
      <c r="C44" s="26" t="s">
        <v>795</v>
      </c>
      <c r="D44" s="27">
        <v>4.67</v>
      </c>
      <c r="E44" s="28">
        <v>376.0</v>
      </c>
      <c r="F44" s="29">
        <v>8.2283855E7</v>
      </c>
      <c r="G44" s="29">
        <v>2.2352827E7</v>
      </c>
      <c r="H44" s="15">
        <f t="shared" si="1"/>
        <v>59931028</v>
      </c>
      <c r="I44" s="16" t="str">
        <f>IF(G44=0,"YES",IF(F44/G44&gt;=1.15, IF(F44+G44&gt;=Validation!$C$24,"YES","NO"),"NO"))</f>
        <v>YES</v>
      </c>
      <c r="J44" s="30">
        <v>5620.0</v>
      </c>
      <c r="K44" s="18" t="str">
        <f t="shared" si="3"/>
        <v>NOT FUNDED</v>
      </c>
      <c r="L44" s="19">
        <f t="shared" si="4"/>
        <v>1366</v>
      </c>
      <c r="M44" s="20" t="str">
        <f t="shared" si="2"/>
        <v>Over Budget</v>
      </c>
    </row>
    <row r="45">
      <c r="A45" s="10" t="s">
        <v>1429</v>
      </c>
      <c r="B45" s="34" t="s">
        <v>542</v>
      </c>
      <c r="C45" s="35" t="s">
        <v>543</v>
      </c>
      <c r="D45" s="36">
        <v>4.5</v>
      </c>
      <c r="E45" s="37">
        <v>299.0</v>
      </c>
      <c r="F45" s="38">
        <v>7.995985E7</v>
      </c>
      <c r="G45" s="38">
        <v>2.0169619E7</v>
      </c>
      <c r="H45" s="15">
        <f t="shared" si="1"/>
        <v>59790231</v>
      </c>
      <c r="I45" s="16" t="str">
        <f>IF(G45=0,"YES",IF(F45/G45&gt;=1.15, IF(F45+G45&gt;=Validation!$C$24,"YES","NO"),"NO"))</f>
        <v>YES</v>
      </c>
      <c r="J45" s="39">
        <v>9000.0</v>
      </c>
      <c r="K45" s="18" t="str">
        <f t="shared" si="3"/>
        <v>NOT FUNDED</v>
      </c>
      <c r="L45" s="19">
        <f t="shared" si="4"/>
        <v>1366</v>
      </c>
      <c r="M45" s="20" t="str">
        <f t="shared" si="2"/>
        <v>Over Budget</v>
      </c>
    </row>
    <row r="46">
      <c r="A46" s="10" t="s">
        <v>1367</v>
      </c>
      <c r="B46" s="34" t="s">
        <v>480</v>
      </c>
      <c r="C46" s="35" t="s">
        <v>481</v>
      </c>
      <c r="D46" s="36">
        <v>4.25</v>
      </c>
      <c r="E46" s="37">
        <v>435.0</v>
      </c>
      <c r="F46" s="38">
        <v>6.9491191E7</v>
      </c>
      <c r="G46" s="38">
        <v>9706455.0</v>
      </c>
      <c r="H46" s="15">
        <f t="shared" si="1"/>
        <v>59784736</v>
      </c>
      <c r="I46" s="16" t="str">
        <f>IF(G46=0,"YES",IF(F46/G46&gt;=1.15, IF(F46+G46&gt;=Validation!$C$24,"YES","NO"),"NO"))</f>
        <v>YES</v>
      </c>
      <c r="J46" s="39">
        <v>30000.0</v>
      </c>
      <c r="K46" s="18" t="str">
        <f t="shared" si="3"/>
        <v>NOT FUNDED</v>
      </c>
      <c r="L46" s="19">
        <f t="shared" si="4"/>
        <v>1366</v>
      </c>
      <c r="M46" s="20" t="str">
        <f t="shared" si="2"/>
        <v>Over Budget</v>
      </c>
    </row>
    <row r="47">
      <c r="A47" s="10" t="s">
        <v>1385</v>
      </c>
      <c r="B47" s="34" t="s">
        <v>588</v>
      </c>
      <c r="C47" s="35" t="s">
        <v>589</v>
      </c>
      <c r="D47" s="36">
        <v>4.5</v>
      </c>
      <c r="E47" s="37">
        <v>405.0</v>
      </c>
      <c r="F47" s="38">
        <v>8.7071871E7</v>
      </c>
      <c r="G47" s="38">
        <v>2.9083664E7</v>
      </c>
      <c r="H47" s="15">
        <f t="shared" si="1"/>
        <v>57988207</v>
      </c>
      <c r="I47" s="16" t="str">
        <f>IF(G47=0,"YES",IF(F47/G47&gt;=1.15, IF(F47+G47&gt;=Validation!$C$24,"YES","NO"),"NO"))</f>
        <v>YES</v>
      </c>
      <c r="J47" s="39">
        <v>15000.0</v>
      </c>
      <c r="K47" s="18" t="str">
        <f t="shared" si="3"/>
        <v>NOT FUNDED</v>
      </c>
      <c r="L47" s="19">
        <f t="shared" si="4"/>
        <v>1366</v>
      </c>
      <c r="M47" s="20" t="str">
        <f t="shared" si="2"/>
        <v>Over Budget</v>
      </c>
    </row>
    <row r="48">
      <c r="A48" s="10" t="s">
        <v>1365</v>
      </c>
      <c r="B48" s="34" t="s">
        <v>656</v>
      </c>
      <c r="C48" s="35" t="s">
        <v>657</v>
      </c>
      <c r="D48" s="36">
        <v>4.0</v>
      </c>
      <c r="E48" s="37">
        <v>396.0</v>
      </c>
      <c r="F48" s="38">
        <v>7.1663929E7</v>
      </c>
      <c r="G48" s="38">
        <v>1.3688094E7</v>
      </c>
      <c r="H48" s="15">
        <f t="shared" si="1"/>
        <v>57975835</v>
      </c>
      <c r="I48" s="16" t="str">
        <f>IF(G48=0,"YES",IF(F48/G48&gt;=1.15, IF(F48+G48&gt;=Validation!$C$24,"YES","NO"),"NO"))</f>
        <v>YES</v>
      </c>
      <c r="J48" s="39">
        <v>18720.0</v>
      </c>
      <c r="K48" s="18" t="str">
        <f t="shared" si="3"/>
        <v>NOT FUNDED</v>
      </c>
      <c r="L48" s="19">
        <f t="shared" si="4"/>
        <v>1366</v>
      </c>
      <c r="M48" s="20" t="str">
        <f t="shared" si="2"/>
        <v>Over Budget</v>
      </c>
    </row>
    <row r="49">
      <c r="A49" s="10" t="s">
        <v>1343</v>
      </c>
      <c r="B49" s="10" t="s">
        <v>74</v>
      </c>
      <c r="C49" s="11" t="s">
        <v>75</v>
      </c>
      <c r="D49" s="12">
        <v>3.93</v>
      </c>
      <c r="E49" s="13">
        <v>415.0</v>
      </c>
      <c r="F49" s="14">
        <v>9.1256573E7</v>
      </c>
      <c r="G49" s="14">
        <v>3.3409659E7</v>
      </c>
      <c r="H49" s="15">
        <f t="shared" si="1"/>
        <v>57846914</v>
      </c>
      <c r="I49" s="16" t="str">
        <f>IF(G49=0,"YES",IF(F49/G49&gt;=1.15, IF(F49+G49&gt;=Validation!$C$24,"YES","NO"),"NO"))</f>
        <v>YES</v>
      </c>
      <c r="J49" s="17">
        <v>30000.0</v>
      </c>
      <c r="K49" s="18" t="str">
        <f t="shared" si="3"/>
        <v>NOT FUNDED</v>
      </c>
      <c r="L49" s="19">
        <f t="shared" si="4"/>
        <v>1366</v>
      </c>
      <c r="M49" s="20" t="str">
        <f t="shared" si="2"/>
        <v>Over Budget</v>
      </c>
    </row>
    <row r="50">
      <c r="A50" s="10" t="s">
        <v>1343</v>
      </c>
      <c r="B50" s="10" t="s">
        <v>76</v>
      </c>
      <c r="C50" s="21" t="s">
        <v>77</v>
      </c>
      <c r="D50" s="12">
        <v>4.06</v>
      </c>
      <c r="E50" s="13">
        <v>612.0</v>
      </c>
      <c r="F50" s="14">
        <v>8.0627581E7</v>
      </c>
      <c r="G50" s="14">
        <v>2.4614781E7</v>
      </c>
      <c r="H50" s="15">
        <f t="shared" si="1"/>
        <v>56012800</v>
      </c>
      <c r="I50" s="16" t="str">
        <f>IF(G50=0,"YES",IF(F50/G50&gt;=1.15, IF(F50+G50&gt;=Validation!$C$24,"YES","NO"),"NO"))</f>
        <v>YES</v>
      </c>
      <c r="J50" s="17">
        <v>39600.0</v>
      </c>
      <c r="K50" s="18" t="str">
        <f t="shared" si="3"/>
        <v>NOT FUNDED</v>
      </c>
      <c r="L50" s="19">
        <f t="shared" si="4"/>
        <v>1366</v>
      </c>
      <c r="M50" s="20" t="str">
        <f t="shared" si="2"/>
        <v>Over Budget</v>
      </c>
    </row>
    <row r="51">
      <c r="A51" s="10" t="s">
        <v>1433</v>
      </c>
      <c r="B51" s="25" t="s">
        <v>728</v>
      </c>
      <c r="C51" s="26" t="s">
        <v>729</v>
      </c>
      <c r="D51" s="27">
        <v>3.71</v>
      </c>
      <c r="E51" s="28">
        <v>326.0</v>
      </c>
      <c r="F51" s="29">
        <v>6.5665777E7</v>
      </c>
      <c r="G51" s="29">
        <v>1.1614448E7</v>
      </c>
      <c r="H51" s="15">
        <f t="shared" si="1"/>
        <v>54051329</v>
      </c>
      <c r="I51" s="16" t="str">
        <f>IF(G51=0,"YES",IF(F51/G51&gt;=1.15, IF(F51+G51&gt;=Validation!$C$24,"YES","NO"),"NO"))</f>
        <v>YES</v>
      </c>
      <c r="J51" s="30">
        <v>25000.0</v>
      </c>
      <c r="K51" s="18" t="str">
        <f t="shared" si="3"/>
        <v>NOT FUNDED</v>
      </c>
      <c r="L51" s="19">
        <f t="shared" si="4"/>
        <v>1366</v>
      </c>
      <c r="M51" s="20" t="str">
        <f t="shared" si="2"/>
        <v>Over Budget</v>
      </c>
    </row>
    <row r="52">
      <c r="A52" s="10" t="s">
        <v>1343</v>
      </c>
      <c r="B52" s="10" t="s">
        <v>78</v>
      </c>
      <c r="C52" s="11" t="s">
        <v>79</v>
      </c>
      <c r="D52" s="12">
        <v>3.47</v>
      </c>
      <c r="E52" s="13">
        <v>339.0</v>
      </c>
      <c r="F52" s="14">
        <v>7.0897004E7</v>
      </c>
      <c r="G52" s="14">
        <v>1.7418618E7</v>
      </c>
      <c r="H52" s="15">
        <f t="shared" si="1"/>
        <v>53478386</v>
      </c>
      <c r="I52" s="16" t="str">
        <f>IF(G52=0,"YES",IF(F52/G52&gt;=1.15, IF(F52+G52&gt;=Validation!$C$24,"YES","NO"),"NO"))</f>
        <v>YES</v>
      </c>
      <c r="J52" s="17">
        <v>2500.0</v>
      </c>
      <c r="K52" s="18" t="str">
        <f t="shared" si="3"/>
        <v>NOT FUNDED</v>
      </c>
      <c r="L52" s="19">
        <f t="shared" si="4"/>
        <v>1366</v>
      </c>
      <c r="M52" s="20" t="str">
        <f t="shared" si="2"/>
        <v>Over Budget</v>
      </c>
    </row>
    <row r="53">
      <c r="A53" s="10" t="s">
        <v>1431</v>
      </c>
      <c r="B53" s="34" t="s">
        <v>1251</v>
      </c>
      <c r="C53" s="35" t="s">
        <v>1252</v>
      </c>
      <c r="D53" s="36">
        <v>3.17</v>
      </c>
      <c r="E53" s="37">
        <v>205.0</v>
      </c>
      <c r="F53" s="38">
        <v>5.8254852E7</v>
      </c>
      <c r="G53" s="38">
        <v>5727760.0</v>
      </c>
      <c r="H53" s="15">
        <f t="shared" si="1"/>
        <v>52527092</v>
      </c>
      <c r="I53" s="16" t="str">
        <f>IF(G53=0,"YES",IF(F53/G53&gt;=1.15, IF(F53+G53&gt;=Validation!$C$24,"YES","NO"),"NO"))</f>
        <v>YES</v>
      </c>
      <c r="J53" s="39">
        <v>3000.0</v>
      </c>
      <c r="K53" s="18" t="str">
        <f t="shared" si="3"/>
        <v>NOT FUNDED</v>
      </c>
      <c r="L53" s="19">
        <f t="shared" si="4"/>
        <v>1366</v>
      </c>
      <c r="M53" s="20" t="str">
        <f t="shared" si="2"/>
        <v>Over Budget</v>
      </c>
    </row>
    <row r="54">
      <c r="A54" s="10" t="s">
        <v>1434</v>
      </c>
      <c r="B54" s="34" t="s">
        <v>966</v>
      </c>
      <c r="C54" s="35" t="s">
        <v>967</v>
      </c>
      <c r="D54" s="36">
        <v>3.94</v>
      </c>
      <c r="E54" s="37">
        <v>299.0</v>
      </c>
      <c r="F54" s="38">
        <v>6.7241412E7</v>
      </c>
      <c r="G54" s="38">
        <v>1.5228417E7</v>
      </c>
      <c r="H54" s="15">
        <f t="shared" si="1"/>
        <v>52012995</v>
      </c>
      <c r="I54" s="16" t="str">
        <f>IF(G54=0,"YES",IF(F54/G54&gt;=1.15, IF(F54+G54&gt;=Validation!$C$24,"YES","NO"),"NO"))</f>
        <v>YES</v>
      </c>
      <c r="J54" s="39">
        <v>22000.0</v>
      </c>
      <c r="K54" s="18" t="str">
        <f t="shared" si="3"/>
        <v>NOT FUNDED</v>
      </c>
      <c r="L54" s="19">
        <f t="shared" si="4"/>
        <v>1366</v>
      </c>
      <c r="M54" s="20" t="str">
        <f t="shared" si="2"/>
        <v>Over Budget</v>
      </c>
    </row>
    <row r="55">
      <c r="A55" s="10" t="s">
        <v>1343</v>
      </c>
      <c r="B55" s="10" t="s">
        <v>80</v>
      </c>
      <c r="C55" s="11" t="s">
        <v>81</v>
      </c>
      <c r="D55" s="12">
        <v>4.4</v>
      </c>
      <c r="E55" s="13">
        <v>632.0</v>
      </c>
      <c r="F55" s="14">
        <v>1.00552797E8</v>
      </c>
      <c r="G55" s="14">
        <v>4.935342E7</v>
      </c>
      <c r="H55" s="15">
        <f t="shared" si="1"/>
        <v>51199377</v>
      </c>
      <c r="I55" s="16" t="str">
        <f>IF(G55=0,"YES",IF(F55/G55&gt;=1.15, IF(F55+G55&gt;=Validation!$C$24,"YES","NO"),"NO"))</f>
        <v>YES</v>
      </c>
      <c r="J55" s="17">
        <v>37500.0</v>
      </c>
      <c r="K55" s="18" t="str">
        <f t="shared" si="3"/>
        <v>NOT FUNDED</v>
      </c>
      <c r="L55" s="19">
        <f t="shared" si="4"/>
        <v>1366</v>
      </c>
      <c r="M55" s="20" t="str">
        <f t="shared" si="2"/>
        <v>Over Budget</v>
      </c>
    </row>
    <row r="56">
      <c r="A56" s="10" t="s">
        <v>1343</v>
      </c>
      <c r="B56" s="10" t="s">
        <v>82</v>
      </c>
      <c r="C56" s="11" t="s">
        <v>83</v>
      </c>
      <c r="D56" s="12">
        <v>4.33</v>
      </c>
      <c r="E56" s="13">
        <v>501.0</v>
      </c>
      <c r="F56" s="14">
        <v>9.164153E7</v>
      </c>
      <c r="G56" s="14">
        <v>4.0443274E7</v>
      </c>
      <c r="H56" s="15">
        <f t="shared" si="1"/>
        <v>51198256</v>
      </c>
      <c r="I56" s="16" t="str">
        <f>IF(G56=0,"YES",IF(F56/G56&gt;=1.15, IF(F56+G56&gt;=Validation!$C$24,"YES","NO"),"NO"))</f>
        <v>YES</v>
      </c>
      <c r="J56" s="17">
        <v>60000.0</v>
      </c>
      <c r="K56" s="18" t="str">
        <f t="shared" si="3"/>
        <v>NOT FUNDED</v>
      </c>
      <c r="L56" s="19">
        <f t="shared" si="4"/>
        <v>1366</v>
      </c>
      <c r="M56" s="20" t="str">
        <f t="shared" si="2"/>
        <v>Over Budget</v>
      </c>
    </row>
    <row r="57">
      <c r="A57" s="10" t="s">
        <v>1428</v>
      </c>
      <c r="B57" s="34" t="s">
        <v>246</v>
      </c>
      <c r="C57" s="40" t="s">
        <v>247</v>
      </c>
      <c r="D57" s="36">
        <v>4.0</v>
      </c>
      <c r="E57" s="37">
        <v>535.0</v>
      </c>
      <c r="F57" s="38">
        <v>9.1749941E7</v>
      </c>
      <c r="G57" s="38">
        <v>4.0750776E7</v>
      </c>
      <c r="H57" s="15">
        <f t="shared" si="1"/>
        <v>50999165</v>
      </c>
      <c r="I57" s="16" t="str">
        <f>IF(G57=0,"YES",IF(F57/G57&gt;=1.15, IF(F57+G57&gt;=Validation!$C$24,"YES","NO"),"NO"))</f>
        <v>YES</v>
      </c>
      <c r="J57" s="39">
        <v>20000.0</v>
      </c>
      <c r="K57" s="18" t="str">
        <f t="shared" si="3"/>
        <v>NOT FUNDED</v>
      </c>
      <c r="L57" s="19">
        <f t="shared" si="4"/>
        <v>1366</v>
      </c>
      <c r="M57" s="20" t="str">
        <f t="shared" si="2"/>
        <v>Over Budget</v>
      </c>
    </row>
    <row r="58">
      <c r="A58" s="10" t="s">
        <v>1343</v>
      </c>
      <c r="B58" s="10" t="s">
        <v>84</v>
      </c>
      <c r="C58" s="21" t="s">
        <v>85</v>
      </c>
      <c r="D58" s="12">
        <v>4.56</v>
      </c>
      <c r="E58" s="13">
        <v>476.0</v>
      </c>
      <c r="F58" s="14">
        <v>8.410952E7</v>
      </c>
      <c r="G58" s="14">
        <v>3.3603046E7</v>
      </c>
      <c r="H58" s="15">
        <f t="shared" si="1"/>
        <v>50506474</v>
      </c>
      <c r="I58" s="16" t="str">
        <f>IF(G58=0,"YES",IF(F58/G58&gt;=1.15, IF(F58+G58&gt;=Validation!$C$24,"YES","NO"),"NO"))</f>
        <v>YES</v>
      </c>
      <c r="J58" s="17">
        <v>20000.0</v>
      </c>
      <c r="K58" s="18" t="str">
        <f t="shared" si="3"/>
        <v>NOT FUNDED</v>
      </c>
      <c r="L58" s="19">
        <f t="shared" si="4"/>
        <v>1366</v>
      </c>
      <c r="M58" s="20" t="str">
        <f t="shared" si="2"/>
        <v>Over Budget</v>
      </c>
    </row>
    <row r="59">
      <c r="A59" s="10" t="s">
        <v>1343</v>
      </c>
      <c r="B59" s="10" t="s">
        <v>86</v>
      </c>
      <c r="C59" s="11" t="s">
        <v>87</v>
      </c>
      <c r="D59" s="12">
        <v>4.33</v>
      </c>
      <c r="E59" s="13">
        <v>516.0</v>
      </c>
      <c r="F59" s="14">
        <v>1.0191196E8</v>
      </c>
      <c r="G59" s="14">
        <v>5.1769752E7</v>
      </c>
      <c r="H59" s="15">
        <f t="shared" si="1"/>
        <v>50142208</v>
      </c>
      <c r="I59" s="16" t="str">
        <f>IF(G59=0,"YES",IF(F59/G59&gt;=1.15, IF(F59+G59&gt;=Validation!$C$24,"YES","NO"),"NO"))</f>
        <v>YES</v>
      </c>
      <c r="J59" s="17">
        <v>186000.0</v>
      </c>
      <c r="K59" s="18" t="str">
        <f t="shared" si="3"/>
        <v>NOT FUNDED</v>
      </c>
      <c r="L59" s="19">
        <f t="shared" si="4"/>
        <v>1366</v>
      </c>
      <c r="M59" s="20" t="str">
        <f t="shared" si="2"/>
        <v>Over Budget</v>
      </c>
    </row>
    <row r="60">
      <c r="A60" s="10" t="s">
        <v>1347</v>
      </c>
      <c r="B60" s="25" t="s">
        <v>796</v>
      </c>
      <c r="C60" s="26" t="s">
        <v>797</v>
      </c>
      <c r="D60" s="27">
        <v>4.22</v>
      </c>
      <c r="E60" s="28">
        <v>239.0</v>
      </c>
      <c r="F60" s="29">
        <v>5.7383047E7</v>
      </c>
      <c r="G60" s="29">
        <v>8668049.0</v>
      </c>
      <c r="H60" s="15">
        <f t="shared" si="1"/>
        <v>48714998</v>
      </c>
      <c r="I60" s="16" t="str">
        <f>IF(G60=0,"YES",IF(F60/G60&gt;=1.15, IF(F60+G60&gt;=Validation!$C$24,"YES","NO"),"NO"))</f>
        <v>YES</v>
      </c>
      <c r="J60" s="30">
        <v>2535.0</v>
      </c>
      <c r="K60" s="18" t="str">
        <f t="shared" si="3"/>
        <v>NOT FUNDED</v>
      </c>
      <c r="L60" s="19">
        <f t="shared" si="4"/>
        <v>1366</v>
      </c>
      <c r="M60" s="20" t="str">
        <f t="shared" si="2"/>
        <v>Over Budget</v>
      </c>
    </row>
    <row r="61">
      <c r="A61" s="10" t="s">
        <v>1347</v>
      </c>
      <c r="B61" s="25" t="s">
        <v>798</v>
      </c>
      <c r="C61" s="26" t="s">
        <v>799</v>
      </c>
      <c r="D61" s="27">
        <v>4.25</v>
      </c>
      <c r="E61" s="28">
        <v>284.0</v>
      </c>
      <c r="F61" s="29">
        <v>6.3577738E7</v>
      </c>
      <c r="G61" s="29">
        <v>1.4915472E7</v>
      </c>
      <c r="H61" s="15">
        <f t="shared" si="1"/>
        <v>48662266</v>
      </c>
      <c r="I61" s="16" t="str">
        <f>IF(G61=0,"YES",IF(F61/G61&gt;=1.15, IF(F61+G61&gt;=Validation!$C$24,"YES","NO"),"NO"))</f>
        <v>YES</v>
      </c>
      <c r="J61" s="30">
        <v>10000.0</v>
      </c>
      <c r="K61" s="18" t="str">
        <f t="shared" si="3"/>
        <v>NOT FUNDED</v>
      </c>
      <c r="L61" s="19">
        <f t="shared" si="4"/>
        <v>1366</v>
      </c>
      <c r="M61" s="20" t="str">
        <f t="shared" si="2"/>
        <v>Over Budget</v>
      </c>
    </row>
    <row r="62">
      <c r="A62" s="10" t="s">
        <v>1343</v>
      </c>
      <c r="B62" s="10" t="s">
        <v>88</v>
      </c>
      <c r="C62" s="11" t="s">
        <v>89</v>
      </c>
      <c r="D62" s="12">
        <v>4.4</v>
      </c>
      <c r="E62" s="13">
        <v>598.0</v>
      </c>
      <c r="F62" s="14">
        <v>9.7181175E7</v>
      </c>
      <c r="G62" s="14">
        <v>4.8948512E7</v>
      </c>
      <c r="H62" s="15">
        <f t="shared" si="1"/>
        <v>48232663</v>
      </c>
      <c r="I62" s="16" t="str">
        <f>IF(G62=0,"YES",IF(F62/G62&gt;=1.15, IF(F62+G62&gt;=Validation!$C$24,"YES","NO"),"NO"))</f>
        <v>YES</v>
      </c>
      <c r="J62" s="17">
        <v>30600.0</v>
      </c>
      <c r="K62" s="18" t="str">
        <f t="shared" si="3"/>
        <v>NOT FUNDED</v>
      </c>
      <c r="L62" s="19">
        <f t="shared" si="4"/>
        <v>1366</v>
      </c>
      <c r="M62" s="20" t="str">
        <f t="shared" si="2"/>
        <v>Over Budget</v>
      </c>
    </row>
    <row r="63">
      <c r="A63" s="10" t="s">
        <v>1375</v>
      </c>
      <c r="B63" s="34" t="s">
        <v>1131</v>
      </c>
      <c r="C63" s="35" t="s">
        <v>1132</v>
      </c>
      <c r="D63" s="36">
        <v>4.25</v>
      </c>
      <c r="E63" s="37">
        <v>274.0</v>
      </c>
      <c r="F63" s="38">
        <v>6.2012738E7</v>
      </c>
      <c r="G63" s="38">
        <v>1.4557845E7</v>
      </c>
      <c r="H63" s="15">
        <f t="shared" si="1"/>
        <v>47454893</v>
      </c>
      <c r="I63" s="16" t="str">
        <f>IF(G63=0,"YES",IF(F63/G63&gt;=1.15, IF(F63+G63&gt;=Validation!$C$24,"YES","NO"),"NO"))</f>
        <v>YES</v>
      </c>
      <c r="J63" s="39">
        <v>39000.0</v>
      </c>
      <c r="K63" s="18" t="str">
        <f t="shared" si="3"/>
        <v>NOT FUNDED</v>
      </c>
      <c r="L63" s="19">
        <f t="shared" si="4"/>
        <v>1366</v>
      </c>
      <c r="M63" s="20" t="str">
        <f t="shared" si="2"/>
        <v>Over Budget</v>
      </c>
    </row>
    <row r="64">
      <c r="A64" s="10" t="s">
        <v>1343</v>
      </c>
      <c r="B64" s="10" t="s">
        <v>90</v>
      </c>
      <c r="C64" s="11" t="s">
        <v>91</v>
      </c>
      <c r="D64" s="12">
        <v>4.33</v>
      </c>
      <c r="E64" s="13">
        <v>514.0</v>
      </c>
      <c r="F64" s="14">
        <v>9.7701603E7</v>
      </c>
      <c r="G64" s="14">
        <v>5.2734226E7</v>
      </c>
      <c r="H64" s="15">
        <f t="shared" si="1"/>
        <v>44967377</v>
      </c>
      <c r="I64" s="16" t="str">
        <f>IF(G64=0,"YES",IF(F64/G64&gt;=1.15, IF(F64+G64&gt;=Validation!$C$24,"YES","NO"),"NO"))</f>
        <v>YES</v>
      </c>
      <c r="J64" s="17">
        <v>2920.0</v>
      </c>
      <c r="K64" s="18" t="str">
        <f t="shared" si="3"/>
        <v>NOT FUNDED</v>
      </c>
      <c r="L64" s="19">
        <f t="shared" si="4"/>
        <v>1366</v>
      </c>
      <c r="M64" s="20" t="str">
        <f t="shared" si="2"/>
        <v>Over Budget</v>
      </c>
    </row>
    <row r="65">
      <c r="A65" s="10" t="s">
        <v>1385</v>
      </c>
      <c r="B65" s="41" t="s">
        <v>592</v>
      </c>
      <c r="C65" s="35" t="s">
        <v>593</v>
      </c>
      <c r="D65" s="36">
        <v>3.67</v>
      </c>
      <c r="E65" s="37">
        <v>271.0</v>
      </c>
      <c r="F65" s="38">
        <v>6.1346835E7</v>
      </c>
      <c r="G65" s="38">
        <v>1.6968135E7</v>
      </c>
      <c r="H65" s="15">
        <f t="shared" si="1"/>
        <v>44378700</v>
      </c>
      <c r="I65" s="16" t="str">
        <f>IF(G65=0,"YES",IF(F65/G65&gt;=1.15, IF(F65+G65&gt;=Validation!$C$24,"YES","NO"),"NO"))</f>
        <v>YES</v>
      </c>
      <c r="J65" s="39">
        <v>22000.0</v>
      </c>
      <c r="K65" s="18" t="str">
        <f t="shared" si="3"/>
        <v>NOT FUNDED</v>
      </c>
      <c r="L65" s="19">
        <f t="shared" si="4"/>
        <v>1366</v>
      </c>
      <c r="M65" s="20" t="str">
        <f t="shared" si="2"/>
        <v>Over Budget</v>
      </c>
    </row>
    <row r="66">
      <c r="A66" s="10" t="s">
        <v>1429</v>
      </c>
      <c r="B66" s="34" t="s">
        <v>544</v>
      </c>
      <c r="C66" s="35" t="s">
        <v>545</v>
      </c>
      <c r="D66" s="36">
        <v>4.22</v>
      </c>
      <c r="E66" s="37">
        <v>308.0</v>
      </c>
      <c r="F66" s="38">
        <v>6.41752E7</v>
      </c>
      <c r="G66" s="38">
        <v>2.075893E7</v>
      </c>
      <c r="H66" s="15">
        <f t="shared" si="1"/>
        <v>43416270</v>
      </c>
      <c r="I66" s="16" t="str">
        <f>IF(G66=0,"YES",IF(F66/G66&gt;=1.15, IF(F66+G66&gt;=Validation!$C$24,"YES","NO"),"NO"))</f>
        <v>YES</v>
      </c>
      <c r="J66" s="39">
        <v>15500.0</v>
      </c>
      <c r="K66" s="18" t="str">
        <f t="shared" si="3"/>
        <v>NOT FUNDED</v>
      </c>
      <c r="L66" s="19">
        <f t="shared" si="4"/>
        <v>1366</v>
      </c>
      <c r="M66" s="20" t="str">
        <f t="shared" si="2"/>
        <v>Over Budget</v>
      </c>
    </row>
    <row r="67">
      <c r="A67" s="10" t="s">
        <v>1431</v>
      </c>
      <c r="B67" s="34" t="s">
        <v>1253</v>
      </c>
      <c r="C67" s="35" t="s">
        <v>1254</v>
      </c>
      <c r="D67" s="36">
        <v>4.58</v>
      </c>
      <c r="E67" s="37">
        <v>325.0</v>
      </c>
      <c r="F67" s="38">
        <v>6.1012929E7</v>
      </c>
      <c r="G67" s="38">
        <v>1.7829314E7</v>
      </c>
      <c r="H67" s="15">
        <f t="shared" si="1"/>
        <v>43183615</v>
      </c>
      <c r="I67" s="16" t="str">
        <f>IF(G67=0,"YES",IF(F67/G67&gt;=1.15, IF(F67+G67&gt;=Validation!$C$24,"YES","NO"),"NO"))</f>
        <v>YES</v>
      </c>
      <c r="J67" s="39">
        <v>9862.0</v>
      </c>
      <c r="K67" s="18" t="str">
        <f t="shared" si="3"/>
        <v>NOT FUNDED</v>
      </c>
      <c r="L67" s="19">
        <f t="shared" si="4"/>
        <v>1366</v>
      </c>
      <c r="M67" s="20" t="str">
        <f t="shared" si="2"/>
        <v>Over Budget</v>
      </c>
    </row>
    <row r="68">
      <c r="A68" s="10" t="s">
        <v>1433</v>
      </c>
      <c r="B68" s="25" t="s">
        <v>730</v>
      </c>
      <c r="C68" s="26" t="s">
        <v>731</v>
      </c>
      <c r="D68" s="27">
        <v>3.4</v>
      </c>
      <c r="E68" s="28">
        <v>243.0</v>
      </c>
      <c r="F68" s="29">
        <v>5.41674E7</v>
      </c>
      <c r="G68" s="29">
        <v>1.1363099E7</v>
      </c>
      <c r="H68" s="15">
        <f t="shared" si="1"/>
        <v>42804301</v>
      </c>
      <c r="I68" s="16" t="str">
        <f>IF(G68=0,"YES",IF(F68/G68&gt;=1.15, IF(F68+G68&gt;=Validation!$C$24,"YES","NO"),"NO"))</f>
        <v>YES</v>
      </c>
      <c r="J68" s="30">
        <v>30000.0</v>
      </c>
      <c r="K68" s="18" t="str">
        <f t="shared" si="3"/>
        <v>NOT FUNDED</v>
      </c>
      <c r="L68" s="19">
        <f t="shared" si="4"/>
        <v>1366</v>
      </c>
      <c r="M68" s="20" t="str">
        <f t="shared" si="2"/>
        <v>Over Budget</v>
      </c>
    </row>
    <row r="69">
      <c r="A69" s="10" t="s">
        <v>1433</v>
      </c>
      <c r="B69" s="25" t="s">
        <v>732</v>
      </c>
      <c r="C69" s="26" t="s">
        <v>733</v>
      </c>
      <c r="D69" s="27">
        <v>3.75</v>
      </c>
      <c r="E69" s="28">
        <v>377.0</v>
      </c>
      <c r="F69" s="29">
        <v>6.7050357E7</v>
      </c>
      <c r="G69" s="29">
        <v>2.4261214E7</v>
      </c>
      <c r="H69" s="15">
        <f t="shared" si="1"/>
        <v>42789143</v>
      </c>
      <c r="I69" s="16" t="str">
        <f>IF(G69=0,"YES",IF(F69/G69&gt;=1.15, IF(F69+G69&gt;=Validation!$C$24,"YES","NO"),"NO"))</f>
        <v>YES</v>
      </c>
      <c r="J69" s="30">
        <v>59000.0</v>
      </c>
      <c r="K69" s="18" t="str">
        <f t="shared" si="3"/>
        <v>NOT FUNDED</v>
      </c>
      <c r="L69" s="19">
        <f t="shared" si="4"/>
        <v>1366</v>
      </c>
      <c r="M69" s="20" t="str">
        <f t="shared" si="2"/>
        <v>Over Budget</v>
      </c>
    </row>
    <row r="70">
      <c r="A70" s="10" t="s">
        <v>1343</v>
      </c>
      <c r="B70" s="10" t="s">
        <v>92</v>
      </c>
      <c r="C70" s="21" t="s">
        <v>93</v>
      </c>
      <c r="D70" s="12">
        <v>4.24</v>
      </c>
      <c r="E70" s="13">
        <v>515.0</v>
      </c>
      <c r="F70" s="14">
        <v>8.5313508E7</v>
      </c>
      <c r="G70" s="14">
        <v>4.3373826E7</v>
      </c>
      <c r="H70" s="15">
        <f t="shared" si="1"/>
        <v>41939682</v>
      </c>
      <c r="I70" s="16" t="str">
        <f>IF(G70=0,"YES",IF(F70/G70&gt;=1.15, IF(F70+G70&gt;=Validation!$C$24,"YES","NO"),"NO"))</f>
        <v>YES</v>
      </c>
      <c r="J70" s="17">
        <v>37000.0</v>
      </c>
      <c r="K70" s="18" t="str">
        <f t="shared" si="3"/>
        <v>NOT FUNDED</v>
      </c>
      <c r="L70" s="19">
        <f t="shared" si="4"/>
        <v>1366</v>
      </c>
      <c r="M70" s="20" t="str">
        <f t="shared" si="2"/>
        <v>Over Budget</v>
      </c>
    </row>
    <row r="71">
      <c r="A71" s="10" t="s">
        <v>1365</v>
      </c>
      <c r="B71" s="34" t="s">
        <v>660</v>
      </c>
      <c r="C71" s="35" t="s">
        <v>661</v>
      </c>
      <c r="D71" s="36">
        <v>3.93</v>
      </c>
      <c r="E71" s="37">
        <v>408.0</v>
      </c>
      <c r="F71" s="38">
        <v>7.4550563E7</v>
      </c>
      <c r="G71" s="38">
        <v>3.2761986E7</v>
      </c>
      <c r="H71" s="15">
        <f t="shared" si="1"/>
        <v>41788577</v>
      </c>
      <c r="I71" s="16" t="str">
        <f>IF(G71=0,"YES",IF(F71/G71&gt;=1.15, IF(F71+G71&gt;=Validation!$C$24,"YES","NO"),"NO"))</f>
        <v>YES</v>
      </c>
      <c r="J71" s="39">
        <v>57356.0</v>
      </c>
      <c r="K71" s="18" t="str">
        <f t="shared" si="3"/>
        <v>NOT FUNDED</v>
      </c>
      <c r="L71" s="19">
        <f t="shared" si="4"/>
        <v>1366</v>
      </c>
      <c r="M71" s="20" t="str">
        <f t="shared" si="2"/>
        <v>Over Budget</v>
      </c>
    </row>
    <row r="72">
      <c r="A72" s="10" t="s">
        <v>1375</v>
      </c>
      <c r="B72" s="34" t="s">
        <v>1133</v>
      </c>
      <c r="C72" s="35" t="s">
        <v>1134</v>
      </c>
      <c r="D72" s="36">
        <v>4.2</v>
      </c>
      <c r="E72" s="37">
        <v>226.0</v>
      </c>
      <c r="F72" s="38">
        <v>5.9453455E7</v>
      </c>
      <c r="G72" s="38">
        <v>1.9361057E7</v>
      </c>
      <c r="H72" s="15">
        <f t="shared" si="1"/>
        <v>40092398</v>
      </c>
      <c r="I72" s="16" t="str">
        <f>IF(G72=0,"YES",IF(F72/G72&gt;=1.15, IF(F72+G72&gt;=Validation!$C$24,"YES","NO"),"NO"))</f>
        <v>YES</v>
      </c>
      <c r="J72" s="39">
        <v>50000.0</v>
      </c>
      <c r="K72" s="18" t="str">
        <f t="shared" si="3"/>
        <v>NOT FUNDED</v>
      </c>
      <c r="L72" s="19">
        <f t="shared" si="4"/>
        <v>1366</v>
      </c>
      <c r="M72" s="20" t="str">
        <f t="shared" si="2"/>
        <v>Over Budget</v>
      </c>
    </row>
    <row r="73">
      <c r="A73" s="10" t="s">
        <v>1343</v>
      </c>
      <c r="B73" s="10" t="s">
        <v>94</v>
      </c>
      <c r="C73" s="21" t="s">
        <v>95</v>
      </c>
      <c r="D73" s="12">
        <v>4.22</v>
      </c>
      <c r="E73" s="13">
        <v>332.0</v>
      </c>
      <c r="F73" s="14">
        <v>6.8142038E7</v>
      </c>
      <c r="G73" s="14">
        <v>2.8783615E7</v>
      </c>
      <c r="H73" s="15">
        <f t="shared" si="1"/>
        <v>39358423</v>
      </c>
      <c r="I73" s="16" t="str">
        <f>IF(G73=0,"YES",IF(F73/G73&gt;=1.15, IF(F73+G73&gt;=Validation!$C$24,"YES","NO"),"NO"))</f>
        <v>YES</v>
      </c>
      <c r="J73" s="17">
        <v>20000.0</v>
      </c>
      <c r="K73" s="18" t="str">
        <f t="shared" si="3"/>
        <v>NOT FUNDED</v>
      </c>
      <c r="L73" s="19">
        <f t="shared" si="4"/>
        <v>1366</v>
      </c>
      <c r="M73" s="20" t="str">
        <f t="shared" si="2"/>
        <v>Over Budget</v>
      </c>
    </row>
    <row r="74">
      <c r="A74" s="10" t="s">
        <v>1435</v>
      </c>
      <c r="B74" s="34" t="s">
        <v>934</v>
      </c>
      <c r="C74" s="35" t="s">
        <v>935</v>
      </c>
      <c r="D74" s="36">
        <v>3.75</v>
      </c>
      <c r="E74" s="37">
        <v>285.0</v>
      </c>
      <c r="F74" s="38">
        <v>6.2514688E7</v>
      </c>
      <c r="G74" s="38">
        <v>2.321996E7</v>
      </c>
      <c r="H74" s="15">
        <f t="shared" si="1"/>
        <v>39294728</v>
      </c>
      <c r="I74" s="16" t="str">
        <f>IF(G74=0,"YES",IF(F74/G74&gt;=1.15, IF(F74+G74&gt;=Validation!$C$24,"YES","NO"),"NO"))</f>
        <v>YES</v>
      </c>
      <c r="J74" s="39">
        <v>16725.0</v>
      </c>
      <c r="K74" s="18" t="str">
        <f t="shared" si="3"/>
        <v>NOT FUNDED</v>
      </c>
      <c r="L74" s="19">
        <f t="shared" si="4"/>
        <v>1366</v>
      </c>
      <c r="M74" s="20" t="str">
        <f t="shared" si="2"/>
        <v>Over Budget</v>
      </c>
    </row>
    <row r="75">
      <c r="A75" s="10" t="s">
        <v>1343</v>
      </c>
      <c r="B75" s="10" t="s">
        <v>96</v>
      </c>
      <c r="C75" s="11" t="s">
        <v>97</v>
      </c>
      <c r="D75" s="12">
        <v>4.08</v>
      </c>
      <c r="E75" s="13">
        <v>431.0</v>
      </c>
      <c r="F75" s="14">
        <v>8.2285209E7</v>
      </c>
      <c r="G75" s="14">
        <v>4.3047525E7</v>
      </c>
      <c r="H75" s="15">
        <f t="shared" si="1"/>
        <v>39237684</v>
      </c>
      <c r="I75" s="16" t="str">
        <f>IF(G75=0,"YES",IF(F75/G75&gt;=1.15, IF(F75+G75&gt;=Validation!$C$24,"YES","NO"),"NO"))</f>
        <v>YES</v>
      </c>
      <c r="J75" s="17">
        <v>7760.0</v>
      </c>
      <c r="K75" s="18" t="str">
        <f t="shared" si="3"/>
        <v>NOT FUNDED</v>
      </c>
      <c r="L75" s="19">
        <f t="shared" si="4"/>
        <v>1366</v>
      </c>
      <c r="M75" s="20" t="str">
        <f t="shared" si="2"/>
        <v>Over Budget</v>
      </c>
    </row>
    <row r="76">
      <c r="A76" s="10" t="s">
        <v>1365</v>
      </c>
      <c r="B76" s="34" t="s">
        <v>662</v>
      </c>
      <c r="C76" s="35" t="s">
        <v>663</v>
      </c>
      <c r="D76" s="36">
        <v>4.07</v>
      </c>
      <c r="E76" s="37">
        <v>332.0</v>
      </c>
      <c r="F76" s="38">
        <v>7.3285013E7</v>
      </c>
      <c r="G76" s="38">
        <v>3.4176047E7</v>
      </c>
      <c r="H76" s="15">
        <f t="shared" si="1"/>
        <v>39108966</v>
      </c>
      <c r="I76" s="16" t="str">
        <f>IF(G76=0,"YES",IF(F76/G76&gt;=1.15, IF(F76+G76&gt;=Validation!$C$24,"YES","NO"),"NO"))</f>
        <v>YES</v>
      </c>
      <c r="J76" s="39">
        <v>63950.0</v>
      </c>
      <c r="K76" s="18" t="str">
        <f t="shared" si="3"/>
        <v>NOT FUNDED</v>
      </c>
      <c r="L76" s="19">
        <f t="shared" si="4"/>
        <v>1366</v>
      </c>
      <c r="M76" s="20" t="str">
        <f t="shared" si="2"/>
        <v>Over Budget</v>
      </c>
    </row>
    <row r="77">
      <c r="A77" s="10" t="s">
        <v>1434</v>
      </c>
      <c r="B77" s="34" t="s">
        <v>968</v>
      </c>
      <c r="C77" s="35" t="s">
        <v>969</v>
      </c>
      <c r="D77" s="36">
        <v>3.44</v>
      </c>
      <c r="E77" s="37">
        <v>199.0</v>
      </c>
      <c r="F77" s="38">
        <v>5.6363353E7</v>
      </c>
      <c r="G77" s="38">
        <v>1.7321325E7</v>
      </c>
      <c r="H77" s="15">
        <f t="shared" si="1"/>
        <v>39042028</v>
      </c>
      <c r="I77" s="16" t="str">
        <f>IF(G77=0,"YES",IF(F77/G77&gt;=1.15, IF(F77+G77&gt;=Validation!$C$24,"YES","NO"),"NO"))</f>
        <v>YES</v>
      </c>
      <c r="J77" s="39">
        <v>20000.0</v>
      </c>
      <c r="K77" s="18" t="str">
        <f t="shared" si="3"/>
        <v>NOT FUNDED</v>
      </c>
      <c r="L77" s="19">
        <f t="shared" si="4"/>
        <v>1366</v>
      </c>
      <c r="M77" s="20" t="str">
        <f t="shared" si="2"/>
        <v>Over Budget</v>
      </c>
    </row>
    <row r="78">
      <c r="A78" s="10" t="s">
        <v>1428</v>
      </c>
      <c r="B78" s="34" t="s">
        <v>252</v>
      </c>
      <c r="C78" s="35" t="s">
        <v>253</v>
      </c>
      <c r="D78" s="36">
        <v>4.4</v>
      </c>
      <c r="E78" s="37">
        <v>537.0</v>
      </c>
      <c r="F78" s="38">
        <v>9.3914844E7</v>
      </c>
      <c r="G78" s="38">
        <v>5.4971016E7</v>
      </c>
      <c r="H78" s="15">
        <f t="shared" si="1"/>
        <v>38943828</v>
      </c>
      <c r="I78" s="16" t="str">
        <f>IF(G78=0,"YES",IF(F78/G78&gt;=1.15, IF(F78+G78&gt;=Validation!$C$24,"YES","NO"),"NO"))</f>
        <v>YES</v>
      </c>
      <c r="J78" s="39">
        <v>55000.0</v>
      </c>
      <c r="K78" s="18" t="str">
        <f t="shared" si="3"/>
        <v>NOT FUNDED</v>
      </c>
      <c r="L78" s="19">
        <f t="shared" si="4"/>
        <v>1366</v>
      </c>
      <c r="M78" s="20" t="str">
        <f t="shared" si="2"/>
        <v>Over Budget</v>
      </c>
    </row>
    <row r="79">
      <c r="A79" s="10" t="s">
        <v>1397</v>
      </c>
      <c r="B79" s="34" t="s">
        <v>898</v>
      </c>
      <c r="C79" s="35" t="s">
        <v>899</v>
      </c>
      <c r="D79" s="36">
        <v>4.25</v>
      </c>
      <c r="E79" s="37">
        <v>199.0</v>
      </c>
      <c r="F79" s="38">
        <v>5.0711748E7</v>
      </c>
      <c r="G79" s="38">
        <v>1.195389E7</v>
      </c>
      <c r="H79" s="15">
        <f t="shared" si="1"/>
        <v>38757858</v>
      </c>
      <c r="I79" s="16" t="str">
        <f>IF(G79=0,"YES",IF(F79/G79&gt;=1.15, IF(F79+G79&gt;=Validation!$C$24,"YES","NO"),"NO"))</f>
        <v>YES</v>
      </c>
      <c r="J79" s="39">
        <v>29000.0</v>
      </c>
      <c r="K79" s="18" t="str">
        <f t="shared" si="3"/>
        <v>NOT FUNDED</v>
      </c>
      <c r="L79" s="19">
        <f t="shared" si="4"/>
        <v>1366</v>
      </c>
      <c r="M79" s="20" t="str">
        <f t="shared" si="2"/>
        <v>Over Budget</v>
      </c>
    </row>
    <row r="80">
      <c r="A80" s="10" t="s">
        <v>1343</v>
      </c>
      <c r="B80" s="10" t="s">
        <v>98</v>
      </c>
      <c r="C80" s="11" t="s">
        <v>99</v>
      </c>
      <c r="D80" s="12">
        <v>4.0</v>
      </c>
      <c r="E80" s="13">
        <v>440.0</v>
      </c>
      <c r="F80" s="14">
        <v>8.0677737E7</v>
      </c>
      <c r="G80" s="14">
        <v>4.3209768E7</v>
      </c>
      <c r="H80" s="15">
        <f t="shared" si="1"/>
        <v>37467969</v>
      </c>
      <c r="I80" s="16" t="str">
        <f>IF(G80=0,"YES",IF(F80/G80&gt;=1.15, IF(F80+G80&gt;=Validation!$C$24,"YES","NO"),"NO"))</f>
        <v>YES</v>
      </c>
      <c r="J80" s="17">
        <v>10180.0</v>
      </c>
      <c r="K80" s="18" t="str">
        <f t="shared" si="3"/>
        <v>NOT FUNDED</v>
      </c>
      <c r="L80" s="19">
        <f t="shared" si="4"/>
        <v>1366</v>
      </c>
      <c r="M80" s="20" t="str">
        <f t="shared" si="2"/>
        <v>Over Budget</v>
      </c>
    </row>
    <row r="81">
      <c r="A81" s="10" t="s">
        <v>1343</v>
      </c>
      <c r="B81" s="10" t="s">
        <v>100</v>
      </c>
      <c r="C81" s="21" t="s">
        <v>101</v>
      </c>
      <c r="D81" s="12">
        <v>4.28</v>
      </c>
      <c r="E81" s="13">
        <v>348.0</v>
      </c>
      <c r="F81" s="14">
        <v>5.7991743E7</v>
      </c>
      <c r="G81" s="14">
        <v>2.0858689E7</v>
      </c>
      <c r="H81" s="15">
        <f t="shared" si="1"/>
        <v>37133054</v>
      </c>
      <c r="I81" s="16" t="str">
        <f>IF(G81=0,"YES",IF(F81/G81&gt;=1.15, IF(F81+G81&gt;=Validation!$C$24,"YES","NO"),"NO"))</f>
        <v>YES</v>
      </c>
      <c r="J81" s="17">
        <v>20000.0</v>
      </c>
      <c r="K81" s="18" t="str">
        <f t="shared" si="3"/>
        <v>NOT FUNDED</v>
      </c>
      <c r="L81" s="19">
        <f t="shared" si="4"/>
        <v>1366</v>
      </c>
      <c r="M81" s="20" t="str">
        <f t="shared" si="2"/>
        <v>Over Budget</v>
      </c>
    </row>
    <row r="82">
      <c r="A82" s="10" t="s">
        <v>1428</v>
      </c>
      <c r="B82" s="34" t="s">
        <v>254</v>
      </c>
      <c r="C82" s="35" t="s">
        <v>255</v>
      </c>
      <c r="D82" s="36">
        <v>4.67</v>
      </c>
      <c r="E82" s="37">
        <v>609.0</v>
      </c>
      <c r="F82" s="38">
        <v>9.713041E7</v>
      </c>
      <c r="G82" s="38">
        <v>6.0577866E7</v>
      </c>
      <c r="H82" s="15">
        <f t="shared" si="1"/>
        <v>36552544</v>
      </c>
      <c r="I82" s="16" t="str">
        <f>IF(G82=0,"YES",IF(F82/G82&gt;=1.15, IF(F82+G82&gt;=Validation!$C$24,"YES","NO"),"NO"))</f>
        <v>YES</v>
      </c>
      <c r="J82" s="39">
        <v>19992.0</v>
      </c>
      <c r="K82" s="18" t="str">
        <f t="shared" si="3"/>
        <v>NOT FUNDED</v>
      </c>
      <c r="L82" s="19">
        <f t="shared" si="4"/>
        <v>1366</v>
      </c>
      <c r="M82" s="20" t="str">
        <f t="shared" si="2"/>
        <v>Over Budget</v>
      </c>
    </row>
    <row r="83">
      <c r="A83" s="10" t="s">
        <v>1429</v>
      </c>
      <c r="B83" s="34" t="s">
        <v>548</v>
      </c>
      <c r="C83" s="35" t="s">
        <v>549</v>
      </c>
      <c r="D83" s="36">
        <v>3.93</v>
      </c>
      <c r="E83" s="37">
        <v>224.0</v>
      </c>
      <c r="F83" s="38">
        <v>5.5133478E7</v>
      </c>
      <c r="G83" s="38">
        <v>1.8589026E7</v>
      </c>
      <c r="H83" s="15">
        <f t="shared" si="1"/>
        <v>36544452</v>
      </c>
      <c r="I83" s="16" t="str">
        <f>IF(G83=0,"YES",IF(F83/G83&gt;=1.15, IF(F83+G83&gt;=Validation!$C$24,"YES","NO"),"NO"))</f>
        <v>YES</v>
      </c>
      <c r="J83" s="39">
        <v>8000.0</v>
      </c>
      <c r="K83" s="18" t="str">
        <f t="shared" si="3"/>
        <v>NOT FUNDED</v>
      </c>
      <c r="L83" s="19">
        <f t="shared" si="4"/>
        <v>1366</v>
      </c>
      <c r="M83" s="20" t="str">
        <f t="shared" si="2"/>
        <v>Over Budget</v>
      </c>
    </row>
    <row r="84">
      <c r="A84" s="10" t="s">
        <v>1375</v>
      </c>
      <c r="B84" s="34" t="s">
        <v>1135</v>
      </c>
      <c r="C84" s="35" t="s">
        <v>1136</v>
      </c>
      <c r="D84" s="36">
        <v>4.22</v>
      </c>
      <c r="E84" s="37">
        <v>279.0</v>
      </c>
      <c r="F84" s="38">
        <v>6.7605866E7</v>
      </c>
      <c r="G84" s="38">
        <v>3.1754456E7</v>
      </c>
      <c r="H84" s="15">
        <f t="shared" si="1"/>
        <v>35851410</v>
      </c>
      <c r="I84" s="16" t="str">
        <f>IF(G84=0,"YES",IF(F84/G84&gt;=1.15, IF(F84+G84&gt;=Validation!$C$24,"YES","NO"),"NO"))</f>
        <v>YES</v>
      </c>
      <c r="J84" s="39">
        <v>65000.0</v>
      </c>
      <c r="K84" s="18" t="str">
        <f t="shared" si="3"/>
        <v>NOT FUNDED</v>
      </c>
      <c r="L84" s="19">
        <f t="shared" si="4"/>
        <v>1366</v>
      </c>
      <c r="M84" s="20" t="str">
        <f t="shared" si="2"/>
        <v>Over Budget</v>
      </c>
    </row>
    <row r="85">
      <c r="A85" s="10" t="s">
        <v>1434</v>
      </c>
      <c r="B85" s="34" t="s">
        <v>970</v>
      </c>
      <c r="C85" s="35" t="s">
        <v>971</v>
      </c>
      <c r="D85" s="36">
        <v>3.83</v>
      </c>
      <c r="E85" s="37">
        <v>257.0</v>
      </c>
      <c r="F85" s="38">
        <v>5.216645E7</v>
      </c>
      <c r="G85" s="38">
        <v>1.6424504E7</v>
      </c>
      <c r="H85" s="15">
        <f t="shared" si="1"/>
        <v>35741946</v>
      </c>
      <c r="I85" s="16" t="str">
        <f>IF(G85=0,"YES",IF(F85/G85&gt;=1.15, IF(F85+G85&gt;=Validation!$C$24,"YES","NO"),"NO"))</f>
        <v>YES</v>
      </c>
      <c r="J85" s="39">
        <v>39600.0</v>
      </c>
      <c r="K85" s="18" t="str">
        <f t="shared" si="3"/>
        <v>NOT FUNDED</v>
      </c>
      <c r="L85" s="19">
        <f t="shared" si="4"/>
        <v>1366</v>
      </c>
      <c r="M85" s="20" t="str">
        <f t="shared" si="2"/>
        <v>Over Budget</v>
      </c>
    </row>
    <row r="86">
      <c r="A86" s="10" t="s">
        <v>1428</v>
      </c>
      <c r="B86" s="34" t="s">
        <v>256</v>
      </c>
      <c r="C86" s="35" t="s">
        <v>257</v>
      </c>
      <c r="D86" s="36">
        <v>3.97</v>
      </c>
      <c r="E86" s="37">
        <v>353.0</v>
      </c>
      <c r="F86" s="38">
        <v>7.8884384E7</v>
      </c>
      <c r="G86" s="38">
        <v>4.3342114E7</v>
      </c>
      <c r="H86" s="15">
        <f t="shared" si="1"/>
        <v>35542270</v>
      </c>
      <c r="I86" s="16" t="str">
        <f>IF(G86=0,"YES",IF(F86/G86&gt;=1.15, IF(F86+G86&gt;=Validation!$C$24,"YES","NO"),"NO"))</f>
        <v>YES</v>
      </c>
      <c r="J86" s="39">
        <v>5000.0</v>
      </c>
      <c r="K86" s="18" t="str">
        <f t="shared" si="3"/>
        <v>NOT FUNDED</v>
      </c>
      <c r="L86" s="19">
        <f t="shared" si="4"/>
        <v>1366</v>
      </c>
      <c r="M86" s="20" t="str">
        <f t="shared" si="2"/>
        <v>Over Budget</v>
      </c>
    </row>
    <row r="87">
      <c r="A87" s="10" t="s">
        <v>1429</v>
      </c>
      <c r="B87" s="34" t="s">
        <v>550</v>
      </c>
      <c r="C87" s="35" t="s">
        <v>551</v>
      </c>
      <c r="D87" s="36">
        <v>4.11</v>
      </c>
      <c r="E87" s="37">
        <v>297.0</v>
      </c>
      <c r="F87" s="38">
        <v>6.0125102E7</v>
      </c>
      <c r="G87" s="38">
        <v>2.5664408E7</v>
      </c>
      <c r="H87" s="15">
        <f t="shared" si="1"/>
        <v>34460694</v>
      </c>
      <c r="I87" s="16" t="str">
        <f>IF(G87=0,"YES",IF(F87/G87&gt;=1.15, IF(F87+G87&gt;=Validation!$C$24,"YES","NO"),"NO"))</f>
        <v>YES</v>
      </c>
      <c r="J87" s="39">
        <v>5000.0</v>
      </c>
      <c r="K87" s="18" t="str">
        <f t="shared" si="3"/>
        <v>NOT FUNDED</v>
      </c>
      <c r="L87" s="19">
        <f t="shared" si="4"/>
        <v>1366</v>
      </c>
      <c r="M87" s="20" t="str">
        <f t="shared" si="2"/>
        <v>Over Budget</v>
      </c>
    </row>
    <row r="88">
      <c r="A88" s="10" t="s">
        <v>1433</v>
      </c>
      <c r="B88" s="25" t="s">
        <v>734</v>
      </c>
      <c r="C88" s="26" t="s">
        <v>735</v>
      </c>
      <c r="D88" s="27">
        <v>3.58</v>
      </c>
      <c r="E88" s="28">
        <v>310.0</v>
      </c>
      <c r="F88" s="29">
        <v>5.3557664E7</v>
      </c>
      <c r="G88" s="29">
        <v>1.9299195E7</v>
      </c>
      <c r="H88" s="15">
        <f t="shared" si="1"/>
        <v>34258469</v>
      </c>
      <c r="I88" s="16" t="str">
        <f>IF(G88=0,"YES",IF(F88/G88&gt;=1.15, IF(F88+G88&gt;=Validation!$C$24,"YES","NO"),"NO"))</f>
        <v>YES</v>
      </c>
      <c r="J88" s="30">
        <v>6500.0</v>
      </c>
      <c r="K88" s="18" t="str">
        <f t="shared" si="3"/>
        <v>NOT FUNDED</v>
      </c>
      <c r="L88" s="19">
        <f t="shared" si="4"/>
        <v>1366</v>
      </c>
      <c r="M88" s="20" t="str">
        <f t="shared" si="2"/>
        <v>Over Budget</v>
      </c>
    </row>
    <row r="89">
      <c r="A89" s="10" t="s">
        <v>1347</v>
      </c>
      <c r="B89" s="25" t="s">
        <v>800</v>
      </c>
      <c r="C89" s="26" t="s">
        <v>801</v>
      </c>
      <c r="D89" s="27">
        <v>4.4</v>
      </c>
      <c r="E89" s="28">
        <v>292.0</v>
      </c>
      <c r="F89" s="29">
        <v>6.0816456E7</v>
      </c>
      <c r="G89" s="29">
        <v>2.6657229E7</v>
      </c>
      <c r="H89" s="15">
        <f t="shared" si="1"/>
        <v>34159227</v>
      </c>
      <c r="I89" s="16" t="str">
        <f>IF(G89=0,"YES",IF(F89/G89&gt;=1.15, IF(F89+G89&gt;=Validation!$C$24,"YES","NO"),"NO"))</f>
        <v>YES</v>
      </c>
      <c r="J89" s="30">
        <v>12000.0</v>
      </c>
      <c r="K89" s="18" t="str">
        <f t="shared" si="3"/>
        <v>NOT FUNDED</v>
      </c>
      <c r="L89" s="19">
        <f t="shared" si="4"/>
        <v>1366</v>
      </c>
      <c r="M89" s="20" t="str">
        <f t="shared" si="2"/>
        <v>Over Budget</v>
      </c>
    </row>
    <row r="90">
      <c r="A90" s="10" t="s">
        <v>1375</v>
      </c>
      <c r="B90" s="34" t="s">
        <v>1137</v>
      </c>
      <c r="C90" s="35" t="s">
        <v>1138</v>
      </c>
      <c r="D90" s="36">
        <v>4.07</v>
      </c>
      <c r="E90" s="37">
        <v>253.0</v>
      </c>
      <c r="F90" s="38">
        <v>6.4756018E7</v>
      </c>
      <c r="G90" s="38">
        <v>3.0780483E7</v>
      </c>
      <c r="H90" s="15">
        <f t="shared" si="1"/>
        <v>33975535</v>
      </c>
      <c r="I90" s="16" t="str">
        <f>IF(G90=0,"YES",IF(F90/G90&gt;=1.15, IF(F90+G90&gt;=Validation!$C$24,"YES","NO"),"NO"))</f>
        <v>YES</v>
      </c>
      <c r="J90" s="39">
        <v>47500.0</v>
      </c>
      <c r="K90" s="18" t="str">
        <f t="shared" si="3"/>
        <v>NOT FUNDED</v>
      </c>
      <c r="L90" s="19">
        <f t="shared" si="4"/>
        <v>1366</v>
      </c>
      <c r="M90" s="20" t="str">
        <f t="shared" si="2"/>
        <v>Over Budget</v>
      </c>
    </row>
    <row r="91">
      <c r="A91" s="10" t="s">
        <v>1428</v>
      </c>
      <c r="B91" s="34" t="s">
        <v>258</v>
      </c>
      <c r="C91" s="35" t="s">
        <v>259</v>
      </c>
      <c r="D91" s="36">
        <v>4.44</v>
      </c>
      <c r="E91" s="37">
        <v>536.0</v>
      </c>
      <c r="F91" s="38">
        <v>9.5959704E7</v>
      </c>
      <c r="G91" s="38">
        <v>6.3088333E7</v>
      </c>
      <c r="H91" s="15">
        <f t="shared" si="1"/>
        <v>32871371</v>
      </c>
      <c r="I91" s="16" t="str">
        <f>IF(G91=0,"YES",IF(F91/G91&gt;=1.15, IF(F91+G91&gt;=Validation!$C$24,"YES","NO"),"NO"))</f>
        <v>YES</v>
      </c>
      <c r="J91" s="39">
        <v>36200.0</v>
      </c>
      <c r="K91" s="18" t="str">
        <f t="shared" si="3"/>
        <v>NOT FUNDED</v>
      </c>
      <c r="L91" s="19">
        <f t="shared" si="4"/>
        <v>1366</v>
      </c>
      <c r="M91" s="20" t="str">
        <f t="shared" si="2"/>
        <v>Over Budget</v>
      </c>
    </row>
    <row r="92">
      <c r="A92" s="10" t="s">
        <v>1428</v>
      </c>
      <c r="B92" s="34" t="s">
        <v>260</v>
      </c>
      <c r="C92" s="35" t="s">
        <v>261</v>
      </c>
      <c r="D92" s="36">
        <v>4.33</v>
      </c>
      <c r="E92" s="37">
        <v>418.0</v>
      </c>
      <c r="F92" s="38">
        <v>8.8552254E7</v>
      </c>
      <c r="G92" s="38">
        <v>5.6102113E7</v>
      </c>
      <c r="H92" s="15">
        <f t="shared" si="1"/>
        <v>32450141</v>
      </c>
      <c r="I92" s="16" t="str">
        <f>IF(G92=0,"YES",IF(F92/G92&gt;=1.15, IF(F92+G92&gt;=Validation!$C$24,"YES","NO"),"NO"))</f>
        <v>YES</v>
      </c>
      <c r="J92" s="39">
        <v>67000.0</v>
      </c>
      <c r="K92" s="18" t="str">
        <f t="shared" si="3"/>
        <v>NOT FUNDED</v>
      </c>
      <c r="L92" s="19">
        <f t="shared" si="4"/>
        <v>1366</v>
      </c>
      <c r="M92" s="20" t="str">
        <f t="shared" si="2"/>
        <v>Over Budget</v>
      </c>
    </row>
    <row r="93">
      <c r="A93" s="10" t="s">
        <v>1367</v>
      </c>
      <c r="B93" s="34" t="s">
        <v>486</v>
      </c>
      <c r="C93" s="35" t="s">
        <v>487</v>
      </c>
      <c r="D93" s="36">
        <v>4.0</v>
      </c>
      <c r="E93" s="37">
        <v>330.0</v>
      </c>
      <c r="F93" s="38">
        <v>5.5670502E7</v>
      </c>
      <c r="G93" s="38">
        <v>2.330993E7</v>
      </c>
      <c r="H93" s="15">
        <f t="shared" si="1"/>
        <v>32360572</v>
      </c>
      <c r="I93" s="16" t="str">
        <f>IF(G93=0,"YES",IF(F93/G93&gt;=1.15, IF(F93+G93&gt;=Validation!$C$24,"YES","NO"),"NO"))</f>
        <v>YES</v>
      </c>
      <c r="J93" s="39">
        <v>20000.0</v>
      </c>
      <c r="K93" s="18" t="str">
        <f t="shared" si="3"/>
        <v>NOT FUNDED</v>
      </c>
      <c r="L93" s="19">
        <f t="shared" si="4"/>
        <v>1366</v>
      </c>
      <c r="M93" s="20" t="str">
        <f t="shared" si="2"/>
        <v>Over Budget</v>
      </c>
    </row>
    <row r="94">
      <c r="A94" s="10" t="s">
        <v>1343</v>
      </c>
      <c r="B94" s="10" t="s">
        <v>102</v>
      </c>
      <c r="C94" s="21" t="s">
        <v>103</v>
      </c>
      <c r="D94" s="12">
        <v>4.5</v>
      </c>
      <c r="E94" s="13">
        <v>439.0</v>
      </c>
      <c r="F94" s="14">
        <v>5.6967621E7</v>
      </c>
      <c r="G94" s="14">
        <v>2.547961E7</v>
      </c>
      <c r="H94" s="15">
        <f t="shared" si="1"/>
        <v>31488011</v>
      </c>
      <c r="I94" s="16" t="str">
        <f>IF(G94=0,"YES",IF(F94/G94&gt;=1.15, IF(F94+G94&gt;=Validation!$C$24,"YES","NO"),"NO"))</f>
        <v>YES</v>
      </c>
      <c r="J94" s="17">
        <v>25000.0</v>
      </c>
      <c r="K94" s="18" t="str">
        <f t="shared" si="3"/>
        <v>NOT FUNDED</v>
      </c>
      <c r="L94" s="19">
        <f t="shared" si="4"/>
        <v>1366</v>
      </c>
      <c r="M94" s="20" t="str">
        <f t="shared" si="2"/>
        <v>Over Budget</v>
      </c>
    </row>
    <row r="95">
      <c r="A95" s="10" t="s">
        <v>1377</v>
      </c>
      <c r="B95" s="34" t="s">
        <v>448</v>
      </c>
      <c r="C95" s="35" t="s">
        <v>449</v>
      </c>
      <c r="D95" s="36">
        <v>3.96</v>
      </c>
      <c r="E95" s="37">
        <v>359.0</v>
      </c>
      <c r="F95" s="38">
        <v>4.9879596E7</v>
      </c>
      <c r="G95" s="38">
        <v>1.9829021E7</v>
      </c>
      <c r="H95" s="15">
        <f t="shared" si="1"/>
        <v>30050575</v>
      </c>
      <c r="I95" s="16" t="str">
        <f>IF(G95=0,"YES",IF(F95/G95&gt;=1.15, IF(F95+G95&gt;=Validation!$C$24,"YES","NO"),"NO"))</f>
        <v>YES</v>
      </c>
      <c r="J95" s="39">
        <v>4000.0</v>
      </c>
      <c r="K95" s="18" t="str">
        <f t="shared" si="3"/>
        <v>NOT FUNDED</v>
      </c>
      <c r="L95" s="19">
        <f t="shared" si="4"/>
        <v>1366</v>
      </c>
      <c r="M95" s="20" t="str">
        <f t="shared" si="2"/>
        <v>Over Budget</v>
      </c>
    </row>
    <row r="96">
      <c r="A96" s="10" t="s">
        <v>1377</v>
      </c>
      <c r="B96" s="34" t="s">
        <v>450</v>
      </c>
      <c r="C96" s="35" t="s">
        <v>451</v>
      </c>
      <c r="D96" s="36">
        <v>4.27</v>
      </c>
      <c r="E96" s="37">
        <v>461.0</v>
      </c>
      <c r="F96" s="38">
        <v>6.8828412E7</v>
      </c>
      <c r="G96" s="38">
        <v>3.9357775E7</v>
      </c>
      <c r="H96" s="15">
        <f t="shared" si="1"/>
        <v>29470637</v>
      </c>
      <c r="I96" s="16" t="str">
        <f>IF(G96=0,"YES",IF(F96/G96&gt;=1.15, IF(F96+G96&gt;=Validation!$C$24,"YES","NO"),"NO"))</f>
        <v>YES</v>
      </c>
      <c r="J96" s="39">
        <v>25000.0</v>
      </c>
      <c r="K96" s="18" t="str">
        <f t="shared" si="3"/>
        <v>NOT FUNDED</v>
      </c>
      <c r="L96" s="19">
        <f t="shared" si="4"/>
        <v>1366</v>
      </c>
      <c r="M96" s="20" t="str">
        <f t="shared" si="2"/>
        <v>Over Budget</v>
      </c>
    </row>
    <row r="97">
      <c r="A97" s="10" t="s">
        <v>1385</v>
      </c>
      <c r="B97" s="34" t="s">
        <v>594</v>
      </c>
      <c r="C97" s="35" t="s">
        <v>595</v>
      </c>
      <c r="D97" s="36">
        <v>3.89</v>
      </c>
      <c r="E97" s="37">
        <v>253.0</v>
      </c>
      <c r="F97" s="38">
        <v>4.6136476E7</v>
      </c>
      <c r="G97" s="38">
        <v>1.8678373E7</v>
      </c>
      <c r="H97" s="15">
        <f t="shared" si="1"/>
        <v>27458103</v>
      </c>
      <c r="I97" s="16" t="str">
        <f>IF(G97=0,"YES",IF(F97/G97&gt;=1.15, IF(F97+G97&gt;=Validation!$C$24,"YES","NO"),"NO"))</f>
        <v>YES</v>
      </c>
      <c r="J97" s="39">
        <v>12000.0</v>
      </c>
      <c r="K97" s="18" t="str">
        <f t="shared" si="3"/>
        <v>NOT FUNDED</v>
      </c>
      <c r="L97" s="19">
        <f t="shared" si="4"/>
        <v>1366</v>
      </c>
      <c r="M97" s="20" t="str">
        <f t="shared" si="2"/>
        <v>Over Budget</v>
      </c>
    </row>
    <row r="98">
      <c r="A98" s="10" t="s">
        <v>1343</v>
      </c>
      <c r="B98" s="10" t="s">
        <v>104</v>
      </c>
      <c r="C98" s="11" t="s">
        <v>105</v>
      </c>
      <c r="D98" s="12">
        <v>3.92</v>
      </c>
      <c r="E98" s="13">
        <v>395.0</v>
      </c>
      <c r="F98" s="14">
        <v>7.7145777E7</v>
      </c>
      <c r="G98" s="14">
        <v>5.0005344E7</v>
      </c>
      <c r="H98" s="15">
        <f t="shared" si="1"/>
        <v>27140433</v>
      </c>
      <c r="I98" s="16" t="str">
        <f>IF(G98=0,"YES",IF(F98/G98&gt;=1.15, IF(F98+G98&gt;=Validation!$C$24,"YES","NO"),"NO"))</f>
        <v>YES</v>
      </c>
      <c r="J98" s="17">
        <v>50000.0</v>
      </c>
      <c r="K98" s="18" t="str">
        <f t="shared" si="3"/>
        <v>NOT FUNDED</v>
      </c>
      <c r="L98" s="19">
        <f t="shared" si="4"/>
        <v>1366</v>
      </c>
      <c r="M98" s="20" t="str">
        <f t="shared" si="2"/>
        <v>Over Budget</v>
      </c>
    </row>
    <row r="99">
      <c r="A99" s="10" t="s">
        <v>1367</v>
      </c>
      <c r="B99" s="34" t="s">
        <v>488</v>
      </c>
      <c r="C99" s="35" t="s">
        <v>489</v>
      </c>
      <c r="D99" s="36">
        <v>3.73</v>
      </c>
      <c r="E99" s="37">
        <v>312.0</v>
      </c>
      <c r="F99" s="38">
        <v>5.0733617E7</v>
      </c>
      <c r="G99" s="38">
        <v>2.3638522E7</v>
      </c>
      <c r="H99" s="15">
        <f t="shared" si="1"/>
        <v>27095095</v>
      </c>
      <c r="I99" s="16" t="str">
        <f>IF(G99=0,"YES",IF(F99/G99&gt;=1.15, IF(F99+G99&gt;=Validation!$C$24,"YES","NO"),"NO"))</f>
        <v>YES</v>
      </c>
      <c r="J99" s="39">
        <v>37800.0</v>
      </c>
      <c r="K99" s="18" t="str">
        <f t="shared" si="3"/>
        <v>NOT FUNDED</v>
      </c>
      <c r="L99" s="19">
        <f t="shared" si="4"/>
        <v>1366</v>
      </c>
      <c r="M99" s="20" t="str">
        <f t="shared" si="2"/>
        <v>Over Budget</v>
      </c>
    </row>
    <row r="100">
      <c r="A100" s="10" t="s">
        <v>1428</v>
      </c>
      <c r="B100" s="34" t="s">
        <v>262</v>
      </c>
      <c r="C100" s="35" t="s">
        <v>263</v>
      </c>
      <c r="D100" s="36">
        <v>4.5</v>
      </c>
      <c r="E100" s="37">
        <v>438.0</v>
      </c>
      <c r="F100" s="38">
        <v>8.2196481E7</v>
      </c>
      <c r="G100" s="38">
        <v>5.5690609E7</v>
      </c>
      <c r="H100" s="15">
        <f t="shared" si="1"/>
        <v>26505872</v>
      </c>
      <c r="I100" s="16" t="str">
        <f>IF(G100=0,"YES",IF(F100/G100&gt;=1.15, IF(F100+G100&gt;=Validation!$C$24,"YES","NO"),"NO"))</f>
        <v>YES</v>
      </c>
      <c r="J100" s="39">
        <v>11600.0</v>
      </c>
      <c r="K100" s="18" t="str">
        <f t="shared" si="3"/>
        <v>NOT FUNDED</v>
      </c>
      <c r="L100" s="19">
        <f t="shared" si="4"/>
        <v>1366</v>
      </c>
      <c r="M100" s="20" t="str">
        <f t="shared" si="2"/>
        <v>Over Budget</v>
      </c>
    </row>
    <row r="101">
      <c r="A101" s="10" t="s">
        <v>1434</v>
      </c>
      <c r="B101" s="34" t="s">
        <v>974</v>
      </c>
      <c r="C101" s="35" t="s">
        <v>975</v>
      </c>
      <c r="D101" s="36">
        <v>3.44</v>
      </c>
      <c r="E101" s="37">
        <v>153.0</v>
      </c>
      <c r="F101" s="38">
        <v>4.3451925E7</v>
      </c>
      <c r="G101" s="38">
        <v>1.7082305E7</v>
      </c>
      <c r="H101" s="15">
        <f t="shared" si="1"/>
        <v>26369620</v>
      </c>
      <c r="I101" s="16" t="str">
        <f>IF(G101=0,"YES",IF(F101/G101&gt;=1.15, IF(F101+G101&gt;=Validation!$C$24,"YES","NO"),"NO"))</f>
        <v>YES</v>
      </c>
      <c r="J101" s="39">
        <v>60000.0</v>
      </c>
      <c r="K101" s="18" t="str">
        <f t="shared" si="3"/>
        <v>NOT FUNDED</v>
      </c>
      <c r="L101" s="19">
        <f t="shared" si="4"/>
        <v>1366</v>
      </c>
      <c r="M101" s="20" t="str">
        <f t="shared" si="2"/>
        <v>Over Budget</v>
      </c>
    </row>
    <row r="102">
      <c r="A102" s="10" t="s">
        <v>1428</v>
      </c>
      <c r="B102" s="34" t="s">
        <v>264</v>
      </c>
      <c r="C102" s="35" t="s">
        <v>265</v>
      </c>
      <c r="D102" s="36">
        <v>3.33</v>
      </c>
      <c r="E102" s="37">
        <v>404.0</v>
      </c>
      <c r="F102" s="38">
        <v>7.7114368E7</v>
      </c>
      <c r="G102" s="38">
        <v>5.1019059E7</v>
      </c>
      <c r="H102" s="15">
        <f t="shared" si="1"/>
        <v>26095309</v>
      </c>
      <c r="I102" s="16" t="str">
        <f>IF(G102=0,"YES",IF(F102/G102&gt;=1.15, IF(F102+G102&gt;=Validation!$C$24,"YES","NO"),"NO"))</f>
        <v>YES</v>
      </c>
      <c r="J102" s="39">
        <v>30000.0</v>
      </c>
      <c r="K102" s="18" t="str">
        <f t="shared" si="3"/>
        <v>NOT FUNDED</v>
      </c>
      <c r="L102" s="19">
        <f t="shared" si="4"/>
        <v>1366</v>
      </c>
      <c r="M102" s="20" t="str">
        <f t="shared" si="2"/>
        <v>Over Budget</v>
      </c>
    </row>
    <row r="103">
      <c r="A103" s="10" t="s">
        <v>1343</v>
      </c>
      <c r="B103" s="10" t="s">
        <v>106</v>
      </c>
      <c r="C103" s="11" t="s">
        <v>107</v>
      </c>
      <c r="D103" s="12">
        <v>4.08</v>
      </c>
      <c r="E103" s="13">
        <v>363.0</v>
      </c>
      <c r="F103" s="14">
        <v>7.204334E7</v>
      </c>
      <c r="G103" s="14">
        <v>4.5993081E7</v>
      </c>
      <c r="H103" s="15">
        <f t="shared" si="1"/>
        <v>26050259</v>
      </c>
      <c r="I103" s="16" t="str">
        <f>IF(G103=0,"YES",IF(F103/G103&gt;=1.15, IF(F103+G103&gt;=Validation!$C$24,"YES","NO"),"NO"))</f>
        <v>YES</v>
      </c>
      <c r="J103" s="17">
        <v>5000.0</v>
      </c>
      <c r="K103" s="18" t="str">
        <f t="shared" si="3"/>
        <v>NOT FUNDED</v>
      </c>
      <c r="L103" s="19">
        <f t="shared" si="4"/>
        <v>1366</v>
      </c>
      <c r="M103" s="20" t="str">
        <f t="shared" si="2"/>
        <v>Over Budget</v>
      </c>
    </row>
    <row r="104">
      <c r="A104" s="10" t="s">
        <v>1431</v>
      </c>
      <c r="B104" s="34" t="s">
        <v>1255</v>
      </c>
      <c r="C104" s="35" t="s">
        <v>1256</v>
      </c>
      <c r="D104" s="36">
        <v>3.56</v>
      </c>
      <c r="E104" s="37">
        <v>238.0</v>
      </c>
      <c r="F104" s="38">
        <v>4.0340887E7</v>
      </c>
      <c r="G104" s="38">
        <v>1.4601899E7</v>
      </c>
      <c r="H104" s="15">
        <f t="shared" si="1"/>
        <v>25738988</v>
      </c>
      <c r="I104" s="16" t="str">
        <f>IF(G104=0,"YES",IF(F104/G104&gt;=1.15, IF(F104+G104&gt;=Validation!$C$24,"YES","NO"),"NO"))</f>
        <v>YES</v>
      </c>
      <c r="J104" s="39">
        <v>12000.0</v>
      </c>
      <c r="K104" s="18" t="str">
        <f t="shared" si="3"/>
        <v>NOT FUNDED</v>
      </c>
      <c r="L104" s="19">
        <f t="shared" si="4"/>
        <v>1366</v>
      </c>
      <c r="M104" s="20" t="str">
        <f t="shared" si="2"/>
        <v>Over Budget</v>
      </c>
    </row>
    <row r="105">
      <c r="A105" s="10" t="s">
        <v>1433</v>
      </c>
      <c r="B105" s="25" t="s">
        <v>736</v>
      </c>
      <c r="C105" s="26" t="s">
        <v>737</v>
      </c>
      <c r="D105" s="27">
        <v>3.78</v>
      </c>
      <c r="E105" s="28">
        <v>345.0</v>
      </c>
      <c r="F105" s="29">
        <v>5.163896E7</v>
      </c>
      <c r="G105" s="29">
        <v>2.5941324E7</v>
      </c>
      <c r="H105" s="15">
        <f t="shared" si="1"/>
        <v>25697636</v>
      </c>
      <c r="I105" s="16" t="str">
        <f>IF(G105=0,"YES",IF(F105/G105&gt;=1.15, IF(F105+G105&gt;=Validation!$C$24,"YES","NO"),"NO"))</f>
        <v>YES</v>
      </c>
      <c r="J105" s="30">
        <v>22500.0</v>
      </c>
      <c r="K105" s="18" t="str">
        <f t="shared" si="3"/>
        <v>NOT FUNDED</v>
      </c>
      <c r="L105" s="19">
        <f t="shared" si="4"/>
        <v>1366</v>
      </c>
      <c r="M105" s="20" t="str">
        <f t="shared" si="2"/>
        <v>Over Budget</v>
      </c>
    </row>
    <row r="106">
      <c r="A106" s="10" t="s">
        <v>1385</v>
      </c>
      <c r="B106" s="41" t="s">
        <v>596</v>
      </c>
      <c r="C106" s="35" t="s">
        <v>597</v>
      </c>
      <c r="D106" s="36">
        <v>3.67</v>
      </c>
      <c r="E106" s="37">
        <v>230.0</v>
      </c>
      <c r="F106" s="38">
        <v>4.3830572E7</v>
      </c>
      <c r="G106" s="38">
        <v>1.8329675E7</v>
      </c>
      <c r="H106" s="15">
        <f t="shared" si="1"/>
        <v>25500897</v>
      </c>
      <c r="I106" s="16" t="str">
        <f>IF(G106=0,"YES",IF(F106/G106&gt;=1.15, IF(F106+G106&gt;=Validation!$C$24,"YES","NO"),"NO"))</f>
        <v>YES</v>
      </c>
      <c r="J106" s="39">
        <v>20000.0</v>
      </c>
      <c r="K106" s="18" t="str">
        <f t="shared" si="3"/>
        <v>NOT FUNDED</v>
      </c>
      <c r="L106" s="19">
        <f t="shared" si="4"/>
        <v>1366</v>
      </c>
      <c r="M106" s="20" t="str">
        <f t="shared" si="2"/>
        <v>Over Budget</v>
      </c>
    </row>
    <row r="107">
      <c r="A107" s="10" t="s">
        <v>1343</v>
      </c>
      <c r="B107" s="10" t="s">
        <v>108</v>
      </c>
      <c r="C107" s="11" t="s">
        <v>109</v>
      </c>
      <c r="D107" s="12">
        <v>4.33</v>
      </c>
      <c r="E107" s="13">
        <v>428.0</v>
      </c>
      <c r="F107" s="14">
        <v>7.4512123E7</v>
      </c>
      <c r="G107" s="14">
        <v>4.958258E7</v>
      </c>
      <c r="H107" s="15">
        <f t="shared" si="1"/>
        <v>24929543</v>
      </c>
      <c r="I107" s="16" t="str">
        <f>IF(G107=0,"YES",IF(F107/G107&gt;=1.15, IF(F107+G107&gt;=Validation!$C$24,"YES","NO"),"NO"))</f>
        <v>YES</v>
      </c>
      <c r="J107" s="17">
        <v>9375.0</v>
      </c>
      <c r="K107" s="18" t="str">
        <f t="shared" si="3"/>
        <v>NOT FUNDED</v>
      </c>
      <c r="L107" s="19">
        <f t="shared" si="4"/>
        <v>1366</v>
      </c>
      <c r="M107" s="20" t="str">
        <f t="shared" si="2"/>
        <v>Over Budget</v>
      </c>
    </row>
    <row r="108">
      <c r="A108" s="10" t="s">
        <v>1434</v>
      </c>
      <c r="B108" s="34" t="s">
        <v>976</v>
      </c>
      <c r="C108" s="35" t="s">
        <v>977</v>
      </c>
      <c r="D108" s="36">
        <v>4.08</v>
      </c>
      <c r="E108" s="37">
        <v>305.0</v>
      </c>
      <c r="F108" s="38">
        <v>5.4641562E7</v>
      </c>
      <c r="G108" s="38">
        <v>2.990082E7</v>
      </c>
      <c r="H108" s="15">
        <f t="shared" si="1"/>
        <v>24740742</v>
      </c>
      <c r="I108" s="16" t="str">
        <f>IF(G108=0,"YES",IF(F108/G108&gt;=1.15, IF(F108+G108&gt;=Validation!$C$24,"YES","NO"),"NO"))</f>
        <v>YES</v>
      </c>
      <c r="J108" s="39">
        <v>60200.0</v>
      </c>
      <c r="K108" s="18" t="str">
        <f t="shared" si="3"/>
        <v>NOT FUNDED</v>
      </c>
      <c r="L108" s="19">
        <f t="shared" si="4"/>
        <v>1366</v>
      </c>
      <c r="M108" s="20" t="str">
        <f t="shared" si="2"/>
        <v>Over Budget</v>
      </c>
    </row>
    <row r="109">
      <c r="A109" s="10" t="s">
        <v>1371</v>
      </c>
      <c r="B109" s="25" t="s">
        <v>868</v>
      </c>
      <c r="C109" s="26" t="s">
        <v>869</v>
      </c>
      <c r="D109" s="27">
        <v>2.89</v>
      </c>
      <c r="E109" s="28">
        <v>264.0</v>
      </c>
      <c r="F109" s="29">
        <v>4.9868846E7</v>
      </c>
      <c r="G109" s="29">
        <v>2.6115255E7</v>
      </c>
      <c r="H109" s="15">
        <f t="shared" si="1"/>
        <v>23753591</v>
      </c>
      <c r="I109" s="16" t="str">
        <f>IF(G109=0,"YES",IF(F109/G109&gt;=1.15, IF(F109+G109&gt;=Validation!$C$24,"YES","NO"),"NO"))</f>
        <v>YES</v>
      </c>
      <c r="J109" s="30">
        <v>25000.0</v>
      </c>
      <c r="K109" s="18" t="str">
        <f t="shared" si="3"/>
        <v>NOT FUNDED</v>
      </c>
      <c r="L109" s="19">
        <f t="shared" si="4"/>
        <v>1366</v>
      </c>
      <c r="M109" s="20" t="str">
        <f t="shared" si="2"/>
        <v>Over Budget</v>
      </c>
    </row>
    <row r="110">
      <c r="A110" s="10" t="s">
        <v>1347</v>
      </c>
      <c r="B110" s="25" t="s">
        <v>802</v>
      </c>
      <c r="C110" s="26" t="s">
        <v>803</v>
      </c>
      <c r="D110" s="27">
        <v>4.17</v>
      </c>
      <c r="E110" s="28">
        <v>191.0</v>
      </c>
      <c r="F110" s="29">
        <v>3.8817767E7</v>
      </c>
      <c r="G110" s="29">
        <v>1.5482525E7</v>
      </c>
      <c r="H110" s="15">
        <f t="shared" si="1"/>
        <v>23335242</v>
      </c>
      <c r="I110" s="16" t="str">
        <f>IF(G110=0,"YES",IF(F110/G110&gt;=1.15, IF(F110+G110&gt;=Validation!$C$24,"YES","NO"),"NO"))</f>
        <v>YES</v>
      </c>
      <c r="J110" s="30">
        <v>11340.0</v>
      </c>
      <c r="K110" s="18" t="str">
        <f t="shared" si="3"/>
        <v>NOT FUNDED</v>
      </c>
      <c r="L110" s="19">
        <f t="shared" si="4"/>
        <v>1366</v>
      </c>
      <c r="M110" s="20" t="str">
        <f t="shared" si="2"/>
        <v>Over Budget</v>
      </c>
    </row>
    <row r="111">
      <c r="A111" s="10" t="s">
        <v>1349</v>
      </c>
      <c r="B111" s="25" t="s">
        <v>1297</v>
      </c>
      <c r="C111" s="26" t="s">
        <v>1298</v>
      </c>
      <c r="D111" s="27">
        <v>3.5</v>
      </c>
      <c r="E111" s="28">
        <v>357.0</v>
      </c>
      <c r="F111" s="29">
        <v>5.9477135E7</v>
      </c>
      <c r="G111" s="29">
        <v>3.6946772E7</v>
      </c>
      <c r="H111" s="15">
        <f t="shared" si="1"/>
        <v>22530363</v>
      </c>
      <c r="I111" s="16" t="str">
        <f>IF(G111=0,"YES",IF(F111/G111&gt;=1.15, IF(F111+G111&gt;=Validation!$C$24,"YES","NO"),"NO"))</f>
        <v>YES</v>
      </c>
      <c r="J111" s="30">
        <v>13700.0</v>
      </c>
      <c r="K111" s="18" t="str">
        <f t="shared" si="3"/>
        <v>NOT FUNDED</v>
      </c>
      <c r="L111" s="19">
        <f t="shared" si="4"/>
        <v>1366</v>
      </c>
      <c r="M111" s="20" t="str">
        <f t="shared" si="2"/>
        <v>Over Budget</v>
      </c>
    </row>
    <row r="112">
      <c r="A112" s="10" t="s">
        <v>1435</v>
      </c>
      <c r="B112" s="34" t="s">
        <v>936</v>
      </c>
      <c r="C112" s="35" t="s">
        <v>937</v>
      </c>
      <c r="D112" s="36">
        <v>2.67</v>
      </c>
      <c r="E112" s="37">
        <v>327.0</v>
      </c>
      <c r="F112" s="38">
        <v>4.6300864E7</v>
      </c>
      <c r="G112" s="38">
        <v>2.425532E7</v>
      </c>
      <c r="H112" s="15">
        <f t="shared" si="1"/>
        <v>22045544</v>
      </c>
      <c r="I112" s="16" t="str">
        <f>IF(G112=0,"YES",IF(F112/G112&gt;=1.15, IF(F112+G112&gt;=Validation!$C$24,"YES","NO"),"NO"))</f>
        <v>YES</v>
      </c>
      <c r="J112" s="39">
        <v>20000.0</v>
      </c>
      <c r="K112" s="18" t="str">
        <f t="shared" si="3"/>
        <v>NOT FUNDED</v>
      </c>
      <c r="L112" s="19">
        <f t="shared" si="4"/>
        <v>1366</v>
      </c>
      <c r="M112" s="20" t="str">
        <f t="shared" si="2"/>
        <v>Over Budget</v>
      </c>
    </row>
    <row r="113">
      <c r="A113" s="10" t="s">
        <v>1429</v>
      </c>
      <c r="B113" s="34" t="s">
        <v>552</v>
      </c>
      <c r="C113" s="35" t="s">
        <v>553</v>
      </c>
      <c r="D113" s="36">
        <v>4.17</v>
      </c>
      <c r="E113" s="37">
        <v>203.0</v>
      </c>
      <c r="F113" s="38">
        <v>4.0649451E7</v>
      </c>
      <c r="G113" s="38">
        <v>1.9004838E7</v>
      </c>
      <c r="H113" s="15">
        <f t="shared" si="1"/>
        <v>21644613</v>
      </c>
      <c r="I113" s="16" t="str">
        <f>IF(G113=0,"YES",IF(F113/G113&gt;=1.15, IF(F113+G113&gt;=Validation!$C$24,"YES","NO"),"NO"))</f>
        <v>YES</v>
      </c>
      <c r="J113" s="39">
        <v>5190.0</v>
      </c>
      <c r="K113" s="18" t="str">
        <f t="shared" si="3"/>
        <v>NOT FUNDED</v>
      </c>
      <c r="L113" s="19">
        <f t="shared" si="4"/>
        <v>1366</v>
      </c>
      <c r="M113" s="20" t="str">
        <f t="shared" si="2"/>
        <v>Over Budget</v>
      </c>
    </row>
    <row r="114">
      <c r="A114" s="10" t="s">
        <v>1347</v>
      </c>
      <c r="B114" s="25" t="s">
        <v>804</v>
      </c>
      <c r="C114" s="26" t="s">
        <v>805</v>
      </c>
      <c r="D114" s="27">
        <v>3.67</v>
      </c>
      <c r="E114" s="28">
        <v>181.0</v>
      </c>
      <c r="F114" s="29">
        <v>3.6400457E7</v>
      </c>
      <c r="G114" s="29">
        <v>1.4922269E7</v>
      </c>
      <c r="H114" s="15">
        <f t="shared" si="1"/>
        <v>21478188</v>
      </c>
      <c r="I114" s="16" t="str">
        <f>IF(G114=0,"YES",IF(F114/G114&gt;=1.15, IF(F114+G114&gt;=Validation!$C$24,"YES","NO"),"NO"))</f>
        <v>YES</v>
      </c>
      <c r="J114" s="30">
        <v>4000.0</v>
      </c>
      <c r="K114" s="18" t="str">
        <f t="shared" si="3"/>
        <v>NOT FUNDED</v>
      </c>
      <c r="L114" s="19">
        <f t="shared" si="4"/>
        <v>1366</v>
      </c>
      <c r="M114" s="20" t="str">
        <f t="shared" si="2"/>
        <v>Over Budget</v>
      </c>
    </row>
    <row r="115">
      <c r="A115" s="10" t="s">
        <v>1375</v>
      </c>
      <c r="B115" s="34" t="s">
        <v>1139</v>
      </c>
      <c r="C115" s="35" t="s">
        <v>1140</v>
      </c>
      <c r="D115" s="36">
        <v>3.67</v>
      </c>
      <c r="E115" s="37">
        <v>258.0</v>
      </c>
      <c r="F115" s="38">
        <v>5.5148397E7</v>
      </c>
      <c r="G115" s="38">
        <v>3.3800729E7</v>
      </c>
      <c r="H115" s="15">
        <f t="shared" si="1"/>
        <v>21347668</v>
      </c>
      <c r="I115" s="16" t="str">
        <f>IF(G115=0,"YES",IF(F115/G115&gt;=1.15, IF(F115+G115&gt;=Validation!$C$24,"YES","NO"),"NO"))</f>
        <v>YES</v>
      </c>
      <c r="J115" s="39">
        <v>100000.0</v>
      </c>
      <c r="K115" s="18" t="str">
        <f t="shared" si="3"/>
        <v>NOT FUNDED</v>
      </c>
      <c r="L115" s="19">
        <f t="shared" si="4"/>
        <v>1366</v>
      </c>
      <c r="M115" s="20" t="str">
        <f t="shared" si="2"/>
        <v>Over Budget</v>
      </c>
    </row>
    <row r="116">
      <c r="A116" s="10" t="s">
        <v>1347</v>
      </c>
      <c r="B116" s="25" t="s">
        <v>806</v>
      </c>
      <c r="C116" s="26" t="s">
        <v>807</v>
      </c>
      <c r="D116" s="27">
        <v>4.14</v>
      </c>
      <c r="E116" s="28">
        <v>214.0</v>
      </c>
      <c r="F116" s="29">
        <v>3.6924918E7</v>
      </c>
      <c r="G116" s="29">
        <v>1.5841008E7</v>
      </c>
      <c r="H116" s="15">
        <f t="shared" si="1"/>
        <v>21083910</v>
      </c>
      <c r="I116" s="16" t="str">
        <f>IF(G116=0,"YES",IF(F116/G116&gt;=1.15, IF(F116+G116&gt;=Validation!$C$24,"YES","NO"),"NO"))</f>
        <v>YES</v>
      </c>
      <c r="J116" s="30">
        <v>10420.0</v>
      </c>
      <c r="K116" s="18" t="str">
        <f t="shared" si="3"/>
        <v>NOT FUNDED</v>
      </c>
      <c r="L116" s="19">
        <f t="shared" si="4"/>
        <v>1366</v>
      </c>
      <c r="M116" s="20" t="str">
        <f t="shared" si="2"/>
        <v>Over Budget</v>
      </c>
    </row>
    <row r="117">
      <c r="A117" s="10" t="s">
        <v>1375</v>
      </c>
      <c r="B117" s="34" t="s">
        <v>1141</v>
      </c>
      <c r="C117" s="35" t="s">
        <v>1142</v>
      </c>
      <c r="D117" s="36">
        <v>3.58</v>
      </c>
      <c r="E117" s="37">
        <v>170.0</v>
      </c>
      <c r="F117" s="38">
        <v>3.9722942E7</v>
      </c>
      <c r="G117" s="38">
        <v>1.875115E7</v>
      </c>
      <c r="H117" s="15">
        <f t="shared" si="1"/>
        <v>20971792</v>
      </c>
      <c r="I117" s="16" t="str">
        <f>IF(G117=0,"YES",IF(F117/G117&gt;=1.15, IF(F117+G117&gt;=Validation!$C$24,"YES","NO"),"NO"))</f>
        <v>YES</v>
      </c>
      <c r="J117" s="39">
        <v>39300.0</v>
      </c>
      <c r="K117" s="18" t="str">
        <f t="shared" si="3"/>
        <v>NOT FUNDED</v>
      </c>
      <c r="L117" s="19">
        <f t="shared" si="4"/>
        <v>1366</v>
      </c>
      <c r="M117" s="20" t="str">
        <f t="shared" si="2"/>
        <v>Over Budget</v>
      </c>
    </row>
    <row r="118">
      <c r="A118" s="10" t="s">
        <v>1365</v>
      </c>
      <c r="B118" s="34" t="s">
        <v>664</v>
      </c>
      <c r="C118" s="35" t="s">
        <v>665</v>
      </c>
      <c r="D118" s="36">
        <v>3.67</v>
      </c>
      <c r="E118" s="37">
        <v>241.0</v>
      </c>
      <c r="F118" s="38">
        <v>5.2632128E7</v>
      </c>
      <c r="G118" s="38">
        <v>3.1672529E7</v>
      </c>
      <c r="H118" s="15">
        <f t="shared" si="1"/>
        <v>20959599</v>
      </c>
      <c r="I118" s="16" t="str">
        <f>IF(G118=0,"YES",IF(F118/G118&gt;=1.15, IF(F118+G118&gt;=Validation!$C$24,"YES","NO"),"NO"))</f>
        <v>YES</v>
      </c>
      <c r="J118" s="39">
        <v>9900.0</v>
      </c>
      <c r="K118" s="18" t="str">
        <f t="shared" si="3"/>
        <v>NOT FUNDED</v>
      </c>
      <c r="L118" s="19">
        <f t="shared" si="4"/>
        <v>1366</v>
      </c>
      <c r="M118" s="20" t="str">
        <f t="shared" si="2"/>
        <v>Over Budget</v>
      </c>
    </row>
    <row r="119">
      <c r="A119" s="10" t="s">
        <v>1347</v>
      </c>
      <c r="B119" s="25" t="s">
        <v>808</v>
      </c>
      <c r="C119" s="26" t="s">
        <v>809</v>
      </c>
      <c r="D119" s="27">
        <v>4.0</v>
      </c>
      <c r="E119" s="28">
        <v>206.0</v>
      </c>
      <c r="F119" s="29">
        <v>4.7821577E7</v>
      </c>
      <c r="G119" s="29">
        <v>2.7430212E7</v>
      </c>
      <c r="H119" s="15">
        <f t="shared" si="1"/>
        <v>20391365</v>
      </c>
      <c r="I119" s="16" t="str">
        <f>IF(G119=0,"YES",IF(F119/G119&gt;=1.15, IF(F119+G119&gt;=Validation!$C$24,"YES","NO"),"NO"))</f>
        <v>YES</v>
      </c>
      <c r="J119" s="30">
        <v>28380.0</v>
      </c>
      <c r="K119" s="18" t="str">
        <f t="shared" si="3"/>
        <v>NOT FUNDED</v>
      </c>
      <c r="L119" s="19">
        <f t="shared" si="4"/>
        <v>1366</v>
      </c>
      <c r="M119" s="20" t="str">
        <f t="shared" si="2"/>
        <v>Over Budget</v>
      </c>
    </row>
    <row r="120">
      <c r="A120" s="10" t="s">
        <v>1347</v>
      </c>
      <c r="B120" s="25" t="s">
        <v>810</v>
      </c>
      <c r="C120" s="26" t="s">
        <v>811</v>
      </c>
      <c r="D120" s="27">
        <v>4.0</v>
      </c>
      <c r="E120" s="28">
        <v>197.0</v>
      </c>
      <c r="F120" s="29">
        <v>3.5464084E7</v>
      </c>
      <c r="G120" s="29">
        <v>1.5291474E7</v>
      </c>
      <c r="H120" s="15">
        <f t="shared" si="1"/>
        <v>20172610</v>
      </c>
      <c r="I120" s="16" t="str">
        <f>IF(G120=0,"YES",IF(F120/G120&gt;=1.15, IF(F120+G120&gt;=Validation!$C$24,"YES","NO"),"NO"))</f>
        <v>YES</v>
      </c>
      <c r="J120" s="30">
        <v>15000.0</v>
      </c>
      <c r="K120" s="18" t="str">
        <f t="shared" si="3"/>
        <v>NOT FUNDED</v>
      </c>
      <c r="L120" s="19">
        <f t="shared" si="4"/>
        <v>1366</v>
      </c>
      <c r="M120" s="20" t="str">
        <f t="shared" si="2"/>
        <v>Over Budget</v>
      </c>
    </row>
    <row r="121">
      <c r="A121" s="10" t="s">
        <v>1375</v>
      </c>
      <c r="B121" s="34" t="s">
        <v>1143</v>
      </c>
      <c r="C121" s="35" t="s">
        <v>1144</v>
      </c>
      <c r="D121" s="36">
        <v>4.25</v>
      </c>
      <c r="E121" s="37">
        <v>227.0</v>
      </c>
      <c r="F121" s="38">
        <v>5.0528571E7</v>
      </c>
      <c r="G121" s="38">
        <v>3.0794167E7</v>
      </c>
      <c r="H121" s="15">
        <f t="shared" si="1"/>
        <v>19734404</v>
      </c>
      <c r="I121" s="16" t="str">
        <f>IF(G121=0,"YES",IF(F121/G121&gt;=1.15, IF(F121+G121&gt;=Validation!$C$24,"YES","NO"),"NO"))</f>
        <v>YES</v>
      </c>
      <c r="J121" s="39">
        <v>45000.0</v>
      </c>
      <c r="K121" s="18" t="str">
        <f t="shared" si="3"/>
        <v>NOT FUNDED</v>
      </c>
      <c r="L121" s="19">
        <f t="shared" si="4"/>
        <v>1366</v>
      </c>
      <c r="M121" s="20" t="str">
        <f t="shared" si="2"/>
        <v>Over Budget</v>
      </c>
    </row>
    <row r="122">
      <c r="A122" s="10" t="s">
        <v>1343</v>
      </c>
      <c r="B122" s="10" t="s">
        <v>110</v>
      </c>
      <c r="C122" s="11" t="s">
        <v>111</v>
      </c>
      <c r="D122" s="12">
        <v>3.67</v>
      </c>
      <c r="E122" s="13">
        <v>366.0</v>
      </c>
      <c r="F122" s="14">
        <v>7.8232026E7</v>
      </c>
      <c r="G122" s="14">
        <v>5.8540886E7</v>
      </c>
      <c r="H122" s="15">
        <f t="shared" si="1"/>
        <v>19691140</v>
      </c>
      <c r="I122" s="16" t="str">
        <f>IF(G122=0,"YES",IF(F122/G122&gt;=1.15, IF(F122+G122&gt;=Validation!$C$24,"YES","NO"),"NO"))</f>
        <v>YES</v>
      </c>
      <c r="J122" s="17">
        <v>30000.0</v>
      </c>
      <c r="K122" s="18" t="str">
        <f t="shared" si="3"/>
        <v>NOT FUNDED</v>
      </c>
      <c r="L122" s="19">
        <f t="shared" si="4"/>
        <v>1366</v>
      </c>
      <c r="M122" s="20" t="str">
        <f t="shared" si="2"/>
        <v>Over Budget</v>
      </c>
    </row>
    <row r="123">
      <c r="A123" s="10" t="s">
        <v>1347</v>
      </c>
      <c r="B123" s="25" t="s">
        <v>812</v>
      </c>
      <c r="C123" s="26" t="s">
        <v>813</v>
      </c>
      <c r="D123" s="27">
        <v>3.5</v>
      </c>
      <c r="E123" s="28">
        <v>161.0</v>
      </c>
      <c r="F123" s="29">
        <v>3.4354174E7</v>
      </c>
      <c r="G123" s="29">
        <v>1.4685482E7</v>
      </c>
      <c r="H123" s="15">
        <f t="shared" si="1"/>
        <v>19668692</v>
      </c>
      <c r="I123" s="16" t="str">
        <f>IF(G123=0,"YES",IF(F123/G123&gt;=1.15, IF(F123+G123&gt;=Validation!$C$24,"YES","NO"),"NO"))</f>
        <v>YES</v>
      </c>
      <c r="J123" s="30">
        <v>3800.0</v>
      </c>
      <c r="K123" s="18" t="str">
        <f t="shared" si="3"/>
        <v>NOT FUNDED</v>
      </c>
      <c r="L123" s="19">
        <f t="shared" si="4"/>
        <v>1366</v>
      </c>
      <c r="M123" s="20" t="str">
        <f t="shared" si="2"/>
        <v>Over Budget</v>
      </c>
    </row>
    <row r="124">
      <c r="A124" s="10" t="s">
        <v>1377</v>
      </c>
      <c r="B124" s="34" t="s">
        <v>452</v>
      </c>
      <c r="C124" s="35" t="s">
        <v>453</v>
      </c>
      <c r="D124" s="36">
        <v>3.92</v>
      </c>
      <c r="E124" s="37">
        <v>268.0</v>
      </c>
      <c r="F124" s="38">
        <v>3.7362034E7</v>
      </c>
      <c r="G124" s="38">
        <v>1.7962301E7</v>
      </c>
      <c r="H124" s="15">
        <f t="shared" si="1"/>
        <v>19399733</v>
      </c>
      <c r="I124" s="16" t="str">
        <f>IF(G124=0,"YES",IF(F124/G124&gt;=1.15, IF(F124+G124&gt;=Validation!$C$24,"YES","NO"),"NO"))</f>
        <v>YES</v>
      </c>
      <c r="J124" s="39">
        <v>10600.0</v>
      </c>
      <c r="K124" s="18" t="str">
        <f t="shared" si="3"/>
        <v>NOT FUNDED</v>
      </c>
      <c r="L124" s="19">
        <f t="shared" si="4"/>
        <v>1366</v>
      </c>
      <c r="M124" s="20" t="str">
        <f t="shared" si="2"/>
        <v>Over Budget</v>
      </c>
    </row>
    <row r="125">
      <c r="A125" s="10" t="s">
        <v>1434</v>
      </c>
      <c r="B125" s="34" t="s">
        <v>978</v>
      </c>
      <c r="C125" s="35" t="s">
        <v>979</v>
      </c>
      <c r="D125" s="36">
        <v>3.6</v>
      </c>
      <c r="E125" s="37">
        <v>200.0</v>
      </c>
      <c r="F125" s="38">
        <v>3.446191E7</v>
      </c>
      <c r="G125" s="38">
        <v>1.5657738E7</v>
      </c>
      <c r="H125" s="15">
        <f t="shared" si="1"/>
        <v>18804172</v>
      </c>
      <c r="I125" s="16" t="str">
        <f>IF(G125=0,"YES",IF(F125/G125&gt;=1.15, IF(F125+G125&gt;=Validation!$C$24,"YES","NO"),"NO"))</f>
        <v>YES</v>
      </c>
      <c r="J125" s="39">
        <v>6000.0</v>
      </c>
      <c r="K125" s="18" t="str">
        <f t="shared" si="3"/>
        <v>NOT FUNDED</v>
      </c>
      <c r="L125" s="19">
        <f t="shared" si="4"/>
        <v>1366</v>
      </c>
      <c r="M125" s="20" t="str">
        <f t="shared" si="2"/>
        <v>Over Budget</v>
      </c>
    </row>
    <row r="126">
      <c r="A126" s="10" t="s">
        <v>1365</v>
      </c>
      <c r="B126" s="34" t="s">
        <v>666</v>
      </c>
      <c r="C126" s="35" t="s">
        <v>667</v>
      </c>
      <c r="D126" s="36">
        <v>3.56</v>
      </c>
      <c r="E126" s="37">
        <v>223.0</v>
      </c>
      <c r="F126" s="38">
        <v>5.2007146E7</v>
      </c>
      <c r="G126" s="38">
        <v>3.3521085E7</v>
      </c>
      <c r="H126" s="15">
        <f t="shared" si="1"/>
        <v>18486061</v>
      </c>
      <c r="I126" s="16" t="str">
        <f>IF(G126=0,"YES",IF(F126/G126&gt;=1.15, IF(F126+G126&gt;=Validation!$C$24,"YES","NO"),"NO"))</f>
        <v>YES</v>
      </c>
      <c r="J126" s="39">
        <v>65000.0</v>
      </c>
      <c r="K126" s="18" t="str">
        <f t="shared" si="3"/>
        <v>NOT FUNDED</v>
      </c>
      <c r="L126" s="19">
        <f t="shared" si="4"/>
        <v>1366</v>
      </c>
      <c r="M126" s="20" t="str">
        <f t="shared" si="2"/>
        <v>Over Budget</v>
      </c>
    </row>
    <row r="127">
      <c r="A127" s="10" t="s">
        <v>1375</v>
      </c>
      <c r="B127" s="34" t="s">
        <v>1145</v>
      </c>
      <c r="C127" s="35" t="s">
        <v>1146</v>
      </c>
      <c r="D127" s="36">
        <v>4.0</v>
      </c>
      <c r="E127" s="37">
        <v>245.0</v>
      </c>
      <c r="F127" s="38">
        <v>5.5586291E7</v>
      </c>
      <c r="G127" s="38">
        <v>3.7240803E7</v>
      </c>
      <c r="H127" s="15">
        <f t="shared" si="1"/>
        <v>18345488</v>
      </c>
      <c r="I127" s="16" t="str">
        <f>IF(G127=0,"YES",IF(F127/G127&gt;=1.15, IF(F127+G127&gt;=Validation!$C$24,"YES","NO"),"NO"))</f>
        <v>YES</v>
      </c>
      <c r="J127" s="39">
        <v>42500.0</v>
      </c>
      <c r="K127" s="18" t="str">
        <f t="shared" si="3"/>
        <v>NOT FUNDED</v>
      </c>
      <c r="L127" s="19">
        <f t="shared" si="4"/>
        <v>1366</v>
      </c>
      <c r="M127" s="20" t="str">
        <f t="shared" si="2"/>
        <v>Over Budget</v>
      </c>
    </row>
    <row r="128">
      <c r="A128" s="10" t="s">
        <v>1365</v>
      </c>
      <c r="B128" s="34" t="s">
        <v>668</v>
      </c>
      <c r="C128" s="35" t="s">
        <v>669</v>
      </c>
      <c r="D128" s="36">
        <v>3.83</v>
      </c>
      <c r="E128" s="37">
        <v>243.0</v>
      </c>
      <c r="F128" s="38">
        <v>5.1397088E7</v>
      </c>
      <c r="G128" s="38">
        <v>3.3236099E7</v>
      </c>
      <c r="H128" s="15">
        <f t="shared" si="1"/>
        <v>18160989</v>
      </c>
      <c r="I128" s="16" t="str">
        <f>IF(G128=0,"YES",IF(F128/G128&gt;=1.15, IF(F128+G128&gt;=Validation!$C$24,"YES","NO"),"NO"))</f>
        <v>YES</v>
      </c>
      <c r="J128" s="39">
        <v>29250.0</v>
      </c>
      <c r="K128" s="18" t="str">
        <f t="shared" si="3"/>
        <v>NOT FUNDED</v>
      </c>
      <c r="L128" s="19">
        <f t="shared" si="4"/>
        <v>1366</v>
      </c>
      <c r="M128" s="20" t="str">
        <f t="shared" si="2"/>
        <v>Over Budget</v>
      </c>
    </row>
    <row r="129">
      <c r="A129" s="10" t="s">
        <v>1434</v>
      </c>
      <c r="B129" s="34" t="s">
        <v>980</v>
      </c>
      <c r="C129" s="35" t="s">
        <v>981</v>
      </c>
      <c r="D129" s="36">
        <v>3.73</v>
      </c>
      <c r="E129" s="37">
        <v>235.0</v>
      </c>
      <c r="F129" s="38">
        <v>4.634575E7</v>
      </c>
      <c r="G129" s="38">
        <v>2.8554208E7</v>
      </c>
      <c r="H129" s="15">
        <f t="shared" si="1"/>
        <v>17791542</v>
      </c>
      <c r="I129" s="16" t="str">
        <f>IF(G129=0,"YES",IF(F129/G129&gt;=1.15, IF(F129+G129&gt;=Validation!$C$24,"YES","NO"),"NO"))</f>
        <v>YES</v>
      </c>
      <c r="J129" s="39">
        <v>20000.0</v>
      </c>
      <c r="K129" s="18" t="str">
        <f t="shared" si="3"/>
        <v>NOT FUNDED</v>
      </c>
      <c r="L129" s="19">
        <f t="shared" si="4"/>
        <v>1366</v>
      </c>
      <c r="M129" s="20" t="str">
        <f t="shared" si="2"/>
        <v>Over Budget</v>
      </c>
    </row>
    <row r="130">
      <c r="A130" s="10" t="s">
        <v>1377</v>
      </c>
      <c r="B130" s="34" t="s">
        <v>454</v>
      </c>
      <c r="C130" s="35" t="s">
        <v>455</v>
      </c>
      <c r="D130" s="36">
        <v>4.22</v>
      </c>
      <c r="E130" s="37">
        <v>346.0</v>
      </c>
      <c r="F130" s="38">
        <v>5.2851175E7</v>
      </c>
      <c r="G130" s="38">
        <v>3.64451E7</v>
      </c>
      <c r="H130" s="15">
        <f t="shared" si="1"/>
        <v>16406075</v>
      </c>
      <c r="I130" s="16" t="str">
        <f>IF(G130=0,"YES",IF(F130/G130&gt;=1.15, IF(F130+G130&gt;=Validation!$C$24,"YES","NO"),"NO"))</f>
        <v>YES</v>
      </c>
      <c r="J130" s="39">
        <v>50000.0</v>
      </c>
      <c r="K130" s="18" t="str">
        <f t="shared" si="3"/>
        <v>NOT FUNDED</v>
      </c>
      <c r="L130" s="19">
        <f t="shared" si="4"/>
        <v>1366</v>
      </c>
      <c r="M130" s="20" t="str">
        <f t="shared" si="2"/>
        <v>Over Budget</v>
      </c>
    </row>
    <row r="131">
      <c r="A131" s="10" t="s">
        <v>1434</v>
      </c>
      <c r="B131" s="34" t="s">
        <v>982</v>
      </c>
      <c r="C131" s="35" t="s">
        <v>983</v>
      </c>
      <c r="D131" s="36">
        <v>3.17</v>
      </c>
      <c r="E131" s="37">
        <v>182.0</v>
      </c>
      <c r="F131" s="38">
        <v>4.5902421E7</v>
      </c>
      <c r="G131" s="38">
        <v>2.9524652E7</v>
      </c>
      <c r="H131" s="15">
        <f t="shared" si="1"/>
        <v>16377769</v>
      </c>
      <c r="I131" s="16" t="str">
        <f>IF(G131=0,"YES",IF(F131/G131&gt;=1.15, IF(F131+G131&gt;=Validation!$C$24,"YES","NO"),"NO"))</f>
        <v>YES</v>
      </c>
      <c r="J131" s="39">
        <v>45110.0</v>
      </c>
      <c r="K131" s="18" t="str">
        <f t="shared" si="3"/>
        <v>NOT FUNDED</v>
      </c>
      <c r="L131" s="19">
        <f t="shared" si="4"/>
        <v>1366</v>
      </c>
      <c r="M131" s="20" t="str">
        <f t="shared" si="2"/>
        <v>Over Budget</v>
      </c>
    </row>
    <row r="132">
      <c r="A132" s="10" t="s">
        <v>1428</v>
      </c>
      <c r="B132" s="34" t="s">
        <v>266</v>
      </c>
      <c r="C132" s="35" t="s">
        <v>267</v>
      </c>
      <c r="D132" s="36">
        <v>4.33</v>
      </c>
      <c r="E132" s="37">
        <v>447.0</v>
      </c>
      <c r="F132" s="38">
        <v>6.4813865E7</v>
      </c>
      <c r="G132" s="38">
        <v>4.8519645E7</v>
      </c>
      <c r="H132" s="15">
        <f t="shared" si="1"/>
        <v>16294220</v>
      </c>
      <c r="I132" s="16" t="str">
        <f>IF(G132=0,"YES",IF(F132/G132&gt;=1.15, IF(F132+G132&gt;=Validation!$C$24,"YES","NO"),"NO"))</f>
        <v>YES</v>
      </c>
      <c r="J132" s="39">
        <v>42000.0</v>
      </c>
      <c r="K132" s="18" t="str">
        <f t="shared" si="3"/>
        <v>NOT FUNDED</v>
      </c>
      <c r="L132" s="19">
        <f t="shared" si="4"/>
        <v>1366</v>
      </c>
      <c r="M132" s="20" t="str">
        <f t="shared" si="2"/>
        <v>Over Budget</v>
      </c>
    </row>
    <row r="133">
      <c r="A133" s="10" t="s">
        <v>1435</v>
      </c>
      <c r="B133" s="34" t="s">
        <v>938</v>
      </c>
      <c r="C133" s="35" t="s">
        <v>939</v>
      </c>
      <c r="D133" s="36">
        <v>2.05</v>
      </c>
      <c r="E133" s="37">
        <v>219.0</v>
      </c>
      <c r="F133" s="38">
        <v>3.445425E7</v>
      </c>
      <c r="G133" s="38">
        <v>1.8451164E7</v>
      </c>
      <c r="H133" s="15">
        <f t="shared" si="1"/>
        <v>16003086</v>
      </c>
      <c r="I133" s="16" t="str">
        <f>IF(G133=0,"YES",IF(F133/G133&gt;=1.15, IF(F133+G133&gt;=Validation!$C$24,"YES","NO"),"NO"))</f>
        <v>YES</v>
      </c>
      <c r="J133" s="39">
        <v>15000.0</v>
      </c>
      <c r="K133" s="18" t="str">
        <f t="shared" si="3"/>
        <v>NOT FUNDED</v>
      </c>
      <c r="L133" s="19">
        <f t="shared" si="4"/>
        <v>1366</v>
      </c>
      <c r="M133" s="20" t="str">
        <f t="shared" si="2"/>
        <v>Over Budget</v>
      </c>
    </row>
    <row r="134">
      <c r="A134" s="10" t="s">
        <v>1347</v>
      </c>
      <c r="B134" s="25" t="s">
        <v>814</v>
      </c>
      <c r="C134" s="26" t="s">
        <v>815</v>
      </c>
      <c r="D134" s="27">
        <v>4.04</v>
      </c>
      <c r="E134" s="28">
        <v>306.0</v>
      </c>
      <c r="F134" s="29">
        <v>4.1925023E7</v>
      </c>
      <c r="G134" s="29">
        <v>2.5953126E7</v>
      </c>
      <c r="H134" s="15">
        <f t="shared" si="1"/>
        <v>15971897</v>
      </c>
      <c r="I134" s="16" t="str">
        <f>IF(G134=0,"YES",IF(F134/G134&gt;=1.15, IF(F134+G134&gt;=Validation!$C$24,"YES","NO"),"NO"))</f>
        <v>YES</v>
      </c>
      <c r="J134" s="30">
        <v>6000.0</v>
      </c>
      <c r="K134" s="18" t="str">
        <f t="shared" si="3"/>
        <v>NOT FUNDED</v>
      </c>
      <c r="L134" s="19">
        <f t="shared" si="4"/>
        <v>1366</v>
      </c>
      <c r="M134" s="20" t="str">
        <f t="shared" si="2"/>
        <v>Over Budget</v>
      </c>
    </row>
    <row r="135">
      <c r="A135" s="10" t="s">
        <v>1434</v>
      </c>
      <c r="B135" s="34" t="s">
        <v>984</v>
      </c>
      <c r="C135" s="35" t="s">
        <v>985</v>
      </c>
      <c r="D135" s="36">
        <v>2.67</v>
      </c>
      <c r="E135" s="37">
        <v>137.0</v>
      </c>
      <c r="F135" s="38">
        <v>3.139695E7</v>
      </c>
      <c r="G135" s="38">
        <v>1.5610139E7</v>
      </c>
      <c r="H135" s="15">
        <f t="shared" si="1"/>
        <v>15786811</v>
      </c>
      <c r="I135" s="16" t="str">
        <f>IF(G135=0,"YES",IF(F135/G135&gt;=1.15, IF(F135+G135&gt;=Validation!$C$24,"YES","NO"),"NO"))</f>
        <v>YES</v>
      </c>
      <c r="J135" s="39">
        <v>25000.0</v>
      </c>
      <c r="K135" s="18" t="str">
        <f t="shared" si="3"/>
        <v>NOT FUNDED</v>
      </c>
      <c r="L135" s="19">
        <f t="shared" si="4"/>
        <v>1366</v>
      </c>
      <c r="M135" s="20" t="str">
        <f t="shared" si="2"/>
        <v>Over Budget</v>
      </c>
    </row>
    <row r="136">
      <c r="A136" s="10" t="s">
        <v>1431</v>
      </c>
      <c r="B136" s="34" t="s">
        <v>1257</v>
      </c>
      <c r="C136" s="35" t="s">
        <v>1258</v>
      </c>
      <c r="D136" s="36">
        <v>3.11</v>
      </c>
      <c r="E136" s="37">
        <v>207.0</v>
      </c>
      <c r="F136" s="38">
        <v>3.653755E7</v>
      </c>
      <c r="G136" s="38">
        <v>2.0832005E7</v>
      </c>
      <c r="H136" s="15">
        <f t="shared" si="1"/>
        <v>15705545</v>
      </c>
      <c r="I136" s="16" t="str">
        <f>IF(G136=0,"YES",IF(F136/G136&gt;=1.15, IF(F136+G136&gt;=Validation!$C$24,"YES","NO"),"NO"))</f>
        <v>YES</v>
      </c>
      <c r="J136" s="39">
        <v>8888.0</v>
      </c>
      <c r="K136" s="18" t="str">
        <f t="shared" si="3"/>
        <v>NOT FUNDED</v>
      </c>
      <c r="L136" s="19">
        <f t="shared" si="4"/>
        <v>1366</v>
      </c>
      <c r="M136" s="20" t="str">
        <f t="shared" si="2"/>
        <v>Over Budget</v>
      </c>
    </row>
    <row r="137">
      <c r="A137" s="10" t="s">
        <v>1428</v>
      </c>
      <c r="B137" s="34" t="s">
        <v>268</v>
      </c>
      <c r="C137" s="35" t="s">
        <v>269</v>
      </c>
      <c r="D137" s="36">
        <v>4.08</v>
      </c>
      <c r="E137" s="37">
        <v>429.0</v>
      </c>
      <c r="F137" s="38">
        <v>7.1174974E7</v>
      </c>
      <c r="G137" s="38">
        <v>5.5975322E7</v>
      </c>
      <c r="H137" s="15">
        <f t="shared" si="1"/>
        <v>15199652</v>
      </c>
      <c r="I137" s="16" t="str">
        <f>IF(G137=0,"YES",IF(F137/G137&gt;=1.15, IF(F137+G137&gt;=Validation!$C$24,"YES","NO"),"NO"))</f>
        <v>YES</v>
      </c>
      <c r="J137" s="39">
        <v>30000.0</v>
      </c>
      <c r="K137" s="18" t="str">
        <f t="shared" si="3"/>
        <v>NOT FUNDED</v>
      </c>
      <c r="L137" s="19">
        <f t="shared" si="4"/>
        <v>1366</v>
      </c>
      <c r="M137" s="20" t="str">
        <f t="shared" si="2"/>
        <v>Over Budget</v>
      </c>
    </row>
    <row r="138">
      <c r="A138" s="10" t="s">
        <v>1436</v>
      </c>
      <c r="B138" s="25" t="s">
        <v>1211</v>
      </c>
      <c r="C138" s="26" t="s">
        <v>1212</v>
      </c>
      <c r="D138" s="27">
        <v>3.75</v>
      </c>
      <c r="E138" s="28">
        <v>358.0</v>
      </c>
      <c r="F138" s="29">
        <v>4.6629672E7</v>
      </c>
      <c r="G138" s="29">
        <v>3.2047115E7</v>
      </c>
      <c r="H138" s="15">
        <f t="shared" si="1"/>
        <v>14582557</v>
      </c>
      <c r="I138" s="16" t="str">
        <f>IF(G138=0,"YES",IF(F138/G138&gt;=1.15, IF(F138+G138&gt;=Validation!$C$24,"YES","NO"),"NO"))</f>
        <v>YES</v>
      </c>
      <c r="J138" s="30">
        <v>80000.0</v>
      </c>
      <c r="K138" s="18" t="str">
        <f t="shared" si="3"/>
        <v>NOT FUNDED</v>
      </c>
      <c r="L138" s="19">
        <f t="shared" si="4"/>
        <v>1366</v>
      </c>
      <c r="M138" s="20" t="str">
        <f t="shared" si="2"/>
        <v>Over Budget</v>
      </c>
    </row>
    <row r="139">
      <c r="A139" s="10" t="s">
        <v>1434</v>
      </c>
      <c r="B139" s="34" t="s">
        <v>986</v>
      </c>
      <c r="C139" s="35" t="s">
        <v>987</v>
      </c>
      <c r="D139" s="36">
        <v>4.0</v>
      </c>
      <c r="E139" s="37">
        <v>255.0</v>
      </c>
      <c r="F139" s="38">
        <v>4.3706892E7</v>
      </c>
      <c r="G139" s="38">
        <v>2.936911E7</v>
      </c>
      <c r="H139" s="15">
        <f t="shared" si="1"/>
        <v>14337782</v>
      </c>
      <c r="I139" s="16" t="str">
        <f>IF(G139=0,"YES",IF(F139/G139&gt;=1.15, IF(F139+G139&gt;=Validation!$C$24,"YES","NO"),"NO"))</f>
        <v>YES</v>
      </c>
      <c r="J139" s="39">
        <v>100000.0</v>
      </c>
      <c r="K139" s="18" t="str">
        <f t="shared" si="3"/>
        <v>NOT FUNDED</v>
      </c>
      <c r="L139" s="19">
        <f t="shared" si="4"/>
        <v>1366</v>
      </c>
      <c r="M139" s="20" t="str">
        <f t="shared" si="2"/>
        <v>Over Budget</v>
      </c>
    </row>
    <row r="140">
      <c r="A140" s="10" t="s">
        <v>1343</v>
      </c>
      <c r="B140" s="10" t="s">
        <v>112</v>
      </c>
      <c r="C140" s="21" t="s">
        <v>113</v>
      </c>
      <c r="D140" s="12">
        <v>4.33</v>
      </c>
      <c r="E140" s="13">
        <v>341.0</v>
      </c>
      <c r="F140" s="14">
        <v>5.2301988E7</v>
      </c>
      <c r="G140" s="14">
        <v>3.7969033E7</v>
      </c>
      <c r="H140" s="15">
        <f t="shared" si="1"/>
        <v>14332955</v>
      </c>
      <c r="I140" s="16" t="str">
        <f>IF(G140=0,"YES",IF(F140/G140&gt;=1.15, IF(F140+G140&gt;=Validation!$C$24,"YES","NO"),"NO"))</f>
        <v>YES</v>
      </c>
      <c r="J140" s="17">
        <v>6000.0</v>
      </c>
      <c r="K140" s="18" t="str">
        <f t="shared" si="3"/>
        <v>NOT FUNDED</v>
      </c>
      <c r="L140" s="19">
        <f t="shared" si="4"/>
        <v>1366</v>
      </c>
      <c r="M140" s="20" t="str">
        <f t="shared" si="2"/>
        <v>Over Budget</v>
      </c>
    </row>
    <row r="141">
      <c r="A141" s="10" t="s">
        <v>1365</v>
      </c>
      <c r="B141" s="34" t="s">
        <v>670</v>
      </c>
      <c r="C141" s="35" t="s">
        <v>671</v>
      </c>
      <c r="D141" s="36">
        <v>3.83</v>
      </c>
      <c r="E141" s="37">
        <v>271.0</v>
      </c>
      <c r="F141" s="38">
        <v>3.6088006E7</v>
      </c>
      <c r="G141" s="38">
        <v>2.1830504E7</v>
      </c>
      <c r="H141" s="15">
        <f t="shared" si="1"/>
        <v>14257502</v>
      </c>
      <c r="I141" s="16" t="str">
        <f>IF(G141=0,"YES",IF(F141/G141&gt;=1.15, IF(F141+G141&gt;=Validation!$C$24,"YES","NO"),"NO"))</f>
        <v>YES</v>
      </c>
      <c r="J141" s="39">
        <v>75000.0</v>
      </c>
      <c r="K141" s="18" t="str">
        <f t="shared" si="3"/>
        <v>NOT FUNDED</v>
      </c>
      <c r="L141" s="19">
        <f t="shared" si="4"/>
        <v>1366</v>
      </c>
      <c r="M141" s="20" t="str">
        <f t="shared" si="2"/>
        <v>Over Budget</v>
      </c>
    </row>
    <row r="142">
      <c r="A142" s="10" t="s">
        <v>1347</v>
      </c>
      <c r="B142" s="25" t="s">
        <v>816</v>
      </c>
      <c r="C142" s="26" t="s">
        <v>817</v>
      </c>
      <c r="D142" s="27">
        <v>2.75</v>
      </c>
      <c r="E142" s="28">
        <v>156.0</v>
      </c>
      <c r="F142" s="29">
        <v>3.3319195E7</v>
      </c>
      <c r="G142" s="29">
        <v>1.9350025E7</v>
      </c>
      <c r="H142" s="15">
        <f t="shared" si="1"/>
        <v>13969170</v>
      </c>
      <c r="I142" s="16" t="str">
        <f>IF(G142=0,"YES",IF(F142/G142&gt;=1.15, IF(F142+G142&gt;=Validation!$C$24,"YES","NO"),"NO"))</f>
        <v>YES</v>
      </c>
      <c r="J142" s="30">
        <v>2000.0</v>
      </c>
      <c r="K142" s="18" t="str">
        <f t="shared" si="3"/>
        <v>NOT FUNDED</v>
      </c>
      <c r="L142" s="19">
        <f t="shared" si="4"/>
        <v>1366</v>
      </c>
      <c r="M142" s="20" t="str">
        <f t="shared" si="2"/>
        <v>Over Budget</v>
      </c>
    </row>
    <row r="143">
      <c r="A143" s="10" t="s">
        <v>1385</v>
      </c>
      <c r="B143" s="34" t="s">
        <v>598</v>
      </c>
      <c r="C143" s="35" t="s">
        <v>599</v>
      </c>
      <c r="D143" s="36">
        <v>4.4</v>
      </c>
      <c r="E143" s="37">
        <v>263.0</v>
      </c>
      <c r="F143" s="38">
        <v>3.2825162E7</v>
      </c>
      <c r="G143" s="38">
        <v>1.8872129E7</v>
      </c>
      <c r="H143" s="15">
        <f t="shared" si="1"/>
        <v>13953033</v>
      </c>
      <c r="I143" s="16" t="str">
        <f>IF(G143=0,"YES",IF(F143/G143&gt;=1.15, IF(F143+G143&gt;=Validation!$C$24,"YES","NO"),"NO"))</f>
        <v>YES</v>
      </c>
      <c r="J143" s="39">
        <v>10000.0</v>
      </c>
      <c r="K143" s="18" t="str">
        <f t="shared" si="3"/>
        <v>NOT FUNDED</v>
      </c>
      <c r="L143" s="19">
        <f t="shared" si="4"/>
        <v>1366</v>
      </c>
      <c r="M143" s="20" t="str">
        <f t="shared" si="2"/>
        <v>Over Budget</v>
      </c>
    </row>
    <row r="144">
      <c r="A144" s="10" t="s">
        <v>1385</v>
      </c>
      <c r="B144" s="34" t="s">
        <v>600</v>
      </c>
      <c r="C144" s="35" t="s">
        <v>601</v>
      </c>
      <c r="D144" s="36">
        <v>2.67</v>
      </c>
      <c r="E144" s="37">
        <v>206.0</v>
      </c>
      <c r="F144" s="38">
        <v>3.5550973E7</v>
      </c>
      <c r="G144" s="38">
        <v>2.1775053E7</v>
      </c>
      <c r="H144" s="15">
        <f t="shared" si="1"/>
        <v>13775920</v>
      </c>
      <c r="I144" s="16" t="str">
        <f>IF(G144=0,"YES",IF(F144/G144&gt;=1.15, IF(F144+G144&gt;=Validation!$C$24,"YES","NO"),"NO"))</f>
        <v>YES</v>
      </c>
      <c r="J144" s="39">
        <v>10000.0</v>
      </c>
      <c r="K144" s="18" t="str">
        <f t="shared" si="3"/>
        <v>NOT FUNDED</v>
      </c>
      <c r="L144" s="19">
        <f t="shared" si="4"/>
        <v>1366</v>
      </c>
      <c r="M144" s="20" t="str">
        <f t="shared" si="2"/>
        <v>Over Budget</v>
      </c>
    </row>
    <row r="145">
      <c r="A145" s="10" t="s">
        <v>1343</v>
      </c>
      <c r="B145" s="10" t="s">
        <v>114</v>
      </c>
      <c r="C145" s="11" t="s">
        <v>115</v>
      </c>
      <c r="D145" s="12">
        <v>3.8</v>
      </c>
      <c r="E145" s="13">
        <v>384.0</v>
      </c>
      <c r="F145" s="14">
        <v>6.3652509E7</v>
      </c>
      <c r="G145" s="14">
        <v>5.0381523E7</v>
      </c>
      <c r="H145" s="15">
        <f t="shared" si="1"/>
        <v>13270986</v>
      </c>
      <c r="I145" s="16" t="str">
        <f>IF(G145=0,"YES",IF(F145/G145&gt;=1.15, IF(F145+G145&gt;=Validation!$C$24,"YES","NO"),"NO"))</f>
        <v>YES</v>
      </c>
      <c r="J145" s="17">
        <v>10180.0</v>
      </c>
      <c r="K145" s="18" t="str">
        <f t="shared" si="3"/>
        <v>NOT FUNDED</v>
      </c>
      <c r="L145" s="19">
        <f t="shared" si="4"/>
        <v>1366</v>
      </c>
      <c r="M145" s="20" t="str">
        <f t="shared" si="2"/>
        <v>Over Budget</v>
      </c>
    </row>
    <row r="146">
      <c r="A146" s="10" t="s">
        <v>1377</v>
      </c>
      <c r="B146" s="34" t="s">
        <v>456</v>
      </c>
      <c r="C146" s="35" t="s">
        <v>457</v>
      </c>
      <c r="D146" s="36">
        <v>3.5</v>
      </c>
      <c r="E146" s="37">
        <v>303.0</v>
      </c>
      <c r="F146" s="38">
        <v>5.1346949E7</v>
      </c>
      <c r="G146" s="38">
        <v>3.8418575E7</v>
      </c>
      <c r="H146" s="15">
        <f t="shared" si="1"/>
        <v>12928374</v>
      </c>
      <c r="I146" s="16" t="str">
        <f>IF(G146=0,"YES",IF(F146/G146&gt;=1.15, IF(F146+G146&gt;=Validation!$C$24,"YES","NO"),"NO"))</f>
        <v>YES</v>
      </c>
      <c r="J146" s="39">
        <v>9000.0</v>
      </c>
      <c r="K146" s="18" t="str">
        <f t="shared" si="3"/>
        <v>NOT FUNDED</v>
      </c>
      <c r="L146" s="19">
        <f t="shared" si="4"/>
        <v>1366</v>
      </c>
      <c r="M146" s="20" t="str">
        <f t="shared" si="2"/>
        <v>Over Budget</v>
      </c>
    </row>
    <row r="147">
      <c r="A147" s="10" t="s">
        <v>1385</v>
      </c>
      <c r="B147" s="34" t="s">
        <v>602</v>
      </c>
      <c r="C147" s="35" t="s">
        <v>603</v>
      </c>
      <c r="D147" s="36">
        <v>1.29</v>
      </c>
      <c r="E147" s="37">
        <v>192.0</v>
      </c>
      <c r="F147" s="38">
        <v>3.1409929E7</v>
      </c>
      <c r="G147" s="38">
        <v>1.8635271E7</v>
      </c>
      <c r="H147" s="15">
        <f t="shared" si="1"/>
        <v>12774658</v>
      </c>
      <c r="I147" s="16" t="str">
        <f>IF(G147=0,"YES",IF(F147/G147&gt;=1.15, IF(F147+G147&gt;=Validation!$C$24,"YES","NO"),"NO"))</f>
        <v>YES</v>
      </c>
      <c r="J147" s="39">
        <v>3210.0</v>
      </c>
      <c r="K147" s="18" t="str">
        <f t="shared" si="3"/>
        <v>NOT FUNDED</v>
      </c>
      <c r="L147" s="19">
        <f t="shared" si="4"/>
        <v>1366</v>
      </c>
      <c r="M147" s="20" t="str">
        <f t="shared" si="2"/>
        <v>Over Budget</v>
      </c>
    </row>
    <row r="148">
      <c r="A148" s="10" t="s">
        <v>1434</v>
      </c>
      <c r="B148" s="34" t="s">
        <v>934</v>
      </c>
      <c r="C148" s="35" t="s">
        <v>988</v>
      </c>
      <c r="D148" s="36">
        <v>4.0</v>
      </c>
      <c r="E148" s="37">
        <v>226.0</v>
      </c>
      <c r="F148" s="38">
        <v>4.2187275E7</v>
      </c>
      <c r="G148" s="38">
        <v>2.9725432E7</v>
      </c>
      <c r="H148" s="15">
        <f t="shared" si="1"/>
        <v>12461843</v>
      </c>
      <c r="I148" s="16" t="str">
        <f>IF(G148=0,"YES",IF(F148/G148&gt;=1.15, IF(F148+G148&gt;=Validation!$C$24,"YES","NO"),"NO"))</f>
        <v>YES</v>
      </c>
      <c r="J148" s="39">
        <v>16725.0</v>
      </c>
      <c r="K148" s="18" t="str">
        <f t="shared" si="3"/>
        <v>NOT FUNDED</v>
      </c>
      <c r="L148" s="19">
        <f t="shared" si="4"/>
        <v>1366</v>
      </c>
      <c r="M148" s="20" t="str">
        <f t="shared" si="2"/>
        <v>Over Budget</v>
      </c>
    </row>
    <row r="149">
      <c r="A149" s="10" t="s">
        <v>1343</v>
      </c>
      <c r="B149" s="10" t="s">
        <v>116</v>
      </c>
      <c r="C149" s="11" t="s">
        <v>117</v>
      </c>
      <c r="D149" s="12">
        <v>4.25</v>
      </c>
      <c r="E149" s="13">
        <v>476.0</v>
      </c>
      <c r="F149" s="14">
        <v>7.2173628E7</v>
      </c>
      <c r="G149" s="14">
        <v>5.9766606E7</v>
      </c>
      <c r="H149" s="15">
        <f t="shared" si="1"/>
        <v>12407022</v>
      </c>
      <c r="I149" s="16" t="str">
        <f>IF(G149=0,"YES",IF(F149/G149&gt;=1.15, IF(F149+G149&gt;=Validation!$C$24,"YES","NO"),"NO"))</f>
        <v>YES</v>
      </c>
      <c r="J149" s="17">
        <v>47400.0</v>
      </c>
      <c r="K149" s="18" t="str">
        <f t="shared" si="3"/>
        <v>NOT FUNDED</v>
      </c>
      <c r="L149" s="19">
        <f t="shared" si="4"/>
        <v>1366</v>
      </c>
      <c r="M149" s="20" t="str">
        <f t="shared" si="2"/>
        <v>Over Budget</v>
      </c>
    </row>
    <row r="150">
      <c r="A150" s="10" t="s">
        <v>1397</v>
      </c>
      <c r="B150" s="34" t="s">
        <v>904</v>
      </c>
      <c r="C150" s="35" t="s">
        <v>905</v>
      </c>
      <c r="D150" s="36">
        <v>4.0</v>
      </c>
      <c r="E150" s="37">
        <v>195.0</v>
      </c>
      <c r="F150" s="38">
        <v>4.3110886E7</v>
      </c>
      <c r="G150" s="38">
        <v>3.0834053E7</v>
      </c>
      <c r="H150" s="15">
        <f t="shared" si="1"/>
        <v>12276833</v>
      </c>
      <c r="I150" s="16" t="str">
        <f>IF(G150=0,"YES",IF(F150/G150&gt;=1.15, IF(F150+G150&gt;=Validation!$C$24,"YES","NO"),"NO"))</f>
        <v>YES</v>
      </c>
      <c r="J150" s="39">
        <v>147000.0</v>
      </c>
      <c r="K150" s="18" t="str">
        <f t="shared" si="3"/>
        <v>NOT FUNDED</v>
      </c>
      <c r="L150" s="19">
        <f t="shared" si="4"/>
        <v>1366</v>
      </c>
      <c r="M150" s="20" t="str">
        <f t="shared" si="2"/>
        <v>Over Budget</v>
      </c>
    </row>
    <row r="151">
      <c r="A151" s="10" t="s">
        <v>1375</v>
      </c>
      <c r="B151" s="34" t="s">
        <v>1149</v>
      </c>
      <c r="C151" s="35" t="s">
        <v>1150</v>
      </c>
      <c r="D151" s="36">
        <v>3.5</v>
      </c>
      <c r="E151" s="37">
        <v>189.0</v>
      </c>
      <c r="F151" s="38">
        <v>4.2552584E7</v>
      </c>
      <c r="G151" s="38">
        <v>3.0597236E7</v>
      </c>
      <c r="H151" s="15">
        <f t="shared" si="1"/>
        <v>11955348</v>
      </c>
      <c r="I151" s="16" t="str">
        <f>IF(G151=0,"YES",IF(F151/G151&gt;=1.15, IF(F151+G151&gt;=Validation!$C$24,"YES","NO"),"NO"))</f>
        <v>YES</v>
      </c>
      <c r="J151" s="39">
        <v>36700.0</v>
      </c>
      <c r="K151" s="18" t="str">
        <f t="shared" si="3"/>
        <v>NOT FUNDED</v>
      </c>
      <c r="L151" s="19">
        <f t="shared" si="4"/>
        <v>1366</v>
      </c>
      <c r="M151" s="20" t="str">
        <f t="shared" si="2"/>
        <v>Over Budget</v>
      </c>
    </row>
    <row r="152">
      <c r="A152" s="10" t="s">
        <v>1433</v>
      </c>
      <c r="B152" s="25" t="s">
        <v>738</v>
      </c>
      <c r="C152" s="26" t="s">
        <v>739</v>
      </c>
      <c r="D152" s="27">
        <v>1.76</v>
      </c>
      <c r="E152" s="28">
        <v>198.0</v>
      </c>
      <c r="F152" s="29">
        <v>2.6830959E7</v>
      </c>
      <c r="G152" s="29">
        <v>1.501533E7</v>
      </c>
      <c r="H152" s="15">
        <f t="shared" si="1"/>
        <v>11815629</v>
      </c>
      <c r="I152" s="16" t="str">
        <f>IF(G152=0,"YES",IF(F152/G152&gt;=1.15, IF(F152+G152&gt;=Validation!$C$24,"YES","NO"),"NO"))</f>
        <v>YES</v>
      </c>
      <c r="J152" s="30">
        <v>4500.0</v>
      </c>
      <c r="K152" s="18" t="str">
        <f t="shared" si="3"/>
        <v>NOT FUNDED</v>
      </c>
      <c r="L152" s="19">
        <f t="shared" si="4"/>
        <v>1366</v>
      </c>
      <c r="M152" s="20" t="str">
        <f t="shared" si="2"/>
        <v>Over Budget</v>
      </c>
    </row>
    <row r="153">
      <c r="A153" s="10" t="s">
        <v>1429</v>
      </c>
      <c r="B153" s="42" t="s">
        <v>554</v>
      </c>
      <c r="C153" s="43" t="s">
        <v>555</v>
      </c>
      <c r="D153" s="36">
        <v>3.83</v>
      </c>
      <c r="E153" s="37">
        <v>254.0</v>
      </c>
      <c r="F153" s="38">
        <v>4.3623837E7</v>
      </c>
      <c r="G153" s="38">
        <v>3.2090387E7</v>
      </c>
      <c r="H153" s="15">
        <f t="shared" si="1"/>
        <v>11533450</v>
      </c>
      <c r="I153" s="16" t="str">
        <f>IF(G153=0,"YES",IF(F153/G153&gt;=1.15, IF(F153+G153&gt;=Validation!$C$24,"YES","NO"),"NO"))</f>
        <v>YES</v>
      </c>
      <c r="J153" s="39">
        <v>9500.0</v>
      </c>
      <c r="K153" s="18" t="str">
        <f t="shared" si="3"/>
        <v>NOT FUNDED</v>
      </c>
      <c r="L153" s="19">
        <f t="shared" si="4"/>
        <v>1366</v>
      </c>
      <c r="M153" s="20" t="str">
        <f t="shared" si="2"/>
        <v>Over Budget</v>
      </c>
    </row>
    <row r="154">
      <c r="A154" s="10" t="s">
        <v>1385</v>
      </c>
      <c r="B154" s="34" t="s">
        <v>604</v>
      </c>
      <c r="C154" s="35" t="s">
        <v>605</v>
      </c>
      <c r="D154" s="36">
        <v>3.67</v>
      </c>
      <c r="E154" s="37">
        <v>248.0</v>
      </c>
      <c r="F154" s="38">
        <v>4.2500036E7</v>
      </c>
      <c r="G154" s="38">
        <v>3.1083945E7</v>
      </c>
      <c r="H154" s="15">
        <f t="shared" si="1"/>
        <v>11416091</v>
      </c>
      <c r="I154" s="16" t="str">
        <f>IF(G154=0,"YES",IF(F154/G154&gt;=1.15, IF(F154+G154&gt;=Validation!$C$24,"YES","NO"),"NO"))</f>
        <v>YES</v>
      </c>
      <c r="J154" s="39">
        <v>9999.0</v>
      </c>
      <c r="K154" s="18" t="str">
        <f t="shared" si="3"/>
        <v>NOT FUNDED</v>
      </c>
      <c r="L154" s="19">
        <f t="shared" si="4"/>
        <v>1366</v>
      </c>
      <c r="M154" s="20" t="str">
        <f t="shared" si="2"/>
        <v>Over Budget</v>
      </c>
    </row>
    <row r="155">
      <c r="A155" s="10" t="s">
        <v>1434</v>
      </c>
      <c r="B155" s="34" t="s">
        <v>989</v>
      </c>
      <c r="C155" s="35" t="s">
        <v>990</v>
      </c>
      <c r="D155" s="36">
        <v>3.33</v>
      </c>
      <c r="E155" s="37">
        <v>170.0</v>
      </c>
      <c r="F155" s="38">
        <v>3.3604516E7</v>
      </c>
      <c r="G155" s="38">
        <v>2.2961331E7</v>
      </c>
      <c r="H155" s="15">
        <f t="shared" si="1"/>
        <v>10643185</v>
      </c>
      <c r="I155" s="16" t="str">
        <f>IF(G155=0,"YES",IF(F155/G155&gt;=1.15, IF(F155+G155&gt;=Validation!$C$24,"YES","NO"),"NO"))</f>
        <v>YES</v>
      </c>
      <c r="J155" s="39">
        <v>30000.0</v>
      </c>
      <c r="K155" s="18" t="str">
        <f t="shared" si="3"/>
        <v>NOT FUNDED</v>
      </c>
      <c r="L155" s="19">
        <f t="shared" si="4"/>
        <v>1366</v>
      </c>
      <c r="M155" s="20" t="str">
        <f t="shared" si="2"/>
        <v>Over Budget</v>
      </c>
    </row>
    <row r="156">
      <c r="A156" s="10" t="s">
        <v>1347</v>
      </c>
      <c r="B156" s="25" t="s">
        <v>818</v>
      </c>
      <c r="C156" s="26" t="s">
        <v>819</v>
      </c>
      <c r="D156" s="27">
        <v>3.52</v>
      </c>
      <c r="E156" s="28">
        <v>210.0</v>
      </c>
      <c r="F156" s="29">
        <v>3.9093698E7</v>
      </c>
      <c r="G156" s="29">
        <v>2.892686E7</v>
      </c>
      <c r="H156" s="15">
        <f t="shared" si="1"/>
        <v>10166838</v>
      </c>
      <c r="I156" s="16" t="str">
        <f>IF(G156=0,"YES",IF(F156/G156&gt;=1.15, IF(F156+G156&gt;=Validation!$C$24,"YES","NO"),"NO"))</f>
        <v>YES</v>
      </c>
      <c r="J156" s="30">
        <v>31780.0</v>
      </c>
      <c r="K156" s="18" t="str">
        <f t="shared" si="3"/>
        <v>NOT FUNDED</v>
      </c>
      <c r="L156" s="19">
        <f t="shared" si="4"/>
        <v>1366</v>
      </c>
      <c r="M156" s="20" t="str">
        <f t="shared" si="2"/>
        <v>Over Budget</v>
      </c>
    </row>
    <row r="157">
      <c r="A157" s="10" t="s">
        <v>1429</v>
      </c>
      <c r="B157" s="34" t="s">
        <v>556</v>
      </c>
      <c r="C157" s="35" t="s">
        <v>557</v>
      </c>
      <c r="D157" s="36">
        <v>3.89</v>
      </c>
      <c r="E157" s="37">
        <v>213.0</v>
      </c>
      <c r="F157" s="38">
        <v>4.152162E7</v>
      </c>
      <c r="G157" s="38">
        <v>3.1738017E7</v>
      </c>
      <c r="H157" s="15">
        <f t="shared" si="1"/>
        <v>9783603</v>
      </c>
      <c r="I157" s="16" t="str">
        <f>IF(G157=0,"YES",IF(F157/G157&gt;=1.15, IF(F157+G157&gt;=Validation!$C$24,"YES","NO"),"NO"))</f>
        <v>YES</v>
      </c>
      <c r="J157" s="39">
        <v>8864.0</v>
      </c>
      <c r="K157" s="18" t="str">
        <f t="shared" si="3"/>
        <v>NOT FUNDED</v>
      </c>
      <c r="L157" s="19">
        <f t="shared" si="4"/>
        <v>1366</v>
      </c>
      <c r="M157" s="20" t="str">
        <f t="shared" si="2"/>
        <v>Over Budget</v>
      </c>
    </row>
    <row r="158">
      <c r="A158" s="10" t="s">
        <v>1397</v>
      </c>
      <c r="B158" s="34" t="s">
        <v>906</v>
      </c>
      <c r="C158" s="35" t="s">
        <v>907</v>
      </c>
      <c r="D158" s="36">
        <v>4.13</v>
      </c>
      <c r="E158" s="37">
        <v>188.0</v>
      </c>
      <c r="F158" s="38">
        <v>3.9067036E7</v>
      </c>
      <c r="G158" s="38">
        <v>2.9472369E7</v>
      </c>
      <c r="H158" s="15">
        <f t="shared" si="1"/>
        <v>9594667</v>
      </c>
      <c r="I158" s="16" t="str">
        <f>IF(G158=0,"YES",IF(F158/G158&gt;=1.15, IF(F158+G158&gt;=Validation!$C$24,"YES","NO"),"NO"))</f>
        <v>YES</v>
      </c>
      <c r="J158" s="39">
        <v>37500.0</v>
      </c>
      <c r="K158" s="18" t="str">
        <f t="shared" si="3"/>
        <v>NOT FUNDED</v>
      </c>
      <c r="L158" s="19">
        <f t="shared" si="4"/>
        <v>1366</v>
      </c>
      <c r="M158" s="20" t="str">
        <f t="shared" si="2"/>
        <v>Over Budget</v>
      </c>
    </row>
    <row r="159">
      <c r="A159" s="10" t="s">
        <v>1343</v>
      </c>
      <c r="B159" s="10" t="s">
        <v>118</v>
      </c>
      <c r="C159" s="21" t="s">
        <v>119</v>
      </c>
      <c r="D159" s="12">
        <v>4.27</v>
      </c>
      <c r="E159" s="13">
        <v>443.0</v>
      </c>
      <c r="F159" s="14">
        <v>4.4619372E7</v>
      </c>
      <c r="G159" s="14">
        <v>3.5466848E7</v>
      </c>
      <c r="H159" s="15">
        <f t="shared" si="1"/>
        <v>9152524</v>
      </c>
      <c r="I159" s="16" t="str">
        <f>IF(G159=0,"YES",IF(F159/G159&gt;=1.15, IF(F159+G159&gt;=Validation!$C$24,"YES","NO"),"NO"))</f>
        <v>YES</v>
      </c>
      <c r="J159" s="17">
        <v>98000.0</v>
      </c>
      <c r="K159" s="18" t="str">
        <f t="shared" si="3"/>
        <v>NOT FUNDED</v>
      </c>
      <c r="L159" s="19">
        <f t="shared" si="4"/>
        <v>1366</v>
      </c>
      <c r="M159" s="20" t="str">
        <f t="shared" si="2"/>
        <v>Over Budget</v>
      </c>
    </row>
    <row r="160">
      <c r="A160" s="10" t="s">
        <v>1377</v>
      </c>
      <c r="B160" s="34" t="s">
        <v>458</v>
      </c>
      <c r="C160" s="35" t="s">
        <v>459</v>
      </c>
      <c r="D160" s="36">
        <v>3.25</v>
      </c>
      <c r="E160" s="37">
        <v>222.0</v>
      </c>
      <c r="F160" s="38">
        <v>3.5526397E7</v>
      </c>
      <c r="G160" s="38">
        <v>2.6487363E7</v>
      </c>
      <c r="H160" s="15">
        <f t="shared" si="1"/>
        <v>9039034</v>
      </c>
      <c r="I160" s="16" t="str">
        <f>IF(G160=0,"YES",IF(F160/G160&gt;=1.15, IF(F160+G160&gt;=Validation!$C$24,"YES","NO"),"NO"))</f>
        <v>YES</v>
      </c>
      <c r="J160" s="39">
        <v>6000.0</v>
      </c>
      <c r="K160" s="18" t="str">
        <f t="shared" si="3"/>
        <v>NOT FUNDED</v>
      </c>
      <c r="L160" s="19">
        <f t="shared" si="4"/>
        <v>1366</v>
      </c>
      <c r="M160" s="20" t="str">
        <f t="shared" si="2"/>
        <v>Over Budget</v>
      </c>
    </row>
    <row r="161">
      <c r="A161" s="10" t="s">
        <v>1434</v>
      </c>
      <c r="B161" s="34" t="s">
        <v>993</v>
      </c>
      <c r="C161" s="35" t="s">
        <v>994</v>
      </c>
      <c r="D161" s="36">
        <v>3.08</v>
      </c>
      <c r="E161" s="37">
        <v>145.0</v>
      </c>
      <c r="F161" s="38">
        <v>3.1925498E7</v>
      </c>
      <c r="G161" s="38">
        <v>2.3407011E7</v>
      </c>
      <c r="H161" s="15">
        <f t="shared" si="1"/>
        <v>8518487</v>
      </c>
      <c r="I161" s="16" t="str">
        <f>IF(G161=0,"YES",IF(F161/G161&gt;=1.15, IF(F161+G161&gt;=Validation!$C$24,"YES","NO"),"NO"))</f>
        <v>YES</v>
      </c>
      <c r="J161" s="39">
        <v>26250.0</v>
      </c>
      <c r="K161" s="18" t="str">
        <f t="shared" si="3"/>
        <v>NOT FUNDED</v>
      </c>
      <c r="L161" s="19">
        <f t="shared" si="4"/>
        <v>1366</v>
      </c>
      <c r="M161" s="20" t="str">
        <f t="shared" si="2"/>
        <v>Over Budget</v>
      </c>
    </row>
    <row r="162">
      <c r="A162" s="10" t="s">
        <v>1431</v>
      </c>
      <c r="B162" s="34" t="s">
        <v>1259</v>
      </c>
      <c r="C162" s="35" t="s">
        <v>1260</v>
      </c>
      <c r="D162" s="36">
        <v>3.95</v>
      </c>
      <c r="E162" s="37">
        <v>217.0</v>
      </c>
      <c r="F162" s="38">
        <v>3.3526474E7</v>
      </c>
      <c r="G162" s="38">
        <v>2.5014856E7</v>
      </c>
      <c r="H162" s="15">
        <f t="shared" si="1"/>
        <v>8511618</v>
      </c>
      <c r="I162" s="16" t="str">
        <f>IF(G162=0,"YES",IF(F162/G162&gt;=1.15, IF(F162+G162&gt;=Validation!$C$24,"YES","NO"),"NO"))</f>
        <v>YES</v>
      </c>
      <c r="J162" s="39">
        <v>37300.0</v>
      </c>
      <c r="K162" s="18" t="str">
        <f t="shared" si="3"/>
        <v>NOT FUNDED</v>
      </c>
      <c r="L162" s="19">
        <f t="shared" si="4"/>
        <v>1366</v>
      </c>
      <c r="M162" s="20" t="str">
        <f t="shared" si="2"/>
        <v>Over Budget</v>
      </c>
    </row>
    <row r="163">
      <c r="A163" s="10" t="s">
        <v>1434</v>
      </c>
      <c r="B163" s="34" t="s">
        <v>995</v>
      </c>
      <c r="C163" s="35" t="s">
        <v>996</v>
      </c>
      <c r="D163" s="36">
        <v>3.73</v>
      </c>
      <c r="E163" s="37">
        <v>219.0</v>
      </c>
      <c r="F163" s="38">
        <v>3.6128188E7</v>
      </c>
      <c r="G163" s="38">
        <v>2.8193841E7</v>
      </c>
      <c r="H163" s="15">
        <f t="shared" si="1"/>
        <v>7934347</v>
      </c>
      <c r="I163" s="16" t="str">
        <f>IF(G163=0,"YES",IF(F163/G163&gt;=1.15, IF(F163+G163&gt;=Validation!$C$24,"YES","NO"),"NO"))</f>
        <v>YES</v>
      </c>
      <c r="J163" s="39">
        <v>88000.0</v>
      </c>
      <c r="K163" s="18" t="str">
        <f t="shared" si="3"/>
        <v>NOT FUNDED</v>
      </c>
      <c r="L163" s="19">
        <f t="shared" si="4"/>
        <v>1366</v>
      </c>
      <c r="M163" s="20" t="str">
        <f t="shared" si="2"/>
        <v>Over Budget</v>
      </c>
    </row>
    <row r="164">
      <c r="A164" s="10" t="s">
        <v>1347</v>
      </c>
      <c r="B164" s="25" t="s">
        <v>820</v>
      </c>
      <c r="C164" s="26" t="s">
        <v>821</v>
      </c>
      <c r="D164" s="27">
        <v>3.87</v>
      </c>
      <c r="E164" s="28">
        <v>178.0</v>
      </c>
      <c r="F164" s="29">
        <v>3.6435183E7</v>
      </c>
      <c r="G164" s="29">
        <v>2.8514992E7</v>
      </c>
      <c r="H164" s="15">
        <f t="shared" si="1"/>
        <v>7920191</v>
      </c>
      <c r="I164" s="16" t="str">
        <f>IF(G164=0,"YES",IF(F164/G164&gt;=1.15, IF(F164+G164&gt;=Validation!$C$24,"YES","NO"),"NO"))</f>
        <v>YES</v>
      </c>
      <c r="J164" s="30">
        <v>18000.0</v>
      </c>
      <c r="K164" s="18" t="str">
        <f t="shared" si="3"/>
        <v>NOT FUNDED</v>
      </c>
      <c r="L164" s="19">
        <f t="shared" si="4"/>
        <v>1366</v>
      </c>
      <c r="M164" s="20" t="str">
        <f t="shared" si="2"/>
        <v>Over Budget</v>
      </c>
    </row>
    <row r="165">
      <c r="A165" s="10" t="s">
        <v>1367</v>
      </c>
      <c r="B165" s="34" t="s">
        <v>494</v>
      </c>
      <c r="C165" s="35" t="s">
        <v>495</v>
      </c>
      <c r="D165" s="36">
        <v>3.87</v>
      </c>
      <c r="E165" s="37">
        <v>248.0</v>
      </c>
      <c r="F165" s="38">
        <v>2.2443598E7</v>
      </c>
      <c r="G165" s="38">
        <v>1.4757887E7</v>
      </c>
      <c r="H165" s="15">
        <f t="shared" si="1"/>
        <v>7685711</v>
      </c>
      <c r="I165" s="16" t="str">
        <f>IF(G165=0,"YES",IF(F165/G165&gt;=1.15, IF(F165+G165&gt;=Validation!$C$24,"YES","NO"),"NO"))</f>
        <v>YES</v>
      </c>
      <c r="J165" s="39">
        <v>33000.0</v>
      </c>
      <c r="K165" s="18" t="str">
        <f t="shared" si="3"/>
        <v>NOT FUNDED</v>
      </c>
      <c r="L165" s="19">
        <f t="shared" si="4"/>
        <v>1366</v>
      </c>
      <c r="M165" s="20" t="str">
        <f t="shared" si="2"/>
        <v>Over Budget</v>
      </c>
    </row>
    <row r="166">
      <c r="A166" s="10" t="s">
        <v>1347</v>
      </c>
      <c r="B166" s="25" t="s">
        <v>822</v>
      </c>
      <c r="C166" s="26" t="s">
        <v>823</v>
      </c>
      <c r="D166" s="27">
        <v>3.67</v>
      </c>
      <c r="E166" s="28">
        <v>190.0</v>
      </c>
      <c r="F166" s="29">
        <v>3.5194325E7</v>
      </c>
      <c r="G166" s="29">
        <v>2.7855773E7</v>
      </c>
      <c r="H166" s="15">
        <f t="shared" si="1"/>
        <v>7338552</v>
      </c>
      <c r="I166" s="16" t="str">
        <f>IF(G166=0,"YES",IF(F166/G166&gt;=1.15, IF(F166+G166&gt;=Validation!$C$24,"YES","NO"),"NO"))</f>
        <v>YES</v>
      </c>
      <c r="J166" s="30">
        <v>12000.0</v>
      </c>
      <c r="K166" s="18" t="str">
        <f t="shared" si="3"/>
        <v>NOT FUNDED</v>
      </c>
      <c r="L166" s="19">
        <f t="shared" si="4"/>
        <v>1366</v>
      </c>
      <c r="M166" s="20" t="str">
        <f t="shared" si="2"/>
        <v>Over Budget</v>
      </c>
    </row>
    <row r="167">
      <c r="A167" s="10" t="s">
        <v>1367</v>
      </c>
      <c r="B167" s="34" t="s">
        <v>496</v>
      </c>
      <c r="C167" s="35" t="s">
        <v>497</v>
      </c>
      <c r="D167" s="36">
        <v>2.67</v>
      </c>
      <c r="E167" s="37">
        <v>348.0</v>
      </c>
      <c r="F167" s="38">
        <v>3.8428064E7</v>
      </c>
      <c r="G167" s="38">
        <v>3.1111812E7</v>
      </c>
      <c r="H167" s="15">
        <f t="shared" si="1"/>
        <v>7316252</v>
      </c>
      <c r="I167" s="16" t="str">
        <f>IF(G167=0,"YES",IF(F167/G167&gt;=1.15, IF(F167+G167&gt;=Validation!$C$24,"YES","NO"),"NO"))</f>
        <v>YES</v>
      </c>
      <c r="J167" s="39">
        <v>56000.0</v>
      </c>
      <c r="K167" s="18" t="str">
        <f t="shared" si="3"/>
        <v>NOT FUNDED</v>
      </c>
      <c r="L167" s="19">
        <f t="shared" si="4"/>
        <v>1366</v>
      </c>
      <c r="M167" s="20" t="str">
        <f t="shared" si="2"/>
        <v>Over Budget</v>
      </c>
    </row>
    <row r="168">
      <c r="A168" s="10" t="s">
        <v>1375</v>
      </c>
      <c r="B168" s="34" t="s">
        <v>1151</v>
      </c>
      <c r="C168" s="35" t="s">
        <v>1152</v>
      </c>
      <c r="D168" s="36">
        <v>3.33</v>
      </c>
      <c r="E168" s="37">
        <v>170.0</v>
      </c>
      <c r="F168" s="38">
        <v>2.8080941E7</v>
      </c>
      <c r="G168" s="38">
        <v>2.1316332E7</v>
      </c>
      <c r="H168" s="15">
        <f t="shared" si="1"/>
        <v>6764609</v>
      </c>
      <c r="I168" s="16" t="str">
        <f>IF(G168=0,"YES",IF(F168/G168&gt;=1.15, IF(F168+G168&gt;=Validation!$C$24,"YES","NO"),"NO"))</f>
        <v>YES</v>
      </c>
      <c r="J168" s="39">
        <v>100000.0</v>
      </c>
      <c r="K168" s="18" t="str">
        <f t="shared" si="3"/>
        <v>NOT FUNDED</v>
      </c>
      <c r="L168" s="19">
        <f t="shared" si="4"/>
        <v>1366</v>
      </c>
      <c r="M168" s="20" t="str">
        <f t="shared" si="2"/>
        <v>Over Budget</v>
      </c>
    </row>
    <row r="169">
      <c r="A169" s="10" t="s">
        <v>1434</v>
      </c>
      <c r="B169" s="34" t="s">
        <v>997</v>
      </c>
      <c r="C169" s="35" t="s">
        <v>998</v>
      </c>
      <c r="D169" s="36">
        <v>3.67</v>
      </c>
      <c r="E169" s="37">
        <v>177.0</v>
      </c>
      <c r="F169" s="38">
        <v>3.420116E7</v>
      </c>
      <c r="G169" s="38">
        <v>2.7570273E7</v>
      </c>
      <c r="H169" s="15">
        <f t="shared" si="1"/>
        <v>6630887</v>
      </c>
      <c r="I169" s="16" t="str">
        <f>IF(G169=0,"YES",IF(F169/G169&gt;=1.15, IF(F169+G169&gt;=Validation!$C$24,"YES","NO"),"NO"))</f>
        <v>YES</v>
      </c>
      <c r="J169" s="39">
        <v>5000.0</v>
      </c>
      <c r="K169" s="18" t="str">
        <f t="shared" si="3"/>
        <v>NOT FUNDED</v>
      </c>
      <c r="L169" s="19">
        <f t="shared" si="4"/>
        <v>1366</v>
      </c>
      <c r="M169" s="20" t="str">
        <f t="shared" si="2"/>
        <v>Over Budget</v>
      </c>
    </row>
    <row r="170">
      <c r="A170" s="10" t="s">
        <v>1429</v>
      </c>
      <c r="B170" s="34" t="s">
        <v>558</v>
      </c>
      <c r="C170" s="35" t="s">
        <v>559</v>
      </c>
      <c r="D170" s="36">
        <v>3.67</v>
      </c>
      <c r="E170" s="37">
        <v>177.0</v>
      </c>
      <c r="F170" s="38">
        <v>3.0725761E7</v>
      </c>
      <c r="G170" s="38">
        <v>2.4110009E7</v>
      </c>
      <c r="H170" s="15">
        <f t="shared" si="1"/>
        <v>6615752</v>
      </c>
      <c r="I170" s="16" t="str">
        <f>IF(G170=0,"YES",IF(F170/G170&gt;=1.15, IF(F170+G170&gt;=Validation!$C$24,"YES","NO"),"NO"))</f>
        <v>YES</v>
      </c>
      <c r="J170" s="39">
        <v>8000.0</v>
      </c>
      <c r="K170" s="18" t="str">
        <f t="shared" si="3"/>
        <v>NOT FUNDED</v>
      </c>
      <c r="L170" s="19">
        <f t="shared" si="4"/>
        <v>1366</v>
      </c>
      <c r="M170" s="20" t="str">
        <f t="shared" si="2"/>
        <v>Over Budget</v>
      </c>
    </row>
    <row r="171">
      <c r="A171" s="10" t="s">
        <v>1385</v>
      </c>
      <c r="B171" s="34" t="s">
        <v>606</v>
      </c>
      <c r="C171" s="35" t="s">
        <v>607</v>
      </c>
      <c r="D171" s="36">
        <v>4.08</v>
      </c>
      <c r="E171" s="37">
        <v>245.0</v>
      </c>
      <c r="F171" s="38">
        <v>2.5923278E7</v>
      </c>
      <c r="G171" s="38">
        <v>1.9440869E7</v>
      </c>
      <c r="H171" s="15">
        <f t="shared" si="1"/>
        <v>6482409</v>
      </c>
      <c r="I171" s="16" t="str">
        <f>IF(G171=0,"YES",IF(F171/G171&gt;=1.15, IF(F171+G171&gt;=Validation!$C$24,"YES","NO"),"NO"))</f>
        <v>YES</v>
      </c>
      <c r="J171" s="39">
        <v>10000.0</v>
      </c>
      <c r="K171" s="18" t="str">
        <f t="shared" si="3"/>
        <v>NOT FUNDED</v>
      </c>
      <c r="L171" s="19">
        <f t="shared" si="4"/>
        <v>1366</v>
      </c>
      <c r="M171" s="20" t="str">
        <f t="shared" si="2"/>
        <v>Over Budget</v>
      </c>
    </row>
    <row r="172">
      <c r="A172" s="10" t="s">
        <v>1434</v>
      </c>
      <c r="B172" s="34" t="s">
        <v>999</v>
      </c>
      <c r="C172" s="35" t="s">
        <v>1000</v>
      </c>
      <c r="D172" s="36">
        <v>3.56</v>
      </c>
      <c r="E172" s="37">
        <v>204.0</v>
      </c>
      <c r="F172" s="38">
        <v>3.4849339E7</v>
      </c>
      <c r="G172" s="38">
        <v>2.8675686E7</v>
      </c>
      <c r="H172" s="15">
        <f t="shared" si="1"/>
        <v>6173653</v>
      </c>
      <c r="I172" s="16" t="str">
        <f>IF(G172=0,"YES",IF(F172/G172&gt;=1.15, IF(F172+G172&gt;=Validation!$C$24,"YES","NO"),"NO"))</f>
        <v>YES</v>
      </c>
      <c r="J172" s="39">
        <v>50000.0</v>
      </c>
      <c r="K172" s="18" t="str">
        <f t="shared" si="3"/>
        <v>NOT FUNDED</v>
      </c>
      <c r="L172" s="19">
        <f t="shared" si="4"/>
        <v>1366</v>
      </c>
      <c r="M172" s="20" t="str">
        <f t="shared" si="2"/>
        <v>Over Budget</v>
      </c>
    </row>
    <row r="173">
      <c r="A173" s="10" t="s">
        <v>1347</v>
      </c>
      <c r="B173" s="25" t="s">
        <v>824</v>
      </c>
      <c r="C173" s="26" t="s">
        <v>825</v>
      </c>
      <c r="D173" s="27">
        <v>3.4</v>
      </c>
      <c r="E173" s="28">
        <v>159.0</v>
      </c>
      <c r="F173" s="29">
        <v>2.4002743E7</v>
      </c>
      <c r="G173" s="29">
        <v>1.7898602E7</v>
      </c>
      <c r="H173" s="15">
        <f t="shared" si="1"/>
        <v>6104141</v>
      </c>
      <c r="I173" s="16" t="str">
        <f>IF(G173=0,"YES",IF(F173/G173&gt;=1.15, IF(F173+G173&gt;=Validation!$C$24,"YES","NO"),"NO"))</f>
        <v>YES</v>
      </c>
      <c r="J173" s="30">
        <v>63500.0</v>
      </c>
      <c r="K173" s="18" t="str">
        <f t="shared" si="3"/>
        <v>NOT FUNDED</v>
      </c>
      <c r="L173" s="19">
        <f t="shared" si="4"/>
        <v>1366</v>
      </c>
      <c r="M173" s="20" t="str">
        <f t="shared" si="2"/>
        <v>Over Budget</v>
      </c>
    </row>
    <row r="174">
      <c r="A174" s="10" t="s">
        <v>1375</v>
      </c>
      <c r="B174" s="34" t="s">
        <v>1153</v>
      </c>
      <c r="C174" s="35" t="s">
        <v>1154</v>
      </c>
      <c r="D174" s="36">
        <v>3.93</v>
      </c>
      <c r="E174" s="37">
        <v>184.0</v>
      </c>
      <c r="F174" s="38">
        <v>3.8216463E7</v>
      </c>
      <c r="G174" s="38">
        <v>3.3013099E7</v>
      </c>
      <c r="H174" s="15">
        <f t="shared" si="1"/>
        <v>5203364</v>
      </c>
      <c r="I174" s="16" t="str">
        <f>IF(G174=0,"YES",IF(F174/G174&gt;=1.15, IF(F174+G174&gt;=Validation!$C$24,"YES","NO"),"NO"))</f>
        <v>YES</v>
      </c>
      <c r="J174" s="39">
        <v>49920.0</v>
      </c>
      <c r="K174" s="18" t="str">
        <f t="shared" si="3"/>
        <v>NOT FUNDED</v>
      </c>
      <c r="L174" s="19">
        <f t="shared" si="4"/>
        <v>1366</v>
      </c>
      <c r="M174" s="20" t="str">
        <f t="shared" si="2"/>
        <v>Over Budget</v>
      </c>
    </row>
    <row r="175">
      <c r="A175" s="10" t="s">
        <v>1435</v>
      </c>
      <c r="B175" s="34" t="s">
        <v>944</v>
      </c>
      <c r="C175" s="35" t="s">
        <v>945</v>
      </c>
      <c r="D175" s="36">
        <v>2.67</v>
      </c>
      <c r="E175" s="37">
        <v>194.0</v>
      </c>
      <c r="F175" s="38">
        <v>2.9441691E7</v>
      </c>
      <c r="G175" s="38">
        <v>2.4375599E7</v>
      </c>
      <c r="H175" s="15">
        <f t="shared" si="1"/>
        <v>5066092</v>
      </c>
      <c r="I175" s="16" t="str">
        <f>IF(G175=0,"YES",IF(F175/G175&gt;=1.15, IF(F175+G175&gt;=Validation!$C$24,"YES","NO"),"NO"))</f>
        <v>YES</v>
      </c>
      <c r="J175" s="39">
        <v>4500.0</v>
      </c>
      <c r="K175" s="18" t="str">
        <f t="shared" si="3"/>
        <v>NOT FUNDED</v>
      </c>
      <c r="L175" s="19">
        <f t="shared" si="4"/>
        <v>1366</v>
      </c>
      <c r="M175" s="20" t="str">
        <f t="shared" si="2"/>
        <v>Over Budget</v>
      </c>
    </row>
    <row r="176">
      <c r="A176" s="10" t="s">
        <v>1434</v>
      </c>
      <c r="B176" s="34" t="s">
        <v>1001</v>
      </c>
      <c r="C176" s="35" t="s">
        <v>1002</v>
      </c>
      <c r="D176" s="36">
        <v>3.67</v>
      </c>
      <c r="E176" s="37">
        <v>179.0</v>
      </c>
      <c r="F176" s="38">
        <v>3.2928884E7</v>
      </c>
      <c r="G176" s="38">
        <v>2.7986021E7</v>
      </c>
      <c r="H176" s="15">
        <f t="shared" si="1"/>
        <v>4942863</v>
      </c>
      <c r="I176" s="16" t="str">
        <f>IF(G176=0,"YES",IF(F176/G176&gt;=1.15, IF(F176+G176&gt;=Validation!$C$24,"YES","NO"),"NO"))</f>
        <v>YES</v>
      </c>
      <c r="J176" s="39">
        <v>10000.0</v>
      </c>
      <c r="K176" s="18" t="str">
        <f t="shared" si="3"/>
        <v>NOT FUNDED</v>
      </c>
      <c r="L176" s="19">
        <f t="shared" si="4"/>
        <v>1366</v>
      </c>
      <c r="M176" s="20" t="str">
        <f t="shared" si="2"/>
        <v>Over Budget</v>
      </c>
    </row>
    <row r="177">
      <c r="A177" s="10" t="s">
        <v>1347</v>
      </c>
      <c r="B177" s="25" t="s">
        <v>826</v>
      </c>
      <c r="C177" s="26" t="s">
        <v>827</v>
      </c>
      <c r="D177" s="27">
        <v>2.58</v>
      </c>
      <c r="E177" s="28">
        <v>158.0</v>
      </c>
      <c r="F177" s="29">
        <v>2.1900906E7</v>
      </c>
      <c r="G177" s="29">
        <v>1.7794443E7</v>
      </c>
      <c r="H177" s="15">
        <f t="shared" si="1"/>
        <v>4106463</v>
      </c>
      <c r="I177" s="16" t="str">
        <f>IF(G177=0,"YES",IF(F177/G177&gt;=1.15, IF(F177+G177&gt;=Validation!$C$24,"YES","NO"),"NO"))</f>
        <v>YES</v>
      </c>
      <c r="J177" s="30">
        <v>4500.0</v>
      </c>
      <c r="K177" s="18" t="str">
        <f t="shared" si="3"/>
        <v>NOT FUNDED</v>
      </c>
      <c r="L177" s="19">
        <f t="shared" si="4"/>
        <v>1366</v>
      </c>
      <c r="M177" s="20" t="str">
        <f t="shared" si="2"/>
        <v>Over Budget</v>
      </c>
    </row>
    <row r="178">
      <c r="A178" s="10" t="s">
        <v>1367</v>
      </c>
      <c r="B178" s="34" t="s">
        <v>498</v>
      </c>
      <c r="C178" s="35" t="s">
        <v>499</v>
      </c>
      <c r="D178" s="36">
        <v>2.42</v>
      </c>
      <c r="E178" s="37">
        <v>227.0</v>
      </c>
      <c r="F178" s="38">
        <v>2.3661631E7</v>
      </c>
      <c r="G178" s="38">
        <v>1.9604884E7</v>
      </c>
      <c r="H178" s="15">
        <f t="shared" si="1"/>
        <v>4056747</v>
      </c>
      <c r="I178" s="16" t="str">
        <f>IF(G178=0,"YES",IF(F178/G178&gt;=1.15, IF(F178+G178&gt;=Validation!$C$24,"YES","NO"),"NO"))</f>
        <v>YES</v>
      </c>
      <c r="J178" s="39">
        <v>10420.0</v>
      </c>
      <c r="K178" s="18" t="str">
        <f t="shared" si="3"/>
        <v>NOT FUNDED</v>
      </c>
      <c r="L178" s="19">
        <f t="shared" si="4"/>
        <v>1366</v>
      </c>
      <c r="M178" s="20" t="str">
        <f t="shared" si="2"/>
        <v>Over Budget</v>
      </c>
    </row>
  </sheetData>
  <autoFilter ref="$A$1:$J$178">
    <sortState ref="A1:J178">
      <sortCondition descending="1" ref="H1:H178"/>
    </sortState>
  </autoFilter>
  <conditionalFormatting sqref="K2:K178">
    <cfRule type="cellIs" dxfId="0" priority="1" operator="equal">
      <formula>"FUNDED"</formula>
    </cfRule>
  </conditionalFormatting>
  <conditionalFormatting sqref="K2:K178">
    <cfRule type="cellIs" dxfId="1" priority="2" operator="equal">
      <formula>"NOT FUNDED"</formula>
    </cfRule>
  </conditionalFormatting>
  <conditionalFormatting sqref="M2:M178">
    <cfRule type="cellIs" dxfId="0" priority="3" operator="greaterThan">
      <formula>999</formula>
    </cfRule>
  </conditionalFormatting>
  <conditionalFormatting sqref="M2:M178">
    <cfRule type="cellIs" dxfId="0" priority="4" operator="greaterThan">
      <formula>999</formula>
    </cfRule>
  </conditionalFormatting>
  <conditionalFormatting sqref="M2:M178">
    <cfRule type="containsText" dxfId="1" priority="5" operator="containsText" text="NOT FUNDED">
      <formula>NOT(ISERROR(SEARCH(("NOT FUNDED"),(M2))))</formula>
    </cfRule>
  </conditionalFormatting>
  <conditionalFormatting sqref="M2:M178">
    <cfRule type="cellIs" dxfId="2" priority="6" operator="equal">
      <formula>"Over Budget"</formula>
    </cfRule>
  </conditionalFormatting>
  <conditionalFormatting sqref="M2:M178">
    <cfRule type="cellIs" dxfId="1" priority="7" operator="equal">
      <formula>"Approval Threshold"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</hyperlinks>
  <drawing r:id="rId17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2" width="27.38"/>
    <col customWidth="1" min="3" max="3" width="31.88"/>
    <col customWidth="1" min="4" max="4" width="17.88"/>
    <col customWidth="1" min="5" max="5" width="14.13"/>
    <col customWidth="1" min="6" max="6" width="13.88"/>
    <col customWidth="1" min="7" max="7" width="12.88"/>
    <col customWidth="1" min="8" max="8" width="15.5"/>
    <col customWidth="1" min="9" max="9" width="12.38"/>
    <col customWidth="1" min="10" max="10" width="18.88"/>
  </cols>
  <sheetData>
    <row r="1">
      <c r="A1" s="2" t="s">
        <v>1427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7" t="s">
        <v>8</v>
      </c>
    </row>
    <row r="2">
      <c r="A2" s="44" t="s">
        <v>1437</v>
      </c>
      <c r="B2" s="44" t="s">
        <v>1438</v>
      </c>
      <c r="C2" s="45" t="s">
        <v>1439</v>
      </c>
      <c r="D2" s="44">
        <v>2.4</v>
      </c>
      <c r="E2" s="44">
        <v>238.0</v>
      </c>
      <c r="F2" s="44">
        <v>2.6034369E7</v>
      </c>
      <c r="G2" s="46">
        <v>1.8510486E7</v>
      </c>
      <c r="H2" s="44">
        <v>7523883.0</v>
      </c>
      <c r="I2" s="44" t="s">
        <v>4</v>
      </c>
      <c r="J2" s="44">
        <v>56000.0</v>
      </c>
    </row>
    <row r="3">
      <c r="A3" s="44" t="s">
        <v>1433</v>
      </c>
      <c r="B3" s="44" t="s">
        <v>1440</v>
      </c>
      <c r="C3" s="47" t="s">
        <v>1441</v>
      </c>
      <c r="D3" s="44">
        <v>2.83</v>
      </c>
      <c r="E3" s="44">
        <v>527.0</v>
      </c>
      <c r="F3" s="44">
        <v>2.17705273E8</v>
      </c>
      <c r="G3" s="44">
        <v>2.6211706E7</v>
      </c>
      <c r="H3" s="44">
        <v>1.91493567E8</v>
      </c>
      <c r="I3" s="44" t="s">
        <v>4</v>
      </c>
      <c r="J3" s="44">
        <v>125000.0</v>
      </c>
    </row>
    <row r="4">
      <c r="A4" s="44" t="s">
        <v>1433</v>
      </c>
      <c r="B4" s="44" t="s">
        <v>1442</v>
      </c>
      <c r="C4" s="47" t="s">
        <v>1443</v>
      </c>
      <c r="D4" s="44">
        <v>3.89</v>
      </c>
      <c r="E4" s="44">
        <v>896.0</v>
      </c>
      <c r="F4" s="44">
        <v>1.67124068E8</v>
      </c>
      <c r="G4" s="44">
        <v>1.4159792E7</v>
      </c>
      <c r="H4" s="44">
        <v>1.52964276E8</v>
      </c>
      <c r="I4" s="44" t="s">
        <v>4</v>
      </c>
      <c r="J4" s="44">
        <v>75000.0</v>
      </c>
    </row>
  </sheetData>
  <autoFilter ref="$A$1:$J$4"/>
  <hyperlinks>
    <hyperlink r:id="rId1" ref="C2"/>
    <hyperlink r:id="rId2" ref="C3"/>
    <hyperlink r:id="rId3" ref="C4"/>
  </hyperlinks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0.13"/>
    <col customWidth="1" min="3" max="3" width="16.88"/>
    <col customWidth="1" min="6" max="6" width="25.63"/>
  </cols>
  <sheetData>
    <row r="1">
      <c r="A1" s="44" t="s">
        <v>1444</v>
      </c>
    </row>
    <row r="2">
      <c r="B2" s="44" t="s">
        <v>1343</v>
      </c>
      <c r="C2" s="44">
        <v>1005000.0</v>
      </c>
    </row>
    <row r="3">
      <c r="B3" s="44" t="s">
        <v>1321</v>
      </c>
      <c r="C3" s="44">
        <v>250000.0</v>
      </c>
    </row>
    <row r="4">
      <c r="B4" s="44" t="s">
        <v>1377</v>
      </c>
      <c r="C4" s="44">
        <v>75000.0</v>
      </c>
    </row>
    <row r="5">
      <c r="B5" s="44" t="s">
        <v>1367</v>
      </c>
      <c r="C5" s="44">
        <v>100000.0</v>
      </c>
    </row>
    <row r="6">
      <c r="B6" s="44" t="s">
        <v>1429</v>
      </c>
      <c r="C6" s="44">
        <v>75000.0</v>
      </c>
    </row>
    <row r="7">
      <c r="B7" s="44" t="s">
        <v>1385</v>
      </c>
      <c r="C7" s="44">
        <v>100000.0</v>
      </c>
    </row>
    <row r="8">
      <c r="B8" s="44" t="s">
        <v>1365</v>
      </c>
      <c r="C8" s="44">
        <v>250000.0</v>
      </c>
    </row>
    <row r="9">
      <c r="B9" s="44" t="s">
        <v>1445</v>
      </c>
      <c r="C9" s="44">
        <v>250000.0</v>
      </c>
    </row>
    <row r="10">
      <c r="B10" s="44" t="s">
        <v>1430</v>
      </c>
      <c r="C10" s="44">
        <v>50000.0</v>
      </c>
    </row>
    <row r="11">
      <c r="B11" s="44" t="s">
        <v>1347</v>
      </c>
      <c r="C11" s="44">
        <v>75000.0</v>
      </c>
    </row>
    <row r="12">
      <c r="B12" s="44" t="s">
        <v>1371</v>
      </c>
      <c r="C12" s="44">
        <v>90000.0</v>
      </c>
    </row>
    <row r="13">
      <c r="B13" s="44" t="s">
        <v>1397</v>
      </c>
      <c r="C13" s="44">
        <v>150000.0</v>
      </c>
    </row>
    <row r="14">
      <c r="B14" s="44" t="s">
        <v>1435</v>
      </c>
      <c r="C14" s="44">
        <v>30000.0</v>
      </c>
    </row>
    <row r="15">
      <c r="B15" s="44" t="s">
        <v>1434</v>
      </c>
      <c r="C15" s="44">
        <v>200000.0</v>
      </c>
    </row>
    <row r="16">
      <c r="B16" s="44" t="s">
        <v>1375</v>
      </c>
      <c r="C16" s="48">
        <v>250000.0</v>
      </c>
    </row>
    <row r="17">
      <c r="B17" s="44" t="s">
        <v>1436</v>
      </c>
      <c r="C17" s="44">
        <v>150000.0</v>
      </c>
    </row>
    <row r="18">
      <c r="B18" s="44" t="s">
        <v>1431</v>
      </c>
      <c r="C18" s="44">
        <v>100000.0</v>
      </c>
    </row>
    <row r="19">
      <c r="B19" s="44" t="s">
        <v>1349</v>
      </c>
      <c r="C19" s="44">
        <v>100000.0</v>
      </c>
    </row>
    <row r="20">
      <c r="B20" s="49" t="s">
        <v>1446</v>
      </c>
      <c r="C20" s="44">
        <v>5475000.0</v>
      </c>
    </row>
    <row r="21">
      <c r="B21" s="44" t="s">
        <v>1447</v>
      </c>
      <c r="C21" s="50">
        <f>SUM('Developer ecosystem'!K103,'DApps &amp; Integrations'!K106,'Distributed decision making'!K21,'Proposer outreach'!K29,'Catalyst value onboarding'!K27,Metadata!K31,'Grow Africa, Grow Cardano'!K42,'Scale-UP Cardano’s DeFi Ecosyst'!K22,'Cardano Emerging Threat Alarm'!K10,'Multilingual resources'!K42,'DeFi and Microlending for Afric'!K13,'DLT Entrepreneurship Toolbox'!K24,'Partnerships for Global Adoptio'!K14,'NFT Business models'!K81,'Atala PRISM DID Mass-Scale Adop'!K45,'Disaster When all is at stake'!K11,'Scale-UP Cardano’s Community Hu'!K33,'Improve and Grow Auditability'!K12)</f>
        <v>131820</v>
      </c>
    </row>
    <row r="23">
      <c r="A23" s="44" t="s">
        <v>1448</v>
      </c>
      <c r="B23" s="44"/>
      <c r="C23" s="51">
        <v>3.58081E9</v>
      </c>
    </row>
    <row r="24">
      <c r="A24" s="44" t="s">
        <v>1449</v>
      </c>
      <c r="B24" s="44"/>
      <c r="C24" s="52">
        <f>C23*0.01</f>
        <v>35808100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25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10" t="s">
        <v>426</v>
      </c>
      <c r="B2" s="21" t="s">
        <v>427</v>
      </c>
      <c r="C2" s="12">
        <v>4.94</v>
      </c>
      <c r="D2" s="13">
        <v>1815.0</v>
      </c>
      <c r="E2" s="14">
        <v>2.98931842E8</v>
      </c>
      <c r="F2" s="14">
        <v>1.3495655E7</v>
      </c>
      <c r="G2" s="15">
        <f t="shared" ref="G2:G21" si="1">E2-F2</f>
        <v>285436187</v>
      </c>
      <c r="H2" s="16" t="str">
        <f>IF(F2=0,"YES",IF(E2/F2&gt;=1.15, IF(E2+F2&gt;=Validation!$C$24,"YES","NO"),"NO"))</f>
        <v>YES</v>
      </c>
      <c r="I2" s="17">
        <v>3200.0</v>
      </c>
      <c r="J2" s="18" t="str">
        <f>If(Validation!C2&gt;=I2,IF(H2="Yes","FUNDED","NOT FUNDED"),"NOT FUNDED")</f>
        <v>FUNDED</v>
      </c>
      <c r="K2" s="19">
        <f>If(Validation!C4&gt;=I2,Validation!C4-I2,Validation!C4)</f>
        <v>71800</v>
      </c>
      <c r="L2" s="20" t="str">
        <f t="shared" ref="L2:L21" si="2">If(H2="YES",IF(J2="FUNDED","","Over Budget"),"Approval Threshold")</f>
        <v/>
      </c>
    </row>
    <row r="3">
      <c r="A3" s="10" t="s">
        <v>428</v>
      </c>
      <c r="B3" s="21" t="s">
        <v>429</v>
      </c>
      <c r="C3" s="12">
        <v>4.78</v>
      </c>
      <c r="D3" s="13">
        <v>968.0</v>
      </c>
      <c r="E3" s="14">
        <v>2.56327819E8</v>
      </c>
      <c r="F3" s="14">
        <v>5831569.0</v>
      </c>
      <c r="G3" s="15">
        <f t="shared" si="1"/>
        <v>250496250</v>
      </c>
      <c r="H3" s="16" t="str">
        <f>IF(F3=0,"YES",IF(E3/F3&gt;=1.15, IF(E3+F3&gt;=Validation!$C$24,"YES","NO"),"NO"))</f>
        <v>YES</v>
      </c>
      <c r="I3" s="17">
        <v>15000.0</v>
      </c>
      <c r="J3" s="18" t="str">
        <f t="shared" ref="J3:J21" si="3">If(K2&gt;=I3,IF(H3="Yes","FUNDED","NOT FUNDED"),"NOT FUNDED")</f>
        <v>FUNDED</v>
      </c>
      <c r="K3" s="19">
        <f t="shared" ref="K3:K21" si="4">If(J3="FUNDED",IF(K2&gt;=I3,(K2-I3),K2),K2)</f>
        <v>56800</v>
      </c>
      <c r="L3" s="20" t="str">
        <f t="shared" si="2"/>
        <v/>
      </c>
    </row>
    <row r="4">
      <c r="A4" s="10" t="s">
        <v>430</v>
      </c>
      <c r="B4" s="21" t="s">
        <v>431</v>
      </c>
      <c r="C4" s="12">
        <v>4.92</v>
      </c>
      <c r="D4" s="13">
        <v>1046.0</v>
      </c>
      <c r="E4" s="14">
        <v>2.17868902E8</v>
      </c>
      <c r="F4" s="14">
        <v>8408434.0</v>
      </c>
      <c r="G4" s="15">
        <f t="shared" si="1"/>
        <v>209460468</v>
      </c>
      <c r="H4" s="16" t="str">
        <f>IF(F4=0,"YES",IF(E4/F4&gt;=1.15, IF(E4+F4&gt;=Validation!$C$24,"YES","NO"),"NO"))</f>
        <v>YES</v>
      </c>
      <c r="I4" s="17">
        <v>3650.0</v>
      </c>
      <c r="J4" s="18" t="str">
        <f t="shared" si="3"/>
        <v>FUNDED</v>
      </c>
      <c r="K4" s="19">
        <f t="shared" si="4"/>
        <v>53150</v>
      </c>
      <c r="L4" s="20" t="str">
        <f t="shared" si="2"/>
        <v/>
      </c>
    </row>
    <row r="5">
      <c r="A5" s="10" t="s">
        <v>432</v>
      </c>
      <c r="B5" s="21" t="s">
        <v>433</v>
      </c>
      <c r="C5" s="12">
        <v>4.88</v>
      </c>
      <c r="D5" s="13">
        <v>1092.0</v>
      </c>
      <c r="E5" s="14">
        <v>1.90379367E8</v>
      </c>
      <c r="F5" s="14">
        <v>1.8602365E7</v>
      </c>
      <c r="G5" s="15">
        <f t="shared" si="1"/>
        <v>171777002</v>
      </c>
      <c r="H5" s="16" t="str">
        <f>IF(F5=0,"YES",IF(E5/F5&gt;=1.15, IF(E5+F5&gt;=Validation!$C$24,"YES","NO"),"NO"))</f>
        <v>YES</v>
      </c>
      <c r="I5" s="17">
        <v>4000.0</v>
      </c>
      <c r="J5" s="18" t="str">
        <f t="shared" si="3"/>
        <v>FUNDED</v>
      </c>
      <c r="K5" s="19">
        <f t="shared" si="4"/>
        <v>49150</v>
      </c>
      <c r="L5" s="20" t="str">
        <f t="shared" si="2"/>
        <v/>
      </c>
    </row>
    <row r="6">
      <c r="A6" s="10" t="s">
        <v>434</v>
      </c>
      <c r="B6" s="21" t="s">
        <v>435</v>
      </c>
      <c r="C6" s="12">
        <v>4.7</v>
      </c>
      <c r="D6" s="13">
        <v>924.0</v>
      </c>
      <c r="E6" s="14">
        <v>1.68613001E8</v>
      </c>
      <c r="F6" s="14">
        <v>1.4012304E7</v>
      </c>
      <c r="G6" s="15">
        <f t="shared" si="1"/>
        <v>154600697</v>
      </c>
      <c r="H6" s="16" t="str">
        <f>IF(F6=0,"YES",IF(E6/F6&gt;=1.15, IF(E6+F6&gt;=Validation!$C$24,"YES","NO"),"NO"))</f>
        <v>YES</v>
      </c>
      <c r="I6" s="17">
        <v>9790.0</v>
      </c>
      <c r="J6" s="18" t="str">
        <f t="shared" si="3"/>
        <v>FUNDED</v>
      </c>
      <c r="K6" s="19">
        <f t="shared" si="4"/>
        <v>39360</v>
      </c>
      <c r="L6" s="20" t="str">
        <f t="shared" si="2"/>
        <v/>
      </c>
    </row>
    <row r="7">
      <c r="A7" s="10" t="s">
        <v>436</v>
      </c>
      <c r="B7" s="21" t="s">
        <v>437</v>
      </c>
      <c r="C7" s="12">
        <v>4.67</v>
      </c>
      <c r="D7" s="13">
        <v>671.0</v>
      </c>
      <c r="E7" s="14">
        <v>1.49380974E8</v>
      </c>
      <c r="F7" s="14">
        <v>1222662.0</v>
      </c>
      <c r="G7" s="15">
        <f t="shared" si="1"/>
        <v>148158312</v>
      </c>
      <c r="H7" s="16" t="str">
        <f>IF(F7=0,"YES",IF(E7/F7&gt;=1.15, IF(E7+F7&gt;=Validation!$C$24,"YES","NO"),"NO"))</f>
        <v>YES</v>
      </c>
      <c r="I7" s="17">
        <v>9500.0</v>
      </c>
      <c r="J7" s="18" t="str">
        <f t="shared" si="3"/>
        <v>FUNDED</v>
      </c>
      <c r="K7" s="19">
        <f t="shared" si="4"/>
        <v>29860</v>
      </c>
      <c r="L7" s="20" t="str">
        <f t="shared" si="2"/>
        <v/>
      </c>
    </row>
    <row r="8">
      <c r="A8" s="10" t="s">
        <v>438</v>
      </c>
      <c r="B8" s="21" t="s">
        <v>439</v>
      </c>
      <c r="C8" s="12">
        <v>4.64</v>
      </c>
      <c r="D8" s="13">
        <v>477.0</v>
      </c>
      <c r="E8" s="14">
        <v>1.00568953E8</v>
      </c>
      <c r="F8" s="14">
        <v>2111753.0</v>
      </c>
      <c r="G8" s="15">
        <f t="shared" si="1"/>
        <v>98457200</v>
      </c>
      <c r="H8" s="16" t="str">
        <f>IF(F8=0,"YES",IF(E8/F8&gt;=1.15, IF(E8+F8&gt;=Validation!$C$24,"YES","NO"),"NO"))</f>
        <v>YES</v>
      </c>
      <c r="I8" s="17">
        <v>7440.0</v>
      </c>
      <c r="J8" s="18" t="str">
        <f t="shared" si="3"/>
        <v>FUNDED</v>
      </c>
      <c r="K8" s="19">
        <f t="shared" si="4"/>
        <v>22420</v>
      </c>
      <c r="L8" s="20" t="str">
        <f t="shared" si="2"/>
        <v/>
      </c>
    </row>
    <row r="9">
      <c r="A9" s="10" t="s">
        <v>440</v>
      </c>
      <c r="B9" s="21" t="s">
        <v>441</v>
      </c>
      <c r="C9" s="12">
        <v>4.33</v>
      </c>
      <c r="D9" s="13">
        <v>407.0</v>
      </c>
      <c r="E9" s="14">
        <v>9.3564553E7</v>
      </c>
      <c r="F9" s="14">
        <v>2.1125635E7</v>
      </c>
      <c r="G9" s="15">
        <f t="shared" si="1"/>
        <v>72438918</v>
      </c>
      <c r="H9" s="16" t="str">
        <f>IF(F9=0,"YES",IF(E9/F9&gt;=1.15, IF(E9+F9&gt;=Validation!$C$24,"YES","NO"),"NO"))</f>
        <v>YES</v>
      </c>
      <c r="I9" s="17">
        <v>4760.0</v>
      </c>
      <c r="J9" s="18" t="str">
        <f t="shared" si="3"/>
        <v>FUNDED</v>
      </c>
      <c r="K9" s="19">
        <f t="shared" si="4"/>
        <v>17660</v>
      </c>
      <c r="L9" s="20" t="str">
        <f t="shared" si="2"/>
        <v/>
      </c>
    </row>
    <row r="10">
      <c r="A10" s="10" t="s">
        <v>442</v>
      </c>
      <c r="B10" s="21" t="s">
        <v>443</v>
      </c>
      <c r="C10" s="12">
        <v>4.25</v>
      </c>
      <c r="D10" s="13">
        <v>568.0</v>
      </c>
      <c r="E10" s="14">
        <v>9.6521438E7</v>
      </c>
      <c r="F10" s="14">
        <v>2.5528826E7</v>
      </c>
      <c r="G10" s="15">
        <f t="shared" si="1"/>
        <v>70992612</v>
      </c>
      <c r="H10" s="16" t="str">
        <f>IF(F10=0,"YES",IF(E10/F10&gt;=1.15, IF(E10+F10&gt;=Validation!$C$24,"YES","NO"),"NO"))</f>
        <v>YES</v>
      </c>
      <c r="I10" s="17">
        <v>1750.0</v>
      </c>
      <c r="J10" s="18" t="str">
        <f t="shared" si="3"/>
        <v>FUNDED</v>
      </c>
      <c r="K10" s="19">
        <f t="shared" si="4"/>
        <v>15910</v>
      </c>
      <c r="L10" s="20" t="str">
        <f t="shared" si="2"/>
        <v/>
      </c>
    </row>
    <row r="11">
      <c r="A11" s="10" t="s">
        <v>444</v>
      </c>
      <c r="B11" s="21" t="s">
        <v>445</v>
      </c>
      <c r="C11" s="12">
        <v>4.57</v>
      </c>
      <c r="D11" s="13">
        <v>544.0</v>
      </c>
      <c r="E11" s="14">
        <v>9.9708834E7</v>
      </c>
      <c r="F11" s="14">
        <v>3.3264184E7</v>
      </c>
      <c r="G11" s="15">
        <f t="shared" si="1"/>
        <v>66444650</v>
      </c>
      <c r="H11" s="16" t="str">
        <f>IF(F11=0,"YES",IF(E11/F11&gt;=1.15, IF(E11+F11&gt;=Validation!$C$24,"YES","NO"),"NO"))</f>
        <v>YES</v>
      </c>
      <c r="I11" s="17">
        <v>25000.0</v>
      </c>
      <c r="J11" s="18" t="str">
        <f t="shared" si="3"/>
        <v>NOT FUNDED</v>
      </c>
      <c r="K11" s="19">
        <f t="shared" si="4"/>
        <v>15910</v>
      </c>
      <c r="L11" s="20" t="str">
        <f t="shared" si="2"/>
        <v>Over Budget</v>
      </c>
    </row>
    <row r="12">
      <c r="A12" s="10" t="s">
        <v>446</v>
      </c>
      <c r="B12" s="21" t="s">
        <v>447</v>
      </c>
      <c r="C12" s="12">
        <v>3.83</v>
      </c>
      <c r="D12" s="13">
        <v>262.0</v>
      </c>
      <c r="E12" s="14">
        <v>5.0916049E7</v>
      </c>
      <c r="F12" s="14">
        <v>1.1773948E7</v>
      </c>
      <c r="G12" s="15">
        <f t="shared" si="1"/>
        <v>39142101</v>
      </c>
      <c r="H12" s="16" t="str">
        <f>IF(F12=0,"YES",IF(E12/F12&gt;=1.15, IF(E12+F12&gt;=Validation!$C$24,"YES","NO"),"NO"))</f>
        <v>YES</v>
      </c>
      <c r="I12" s="17">
        <v>12000.0</v>
      </c>
      <c r="J12" s="18" t="str">
        <f t="shared" si="3"/>
        <v>FUNDED</v>
      </c>
      <c r="K12" s="19">
        <f t="shared" si="4"/>
        <v>3910</v>
      </c>
      <c r="L12" s="20" t="str">
        <f t="shared" si="2"/>
        <v/>
      </c>
    </row>
    <row r="13">
      <c r="A13" s="10" t="s">
        <v>448</v>
      </c>
      <c r="B13" s="21" t="s">
        <v>449</v>
      </c>
      <c r="C13" s="12">
        <v>3.96</v>
      </c>
      <c r="D13" s="13">
        <v>359.0</v>
      </c>
      <c r="E13" s="14">
        <v>4.9879596E7</v>
      </c>
      <c r="F13" s="14">
        <v>1.9829021E7</v>
      </c>
      <c r="G13" s="15">
        <f t="shared" si="1"/>
        <v>30050575</v>
      </c>
      <c r="H13" s="16" t="str">
        <f>IF(F13=0,"YES",IF(E13/F13&gt;=1.15, IF(E13+F13&gt;=Validation!$C$24,"YES","NO"),"NO"))</f>
        <v>YES</v>
      </c>
      <c r="I13" s="17">
        <v>4000.0</v>
      </c>
      <c r="J13" s="18" t="str">
        <f t="shared" si="3"/>
        <v>NOT FUNDED</v>
      </c>
      <c r="K13" s="19">
        <f t="shared" si="4"/>
        <v>3910</v>
      </c>
      <c r="L13" s="20" t="str">
        <f t="shared" si="2"/>
        <v>Over Budget</v>
      </c>
    </row>
    <row r="14">
      <c r="A14" s="10" t="s">
        <v>450</v>
      </c>
      <c r="B14" s="21" t="s">
        <v>451</v>
      </c>
      <c r="C14" s="12">
        <v>4.27</v>
      </c>
      <c r="D14" s="13">
        <v>461.0</v>
      </c>
      <c r="E14" s="14">
        <v>6.8828412E7</v>
      </c>
      <c r="F14" s="14">
        <v>3.9357775E7</v>
      </c>
      <c r="G14" s="15">
        <f t="shared" si="1"/>
        <v>29470637</v>
      </c>
      <c r="H14" s="16" t="str">
        <f>IF(F14=0,"YES",IF(E14/F14&gt;=1.15, IF(E14+F14&gt;=Validation!$C$24,"YES","NO"),"NO"))</f>
        <v>YES</v>
      </c>
      <c r="I14" s="17">
        <v>25000.0</v>
      </c>
      <c r="J14" s="18" t="str">
        <f t="shared" si="3"/>
        <v>NOT FUNDED</v>
      </c>
      <c r="K14" s="19">
        <f t="shared" si="4"/>
        <v>3910</v>
      </c>
      <c r="L14" s="20" t="str">
        <f t="shared" si="2"/>
        <v>Over Budget</v>
      </c>
    </row>
    <row r="15">
      <c r="A15" s="10" t="s">
        <v>452</v>
      </c>
      <c r="B15" s="21" t="s">
        <v>453</v>
      </c>
      <c r="C15" s="12">
        <v>3.92</v>
      </c>
      <c r="D15" s="13">
        <v>268.0</v>
      </c>
      <c r="E15" s="14">
        <v>3.7362034E7</v>
      </c>
      <c r="F15" s="14">
        <v>1.7962301E7</v>
      </c>
      <c r="G15" s="15">
        <f t="shared" si="1"/>
        <v>19399733</v>
      </c>
      <c r="H15" s="16" t="str">
        <f>IF(F15=0,"YES",IF(E15/F15&gt;=1.15, IF(E15+F15&gt;=Validation!$C$24,"YES","NO"),"NO"))</f>
        <v>YES</v>
      </c>
      <c r="I15" s="17">
        <v>10600.0</v>
      </c>
      <c r="J15" s="18" t="str">
        <f t="shared" si="3"/>
        <v>NOT FUNDED</v>
      </c>
      <c r="K15" s="19">
        <f t="shared" si="4"/>
        <v>3910</v>
      </c>
      <c r="L15" s="20" t="str">
        <f t="shared" si="2"/>
        <v>Over Budget</v>
      </c>
    </row>
    <row r="16">
      <c r="A16" s="10" t="s">
        <v>454</v>
      </c>
      <c r="B16" s="21" t="s">
        <v>455</v>
      </c>
      <c r="C16" s="12">
        <v>4.22</v>
      </c>
      <c r="D16" s="13">
        <v>346.0</v>
      </c>
      <c r="E16" s="14">
        <v>5.2851175E7</v>
      </c>
      <c r="F16" s="14">
        <v>3.64451E7</v>
      </c>
      <c r="G16" s="15">
        <f t="shared" si="1"/>
        <v>16406075</v>
      </c>
      <c r="H16" s="16" t="str">
        <f>IF(F16=0,"YES",IF(E16/F16&gt;=1.15, IF(E16+F16&gt;=Validation!$C$24,"YES","NO"),"NO"))</f>
        <v>YES</v>
      </c>
      <c r="I16" s="17">
        <v>50000.0</v>
      </c>
      <c r="J16" s="18" t="str">
        <f t="shared" si="3"/>
        <v>NOT FUNDED</v>
      </c>
      <c r="K16" s="19">
        <f t="shared" si="4"/>
        <v>3910</v>
      </c>
      <c r="L16" s="20" t="str">
        <f t="shared" si="2"/>
        <v>Over Budget</v>
      </c>
    </row>
    <row r="17">
      <c r="A17" s="10" t="s">
        <v>456</v>
      </c>
      <c r="B17" s="21" t="s">
        <v>457</v>
      </c>
      <c r="C17" s="12">
        <v>3.5</v>
      </c>
      <c r="D17" s="13">
        <v>303.0</v>
      </c>
      <c r="E17" s="14">
        <v>5.1346949E7</v>
      </c>
      <c r="F17" s="14">
        <v>3.8418575E7</v>
      </c>
      <c r="G17" s="15">
        <f t="shared" si="1"/>
        <v>12928374</v>
      </c>
      <c r="H17" s="16" t="str">
        <f>IF(F17=0,"YES",IF(E17/F17&gt;=1.15, IF(E17+F17&gt;=Validation!$C$24,"YES","NO"),"NO"))</f>
        <v>YES</v>
      </c>
      <c r="I17" s="17">
        <v>9000.0</v>
      </c>
      <c r="J17" s="18" t="str">
        <f t="shared" si="3"/>
        <v>NOT FUNDED</v>
      </c>
      <c r="K17" s="19">
        <f t="shared" si="4"/>
        <v>3910</v>
      </c>
      <c r="L17" s="20" t="str">
        <f t="shared" si="2"/>
        <v>Over Budget</v>
      </c>
    </row>
    <row r="18">
      <c r="A18" s="10" t="s">
        <v>458</v>
      </c>
      <c r="B18" s="21" t="s">
        <v>459</v>
      </c>
      <c r="C18" s="12">
        <v>3.25</v>
      </c>
      <c r="D18" s="13">
        <v>222.0</v>
      </c>
      <c r="E18" s="14">
        <v>3.5526397E7</v>
      </c>
      <c r="F18" s="14">
        <v>2.6487363E7</v>
      </c>
      <c r="G18" s="15">
        <f t="shared" si="1"/>
        <v>9039034</v>
      </c>
      <c r="H18" s="16" t="str">
        <f>IF(F18=0,"YES",IF(E18/F18&gt;=1.15, IF(E18+F18&gt;=Validation!$C$24,"YES","NO"),"NO"))</f>
        <v>YES</v>
      </c>
      <c r="I18" s="17">
        <v>6000.0</v>
      </c>
      <c r="J18" s="18" t="str">
        <f t="shared" si="3"/>
        <v>NOT FUNDED</v>
      </c>
      <c r="K18" s="19">
        <f t="shared" si="4"/>
        <v>3910</v>
      </c>
      <c r="L18" s="20" t="str">
        <f t="shared" si="2"/>
        <v>Over Budget</v>
      </c>
    </row>
    <row r="19">
      <c r="A19" s="10" t="s">
        <v>460</v>
      </c>
      <c r="B19" s="21" t="s">
        <v>461</v>
      </c>
      <c r="C19" s="12">
        <v>2.33</v>
      </c>
      <c r="D19" s="13">
        <v>286.0</v>
      </c>
      <c r="E19" s="14">
        <v>3.3147106E7</v>
      </c>
      <c r="F19" s="14">
        <v>3.7366782E7</v>
      </c>
      <c r="G19" s="15">
        <f t="shared" si="1"/>
        <v>-4219676</v>
      </c>
      <c r="H19" s="16" t="str">
        <f>IF(F19=0,"YES",IF(E19/F19&gt;=1.15, IF(E19+F19&gt;=Validation!$C$24,"YES","NO"),"NO"))</f>
        <v>NO</v>
      </c>
      <c r="I19" s="17">
        <v>1.0</v>
      </c>
      <c r="J19" s="18" t="str">
        <f t="shared" si="3"/>
        <v>NOT FUNDED</v>
      </c>
      <c r="K19" s="19">
        <f t="shared" si="4"/>
        <v>3910</v>
      </c>
      <c r="L19" s="20" t="str">
        <f t="shared" si="2"/>
        <v>Approval Threshold</v>
      </c>
    </row>
    <row r="20">
      <c r="A20" s="10" t="s">
        <v>462</v>
      </c>
      <c r="B20" s="21" t="s">
        <v>463</v>
      </c>
      <c r="C20" s="12">
        <v>3.42</v>
      </c>
      <c r="D20" s="13">
        <v>304.0</v>
      </c>
      <c r="E20" s="14">
        <v>2.9660461E7</v>
      </c>
      <c r="F20" s="14">
        <v>4.3718304E7</v>
      </c>
      <c r="G20" s="15">
        <f t="shared" si="1"/>
        <v>-14057843</v>
      </c>
      <c r="H20" s="16" t="str">
        <f>IF(F20=0,"YES",IF(E20/F20&gt;=1.15, IF(E20+F20&gt;=Validation!$C$24,"YES","NO"),"NO"))</f>
        <v>NO</v>
      </c>
      <c r="I20" s="17">
        <v>50000.0</v>
      </c>
      <c r="J20" s="18" t="str">
        <f t="shared" si="3"/>
        <v>NOT FUNDED</v>
      </c>
      <c r="K20" s="19">
        <f t="shared" si="4"/>
        <v>3910</v>
      </c>
      <c r="L20" s="20" t="str">
        <f t="shared" si="2"/>
        <v>Approval Threshold</v>
      </c>
    </row>
    <row r="21">
      <c r="A21" s="10" t="s">
        <v>464</v>
      </c>
      <c r="B21" s="21" t="s">
        <v>465</v>
      </c>
      <c r="C21" s="12">
        <v>1.44</v>
      </c>
      <c r="D21" s="13">
        <v>268.0</v>
      </c>
      <c r="E21" s="14">
        <v>2.0247888E7</v>
      </c>
      <c r="F21" s="14">
        <v>3.6509779E7</v>
      </c>
      <c r="G21" s="15">
        <f t="shared" si="1"/>
        <v>-16261891</v>
      </c>
      <c r="H21" s="16" t="str">
        <f>IF(F21=0,"YES",IF(E21/F21&gt;=1.15, IF(E21+F21&gt;=Validation!$C$24,"YES","NO"),"NO"))</f>
        <v>NO</v>
      </c>
      <c r="I21" s="17">
        <v>10000.0</v>
      </c>
      <c r="J21" s="18" t="str">
        <f t="shared" si="3"/>
        <v>NOT FUNDED</v>
      </c>
      <c r="K21" s="19">
        <f t="shared" si="4"/>
        <v>3910</v>
      </c>
      <c r="L21" s="20" t="str">
        <f t="shared" si="2"/>
        <v>Approval Threshold</v>
      </c>
    </row>
  </sheetData>
  <autoFilter ref="$A$1:$I$21">
    <sortState ref="A1:I21">
      <sortCondition descending="1" ref="G1:G21"/>
      <sortCondition ref="A1:A21"/>
    </sortState>
  </autoFilter>
  <conditionalFormatting sqref="J2:J21">
    <cfRule type="cellIs" dxfId="0" priority="1" operator="equal">
      <formula>"FUNDED"</formula>
    </cfRule>
  </conditionalFormatting>
  <conditionalFormatting sqref="J2:J21">
    <cfRule type="cellIs" dxfId="1" priority="2" operator="equal">
      <formula>"NOT FUNDED"</formula>
    </cfRule>
  </conditionalFormatting>
  <conditionalFormatting sqref="L2:L21">
    <cfRule type="cellIs" dxfId="0" priority="3" operator="greaterThan">
      <formula>999</formula>
    </cfRule>
  </conditionalFormatting>
  <conditionalFormatting sqref="L2:L21">
    <cfRule type="cellIs" dxfId="0" priority="4" operator="greaterThan">
      <formula>999</formula>
    </cfRule>
  </conditionalFormatting>
  <conditionalFormatting sqref="L2:L21">
    <cfRule type="containsText" dxfId="1" priority="5" operator="containsText" text="NOT FUNDED">
      <formula>NOT(ISERROR(SEARCH(("NOT FUNDED"),(L2))))</formula>
    </cfRule>
  </conditionalFormatting>
  <conditionalFormatting sqref="L2:L21">
    <cfRule type="cellIs" dxfId="2" priority="6" operator="equal">
      <formula>"Over Budget"</formula>
    </cfRule>
  </conditionalFormatting>
  <conditionalFormatting sqref="L2:L21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466</v>
      </c>
      <c r="B2" s="26" t="s">
        <v>467</v>
      </c>
      <c r="C2" s="27">
        <v>4.17</v>
      </c>
      <c r="D2" s="28">
        <v>540.0</v>
      </c>
      <c r="E2" s="29">
        <v>2.71712743E8</v>
      </c>
      <c r="F2" s="29">
        <v>2.5151976E7</v>
      </c>
      <c r="G2" s="15">
        <f t="shared" ref="G2:G29" si="1">E2-F2</f>
        <v>246560767</v>
      </c>
      <c r="H2" s="16" t="str">
        <f>IF(F2=0,"YES",IF(E2/F2&gt;=1.15, IF(E2+F2&gt;=Validation!$C$24,"YES","NO"),"NO"))</f>
        <v>YES</v>
      </c>
      <c r="I2" s="30">
        <v>6370.0</v>
      </c>
      <c r="J2" s="18" t="str">
        <f>If(Validation!C2&gt;=I2,IF(H2="Yes","FUNDED","NOT FUNDED"),"NOT FUNDED")</f>
        <v>FUNDED</v>
      </c>
      <c r="K2" s="19">
        <f>If(Validation!C5&gt;=I2,Validation!C5-I2,Validation!C5)</f>
        <v>93630</v>
      </c>
      <c r="L2" s="20" t="str">
        <f t="shared" ref="L2:L29" si="2">If(H2="YES",IF(J2="FUNDED","","Over Budget"),"Approval Threshold")</f>
        <v/>
      </c>
    </row>
    <row r="3">
      <c r="A3" s="25" t="s">
        <v>468</v>
      </c>
      <c r="B3" s="26" t="s">
        <v>469</v>
      </c>
      <c r="C3" s="27">
        <v>4.89</v>
      </c>
      <c r="D3" s="28">
        <v>1216.0</v>
      </c>
      <c r="E3" s="29">
        <v>2.64073555E8</v>
      </c>
      <c r="F3" s="29">
        <v>1.8186363E7</v>
      </c>
      <c r="G3" s="15">
        <f t="shared" si="1"/>
        <v>245887192</v>
      </c>
      <c r="H3" s="16" t="str">
        <f>IF(F3=0,"YES",IF(E3/F3&gt;=1.15, IF(E3+F3&gt;=Validation!$C$24,"YES","NO"),"NO"))</f>
        <v>YES</v>
      </c>
      <c r="I3" s="30">
        <v>20000.0</v>
      </c>
      <c r="J3" s="18" t="str">
        <f t="shared" ref="J3:J29" si="3">If(K2&gt;=I3,IF(H3="Yes","FUNDED","NOT FUNDED"),"NOT FUNDED")</f>
        <v>FUNDED</v>
      </c>
      <c r="K3" s="19">
        <f t="shared" ref="K3:K29" si="4">If(J3="FUNDED",IF(K2&gt;=I3,(K2-I3),K2),K2)</f>
        <v>73630</v>
      </c>
      <c r="L3" s="20" t="str">
        <f t="shared" si="2"/>
        <v/>
      </c>
    </row>
    <row r="4">
      <c r="A4" s="25" t="s">
        <v>470</v>
      </c>
      <c r="B4" s="26" t="s">
        <v>471</v>
      </c>
      <c r="C4" s="27">
        <v>4.92</v>
      </c>
      <c r="D4" s="28">
        <v>1420.0</v>
      </c>
      <c r="E4" s="29">
        <v>2.35195525E8</v>
      </c>
      <c r="F4" s="29">
        <v>1.6676082E7</v>
      </c>
      <c r="G4" s="15">
        <f t="shared" si="1"/>
        <v>218519443</v>
      </c>
      <c r="H4" s="16" t="str">
        <f>IF(F4=0,"YES",IF(E4/F4&gt;=1.15, IF(E4+F4&gt;=Validation!$C$24,"YES","NO"),"NO"))</f>
        <v>YES</v>
      </c>
      <c r="I4" s="30">
        <v>12690.0</v>
      </c>
      <c r="J4" s="18" t="str">
        <f t="shared" si="3"/>
        <v>FUNDED</v>
      </c>
      <c r="K4" s="19">
        <f t="shared" si="4"/>
        <v>60940</v>
      </c>
      <c r="L4" s="20" t="str">
        <f t="shared" si="2"/>
        <v/>
      </c>
    </row>
    <row r="5">
      <c r="A5" s="25" t="s">
        <v>472</v>
      </c>
      <c r="B5" s="26" t="s">
        <v>473</v>
      </c>
      <c r="C5" s="27">
        <v>4.61</v>
      </c>
      <c r="D5" s="28">
        <v>584.0</v>
      </c>
      <c r="E5" s="29">
        <v>1.27644309E8</v>
      </c>
      <c r="F5" s="29">
        <v>1.4907178E7</v>
      </c>
      <c r="G5" s="15">
        <f t="shared" si="1"/>
        <v>112737131</v>
      </c>
      <c r="H5" s="16" t="str">
        <f>IF(F5=0,"YES",IF(E5/F5&gt;=1.15, IF(E5+F5&gt;=Validation!$C$24,"YES","NO"),"NO"))</f>
        <v>YES</v>
      </c>
      <c r="I5" s="30">
        <v>10000.0</v>
      </c>
      <c r="J5" s="18" t="str">
        <f t="shared" si="3"/>
        <v>FUNDED</v>
      </c>
      <c r="K5" s="19">
        <f t="shared" si="4"/>
        <v>50940</v>
      </c>
      <c r="L5" s="20" t="str">
        <f t="shared" si="2"/>
        <v/>
      </c>
    </row>
    <row r="6">
      <c r="A6" s="25" t="s">
        <v>474</v>
      </c>
      <c r="B6" s="26" t="s">
        <v>475</v>
      </c>
      <c r="C6" s="27">
        <v>4.5</v>
      </c>
      <c r="D6" s="28">
        <v>523.0</v>
      </c>
      <c r="E6" s="29">
        <v>1.02887804E8</v>
      </c>
      <c r="F6" s="29">
        <v>4037684.0</v>
      </c>
      <c r="G6" s="15">
        <f t="shared" si="1"/>
        <v>98850120</v>
      </c>
      <c r="H6" s="16" t="str">
        <f>IF(F6=0,"YES",IF(E6/F6&gt;=1.15, IF(E6+F6&gt;=Validation!$C$24,"YES","NO"),"NO"))</f>
        <v>YES</v>
      </c>
      <c r="I6" s="30">
        <v>39000.0</v>
      </c>
      <c r="J6" s="18" t="str">
        <f t="shared" si="3"/>
        <v>FUNDED</v>
      </c>
      <c r="K6" s="19">
        <f t="shared" si="4"/>
        <v>11940</v>
      </c>
      <c r="L6" s="20" t="str">
        <f t="shared" si="2"/>
        <v/>
      </c>
    </row>
    <row r="7">
      <c r="A7" s="25" t="s">
        <v>476</v>
      </c>
      <c r="B7" s="26" t="s">
        <v>477</v>
      </c>
      <c r="C7" s="27">
        <v>4.61</v>
      </c>
      <c r="D7" s="28">
        <v>505.0</v>
      </c>
      <c r="E7" s="29">
        <v>1.05069066E8</v>
      </c>
      <c r="F7" s="29">
        <v>1.9347335E7</v>
      </c>
      <c r="G7" s="15">
        <f t="shared" si="1"/>
        <v>85721731</v>
      </c>
      <c r="H7" s="16" t="str">
        <f>IF(F7=0,"YES",IF(E7/F7&gt;=1.15, IF(E7+F7&gt;=Validation!$C$24,"YES","NO"),"NO"))</f>
        <v>YES</v>
      </c>
      <c r="I7" s="30">
        <v>13804.0</v>
      </c>
      <c r="J7" s="18" t="str">
        <f t="shared" si="3"/>
        <v>NOT FUNDED</v>
      </c>
      <c r="K7" s="19">
        <f t="shared" si="4"/>
        <v>11940</v>
      </c>
      <c r="L7" s="20" t="str">
        <f t="shared" si="2"/>
        <v>Over Budget</v>
      </c>
    </row>
    <row r="8">
      <c r="A8" s="25" t="s">
        <v>478</v>
      </c>
      <c r="B8" s="26" t="s">
        <v>479</v>
      </c>
      <c r="C8" s="27">
        <v>4.0</v>
      </c>
      <c r="D8" s="28">
        <v>345.0</v>
      </c>
      <c r="E8" s="29">
        <v>8.7162839E7</v>
      </c>
      <c r="F8" s="29">
        <v>2.2200636E7</v>
      </c>
      <c r="G8" s="15">
        <f t="shared" si="1"/>
        <v>64962203</v>
      </c>
      <c r="H8" s="16" t="str">
        <f>IF(F8=0,"YES",IF(E8/F8&gt;=1.15, IF(E8+F8&gt;=Validation!$C$24,"YES","NO"),"NO"))</f>
        <v>YES</v>
      </c>
      <c r="I8" s="30">
        <v>15000.0</v>
      </c>
      <c r="J8" s="18" t="str">
        <f t="shared" si="3"/>
        <v>NOT FUNDED</v>
      </c>
      <c r="K8" s="19">
        <f t="shared" si="4"/>
        <v>11940</v>
      </c>
      <c r="L8" s="20" t="str">
        <f t="shared" si="2"/>
        <v>Over Budget</v>
      </c>
    </row>
    <row r="9">
      <c r="A9" s="25" t="s">
        <v>480</v>
      </c>
      <c r="B9" s="26" t="s">
        <v>481</v>
      </c>
      <c r="C9" s="27">
        <v>4.25</v>
      </c>
      <c r="D9" s="28">
        <v>435.0</v>
      </c>
      <c r="E9" s="29">
        <v>6.9491191E7</v>
      </c>
      <c r="F9" s="29">
        <v>9706455.0</v>
      </c>
      <c r="G9" s="15">
        <f t="shared" si="1"/>
        <v>59784736</v>
      </c>
      <c r="H9" s="16" t="str">
        <f>IF(F9=0,"YES",IF(E9/F9&gt;=1.15, IF(E9+F9&gt;=Validation!$C$24,"YES","NO"),"NO"))</f>
        <v>YES</v>
      </c>
      <c r="I9" s="30">
        <v>30000.0</v>
      </c>
      <c r="J9" s="18" t="str">
        <f t="shared" si="3"/>
        <v>NOT FUNDED</v>
      </c>
      <c r="K9" s="19">
        <f t="shared" si="4"/>
        <v>11940</v>
      </c>
      <c r="L9" s="20" t="str">
        <f t="shared" si="2"/>
        <v>Over Budget</v>
      </c>
    </row>
    <row r="10">
      <c r="A10" s="31" t="s">
        <v>482</v>
      </c>
      <c r="B10" s="32" t="s">
        <v>483</v>
      </c>
      <c r="C10" s="27">
        <v>4.17</v>
      </c>
      <c r="D10" s="28">
        <v>453.0</v>
      </c>
      <c r="E10" s="29">
        <v>7.9037938E7</v>
      </c>
      <c r="F10" s="29">
        <v>2.6192386E7</v>
      </c>
      <c r="G10" s="15">
        <f t="shared" si="1"/>
        <v>52845552</v>
      </c>
      <c r="H10" s="16" t="str">
        <f>IF(F10=0,"YES",IF(E10/F10&gt;=1.15, IF(E10+F10&gt;=Validation!$C$24,"YES","NO"),"NO"))</f>
        <v>YES</v>
      </c>
      <c r="I10" s="30">
        <v>5000.0</v>
      </c>
      <c r="J10" s="18" t="str">
        <f t="shared" si="3"/>
        <v>FUNDED</v>
      </c>
      <c r="K10" s="19">
        <f t="shared" si="4"/>
        <v>6940</v>
      </c>
      <c r="L10" s="20" t="str">
        <f t="shared" si="2"/>
        <v/>
      </c>
    </row>
    <row r="11">
      <c r="A11" s="25" t="s">
        <v>484</v>
      </c>
      <c r="B11" s="26" t="s">
        <v>485</v>
      </c>
      <c r="C11" s="27">
        <v>3.89</v>
      </c>
      <c r="D11" s="28">
        <v>327.0</v>
      </c>
      <c r="E11" s="29">
        <v>5.6117324E7</v>
      </c>
      <c r="F11" s="29">
        <v>2.1332279E7</v>
      </c>
      <c r="G11" s="15">
        <f t="shared" si="1"/>
        <v>34785045</v>
      </c>
      <c r="H11" s="16" t="str">
        <f>IF(F11=0,"YES",IF(E11/F11&gt;=1.15, IF(E11+F11&gt;=Validation!$C$24,"YES","NO"),"NO"))</f>
        <v>YES</v>
      </c>
      <c r="I11" s="30">
        <v>4900.0</v>
      </c>
      <c r="J11" s="18" t="str">
        <f t="shared" si="3"/>
        <v>FUNDED</v>
      </c>
      <c r="K11" s="19">
        <f t="shared" si="4"/>
        <v>2040</v>
      </c>
      <c r="L11" s="20" t="str">
        <f t="shared" si="2"/>
        <v/>
      </c>
    </row>
    <row r="12">
      <c r="A12" s="25" t="s">
        <v>486</v>
      </c>
      <c r="B12" s="26" t="s">
        <v>487</v>
      </c>
      <c r="C12" s="27">
        <v>4.0</v>
      </c>
      <c r="D12" s="28">
        <v>330.0</v>
      </c>
      <c r="E12" s="29">
        <v>5.5670502E7</v>
      </c>
      <c r="F12" s="29">
        <v>2.330993E7</v>
      </c>
      <c r="G12" s="15">
        <f t="shared" si="1"/>
        <v>32360572</v>
      </c>
      <c r="H12" s="16" t="str">
        <f>IF(F12=0,"YES",IF(E12/F12&gt;=1.15, IF(E12+F12&gt;=Validation!$C$24,"YES","NO"),"NO"))</f>
        <v>YES</v>
      </c>
      <c r="I12" s="30">
        <v>20000.0</v>
      </c>
      <c r="J12" s="18" t="str">
        <f t="shared" si="3"/>
        <v>NOT FUNDED</v>
      </c>
      <c r="K12" s="19">
        <f t="shared" si="4"/>
        <v>2040</v>
      </c>
      <c r="L12" s="20" t="str">
        <f t="shared" si="2"/>
        <v>Over Budget</v>
      </c>
    </row>
    <row r="13">
      <c r="A13" s="25" t="s">
        <v>488</v>
      </c>
      <c r="B13" s="26" t="s">
        <v>489</v>
      </c>
      <c r="C13" s="27">
        <v>3.73</v>
      </c>
      <c r="D13" s="28">
        <v>312.0</v>
      </c>
      <c r="E13" s="29">
        <v>5.0733617E7</v>
      </c>
      <c r="F13" s="29">
        <v>2.3638522E7</v>
      </c>
      <c r="G13" s="15">
        <f t="shared" si="1"/>
        <v>27095095</v>
      </c>
      <c r="H13" s="16" t="str">
        <f>IF(F13=0,"YES",IF(E13/F13&gt;=1.15, IF(E13+F13&gt;=Validation!$C$24,"YES","NO"),"NO"))</f>
        <v>YES</v>
      </c>
      <c r="I13" s="30">
        <v>37800.0</v>
      </c>
      <c r="J13" s="18" t="str">
        <f t="shared" si="3"/>
        <v>NOT FUNDED</v>
      </c>
      <c r="K13" s="19">
        <f t="shared" si="4"/>
        <v>2040</v>
      </c>
      <c r="L13" s="20" t="str">
        <f t="shared" si="2"/>
        <v>Over Budget</v>
      </c>
    </row>
    <row r="14">
      <c r="A14" s="25" t="s">
        <v>490</v>
      </c>
      <c r="B14" s="26" t="s">
        <v>491</v>
      </c>
      <c r="C14" s="27">
        <v>3.92</v>
      </c>
      <c r="D14" s="28">
        <v>252.0</v>
      </c>
      <c r="E14" s="29">
        <v>2.7657022E7</v>
      </c>
      <c r="F14" s="29">
        <v>8699502.0</v>
      </c>
      <c r="G14" s="15">
        <f t="shared" si="1"/>
        <v>18957520</v>
      </c>
      <c r="H14" s="16" t="str">
        <f>IF(F14=0,"YES",IF(E14/F14&gt;=1.15, IF(E14+F14&gt;=Validation!$C$24,"YES","NO"),"NO"))</f>
        <v>YES</v>
      </c>
      <c r="I14" s="30">
        <v>1717.0</v>
      </c>
      <c r="J14" s="18" t="str">
        <f t="shared" si="3"/>
        <v>FUNDED</v>
      </c>
      <c r="K14" s="19">
        <f t="shared" si="4"/>
        <v>323</v>
      </c>
      <c r="L14" s="20" t="str">
        <f t="shared" si="2"/>
        <v/>
      </c>
    </row>
    <row r="15">
      <c r="A15" s="25" t="s">
        <v>492</v>
      </c>
      <c r="B15" s="26" t="s">
        <v>493</v>
      </c>
      <c r="C15" s="27">
        <v>1.0</v>
      </c>
      <c r="D15" s="28">
        <v>238.0</v>
      </c>
      <c r="E15" s="29">
        <v>2.5000553E7</v>
      </c>
      <c r="F15" s="29">
        <v>1.7207209E7</v>
      </c>
      <c r="G15" s="15">
        <f t="shared" si="1"/>
        <v>7793344</v>
      </c>
      <c r="H15" s="16" t="str">
        <f>IF(F15=0,"YES",IF(E15/F15&gt;=1.15, IF(E15+F15&gt;=Validation!$C$24,"YES","NO"),"NO"))</f>
        <v>YES</v>
      </c>
      <c r="I15" s="30">
        <v>250.0</v>
      </c>
      <c r="J15" s="18" t="str">
        <f t="shared" si="3"/>
        <v>FUNDED</v>
      </c>
      <c r="K15" s="19">
        <f t="shared" si="4"/>
        <v>73</v>
      </c>
      <c r="L15" s="20" t="str">
        <f t="shared" si="2"/>
        <v/>
      </c>
    </row>
    <row r="16">
      <c r="A16" s="25" t="s">
        <v>494</v>
      </c>
      <c r="B16" s="26" t="s">
        <v>495</v>
      </c>
      <c r="C16" s="27">
        <v>3.87</v>
      </c>
      <c r="D16" s="28">
        <v>248.0</v>
      </c>
      <c r="E16" s="29">
        <v>2.2443598E7</v>
      </c>
      <c r="F16" s="29">
        <v>1.4757887E7</v>
      </c>
      <c r="G16" s="15">
        <f t="shared" si="1"/>
        <v>7685711</v>
      </c>
      <c r="H16" s="16" t="str">
        <f>IF(F16=0,"YES",IF(E16/F16&gt;=1.15, IF(E16+F16&gt;=Validation!$C$24,"YES","NO"),"NO"))</f>
        <v>YES</v>
      </c>
      <c r="I16" s="30">
        <v>33000.0</v>
      </c>
      <c r="J16" s="18" t="str">
        <f t="shared" si="3"/>
        <v>NOT FUNDED</v>
      </c>
      <c r="K16" s="19">
        <f t="shared" si="4"/>
        <v>73</v>
      </c>
      <c r="L16" s="20" t="str">
        <f t="shared" si="2"/>
        <v>Over Budget</v>
      </c>
    </row>
    <row r="17">
      <c r="A17" s="25" t="s">
        <v>496</v>
      </c>
      <c r="B17" s="26" t="s">
        <v>497</v>
      </c>
      <c r="C17" s="27">
        <v>2.67</v>
      </c>
      <c r="D17" s="28">
        <v>348.0</v>
      </c>
      <c r="E17" s="29">
        <v>3.8428064E7</v>
      </c>
      <c r="F17" s="29">
        <v>3.1111812E7</v>
      </c>
      <c r="G17" s="15">
        <f t="shared" si="1"/>
        <v>7316252</v>
      </c>
      <c r="H17" s="16" t="str">
        <f>IF(F17=0,"YES",IF(E17/F17&gt;=1.15, IF(E17+F17&gt;=Validation!$C$24,"YES","NO"),"NO"))</f>
        <v>YES</v>
      </c>
      <c r="I17" s="30">
        <v>56000.0</v>
      </c>
      <c r="J17" s="18" t="str">
        <f t="shared" si="3"/>
        <v>NOT FUNDED</v>
      </c>
      <c r="K17" s="19">
        <f t="shared" si="4"/>
        <v>73</v>
      </c>
      <c r="L17" s="20" t="str">
        <f t="shared" si="2"/>
        <v>Over Budget</v>
      </c>
    </row>
    <row r="18">
      <c r="A18" s="25" t="s">
        <v>498</v>
      </c>
      <c r="B18" s="26" t="s">
        <v>499</v>
      </c>
      <c r="C18" s="27">
        <v>2.42</v>
      </c>
      <c r="D18" s="28">
        <v>227.0</v>
      </c>
      <c r="E18" s="29">
        <v>2.3661631E7</v>
      </c>
      <c r="F18" s="29">
        <v>1.9604884E7</v>
      </c>
      <c r="G18" s="15">
        <f t="shared" si="1"/>
        <v>4056747</v>
      </c>
      <c r="H18" s="16" t="str">
        <f>IF(F18=0,"YES",IF(E18/F18&gt;=1.15, IF(E18+F18&gt;=Validation!$C$24,"YES","NO"),"NO"))</f>
        <v>YES</v>
      </c>
      <c r="I18" s="30">
        <v>10420.0</v>
      </c>
      <c r="J18" s="18" t="str">
        <f t="shared" si="3"/>
        <v>NOT FUNDED</v>
      </c>
      <c r="K18" s="19">
        <f t="shared" si="4"/>
        <v>73</v>
      </c>
      <c r="L18" s="20" t="str">
        <f t="shared" si="2"/>
        <v>Over Budget</v>
      </c>
    </row>
    <row r="19">
      <c r="A19" s="25" t="s">
        <v>500</v>
      </c>
      <c r="B19" s="26" t="s">
        <v>501</v>
      </c>
      <c r="C19" s="27">
        <v>1.19</v>
      </c>
      <c r="D19" s="28">
        <v>206.0</v>
      </c>
      <c r="E19" s="29">
        <v>1.974052E7</v>
      </c>
      <c r="F19" s="29">
        <v>2.0586656E7</v>
      </c>
      <c r="G19" s="15">
        <f t="shared" si="1"/>
        <v>-846136</v>
      </c>
      <c r="H19" s="16" t="str">
        <f>IF(F19=0,"YES",IF(E19/F19&gt;=1.15, IF(E19+F19&gt;=Validation!$C$24,"YES","NO"),"NO"))</f>
        <v>NO</v>
      </c>
      <c r="I19" s="30">
        <v>7500.0</v>
      </c>
      <c r="J19" s="18" t="str">
        <f t="shared" si="3"/>
        <v>NOT FUNDED</v>
      </c>
      <c r="K19" s="19">
        <f t="shared" si="4"/>
        <v>73</v>
      </c>
      <c r="L19" s="20" t="str">
        <f t="shared" si="2"/>
        <v>Approval Threshold</v>
      </c>
    </row>
    <row r="20">
      <c r="A20" s="25" t="s">
        <v>502</v>
      </c>
      <c r="B20" s="26" t="s">
        <v>503</v>
      </c>
      <c r="C20" s="27">
        <v>2.0</v>
      </c>
      <c r="D20" s="28">
        <v>205.0</v>
      </c>
      <c r="E20" s="29">
        <v>2.6385093E7</v>
      </c>
      <c r="F20" s="29">
        <v>2.8381305E7</v>
      </c>
      <c r="G20" s="15">
        <f t="shared" si="1"/>
        <v>-1996212</v>
      </c>
      <c r="H20" s="16" t="str">
        <f>IF(F20=0,"YES",IF(E20/F20&gt;=1.15, IF(E20+F20&gt;=Validation!$C$24,"YES","NO"),"NO"))</f>
        <v>NO</v>
      </c>
      <c r="I20" s="30">
        <v>13400.0</v>
      </c>
      <c r="J20" s="18" t="str">
        <f t="shared" si="3"/>
        <v>NOT FUNDED</v>
      </c>
      <c r="K20" s="19">
        <f t="shared" si="4"/>
        <v>73</v>
      </c>
      <c r="L20" s="20" t="str">
        <f t="shared" si="2"/>
        <v>Approval Threshold</v>
      </c>
    </row>
    <row r="21">
      <c r="A21" s="25" t="s">
        <v>504</v>
      </c>
      <c r="B21" s="26" t="s">
        <v>505</v>
      </c>
      <c r="C21" s="27">
        <v>1.92</v>
      </c>
      <c r="D21" s="28">
        <v>218.0</v>
      </c>
      <c r="E21" s="29">
        <v>2.6479437E7</v>
      </c>
      <c r="F21" s="29">
        <v>2.8753402E7</v>
      </c>
      <c r="G21" s="15">
        <f t="shared" si="1"/>
        <v>-2273965</v>
      </c>
      <c r="H21" s="16" t="str">
        <f>IF(F21=0,"YES",IF(E21/F21&gt;=1.15, IF(E21+F21&gt;=Validation!$C$24,"YES","NO"),"NO"))</f>
        <v>NO</v>
      </c>
      <c r="I21" s="30">
        <v>25000.0</v>
      </c>
      <c r="J21" s="18" t="str">
        <f t="shared" si="3"/>
        <v>NOT FUNDED</v>
      </c>
      <c r="K21" s="19">
        <f t="shared" si="4"/>
        <v>73</v>
      </c>
      <c r="L21" s="20" t="str">
        <f t="shared" si="2"/>
        <v>Approval Threshold</v>
      </c>
    </row>
    <row r="22">
      <c r="A22" s="25" t="s">
        <v>506</v>
      </c>
      <c r="B22" s="26" t="s">
        <v>507</v>
      </c>
      <c r="C22" s="27">
        <v>2.67</v>
      </c>
      <c r="D22" s="28">
        <v>204.0</v>
      </c>
      <c r="E22" s="29">
        <v>2.3416217E7</v>
      </c>
      <c r="F22" s="29">
        <v>2.9818593E7</v>
      </c>
      <c r="G22" s="15">
        <f t="shared" si="1"/>
        <v>-6402376</v>
      </c>
      <c r="H22" s="16" t="str">
        <f>IF(F22=0,"YES",IF(E22/F22&gt;=1.15, IF(E22+F22&gt;=Validation!$C$24,"YES","NO"),"NO"))</f>
        <v>NO</v>
      </c>
      <c r="I22" s="30">
        <v>6300.0</v>
      </c>
      <c r="J22" s="18" t="str">
        <f t="shared" si="3"/>
        <v>NOT FUNDED</v>
      </c>
      <c r="K22" s="19">
        <f t="shared" si="4"/>
        <v>73</v>
      </c>
      <c r="L22" s="20" t="str">
        <f t="shared" si="2"/>
        <v>Approval Threshold</v>
      </c>
    </row>
    <row r="23">
      <c r="A23" s="25" t="s">
        <v>508</v>
      </c>
      <c r="B23" s="26" t="s">
        <v>509</v>
      </c>
      <c r="C23" s="27">
        <v>2.53</v>
      </c>
      <c r="D23" s="28">
        <v>215.0</v>
      </c>
      <c r="E23" s="29">
        <v>2.270328E7</v>
      </c>
      <c r="F23" s="29">
        <v>3.0916055E7</v>
      </c>
      <c r="G23" s="15">
        <f t="shared" si="1"/>
        <v>-8212775</v>
      </c>
      <c r="H23" s="16" t="str">
        <f>IF(F23=0,"YES",IF(E23/F23&gt;=1.15, IF(E23+F23&gt;=Validation!$C$24,"YES","NO"),"NO"))</f>
        <v>NO</v>
      </c>
      <c r="I23" s="30">
        <v>45000.0</v>
      </c>
      <c r="J23" s="18" t="str">
        <f t="shared" si="3"/>
        <v>NOT FUNDED</v>
      </c>
      <c r="K23" s="19">
        <f t="shared" si="4"/>
        <v>73</v>
      </c>
      <c r="L23" s="20" t="str">
        <f t="shared" si="2"/>
        <v>Approval Threshold</v>
      </c>
    </row>
    <row r="24">
      <c r="A24" s="25" t="s">
        <v>510</v>
      </c>
      <c r="B24" s="26" t="s">
        <v>511</v>
      </c>
      <c r="C24" s="27">
        <v>2.44</v>
      </c>
      <c r="D24" s="28">
        <v>221.0</v>
      </c>
      <c r="E24" s="29">
        <v>2.2569247E7</v>
      </c>
      <c r="F24" s="29">
        <v>3.3476875E7</v>
      </c>
      <c r="G24" s="15">
        <f t="shared" si="1"/>
        <v>-10907628</v>
      </c>
      <c r="H24" s="16" t="str">
        <f>IF(F24=0,"YES",IF(E24/F24&gt;=1.15, IF(E24+F24&gt;=Validation!$C$24,"YES","NO"),"NO"))</f>
        <v>NO</v>
      </c>
      <c r="I24" s="30">
        <v>24000.0</v>
      </c>
      <c r="J24" s="18" t="str">
        <f t="shared" si="3"/>
        <v>NOT FUNDED</v>
      </c>
      <c r="K24" s="19">
        <f t="shared" si="4"/>
        <v>73</v>
      </c>
      <c r="L24" s="20" t="str">
        <f t="shared" si="2"/>
        <v>Approval Threshold</v>
      </c>
    </row>
    <row r="25">
      <c r="A25" s="25" t="s">
        <v>512</v>
      </c>
      <c r="B25" s="26" t="s">
        <v>513</v>
      </c>
      <c r="C25" s="27">
        <v>2.33</v>
      </c>
      <c r="D25" s="28">
        <v>217.0</v>
      </c>
      <c r="E25" s="29">
        <v>2.0662896E7</v>
      </c>
      <c r="F25" s="29">
        <v>3.3035614E7</v>
      </c>
      <c r="G25" s="15">
        <f t="shared" si="1"/>
        <v>-12372718</v>
      </c>
      <c r="H25" s="16" t="str">
        <f>IF(F25=0,"YES",IF(E25/F25&gt;=1.15, IF(E25+F25&gt;=Validation!$C$24,"YES","NO"),"NO"))</f>
        <v>NO</v>
      </c>
      <c r="I25" s="30">
        <v>20000.0</v>
      </c>
      <c r="J25" s="18" t="str">
        <f t="shared" si="3"/>
        <v>NOT FUNDED</v>
      </c>
      <c r="K25" s="19">
        <f t="shared" si="4"/>
        <v>73</v>
      </c>
      <c r="L25" s="20" t="str">
        <f t="shared" si="2"/>
        <v>Approval Threshold</v>
      </c>
    </row>
    <row r="26">
      <c r="A26" s="25" t="s">
        <v>514</v>
      </c>
      <c r="B26" s="26" t="s">
        <v>515</v>
      </c>
      <c r="C26" s="27">
        <v>2.25</v>
      </c>
      <c r="D26" s="28">
        <v>197.0</v>
      </c>
      <c r="E26" s="29">
        <v>2.0084008E7</v>
      </c>
      <c r="F26" s="29">
        <v>3.2930441E7</v>
      </c>
      <c r="G26" s="15">
        <f t="shared" si="1"/>
        <v>-12846433</v>
      </c>
      <c r="H26" s="16" t="str">
        <f>IF(F26=0,"YES",IF(E26/F26&gt;=1.15, IF(E26+F26&gt;=Validation!$C$24,"YES","NO"),"NO"))</f>
        <v>NO</v>
      </c>
      <c r="I26" s="30">
        <v>10000.0</v>
      </c>
      <c r="J26" s="18" t="str">
        <f t="shared" si="3"/>
        <v>NOT FUNDED</v>
      </c>
      <c r="K26" s="19">
        <f t="shared" si="4"/>
        <v>73</v>
      </c>
      <c r="L26" s="20" t="str">
        <f t="shared" si="2"/>
        <v>Approval Threshold</v>
      </c>
    </row>
    <row r="27">
      <c r="A27" s="25" t="s">
        <v>516</v>
      </c>
      <c r="B27" s="26" t="s">
        <v>517</v>
      </c>
      <c r="C27" s="27">
        <v>1.75</v>
      </c>
      <c r="D27" s="28">
        <v>233.0</v>
      </c>
      <c r="E27" s="29">
        <v>2.0846286E7</v>
      </c>
      <c r="F27" s="29">
        <v>3.657403E7</v>
      </c>
      <c r="G27" s="15">
        <f t="shared" si="1"/>
        <v>-15727744</v>
      </c>
      <c r="H27" s="16" t="str">
        <f>IF(F27=0,"YES",IF(E27/F27&gt;=1.15, IF(E27+F27&gt;=Validation!$C$24,"YES","NO"),"NO"))</f>
        <v>NO</v>
      </c>
      <c r="I27" s="30">
        <v>100000.0</v>
      </c>
      <c r="J27" s="18" t="str">
        <f t="shared" si="3"/>
        <v>NOT FUNDED</v>
      </c>
      <c r="K27" s="19">
        <f t="shared" si="4"/>
        <v>73</v>
      </c>
      <c r="L27" s="20" t="str">
        <f t="shared" si="2"/>
        <v>Approval Threshold</v>
      </c>
    </row>
    <row r="28">
      <c r="A28" s="25" t="s">
        <v>518</v>
      </c>
      <c r="B28" s="26" t="s">
        <v>519</v>
      </c>
      <c r="C28" s="27">
        <v>1.39</v>
      </c>
      <c r="D28" s="28">
        <v>230.0</v>
      </c>
      <c r="E28" s="29">
        <v>1.9906188E7</v>
      </c>
      <c r="F28" s="29">
        <v>3.5803792E7</v>
      </c>
      <c r="G28" s="15">
        <f t="shared" si="1"/>
        <v>-15897604</v>
      </c>
      <c r="H28" s="16" t="str">
        <f>IF(F28=0,"YES",IF(E28/F28&gt;=1.15, IF(E28+F28&gt;=Validation!$C$24,"YES","NO"),"NO"))</f>
        <v>NO</v>
      </c>
      <c r="I28" s="30">
        <v>25500.0</v>
      </c>
      <c r="J28" s="18" t="str">
        <f t="shared" si="3"/>
        <v>NOT FUNDED</v>
      </c>
      <c r="K28" s="19">
        <f t="shared" si="4"/>
        <v>73</v>
      </c>
      <c r="L28" s="20" t="str">
        <f t="shared" si="2"/>
        <v>Approval Threshold</v>
      </c>
    </row>
    <row r="29">
      <c r="A29" s="25" t="s">
        <v>520</v>
      </c>
      <c r="B29" s="26" t="s">
        <v>521</v>
      </c>
      <c r="C29" s="27">
        <v>1.79</v>
      </c>
      <c r="D29" s="28">
        <v>201.0</v>
      </c>
      <c r="E29" s="29">
        <v>3690818.0</v>
      </c>
      <c r="F29" s="29">
        <v>1.9642645E7</v>
      </c>
      <c r="G29" s="15">
        <f t="shared" si="1"/>
        <v>-15951827</v>
      </c>
      <c r="H29" s="16" t="str">
        <f>IF(F29=0,"YES",IF(E29/F29&gt;=1.15, IF(E29+F29&gt;=Validation!$C$24,"YES","NO"),"NO"))</f>
        <v>NO</v>
      </c>
      <c r="I29" s="30">
        <v>25000.0</v>
      </c>
      <c r="J29" s="18" t="str">
        <f t="shared" si="3"/>
        <v>NOT FUNDED</v>
      </c>
      <c r="K29" s="19">
        <f t="shared" si="4"/>
        <v>73</v>
      </c>
      <c r="L29" s="20" t="str">
        <f t="shared" si="2"/>
        <v>Approval Threshold</v>
      </c>
    </row>
  </sheetData>
  <autoFilter ref="$A$1:$I$29">
    <sortState ref="A1:I29">
      <sortCondition descending="1" ref="G1:G29"/>
      <sortCondition ref="A1:A29"/>
    </sortState>
  </autoFilter>
  <conditionalFormatting sqref="J2:J29">
    <cfRule type="cellIs" dxfId="0" priority="1" operator="equal">
      <formula>"FUNDED"</formula>
    </cfRule>
  </conditionalFormatting>
  <conditionalFormatting sqref="J2:J29">
    <cfRule type="cellIs" dxfId="1" priority="2" operator="equal">
      <formula>"NOT FUNDED"</formula>
    </cfRule>
  </conditionalFormatting>
  <conditionalFormatting sqref="L2:L29">
    <cfRule type="cellIs" dxfId="0" priority="3" operator="greaterThan">
      <formula>999</formula>
    </cfRule>
  </conditionalFormatting>
  <conditionalFormatting sqref="L2:L29">
    <cfRule type="cellIs" dxfId="0" priority="4" operator="greaterThan">
      <formula>999</formula>
    </cfRule>
  </conditionalFormatting>
  <conditionalFormatting sqref="L2:L29">
    <cfRule type="containsText" dxfId="1" priority="5" operator="containsText" text="NOT FUNDED">
      <formula>NOT(ISERROR(SEARCH(("NOT FUNDED"),(L2))))</formula>
    </cfRule>
  </conditionalFormatting>
  <conditionalFormatting sqref="L2:L29">
    <cfRule type="cellIs" dxfId="2" priority="6" operator="equal">
      <formula>"Over Budget"</formula>
    </cfRule>
  </conditionalFormatting>
  <conditionalFormatting sqref="L2:L29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</hyperlinks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522</v>
      </c>
      <c r="B2" s="26" t="s">
        <v>523</v>
      </c>
      <c r="C2" s="27">
        <v>4.9</v>
      </c>
      <c r="D2" s="28">
        <v>1119.0</v>
      </c>
      <c r="E2" s="29">
        <v>2.01393105E8</v>
      </c>
      <c r="F2" s="29">
        <v>1.4743374E7</v>
      </c>
      <c r="G2" s="15">
        <f t="shared" ref="G2:G27" si="1">E2-F2</f>
        <v>186649731</v>
      </c>
      <c r="H2" s="16" t="str">
        <f>IF(F2=0,"YES",IF(E2/F2&gt;=1.15, IF(E2+F2&gt;=Validation!$C$24,"YES","NO"),"NO"))</f>
        <v>YES</v>
      </c>
      <c r="I2" s="30">
        <v>17500.0</v>
      </c>
      <c r="J2" s="18" t="str">
        <f>If(Validation!C2&gt;=I2,IF(H2="Yes","FUNDED","NOT FUNDED"),"NOT FUNDED")</f>
        <v>FUNDED</v>
      </c>
      <c r="K2" s="19">
        <f>If(Validation!C6&gt;=I2,Validation!C6-I2,Validation!C6)</f>
        <v>57500</v>
      </c>
      <c r="L2" s="20" t="str">
        <f t="shared" ref="L2:L27" si="2">If(H2="YES",IF(J2="FUNDED","","Over Budget"),"Approval Threshold")</f>
        <v/>
      </c>
    </row>
    <row r="3">
      <c r="A3" s="25" t="s">
        <v>524</v>
      </c>
      <c r="B3" s="26" t="s">
        <v>525</v>
      </c>
      <c r="C3" s="27">
        <v>5.0</v>
      </c>
      <c r="D3" s="28">
        <v>1123.0</v>
      </c>
      <c r="E3" s="29">
        <v>2.04928733E8</v>
      </c>
      <c r="F3" s="29">
        <v>2.8614581E7</v>
      </c>
      <c r="G3" s="15">
        <f t="shared" si="1"/>
        <v>176314152</v>
      </c>
      <c r="H3" s="16" t="str">
        <f>IF(F3=0,"YES",IF(E3/F3&gt;=1.15, IF(E3+F3&gt;=Validation!$C$24,"YES","NO"),"NO"))</f>
        <v>YES</v>
      </c>
      <c r="I3" s="30">
        <v>21000.0</v>
      </c>
      <c r="J3" s="18" t="str">
        <f t="shared" ref="J3:J27" si="3">If(K2&gt;=I3,IF(H3="Yes","FUNDED","NOT FUNDED"),"NOT FUNDED")</f>
        <v>FUNDED</v>
      </c>
      <c r="K3" s="19">
        <f t="shared" ref="K3:K27" si="4">If(J3="FUNDED",IF(K2&gt;=I3,(K2-I3),K2),K2)</f>
        <v>36500</v>
      </c>
      <c r="L3" s="20" t="str">
        <f t="shared" si="2"/>
        <v/>
      </c>
    </row>
    <row r="4">
      <c r="A4" s="25" t="s">
        <v>526</v>
      </c>
      <c r="B4" s="26" t="s">
        <v>527</v>
      </c>
      <c r="C4" s="27">
        <v>4.48</v>
      </c>
      <c r="D4" s="28">
        <v>331.0</v>
      </c>
      <c r="E4" s="29">
        <v>1.51709899E8</v>
      </c>
      <c r="F4" s="29">
        <v>1.1022548E7</v>
      </c>
      <c r="G4" s="15">
        <f t="shared" si="1"/>
        <v>140687351</v>
      </c>
      <c r="H4" s="16" t="str">
        <f>IF(F4=0,"YES",IF(E4/F4&gt;=1.15, IF(E4+F4&gt;=Validation!$C$24,"YES","NO"),"NO"))</f>
        <v>YES</v>
      </c>
      <c r="I4" s="30">
        <v>10000.0</v>
      </c>
      <c r="J4" s="18" t="str">
        <f t="shared" si="3"/>
        <v>FUNDED</v>
      </c>
      <c r="K4" s="19">
        <f t="shared" si="4"/>
        <v>26500</v>
      </c>
      <c r="L4" s="20" t="str">
        <f t="shared" si="2"/>
        <v/>
      </c>
    </row>
    <row r="5">
      <c r="A5" s="25" t="s">
        <v>528</v>
      </c>
      <c r="B5" s="26" t="s">
        <v>529</v>
      </c>
      <c r="C5" s="27">
        <v>4.67</v>
      </c>
      <c r="D5" s="28">
        <v>573.0</v>
      </c>
      <c r="E5" s="29">
        <v>1.47175199E8</v>
      </c>
      <c r="F5" s="29">
        <v>1.4254272E7</v>
      </c>
      <c r="G5" s="15">
        <f t="shared" si="1"/>
        <v>132920927</v>
      </c>
      <c r="H5" s="16" t="str">
        <f>IF(F5=0,"YES",IF(E5/F5&gt;=1.15, IF(E5+F5&gt;=Validation!$C$24,"YES","NO"),"NO"))</f>
        <v>YES</v>
      </c>
      <c r="I5" s="30">
        <v>10228.0</v>
      </c>
      <c r="J5" s="18" t="str">
        <f t="shared" si="3"/>
        <v>FUNDED</v>
      </c>
      <c r="K5" s="19">
        <f t="shared" si="4"/>
        <v>16272</v>
      </c>
      <c r="L5" s="20" t="str">
        <f t="shared" si="2"/>
        <v/>
      </c>
    </row>
    <row r="6">
      <c r="A6" s="25" t="s">
        <v>530</v>
      </c>
      <c r="B6" s="26" t="s">
        <v>531</v>
      </c>
      <c r="C6" s="27">
        <v>4.75</v>
      </c>
      <c r="D6" s="28">
        <v>553.0</v>
      </c>
      <c r="E6" s="29">
        <v>1.34898455E8</v>
      </c>
      <c r="F6" s="29">
        <v>2739282.0</v>
      </c>
      <c r="G6" s="15">
        <f t="shared" si="1"/>
        <v>132159173</v>
      </c>
      <c r="H6" s="16" t="str">
        <f>IF(F6=0,"YES",IF(E6/F6&gt;=1.15, IF(E6+F6&gt;=Validation!$C$24,"YES","NO"),"NO"))</f>
        <v>YES</v>
      </c>
      <c r="I6" s="30">
        <v>8500.0</v>
      </c>
      <c r="J6" s="18" t="str">
        <f t="shared" si="3"/>
        <v>FUNDED</v>
      </c>
      <c r="K6" s="19">
        <f t="shared" si="4"/>
        <v>7772</v>
      </c>
      <c r="L6" s="20" t="str">
        <f t="shared" si="2"/>
        <v/>
      </c>
    </row>
    <row r="7">
      <c r="A7" s="25" t="s">
        <v>532</v>
      </c>
      <c r="B7" s="26" t="s">
        <v>533</v>
      </c>
      <c r="C7" s="27">
        <v>4.67</v>
      </c>
      <c r="D7" s="28">
        <v>353.0</v>
      </c>
      <c r="E7" s="29">
        <v>1.05911193E8</v>
      </c>
      <c r="F7" s="29">
        <v>1.4155045E7</v>
      </c>
      <c r="G7" s="15">
        <f t="shared" si="1"/>
        <v>91756148</v>
      </c>
      <c r="H7" s="16" t="str">
        <f>IF(F7=0,"YES",IF(E7/F7&gt;=1.15, IF(E7+F7&gt;=Validation!$C$24,"YES","NO"),"NO"))</f>
        <v>YES</v>
      </c>
      <c r="I7" s="30">
        <v>10000.0</v>
      </c>
      <c r="J7" s="18" t="str">
        <f t="shared" si="3"/>
        <v>NOT FUNDED</v>
      </c>
      <c r="K7" s="19">
        <f t="shared" si="4"/>
        <v>7772</v>
      </c>
      <c r="L7" s="20" t="str">
        <f t="shared" si="2"/>
        <v>Over Budget</v>
      </c>
    </row>
    <row r="8">
      <c r="A8" s="25" t="s">
        <v>534</v>
      </c>
      <c r="B8" s="26" t="s">
        <v>535</v>
      </c>
      <c r="C8" s="27">
        <v>4.78</v>
      </c>
      <c r="D8" s="28">
        <v>489.0</v>
      </c>
      <c r="E8" s="29">
        <v>9.99134E7</v>
      </c>
      <c r="F8" s="29">
        <v>1.8071916E7</v>
      </c>
      <c r="G8" s="15">
        <f t="shared" si="1"/>
        <v>81841484</v>
      </c>
      <c r="H8" s="16" t="str">
        <f>IF(F8=0,"YES",IF(E8/F8&gt;=1.15, IF(E8+F8&gt;=Validation!$C$24,"YES","NO"),"NO"))</f>
        <v>YES</v>
      </c>
      <c r="I8" s="30">
        <v>13500.0</v>
      </c>
      <c r="J8" s="18" t="str">
        <f t="shared" si="3"/>
        <v>NOT FUNDED</v>
      </c>
      <c r="K8" s="19">
        <f t="shared" si="4"/>
        <v>7772</v>
      </c>
      <c r="L8" s="20" t="str">
        <f t="shared" si="2"/>
        <v>Over Budget</v>
      </c>
    </row>
    <row r="9">
      <c r="A9" s="25" t="s">
        <v>536</v>
      </c>
      <c r="B9" s="26" t="s">
        <v>537</v>
      </c>
      <c r="C9" s="27">
        <v>4.53</v>
      </c>
      <c r="D9" s="28">
        <v>296.0</v>
      </c>
      <c r="E9" s="29">
        <v>8.5061389E7</v>
      </c>
      <c r="F9" s="29">
        <v>5472492.0</v>
      </c>
      <c r="G9" s="15">
        <f t="shared" si="1"/>
        <v>79588897</v>
      </c>
      <c r="H9" s="16" t="str">
        <f>IF(F9=0,"YES",IF(E9/F9&gt;=1.15, IF(E9+F9&gt;=Validation!$C$24,"YES","NO"),"NO"))</f>
        <v>YES</v>
      </c>
      <c r="I9" s="30">
        <v>3480.0</v>
      </c>
      <c r="J9" s="18" t="str">
        <f t="shared" si="3"/>
        <v>FUNDED</v>
      </c>
      <c r="K9" s="19">
        <f t="shared" si="4"/>
        <v>4292</v>
      </c>
      <c r="L9" s="20" t="str">
        <f t="shared" si="2"/>
        <v/>
      </c>
    </row>
    <row r="10">
      <c r="A10" s="25" t="s">
        <v>538</v>
      </c>
      <c r="B10" s="26" t="s">
        <v>539</v>
      </c>
      <c r="C10" s="27">
        <v>4.33</v>
      </c>
      <c r="D10" s="28">
        <v>312.0</v>
      </c>
      <c r="E10" s="29">
        <v>8.5459947E7</v>
      </c>
      <c r="F10" s="29">
        <v>1.7093432E7</v>
      </c>
      <c r="G10" s="15">
        <f t="shared" si="1"/>
        <v>68366515</v>
      </c>
      <c r="H10" s="16" t="str">
        <f>IF(F10=0,"YES",IF(E10/F10&gt;=1.15, IF(E10+F10&gt;=Validation!$C$24,"YES","NO"),"NO"))</f>
        <v>YES</v>
      </c>
      <c r="I10" s="30">
        <v>9500.0</v>
      </c>
      <c r="J10" s="18" t="str">
        <f t="shared" si="3"/>
        <v>NOT FUNDED</v>
      </c>
      <c r="K10" s="19">
        <f t="shared" si="4"/>
        <v>4292</v>
      </c>
      <c r="L10" s="20" t="str">
        <f t="shared" si="2"/>
        <v>Over Budget</v>
      </c>
    </row>
    <row r="11">
      <c r="A11" s="25" t="s">
        <v>540</v>
      </c>
      <c r="B11" s="26" t="s">
        <v>541</v>
      </c>
      <c r="C11" s="27">
        <v>4.58</v>
      </c>
      <c r="D11" s="28">
        <v>371.0</v>
      </c>
      <c r="E11" s="29">
        <v>7.7954756E7</v>
      </c>
      <c r="F11" s="29">
        <v>1.6133167E7</v>
      </c>
      <c r="G11" s="15">
        <f t="shared" si="1"/>
        <v>61821589</v>
      </c>
      <c r="H11" s="16" t="str">
        <f>IF(F11=0,"YES",IF(E11/F11&gt;=1.15, IF(E11+F11&gt;=Validation!$C$24,"YES","NO"),"NO"))</f>
        <v>YES</v>
      </c>
      <c r="I11" s="30">
        <v>7000.0</v>
      </c>
      <c r="J11" s="18" t="str">
        <f t="shared" si="3"/>
        <v>NOT FUNDED</v>
      </c>
      <c r="K11" s="19">
        <f t="shared" si="4"/>
        <v>4292</v>
      </c>
      <c r="L11" s="20" t="str">
        <f t="shared" si="2"/>
        <v>Over Budget</v>
      </c>
    </row>
    <row r="12">
      <c r="A12" s="25" t="s">
        <v>542</v>
      </c>
      <c r="B12" s="26" t="s">
        <v>543</v>
      </c>
      <c r="C12" s="27">
        <v>4.5</v>
      </c>
      <c r="D12" s="28">
        <v>299.0</v>
      </c>
      <c r="E12" s="29">
        <v>7.995985E7</v>
      </c>
      <c r="F12" s="29">
        <v>2.0169619E7</v>
      </c>
      <c r="G12" s="15">
        <f t="shared" si="1"/>
        <v>59790231</v>
      </c>
      <c r="H12" s="16" t="str">
        <f>IF(F12=0,"YES",IF(E12/F12&gt;=1.15, IF(E12+F12&gt;=Validation!$C$24,"YES","NO"),"NO"))</f>
        <v>YES</v>
      </c>
      <c r="I12" s="30">
        <v>9000.0</v>
      </c>
      <c r="J12" s="18" t="str">
        <f t="shared" si="3"/>
        <v>NOT FUNDED</v>
      </c>
      <c r="K12" s="19">
        <f t="shared" si="4"/>
        <v>4292</v>
      </c>
      <c r="L12" s="20" t="str">
        <f t="shared" si="2"/>
        <v>Over Budget</v>
      </c>
    </row>
    <row r="13">
      <c r="A13" s="25" t="s">
        <v>544</v>
      </c>
      <c r="B13" s="26" t="s">
        <v>545</v>
      </c>
      <c r="C13" s="27">
        <v>4.22</v>
      </c>
      <c r="D13" s="28">
        <v>308.0</v>
      </c>
      <c r="E13" s="29">
        <v>6.41752E7</v>
      </c>
      <c r="F13" s="29">
        <v>2.075893E7</v>
      </c>
      <c r="G13" s="15">
        <f t="shared" si="1"/>
        <v>43416270</v>
      </c>
      <c r="H13" s="16" t="str">
        <f>IF(F13=0,"YES",IF(E13/F13&gt;=1.15, IF(E13+F13&gt;=Validation!$C$24,"YES","NO"),"NO"))</f>
        <v>YES</v>
      </c>
      <c r="I13" s="30">
        <v>15500.0</v>
      </c>
      <c r="J13" s="18" t="str">
        <f t="shared" si="3"/>
        <v>NOT FUNDED</v>
      </c>
      <c r="K13" s="19">
        <f t="shared" si="4"/>
        <v>4292</v>
      </c>
      <c r="L13" s="20" t="str">
        <f t="shared" si="2"/>
        <v>Over Budget</v>
      </c>
    </row>
    <row r="14">
      <c r="A14" s="25" t="s">
        <v>546</v>
      </c>
      <c r="B14" s="26" t="s">
        <v>547</v>
      </c>
      <c r="C14" s="27">
        <v>4.56</v>
      </c>
      <c r="D14" s="28">
        <v>305.0</v>
      </c>
      <c r="E14" s="29">
        <v>5.3289239E7</v>
      </c>
      <c r="F14" s="29">
        <v>1.0965944E7</v>
      </c>
      <c r="G14" s="15">
        <f t="shared" si="1"/>
        <v>42323295</v>
      </c>
      <c r="H14" s="16" t="str">
        <f>IF(F14=0,"YES",IF(E14/F14&gt;=1.15, IF(E14+F14&gt;=Validation!$C$24,"YES","NO"),"NO"))</f>
        <v>YES</v>
      </c>
      <c r="I14" s="30">
        <v>581.0</v>
      </c>
      <c r="J14" s="18" t="str">
        <f t="shared" si="3"/>
        <v>FUNDED</v>
      </c>
      <c r="K14" s="19">
        <f t="shared" si="4"/>
        <v>3711</v>
      </c>
      <c r="L14" s="20" t="str">
        <f t="shared" si="2"/>
        <v/>
      </c>
    </row>
    <row r="15">
      <c r="A15" s="25" t="s">
        <v>548</v>
      </c>
      <c r="B15" s="26" t="s">
        <v>549</v>
      </c>
      <c r="C15" s="27">
        <v>3.93</v>
      </c>
      <c r="D15" s="28">
        <v>224.0</v>
      </c>
      <c r="E15" s="29">
        <v>5.5133478E7</v>
      </c>
      <c r="F15" s="29">
        <v>1.8589026E7</v>
      </c>
      <c r="G15" s="15">
        <f t="shared" si="1"/>
        <v>36544452</v>
      </c>
      <c r="H15" s="16" t="str">
        <f>IF(F15=0,"YES",IF(E15/F15&gt;=1.15, IF(E15+F15&gt;=Validation!$C$24,"YES","NO"),"NO"))</f>
        <v>YES</v>
      </c>
      <c r="I15" s="30">
        <v>8000.0</v>
      </c>
      <c r="J15" s="18" t="str">
        <f t="shared" si="3"/>
        <v>NOT FUNDED</v>
      </c>
      <c r="K15" s="19">
        <f t="shared" si="4"/>
        <v>3711</v>
      </c>
      <c r="L15" s="20" t="str">
        <f t="shared" si="2"/>
        <v>Over Budget</v>
      </c>
    </row>
    <row r="16">
      <c r="A16" s="25" t="s">
        <v>550</v>
      </c>
      <c r="B16" s="26" t="s">
        <v>551</v>
      </c>
      <c r="C16" s="27">
        <v>4.11</v>
      </c>
      <c r="D16" s="28">
        <v>297.0</v>
      </c>
      <c r="E16" s="29">
        <v>6.0125102E7</v>
      </c>
      <c r="F16" s="29">
        <v>2.5664408E7</v>
      </c>
      <c r="G16" s="15">
        <f t="shared" si="1"/>
        <v>34460694</v>
      </c>
      <c r="H16" s="16" t="str">
        <f>IF(F16=0,"YES",IF(E16/F16&gt;=1.15, IF(E16+F16&gt;=Validation!$C$24,"YES","NO"),"NO"))</f>
        <v>YES</v>
      </c>
      <c r="I16" s="30">
        <v>5000.0</v>
      </c>
      <c r="J16" s="18" t="str">
        <f t="shared" si="3"/>
        <v>NOT FUNDED</v>
      </c>
      <c r="K16" s="19">
        <f t="shared" si="4"/>
        <v>3711</v>
      </c>
      <c r="L16" s="20" t="str">
        <f t="shared" si="2"/>
        <v>Over Budget</v>
      </c>
    </row>
    <row r="17">
      <c r="A17" s="25" t="s">
        <v>552</v>
      </c>
      <c r="B17" s="26" t="s">
        <v>553</v>
      </c>
      <c r="C17" s="27">
        <v>4.17</v>
      </c>
      <c r="D17" s="28">
        <v>203.0</v>
      </c>
      <c r="E17" s="29">
        <v>4.0649451E7</v>
      </c>
      <c r="F17" s="29">
        <v>1.9004838E7</v>
      </c>
      <c r="G17" s="15">
        <f t="shared" si="1"/>
        <v>21644613</v>
      </c>
      <c r="H17" s="16" t="str">
        <f>IF(F17=0,"YES",IF(E17/F17&gt;=1.15, IF(E17+F17&gt;=Validation!$C$24,"YES","NO"),"NO"))</f>
        <v>YES</v>
      </c>
      <c r="I17" s="30">
        <v>5190.0</v>
      </c>
      <c r="J17" s="18" t="str">
        <f t="shared" si="3"/>
        <v>NOT FUNDED</v>
      </c>
      <c r="K17" s="19">
        <f t="shared" si="4"/>
        <v>3711</v>
      </c>
      <c r="L17" s="20" t="str">
        <f t="shared" si="2"/>
        <v>Over Budget</v>
      </c>
    </row>
    <row r="18">
      <c r="A18" s="31" t="s">
        <v>554</v>
      </c>
      <c r="B18" s="32" t="s">
        <v>555</v>
      </c>
      <c r="C18" s="27">
        <v>3.83</v>
      </c>
      <c r="D18" s="28">
        <v>254.0</v>
      </c>
      <c r="E18" s="29">
        <v>4.3623837E7</v>
      </c>
      <c r="F18" s="29">
        <v>3.2090387E7</v>
      </c>
      <c r="G18" s="15">
        <f t="shared" si="1"/>
        <v>11533450</v>
      </c>
      <c r="H18" s="16" t="str">
        <f>IF(F18=0,"YES",IF(E18/F18&gt;=1.15, IF(E18+F18&gt;=Validation!$C$24,"YES","NO"),"NO"))</f>
        <v>YES</v>
      </c>
      <c r="I18" s="30">
        <v>9500.0</v>
      </c>
      <c r="J18" s="18" t="str">
        <f t="shared" si="3"/>
        <v>NOT FUNDED</v>
      </c>
      <c r="K18" s="19">
        <f t="shared" si="4"/>
        <v>3711</v>
      </c>
      <c r="L18" s="20" t="str">
        <f t="shared" si="2"/>
        <v>Over Budget</v>
      </c>
    </row>
    <row r="19">
      <c r="A19" s="25" t="s">
        <v>556</v>
      </c>
      <c r="B19" s="26" t="s">
        <v>557</v>
      </c>
      <c r="C19" s="27">
        <v>3.89</v>
      </c>
      <c r="D19" s="28">
        <v>213.0</v>
      </c>
      <c r="E19" s="29">
        <v>4.152162E7</v>
      </c>
      <c r="F19" s="29">
        <v>3.1738017E7</v>
      </c>
      <c r="G19" s="15">
        <f t="shared" si="1"/>
        <v>9783603</v>
      </c>
      <c r="H19" s="16" t="str">
        <f>IF(F19=0,"YES",IF(E19/F19&gt;=1.15, IF(E19+F19&gt;=Validation!$C$24,"YES","NO"),"NO"))</f>
        <v>YES</v>
      </c>
      <c r="I19" s="30">
        <v>8864.0</v>
      </c>
      <c r="J19" s="18" t="str">
        <f t="shared" si="3"/>
        <v>NOT FUNDED</v>
      </c>
      <c r="K19" s="19">
        <f t="shared" si="4"/>
        <v>3711</v>
      </c>
      <c r="L19" s="20" t="str">
        <f t="shared" si="2"/>
        <v>Over Budget</v>
      </c>
    </row>
    <row r="20">
      <c r="A20" s="25" t="s">
        <v>558</v>
      </c>
      <c r="B20" s="26" t="s">
        <v>559</v>
      </c>
      <c r="C20" s="27">
        <v>3.67</v>
      </c>
      <c r="D20" s="28">
        <v>177.0</v>
      </c>
      <c r="E20" s="29">
        <v>3.0725761E7</v>
      </c>
      <c r="F20" s="29">
        <v>2.4110009E7</v>
      </c>
      <c r="G20" s="15">
        <f t="shared" si="1"/>
        <v>6615752</v>
      </c>
      <c r="H20" s="16" t="str">
        <f>IF(F20=0,"YES",IF(E20/F20&gt;=1.15, IF(E20+F20&gt;=Validation!$C$24,"YES","NO"),"NO"))</f>
        <v>YES</v>
      </c>
      <c r="I20" s="30">
        <v>8000.0</v>
      </c>
      <c r="J20" s="18" t="str">
        <f t="shared" si="3"/>
        <v>NOT FUNDED</v>
      </c>
      <c r="K20" s="19">
        <f t="shared" si="4"/>
        <v>3711</v>
      </c>
      <c r="L20" s="20" t="str">
        <f t="shared" si="2"/>
        <v>Over Budget</v>
      </c>
    </row>
    <row r="21">
      <c r="A21" s="25" t="s">
        <v>560</v>
      </c>
      <c r="B21" s="26" t="s">
        <v>561</v>
      </c>
      <c r="C21" s="27">
        <v>2.92</v>
      </c>
      <c r="D21" s="28">
        <v>198.0</v>
      </c>
      <c r="E21" s="29">
        <v>2.115572E7</v>
      </c>
      <c r="F21" s="29">
        <v>2.6486524E7</v>
      </c>
      <c r="G21" s="15">
        <f t="shared" si="1"/>
        <v>-5330804</v>
      </c>
      <c r="H21" s="16" t="str">
        <f>IF(F21=0,"YES",IF(E21/F21&gt;=1.15, IF(E21+F21&gt;=Validation!$C$24,"YES","NO"),"NO"))</f>
        <v>NO</v>
      </c>
      <c r="I21" s="30">
        <v>44800.0</v>
      </c>
      <c r="J21" s="18" t="str">
        <f t="shared" si="3"/>
        <v>NOT FUNDED</v>
      </c>
      <c r="K21" s="19">
        <f t="shared" si="4"/>
        <v>3711</v>
      </c>
      <c r="L21" s="20" t="str">
        <f t="shared" si="2"/>
        <v>Approval Threshold</v>
      </c>
    </row>
    <row r="22">
      <c r="A22" s="25" t="s">
        <v>562</v>
      </c>
      <c r="B22" s="26" t="s">
        <v>563</v>
      </c>
      <c r="C22" s="27">
        <v>2.78</v>
      </c>
      <c r="D22" s="28">
        <v>180.0</v>
      </c>
      <c r="E22" s="29">
        <v>2.0516794E7</v>
      </c>
      <c r="F22" s="29">
        <v>2.8296141E7</v>
      </c>
      <c r="G22" s="15">
        <f t="shared" si="1"/>
        <v>-7779347</v>
      </c>
      <c r="H22" s="16" t="str">
        <f>IF(F22=0,"YES",IF(E22/F22&gt;=1.15, IF(E22+F22&gt;=Validation!$C$24,"YES","NO"),"NO"))</f>
        <v>NO</v>
      </c>
      <c r="I22" s="30">
        <v>12000.0</v>
      </c>
      <c r="J22" s="18" t="str">
        <f t="shared" si="3"/>
        <v>NOT FUNDED</v>
      </c>
      <c r="K22" s="19">
        <f t="shared" si="4"/>
        <v>3711</v>
      </c>
      <c r="L22" s="20" t="str">
        <f t="shared" si="2"/>
        <v>Approval Threshold</v>
      </c>
    </row>
    <row r="23">
      <c r="A23" s="25" t="s">
        <v>564</v>
      </c>
      <c r="B23" s="26" t="s">
        <v>565</v>
      </c>
      <c r="C23" s="27">
        <v>2.78</v>
      </c>
      <c r="D23" s="28">
        <v>169.0</v>
      </c>
      <c r="E23" s="29">
        <v>1.8866721E7</v>
      </c>
      <c r="F23" s="29">
        <v>2.9481135E7</v>
      </c>
      <c r="G23" s="15">
        <f t="shared" si="1"/>
        <v>-10614414</v>
      </c>
      <c r="H23" s="16" t="str">
        <f>IF(F23=0,"YES",IF(E23/F23&gt;=1.15, IF(E23+F23&gt;=Validation!$C$24,"YES","NO"),"NO"))</f>
        <v>NO</v>
      </c>
      <c r="I23" s="30">
        <v>5000.0</v>
      </c>
      <c r="J23" s="18" t="str">
        <f t="shared" si="3"/>
        <v>NOT FUNDED</v>
      </c>
      <c r="K23" s="19">
        <f t="shared" si="4"/>
        <v>3711</v>
      </c>
      <c r="L23" s="20" t="str">
        <f t="shared" si="2"/>
        <v>Approval Threshold</v>
      </c>
    </row>
    <row r="24">
      <c r="A24" s="25" t="s">
        <v>566</v>
      </c>
      <c r="B24" s="26" t="s">
        <v>567</v>
      </c>
      <c r="C24" s="27">
        <v>1.28</v>
      </c>
      <c r="D24" s="28">
        <v>204.0</v>
      </c>
      <c r="E24" s="29">
        <v>1.9403547E7</v>
      </c>
      <c r="F24" s="29">
        <v>3.0570138E7</v>
      </c>
      <c r="G24" s="15">
        <f t="shared" si="1"/>
        <v>-11166591</v>
      </c>
      <c r="H24" s="16" t="str">
        <f>IF(F24=0,"YES",IF(E24/F24&gt;=1.15, IF(E24+F24&gt;=Validation!$C$24,"YES","NO"),"NO"))</f>
        <v>NO</v>
      </c>
      <c r="I24" s="30">
        <v>3750.0</v>
      </c>
      <c r="J24" s="18" t="str">
        <f t="shared" si="3"/>
        <v>NOT FUNDED</v>
      </c>
      <c r="K24" s="19">
        <f t="shared" si="4"/>
        <v>3711</v>
      </c>
      <c r="L24" s="20" t="str">
        <f t="shared" si="2"/>
        <v>Approval Threshold</v>
      </c>
    </row>
    <row r="25">
      <c r="A25" s="25" t="s">
        <v>568</v>
      </c>
      <c r="B25" s="26" t="s">
        <v>569</v>
      </c>
      <c r="C25" s="27">
        <v>1.83</v>
      </c>
      <c r="D25" s="28">
        <v>180.0</v>
      </c>
      <c r="E25" s="29">
        <v>1.7955796E7</v>
      </c>
      <c r="F25" s="29">
        <v>2.9368171E7</v>
      </c>
      <c r="G25" s="15">
        <f t="shared" si="1"/>
        <v>-11412375</v>
      </c>
      <c r="H25" s="16" t="str">
        <f>IF(F25=0,"YES",IF(E25/F25&gt;=1.15, IF(E25+F25&gt;=Validation!$C$24,"YES","NO"),"NO"))</f>
        <v>NO</v>
      </c>
      <c r="I25" s="30">
        <v>10000.0</v>
      </c>
      <c r="J25" s="18" t="str">
        <f t="shared" si="3"/>
        <v>NOT FUNDED</v>
      </c>
      <c r="K25" s="19">
        <f t="shared" si="4"/>
        <v>3711</v>
      </c>
      <c r="L25" s="20" t="str">
        <f t="shared" si="2"/>
        <v>Approval Threshold</v>
      </c>
    </row>
    <row r="26">
      <c r="A26" s="25" t="s">
        <v>570</v>
      </c>
      <c r="B26" s="26" t="s">
        <v>571</v>
      </c>
      <c r="C26" s="27">
        <v>1.4</v>
      </c>
      <c r="D26" s="28">
        <v>228.0</v>
      </c>
      <c r="E26" s="29">
        <v>1.967642E7</v>
      </c>
      <c r="F26" s="29">
        <v>3.2142381E7</v>
      </c>
      <c r="G26" s="15">
        <f t="shared" si="1"/>
        <v>-12465961</v>
      </c>
      <c r="H26" s="16" t="str">
        <f>IF(F26=0,"YES",IF(E26/F26&gt;=1.15, IF(E26+F26&gt;=Validation!$C$24,"YES","NO"),"NO"))</f>
        <v>NO</v>
      </c>
      <c r="I26" s="30">
        <v>30000.0</v>
      </c>
      <c r="J26" s="18" t="str">
        <f t="shared" si="3"/>
        <v>NOT FUNDED</v>
      </c>
      <c r="K26" s="19">
        <f t="shared" si="4"/>
        <v>3711</v>
      </c>
      <c r="L26" s="20" t="str">
        <f t="shared" si="2"/>
        <v>Approval Threshold</v>
      </c>
    </row>
    <row r="27">
      <c r="A27" s="25" t="s">
        <v>572</v>
      </c>
      <c r="B27" s="26" t="s">
        <v>573</v>
      </c>
      <c r="C27" s="27">
        <v>1.5</v>
      </c>
      <c r="D27" s="28">
        <v>226.0</v>
      </c>
      <c r="E27" s="29">
        <v>2.0211074E7</v>
      </c>
      <c r="F27" s="29">
        <v>4.7141061E7</v>
      </c>
      <c r="G27" s="15">
        <f t="shared" si="1"/>
        <v>-26929987</v>
      </c>
      <c r="H27" s="16" t="str">
        <f>IF(F27=0,"YES",IF(E27/F27&gt;=1.15, IF(E27+F27&gt;=Validation!$C$24,"YES","NO"),"NO"))</f>
        <v>NO</v>
      </c>
      <c r="I27" s="30">
        <v>20000.0</v>
      </c>
      <c r="J27" s="18" t="str">
        <f t="shared" si="3"/>
        <v>NOT FUNDED</v>
      </c>
      <c r="K27" s="19">
        <f t="shared" si="4"/>
        <v>3711</v>
      </c>
      <c r="L27" s="20" t="str">
        <f t="shared" si="2"/>
        <v>Approval Threshold</v>
      </c>
    </row>
  </sheetData>
  <autoFilter ref="$A$1:$I$27">
    <sortState ref="A1:I27">
      <sortCondition descending="1" ref="G1:G27"/>
      <sortCondition ref="A1:A27"/>
    </sortState>
  </autoFilter>
  <conditionalFormatting sqref="J2:J27">
    <cfRule type="cellIs" dxfId="0" priority="1" operator="equal">
      <formula>"FUNDED"</formula>
    </cfRule>
  </conditionalFormatting>
  <conditionalFormatting sqref="J2:J27">
    <cfRule type="cellIs" dxfId="1" priority="2" operator="equal">
      <formula>"NOT FUNDED"</formula>
    </cfRule>
  </conditionalFormatting>
  <conditionalFormatting sqref="L2:L27">
    <cfRule type="cellIs" dxfId="0" priority="3" operator="greaterThan">
      <formula>999</formula>
    </cfRule>
  </conditionalFormatting>
  <conditionalFormatting sqref="L2:L27">
    <cfRule type="cellIs" dxfId="0" priority="4" operator="greaterThan">
      <formula>999</formula>
    </cfRule>
  </conditionalFormatting>
  <conditionalFormatting sqref="L2:L27">
    <cfRule type="containsText" dxfId="1" priority="5" operator="containsText" text="NOT FUNDED">
      <formula>NOT(ISERROR(SEARCH(("NOT FUNDED"),(L2))))</formula>
    </cfRule>
  </conditionalFormatting>
  <conditionalFormatting sqref="L2:L27">
    <cfRule type="cellIs" dxfId="2" priority="6" operator="equal">
      <formula>"Over Budget"</formula>
    </cfRule>
  </conditionalFormatting>
  <conditionalFormatting sqref="L2:L27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574</v>
      </c>
      <c r="B2" s="26" t="s">
        <v>575</v>
      </c>
      <c r="C2" s="27">
        <v>4.0</v>
      </c>
      <c r="D2" s="28">
        <v>650.0</v>
      </c>
      <c r="E2" s="29">
        <v>2.83006713E8</v>
      </c>
      <c r="F2" s="29">
        <v>8266381.0</v>
      </c>
      <c r="G2" s="15">
        <f t="shared" ref="G2:G31" si="1">E2-F2</f>
        <v>274740332</v>
      </c>
      <c r="H2" s="16" t="str">
        <f>IF(F2=0,"YES",IF(E2/F2&gt;=1.15, IF(E2+F2&gt;=Validation!$C$24,"YES","NO"),"NO"))</f>
        <v>YES</v>
      </c>
      <c r="I2" s="30">
        <v>25000.0</v>
      </c>
      <c r="J2" s="18" t="str">
        <f>If(Validation!C2&gt;=I2,IF(H2="Yes","FUNDED","NOT FUNDED"),"NOT FUNDED")</f>
        <v>FUNDED</v>
      </c>
      <c r="K2" s="19">
        <f>If(Validation!C7&gt;=I2,Validation!C7-I2,Validation!C7)</f>
        <v>75000</v>
      </c>
      <c r="L2" s="20" t="str">
        <f t="shared" ref="L2:L31" si="2">If(H2="YES",IF(J2="FUNDED","","Over Budget"),"Approval Threshold")</f>
        <v/>
      </c>
    </row>
    <row r="3">
      <c r="A3" s="25" t="s">
        <v>576</v>
      </c>
      <c r="B3" s="26" t="s">
        <v>577</v>
      </c>
      <c r="C3" s="27">
        <v>4.91</v>
      </c>
      <c r="D3" s="28">
        <v>1938.0</v>
      </c>
      <c r="E3" s="29">
        <v>2.44821792E8</v>
      </c>
      <c r="F3" s="29">
        <v>2.3270468E7</v>
      </c>
      <c r="G3" s="15">
        <f t="shared" si="1"/>
        <v>221551324</v>
      </c>
      <c r="H3" s="16" t="str">
        <f>IF(F3=0,"YES",IF(E3/F3&gt;=1.15, IF(E3+F3&gt;=Validation!$C$24,"YES","NO"),"NO"))</f>
        <v>YES</v>
      </c>
      <c r="I3" s="30">
        <v>40000.0</v>
      </c>
      <c r="J3" s="18" t="str">
        <f t="shared" ref="J3:J31" si="3">If(K2&gt;=I3,IF(H3="Yes","FUNDED","NOT FUNDED"),"NOT FUNDED")</f>
        <v>FUNDED</v>
      </c>
      <c r="K3" s="19">
        <f t="shared" ref="K3:K31" si="4">If(J3="FUNDED",IF(K2&gt;=I3,(K2-I3),K2),K2)</f>
        <v>35000</v>
      </c>
      <c r="L3" s="20" t="str">
        <f t="shared" si="2"/>
        <v/>
      </c>
    </row>
    <row r="4">
      <c r="A4" s="25" t="s">
        <v>578</v>
      </c>
      <c r="B4" s="26" t="s">
        <v>579</v>
      </c>
      <c r="C4" s="27">
        <v>4.89</v>
      </c>
      <c r="D4" s="28">
        <v>1000.0</v>
      </c>
      <c r="E4" s="29">
        <v>1.84777788E8</v>
      </c>
      <c r="F4" s="29">
        <v>2.313456E7</v>
      </c>
      <c r="G4" s="15">
        <f t="shared" si="1"/>
        <v>161643228</v>
      </c>
      <c r="H4" s="16" t="str">
        <f>IF(F4=0,"YES",IF(E4/F4&gt;=1.15, IF(E4+F4&gt;=Validation!$C$24,"YES","NO"),"NO"))</f>
        <v>YES</v>
      </c>
      <c r="I4" s="30">
        <v>6000.0</v>
      </c>
      <c r="J4" s="18" t="str">
        <f t="shared" si="3"/>
        <v>FUNDED</v>
      </c>
      <c r="K4" s="19">
        <f t="shared" si="4"/>
        <v>29000</v>
      </c>
      <c r="L4" s="20" t="str">
        <f t="shared" si="2"/>
        <v/>
      </c>
    </row>
    <row r="5">
      <c r="A5" s="25" t="s">
        <v>580</v>
      </c>
      <c r="B5" s="26" t="s">
        <v>581</v>
      </c>
      <c r="C5" s="27">
        <v>4.83</v>
      </c>
      <c r="D5" s="28">
        <v>779.0</v>
      </c>
      <c r="E5" s="29">
        <v>1.69837524E8</v>
      </c>
      <c r="F5" s="29">
        <v>1.0355331E7</v>
      </c>
      <c r="G5" s="15">
        <f t="shared" si="1"/>
        <v>159482193</v>
      </c>
      <c r="H5" s="16" t="str">
        <f>IF(F5=0,"YES",IF(E5/F5&gt;=1.15, IF(E5+F5&gt;=Validation!$C$24,"YES","NO"),"NO"))</f>
        <v>YES</v>
      </c>
      <c r="I5" s="30">
        <v>33000.0</v>
      </c>
      <c r="J5" s="18" t="str">
        <f t="shared" si="3"/>
        <v>NOT FUNDED</v>
      </c>
      <c r="K5" s="19">
        <f t="shared" si="4"/>
        <v>29000</v>
      </c>
      <c r="L5" s="20" t="str">
        <f t="shared" si="2"/>
        <v>Over Budget</v>
      </c>
    </row>
    <row r="6">
      <c r="A6" s="25" t="s">
        <v>582</v>
      </c>
      <c r="B6" s="26" t="s">
        <v>583</v>
      </c>
      <c r="C6" s="27">
        <v>4.58</v>
      </c>
      <c r="D6" s="28">
        <v>471.0</v>
      </c>
      <c r="E6" s="29">
        <v>1.04062578E8</v>
      </c>
      <c r="F6" s="29">
        <v>2310066.0</v>
      </c>
      <c r="G6" s="15">
        <f t="shared" si="1"/>
        <v>101752512</v>
      </c>
      <c r="H6" s="16" t="str">
        <f>IF(F6=0,"YES",IF(E6/F6&gt;=1.15, IF(E6+F6&gt;=Validation!$C$24,"YES","NO"),"NO"))</f>
        <v>YES</v>
      </c>
      <c r="I6" s="30">
        <v>15500.0</v>
      </c>
      <c r="J6" s="18" t="str">
        <f t="shared" si="3"/>
        <v>FUNDED</v>
      </c>
      <c r="K6" s="19">
        <f t="shared" si="4"/>
        <v>13500</v>
      </c>
      <c r="L6" s="20" t="str">
        <f t="shared" si="2"/>
        <v/>
      </c>
    </row>
    <row r="7">
      <c r="A7" s="25" t="s">
        <v>584</v>
      </c>
      <c r="B7" s="26" t="s">
        <v>585</v>
      </c>
      <c r="C7" s="27">
        <v>4.58</v>
      </c>
      <c r="D7" s="28">
        <v>713.0</v>
      </c>
      <c r="E7" s="29">
        <v>1.13245255E8</v>
      </c>
      <c r="F7" s="29">
        <v>1.8686788E7</v>
      </c>
      <c r="G7" s="15">
        <f t="shared" si="1"/>
        <v>94558467</v>
      </c>
      <c r="H7" s="16" t="str">
        <f>IF(F7=0,"YES",IF(E7/F7&gt;=1.15, IF(E7+F7&gt;=Validation!$C$24,"YES","NO"),"NO"))</f>
        <v>YES</v>
      </c>
      <c r="I7" s="30">
        <v>60000.0</v>
      </c>
      <c r="J7" s="18" t="str">
        <f t="shared" si="3"/>
        <v>NOT FUNDED</v>
      </c>
      <c r="K7" s="19">
        <f t="shared" si="4"/>
        <v>13500</v>
      </c>
      <c r="L7" s="20" t="str">
        <f t="shared" si="2"/>
        <v>Over Budget</v>
      </c>
    </row>
    <row r="8">
      <c r="A8" s="25" t="s">
        <v>586</v>
      </c>
      <c r="B8" s="26" t="s">
        <v>587</v>
      </c>
      <c r="C8" s="27">
        <v>4.67</v>
      </c>
      <c r="D8" s="28">
        <v>457.0</v>
      </c>
      <c r="E8" s="29">
        <v>9.3235626E7</v>
      </c>
      <c r="F8" s="29">
        <v>1.2299367E7</v>
      </c>
      <c r="G8" s="15">
        <f t="shared" si="1"/>
        <v>80936259</v>
      </c>
      <c r="H8" s="16" t="str">
        <f>IF(F8=0,"YES",IF(E8/F8&gt;=1.15, IF(E8+F8&gt;=Validation!$C$24,"YES","NO"),"NO"))</f>
        <v>YES</v>
      </c>
      <c r="I8" s="30">
        <v>36650.0</v>
      </c>
      <c r="J8" s="18" t="str">
        <f t="shared" si="3"/>
        <v>NOT FUNDED</v>
      </c>
      <c r="K8" s="19">
        <f t="shared" si="4"/>
        <v>13500</v>
      </c>
      <c r="L8" s="20" t="str">
        <f t="shared" si="2"/>
        <v>Over Budget</v>
      </c>
    </row>
    <row r="9">
      <c r="A9" s="25" t="s">
        <v>588</v>
      </c>
      <c r="B9" s="26" t="s">
        <v>589</v>
      </c>
      <c r="C9" s="27">
        <v>4.5</v>
      </c>
      <c r="D9" s="28">
        <v>405.0</v>
      </c>
      <c r="E9" s="29">
        <v>8.7071871E7</v>
      </c>
      <c r="F9" s="29">
        <v>2.9083664E7</v>
      </c>
      <c r="G9" s="15">
        <f t="shared" si="1"/>
        <v>57988207</v>
      </c>
      <c r="H9" s="16" t="str">
        <f>IF(F9=0,"YES",IF(E9/F9&gt;=1.15, IF(E9+F9&gt;=Validation!$C$24,"YES","NO"),"NO"))</f>
        <v>YES</v>
      </c>
      <c r="I9" s="30">
        <v>15000.0</v>
      </c>
      <c r="J9" s="18" t="str">
        <f t="shared" si="3"/>
        <v>NOT FUNDED</v>
      </c>
      <c r="K9" s="19">
        <f t="shared" si="4"/>
        <v>13500</v>
      </c>
      <c r="L9" s="20" t="str">
        <f t="shared" si="2"/>
        <v>Over Budget</v>
      </c>
    </row>
    <row r="10">
      <c r="A10" s="25" t="s">
        <v>590</v>
      </c>
      <c r="B10" s="26" t="s">
        <v>591</v>
      </c>
      <c r="C10" s="27">
        <v>4.17</v>
      </c>
      <c r="D10" s="28">
        <v>328.0</v>
      </c>
      <c r="E10" s="29">
        <v>7.6626276E7</v>
      </c>
      <c r="F10" s="29">
        <v>2.814068E7</v>
      </c>
      <c r="G10" s="15">
        <f t="shared" si="1"/>
        <v>48485596</v>
      </c>
      <c r="H10" s="16" t="str">
        <f>IF(F10=0,"YES",IF(E10/F10&gt;=1.15, IF(E10+F10&gt;=Validation!$C$24,"YES","NO"),"NO"))</f>
        <v>YES</v>
      </c>
      <c r="I10" s="30">
        <v>12000.0</v>
      </c>
      <c r="J10" s="18" t="str">
        <f t="shared" si="3"/>
        <v>FUNDED</v>
      </c>
      <c r="K10" s="19">
        <f t="shared" si="4"/>
        <v>1500</v>
      </c>
      <c r="L10" s="20" t="str">
        <f t="shared" si="2"/>
        <v/>
      </c>
    </row>
    <row r="11">
      <c r="A11" s="25" t="s">
        <v>592</v>
      </c>
      <c r="B11" s="26" t="s">
        <v>593</v>
      </c>
      <c r="C11" s="27">
        <v>3.67</v>
      </c>
      <c r="D11" s="28">
        <v>271.0</v>
      </c>
      <c r="E11" s="29">
        <v>6.1346835E7</v>
      </c>
      <c r="F11" s="29">
        <v>1.6968135E7</v>
      </c>
      <c r="G11" s="15">
        <f t="shared" si="1"/>
        <v>44378700</v>
      </c>
      <c r="H11" s="16" t="str">
        <f>IF(F11=0,"YES",IF(E11/F11&gt;=1.15, IF(E11+F11&gt;=Validation!$C$24,"YES","NO"),"NO"))</f>
        <v>YES</v>
      </c>
      <c r="I11" s="30">
        <v>22000.0</v>
      </c>
      <c r="J11" s="18" t="str">
        <f t="shared" si="3"/>
        <v>NOT FUNDED</v>
      </c>
      <c r="K11" s="19">
        <f t="shared" si="4"/>
        <v>1500</v>
      </c>
      <c r="L11" s="20" t="str">
        <f t="shared" si="2"/>
        <v>Over Budget</v>
      </c>
    </row>
    <row r="12">
      <c r="A12" s="25" t="s">
        <v>594</v>
      </c>
      <c r="B12" s="26" t="s">
        <v>595</v>
      </c>
      <c r="C12" s="27">
        <v>3.89</v>
      </c>
      <c r="D12" s="28">
        <v>253.0</v>
      </c>
      <c r="E12" s="29">
        <v>4.6136476E7</v>
      </c>
      <c r="F12" s="29">
        <v>1.8678373E7</v>
      </c>
      <c r="G12" s="15">
        <f t="shared" si="1"/>
        <v>27458103</v>
      </c>
      <c r="H12" s="16" t="str">
        <f>IF(F12=0,"YES",IF(E12/F12&gt;=1.15, IF(E12+F12&gt;=Validation!$C$24,"YES","NO"),"NO"))</f>
        <v>YES</v>
      </c>
      <c r="I12" s="30">
        <v>12000.0</v>
      </c>
      <c r="J12" s="18" t="str">
        <f t="shared" si="3"/>
        <v>NOT FUNDED</v>
      </c>
      <c r="K12" s="19">
        <f t="shared" si="4"/>
        <v>1500</v>
      </c>
      <c r="L12" s="20" t="str">
        <f t="shared" si="2"/>
        <v>Over Budget</v>
      </c>
    </row>
    <row r="13">
      <c r="A13" s="25" t="s">
        <v>596</v>
      </c>
      <c r="B13" s="26" t="s">
        <v>597</v>
      </c>
      <c r="C13" s="27">
        <v>3.67</v>
      </c>
      <c r="D13" s="28">
        <v>230.0</v>
      </c>
      <c r="E13" s="29">
        <v>4.3830572E7</v>
      </c>
      <c r="F13" s="29">
        <v>1.8329675E7</v>
      </c>
      <c r="G13" s="15">
        <f t="shared" si="1"/>
        <v>25500897</v>
      </c>
      <c r="H13" s="16" t="str">
        <f>IF(F13=0,"YES",IF(E13/F13&gt;=1.15, IF(E13+F13&gt;=Validation!$C$24,"YES","NO"),"NO"))</f>
        <v>YES</v>
      </c>
      <c r="I13" s="30">
        <v>20000.0</v>
      </c>
      <c r="J13" s="18" t="str">
        <f t="shared" si="3"/>
        <v>NOT FUNDED</v>
      </c>
      <c r="K13" s="19">
        <f t="shared" si="4"/>
        <v>1500</v>
      </c>
      <c r="L13" s="20" t="str">
        <f t="shared" si="2"/>
        <v>Over Budget</v>
      </c>
    </row>
    <row r="14">
      <c r="A14" s="25" t="s">
        <v>598</v>
      </c>
      <c r="B14" s="26" t="s">
        <v>599</v>
      </c>
      <c r="C14" s="27">
        <v>4.4</v>
      </c>
      <c r="D14" s="28">
        <v>263.0</v>
      </c>
      <c r="E14" s="29">
        <v>3.2825162E7</v>
      </c>
      <c r="F14" s="29">
        <v>1.8872129E7</v>
      </c>
      <c r="G14" s="15">
        <f t="shared" si="1"/>
        <v>13953033</v>
      </c>
      <c r="H14" s="16" t="str">
        <f>IF(F14=0,"YES",IF(E14/F14&gt;=1.15, IF(E14+F14&gt;=Validation!$C$24,"YES","NO"),"NO"))</f>
        <v>YES</v>
      </c>
      <c r="I14" s="30">
        <v>10000.0</v>
      </c>
      <c r="J14" s="18" t="str">
        <f t="shared" si="3"/>
        <v>NOT FUNDED</v>
      </c>
      <c r="K14" s="19">
        <f t="shared" si="4"/>
        <v>1500</v>
      </c>
      <c r="L14" s="20" t="str">
        <f t="shared" si="2"/>
        <v>Over Budget</v>
      </c>
    </row>
    <row r="15">
      <c r="A15" s="25" t="s">
        <v>600</v>
      </c>
      <c r="B15" s="26" t="s">
        <v>601</v>
      </c>
      <c r="C15" s="27">
        <v>2.67</v>
      </c>
      <c r="D15" s="28">
        <v>206.0</v>
      </c>
      <c r="E15" s="29">
        <v>3.5550973E7</v>
      </c>
      <c r="F15" s="29">
        <v>2.1775053E7</v>
      </c>
      <c r="G15" s="15">
        <f t="shared" si="1"/>
        <v>13775920</v>
      </c>
      <c r="H15" s="16" t="str">
        <f>IF(F15=0,"YES",IF(E15/F15&gt;=1.15, IF(E15+F15&gt;=Validation!$C$24,"YES","NO"),"NO"))</f>
        <v>YES</v>
      </c>
      <c r="I15" s="30">
        <v>10000.0</v>
      </c>
      <c r="J15" s="18" t="str">
        <f t="shared" si="3"/>
        <v>NOT FUNDED</v>
      </c>
      <c r="K15" s="19">
        <f t="shared" si="4"/>
        <v>1500</v>
      </c>
      <c r="L15" s="20" t="str">
        <f t="shared" si="2"/>
        <v>Over Budget</v>
      </c>
    </row>
    <row r="16">
      <c r="A16" s="25" t="s">
        <v>602</v>
      </c>
      <c r="B16" s="26" t="s">
        <v>603</v>
      </c>
      <c r="C16" s="27">
        <v>1.29</v>
      </c>
      <c r="D16" s="28">
        <v>192.0</v>
      </c>
      <c r="E16" s="29">
        <v>3.1409929E7</v>
      </c>
      <c r="F16" s="29">
        <v>1.8635271E7</v>
      </c>
      <c r="G16" s="15">
        <f t="shared" si="1"/>
        <v>12774658</v>
      </c>
      <c r="H16" s="16" t="str">
        <f>IF(F16=0,"YES",IF(E16/F16&gt;=1.15, IF(E16+F16&gt;=Validation!$C$24,"YES","NO"),"NO"))</f>
        <v>YES</v>
      </c>
      <c r="I16" s="30">
        <v>3210.0</v>
      </c>
      <c r="J16" s="18" t="str">
        <f t="shared" si="3"/>
        <v>NOT FUNDED</v>
      </c>
      <c r="K16" s="19">
        <f t="shared" si="4"/>
        <v>1500</v>
      </c>
      <c r="L16" s="20" t="str">
        <f t="shared" si="2"/>
        <v>Over Budget</v>
      </c>
    </row>
    <row r="17">
      <c r="A17" s="25" t="s">
        <v>604</v>
      </c>
      <c r="B17" s="26" t="s">
        <v>605</v>
      </c>
      <c r="C17" s="27">
        <v>3.67</v>
      </c>
      <c r="D17" s="28">
        <v>248.0</v>
      </c>
      <c r="E17" s="29">
        <v>4.2500036E7</v>
      </c>
      <c r="F17" s="29">
        <v>3.1083945E7</v>
      </c>
      <c r="G17" s="15">
        <f t="shared" si="1"/>
        <v>11416091</v>
      </c>
      <c r="H17" s="16" t="str">
        <f>IF(F17=0,"YES",IF(E17/F17&gt;=1.15, IF(E17+F17&gt;=Validation!$C$24,"YES","NO"),"NO"))</f>
        <v>YES</v>
      </c>
      <c r="I17" s="30">
        <v>9999.0</v>
      </c>
      <c r="J17" s="18" t="str">
        <f t="shared" si="3"/>
        <v>NOT FUNDED</v>
      </c>
      <c r="K17" s="19">
        <f t="shared" si="4"/>
        <v>1500</v>
      </c>
      <c r="L17" s="20" t="str">
        <f t="shared" si="2"/>
        <v>Over Budget</v>
      </c>
    </row>
    <row r="18">
      <c r="A18" s="25" t="s">
        <v>606</v>
      </c>
      <c r="B18" s="26" t="s">
        <v>607</v>
      </c>
      <c r="C18" s="27">
        <v>4.08</v>
      </c>
      <c r="D18" s="28">
        <v>245.0</v>
      </c>
      <c r="E18" s="29">
        <v>2.5923278E7</v>
      </c>
      <c r="F18" s="29">
        <v>1.9440869E7</v>
      </c>
      <c r="G18" s="15">
        <f t="shared" si="1"/>
        <v>6482409</v>
      </c>
      <c r="H18" s="16" t="str">
        <f>IF(F18=0,"YES",IF(E18/F18&gt;=1.15, IF(E18+F18&gt;=Validation!$C$24,"YES","NO"),"NO"))</f>
        <v>YES</v>
      </c>
      <c r="I18" s="30">
        <v>10000.0</v>
      </c>
      <c r="J18" s="18" t="str">
        <f t="shared" si="3"/>
        <v>NOT FUNDED</v>
      </c>
      <c r="K18" s="19">
        <f t="shared" si="4"/>
        <v>1500</v>
      </c>
      <c r="L18" s="20" t="str">
        <f t="shared" si="2"/>
        <v>Over Budget</v>
      </c>
    </row>
    <row r="19">
      <c r="A19" s="25" t="s">
        <v>608</v>
      </c>
      <c r="B19" s="26" t="s">
        <v>609</v>
      </c>
      <c r="C19" s="27">
        <v>2.56</v>
      </c>
      <c r="D19" s="28">
        <v>184.0</v>
      </c>
      <c r="E19" s="29">
        <v>1.6666321E7</v>
      </c>
      <c r="F19" s="29">
        <v>1.5880128E7</v>
      </c>
      <c r="G19" s="15">
        <f t="shared" si="1"/>
        <v>786193</v>
      </c>
      <c r="H19" s="16" t="str">
        <f>IF(F19=0,"YES",IF(E19/F19&gt;=1.15, IF(E19+F19&gt;=Validation!$C$24,"YES","NO"),"NO"))</f>
        <v>NO</v>
      </c>
      <c r="I19" s="30">
        <v>1920.0</v>
      </c>
      <c r="J19" s="18" t="str">
        <f t="shared" si="3"/>
        <v>NOT FUNDED</v>
      </c>
      <c r="K19" s="19">
        <f t="shared" si="4"/>
        <v>1500</v>
      </c>
      <c r="L19" s="20" t="str">
        <f t="shared" si="2"/>
        <v>Approval Threshold</v>
      </c>
    </row>
    <row r="20">
      <c r="A20" s="25" t="s">
        <v>610</v>
      </c>
      <c r="B20" s="26" t="s">
        <v>611</v>
      </c>
      <c r="C20" s="27">
        <v>3.22</v>
      </c>
      <c r="D20" s="28">
        <v>244.0</v>
      </c>
      <c r="E20" s="29">
        <v>3.1454234E7</v>
      </c>
      <c r="F20" s="29">
        <v>3.2050476E7</v>
      </c>
      <c r="G20" s="15">
        <f t="shared" si="1"/>
        <v>-596242</v>
      </c>
      <c r="H20" s="16" t="str">
        <f>IF(F20=0,"YES",IF(E20/F20&gt;=1.15, IF(E20+F20&gt;=Validation!$C$24,"YES","NO"),"NO"))</f>
        <v>NO</v>
      </c>
      <c r="I20" s="30">
        <v>6000.0</v>
      </c>
      <c r="J20" s="18" t="str">
        <f t="shared" si="3"/>
        <v>NOT FUNDED</v>
      </c>
      <c r="K20" s="19">
        <f t="shared" si="4"/>
        <v>1500</v>
      </c>
      <c r="L20" s="20" t="str">
        <f t="shared" si="2"/>
        <v>Approval Threshold</v>
      </c>
    </row>
    <row r="21">
      <c r="A21" s="25" t="s">
        <v>612</v>
      </c>
      <c r="B21" s="26" t="s">
        <v>613</v>
      </c>
      <c r="C21" s="27">
        <v>1.38</v>
      </c>
      <c r="D21" s="28">
        <v>181.0</v>
      </c>
      <c r="E21" s="29">
        <v>2.2358702E7</v>
      </c>
      <c r="F21" s="29">
        <v>2.4969206E7</v>
      </c>
      <c r="G21" s="15">
        <f t="shared" si="1"/>
        <v>-2610504</v>
      </c>
      <c r="H21" s="16" t="str">
        <f>IF(F21=0,"YES",IF(E21/F21&gt;=1.15, IF(E21+F21&gt;=Validation!$C$24,"YES","NO"),"NO"))</f>
        <v>NO</v>
      </c>
      <c r="I21" s="30">
        <v>17888.0</v>
      </c>
      <c r="J21" s="18" t="str">
        <f t="shared" si="3"/>
        <v>NOT FUNDED</v>
      </c>
      <c r="K21" s="19">
        <f t="shared" si="4"/>
        <v>1500</v>
      </c>
      <c r="L21" s="20" t="str">
        <f t="shared" si="2"/>
        <v>Approval Threshold</v>
      </c>
    </row>
    <row r="22">
      <c r="A22" s="31" t="s">
        <v>614</v>
      </c>
      <c r="B22" s="32" t="s">
        <v>615</v>
      </c>
      <c r="C22" s="27">
        <v>1.14</v>
      </c>
      <c r="D22" s="28">
        <v>214.0</v>
      </c>
      <c r="E22" s="29">
        <v>3.0476525E7</v>
      </c>
      <c r="F22" s="29">
        <v>3.3674541E7</v>
      </c>
      <c r="G22" s="15">
        <f t="shared" si="1"/>
        <v>-3198016</v>
      </c>
      <c r="H22" s="16" t="str">
        <f>IF(F22=0,"YES",IF(E22/F22&gt;=1.15, IF(E22+F22&gt;=Validation!$C$24,"YES","NO"),"NO"))</f>
        <v>NO</v>
      </c>
      <c r="I22" s="30">
        <v>10.0</v>
      </c>
      <c r="J22" s="18" t="str">
        <f t="shared" si="3"/>
        <v>NOT FUNDED</v>
      </c>
      <c r="K22" s="19">
        <f t="shared" si="4"/>
        <v>1500</v>
      </c>
      <c r="L22" s="20" t="str">
        <f t="shared" si="2"/>
        <v>Approval Threshold</v>
      </c>
    </row>
    <row r="23">
      <c r="A23" s="25" t="s">
        <v>616</v>
      </c>
      <c r="B23" s="26" t="s">
        <v>617</v>
      </c>
      <c r="C23" s="27">
        <v>1.0</v>
      </c>
      <c r="D23" s="28">
        <v>201.0</v>
      </c>
      <c r="E23" s="29">
        <v>2.2441341E7</v>
      </c>
      <c r="F23" s="29">
        <v>2.5924695E7</v>
      </c>
      <c r="G23" s="15">
        <f t="shared" si="1"/>
        <v>-3483354</v>
      </c>
      <c r="H23" s="16" t="str">
        <f>IF(F23=0,"YES",IF(E23/F23&gt;=1.15, IF(E23+F23&gt;=Validation!$C$24,"YES","NO"),"NO"))</f>
        <v>NO</v>
      </c>
      <c r="I23" s="30">
        <v>7500.0</v>
      </c>
      <c r="J23" s="18" t="str">
        <f t="shared" si="3"/>
        <v>NOT FUNDED</v>
      </c>
      <c r="K23" s="19">
        <f t="shared" si="4"/>
        <v>1500</v>
      </c>
      <c r="L23" s="20" t="str">
        <f t="shared" si="2"/>
        <v>Approval Threshold</v>
      </c>
    </row>
    <row r="24">
      <c r="A24" s="25" t="s">
        <v>618</v>
      </c>
      <c r="B24" s="26" t="s">
        <v>619</v>
      </c>
      <c r="C24" s="27">
        <v>1.14</v>
      </c>
      <c r="D24" s="28">
        <v>225.0</v>
      </c>
      <c r="E24" s="29">
        <v>2.2614842E7</v>
      </c>
      <c r="F24" s="29">
        <v>2.7165665E7</v>
      </c>
      <c r="G24" s="15">
        <f t="shared" si="1"/>
        <v>-4550823</v>
      </c>
      <c r="H24" s="16" t="str">
        <f>IF(F24=0,"YES",IF(E24/F24&gt;=1.15, IF(E24+F24&gt;=Validation!$C$24,"YES","NO"),"NO"))</f>
        <v>NO</v>
      </c>
      <c r="I24" s="30">
        <v>100000.0</v>
      </c>
      <c r="J24" s="18" t="str">
        <f t="shared" si="3"/>
        <v>NOT FUNDED</v>
      </c>
      <c r="K24" s="19">
        <f t="shared" si="4"/>
        <v>1500</v>
      </c>
      <c r="L24" s="20" t="str">
        <f t="shared" si="2"/>
        <v>Approval Threshold</v>
      </c>
    </row>
    <row r="25">
      <c r="A25" s="25" t="s">
        <v>620</v>
      </c>
      <c r="B25" s="26" t="s">
        <v>621</v>
      </c>
      <c r="C25" s="27">
        <v>3.0</v>
      </c>
      <c r="D25" s="28">
        <v>203.0</v>
      </c>
      <c r="E25" s="29">
        <v>2.6312377E7</v>
      </c>
      <c r="F25" s="29">
        <v>3.160404E7</v>
      </c>
      <c r="G25" s="15">
        <f t="shared" si="1"/>
        <v>-5291663</v>
      </c>
      <c r="H25" s="16" t="str">
        <f>IF(F25=0,"YES",IF(E25/F25&gt;=1.15, IF(E25+F25&gt;=Validation!$C$24,"YES","NO"),"NO"))</f>
        <v>NO</v>
      </c>
      <c r="I25" s="30">
        <v>10000.0</v>
      </c>
      <c r="J25" s="18" t="str">
        <f t="shared" si="3"/>
        <v>NOT FUNDED</v>
      </c>
      <c r="K25" s="19">
        <f t="shared" si="4"/>
        <v>1500</v>
      </c>
      <c r="L25" s="20" t="str">
        <f t="shared" si="2"/>
        <v>Approval Threshold</v>
      </c>
    </row>
    <row r="26">
      <c r="A26" s="25" t="s">
        <v>622</v>
      </c>
      <c r="B26" s="26" t="s">
        <v>623</v>
      </c>
      <c r="C26" s="27">
        <v>2.17</v>
      </c>
      <c r="D26" s="28">
        <v>191.0</v>
      </c>
      <c r="E26" s="29">
        <v>2.5149008E7</v>
      </c>
      <c r="F26" s="29">
        <v>3.4646915E7</v>
      </c>
      <c r="G26" s="15">
        <f t="shared" si="1"/>
        <v>-9497907</v>
      </c>
      <c r="H26" s="16" t="str">
        <f>IF(F26=0,"YES",IF(E26/F26&gt;=1.15, IF(E26+F26&gt;=Validation!$C$24,"YES","NO"),"NO"))</f>
        <v>NO</v>
      </c>
      <c r="I26" s="30">
        <v>8000.0</v>
      </c>
      <c r="J26" s="18" t="str">
        <f t="shared" si="3"/>
        <v>NOT FUNDED</v>
      </c>
      <c r="K26" s="19">
        <f t="shared" si="4"/>
        <v>1500</v>
      </c>
      <c r="L26" s="20" t="str">
        <f t="shared" si="2"/>
        <v>Approval Threshold</v>
      </c>
    </row>
    <row r="27">
      <c r="A27" s="25" t="s">
        <v>624</v>
      </c>
      <c r="B27" s="26" t="s">
        <v>625</v>
      </c>
      <c r="C27" s="27">
        <v>2.56</v>
      </c>
      <c r="D27" s="28">
        <v>198.0</v>
      </c>
      <c r="E27" s="29">
        <v>2.5426933E7</v>
      </c>
      <c r="F27" s="29">
        <v>3.5695522E7</v>
      </c>
      <c r="G27" s="15">
        <f t="shared" si="1"/>
        <v>-10268589</v>
      </c>
      <c r="H27" s="16" t="str">
        <f>IF(F27=0,"YES",IF(E27/F27&gt;=1.15, IF(E27+F27&gt;=Validation!$C$24,"YES","NO"),"NO"))</f>
        <v>NO</v>
      </c>
      <c r="I27" s="30">
        <v>80000.0</v>
      </c>
      <c r="J27" s="18" t="str">
        <f t="shared" si="3"/>
        <v>NOT FUNDED</v>
      </c>
      <c r="K27" s="19">
        <f t="shared" si="4"/>
        <v>1500</v>
      </c>
      <c r="L27" s="20" t="str">
        <f t="shared" si="2"/>
        <v>Approval Threshold</v>
      </c>
    </row>
    <row r="28">
      <c r="A28" s="25" t="s">
        <v>626</v>
      </c>
      <c r="B28" s="26" t="s">
        <v>627</v>
      </c>
      <c r="C28" s="27">
        <v>3.2</v>
      </c>
      <c r="D28" s="28">
        <v>189.0</v>
      </c>
      <c r="E28" s="29">
        <v>9212867.0</v>
      </c>
      <c r="F28" s="29">
        <v>1.9549799E7</v>
      </c>
      <c r="G28" s="15">
        <f t="shared" si="1"/>
        <v>-10336932</v>
      </c>
      <c r="H28" s="16" t="str">
        <f>IF(F28=0,"YES",IF(E28/F28&gt;=1.15, IF(E28+F28&gt;=Validation!$C$24,"YES","NO"),"NO"))</f>
        <v>NO</v>
      </c>
      <c r="I28" s="30">
        <v>20000.0</v>
      </c>
      <c r="J28" s="18" t="str">
        <f t="shared" si="3"/>
        <v>NOT FUNDED</v>
      </c>
      <c r="K28" s="19">
        <f t="shared" si="4"/>
        <v>1500</v>
      </c>
      <c r="L28" s="20" t="str">
        <f t="shared" si="2"/>
        <v>Approval Threshold</v>
      </c>
    </row>
    <row r="29">
      <c r="A29" s="25" t="s">
        <v>628</v>
      </c>
      <c r="B29" s="26" t="s">
        <v>629</v>
      </c>
      <c r="C29" s="27">
        <v>3.0</v>
      </c>
      <c r="D29" s="28">
        <v>178.0</v>
      </c>
      <c r="E29" s="29">
        <v>6742661.0</v>
      </c>
      <c r="F29" s="29">
        <v>1.9718147E7</v>
      </c>
      <c r="G29" s="15">
        <f t="shared" si="1"/>
        <v>-12975486</v>
      </c>
      <c r="H29" s="16" t="str">
        <f>IF(F29=0,"YES",IF(E29/F29&gt;=1.15, IF(E29+F29&gt;=Validation!$C$24,"YES","NO"),"NO"))</f>
        <v>NO</v>
      </c>
      <c r="I29" s="30">
        <v>10000.0</v>
      </c>
      <c r="J29" s="18" t="str">
        <f t="shared" si="3"/>
        <v>NOT FUNDED</v>
      </c>
      <c r="K29" s="19">
        <f t="shared" si="4"/>
        <v>1500</v>
      </c>
      <c r="L29" s="20" t="str">
        <f t="shared" si="2"/>
        <v>Approval Threshold</v>
      </c>
    </row>
    <row r="30">
      <c r="A30" s="25" t="s">
        <v>630</v>
      </c>
      <c r="B30" s="26" t="s">
        <v>631</v>
      </c>
      <c r="C30" s="27">
        <v>1.89</v>
      </c>
      <c r="D30" s="28">
        <v>207.0</v>
      </c>
      <c r="E30" s="29">
        <v>2.4872492E7</v>
      </c>
      <c r="F30" s="29">
        <v>3.7972359E7</v>
      </c>
      <c r="G30" s="15">
        <f t="shared" si="1"/>
        <v>-13099867</v>
      </c>
      <c r="H30" s="16" t="str">
        <f>IF(F30=0,"YES",IF(E30/F30&gt;=1.15, IF(E30+F30&gt;=Validation!$C$24,"YES","NO"),"NO"))</f>
        <v>NO</v>
      </c>
      <c r="I30" s="30">
        <v>17500.0</v>
      </c>
      <c r="J30" s="18" t="str">
        <f t="shared" si="3"/>
        <v>NOT FUNDED</v>
      </c>
      <c r="K30" s="19">
        <f t="shared" si="4"/>
        <v>1500</v>
      </c>
      <c r="L30" s="20" t="str">
        <f t="shared" si="2"/>
        <v>Approval Threshold</v>
      </c>
    </row>
    <row r="31">
      <c r="A31" s="25" t="s">
        <v>632</v>
      </c>
      <c r="B31" s="26" t="s">
        <v>633</v>
      </c>
      <c r="C31" s="27">
        <v>1.2</v>
      </c>
      <c r="D31" s="28">
        <v>232.0</v>
      </c>
      <c r="E31" s="29">
        <v>2.4707105E7</v>
      </c>
      <c r="F31" s="29">
        <v>3.9274737E7</v>
      </c>
      <c r="G31" s="15">
        <f t="shared" si="1"/>
        <v>-14567632</v>
      </c>
      <c r="H31" s="16" t="str">
        <f>IF(F31=0,"YES",IF(E31/F31&gt;=1.15, IF(E31+F31&gt;=Validation!$C$24,"YES","NO"),"NO"))</f>
        <v>NO</v>
      </c>
      <c r="I31" s="30">
        <v>10000.0</v>
      </c>
      <c r="J31" s="18" t="str">
        <f t="shared" si="3"/>
        <v>NOT FUNDED</v>
      </c>
      <c r="K31" s="19">
        <f t="shared" si="4"/>
        <v>1500</v>
      </c>
      <c r="L31" s="20" t="str">
        <f t="shared" si="2"/>
        <v>Approval Threshold</v>
      </c>
    </row>
  </sheetData>
  <autoFilter ref="$A$1:$I$31">
    <sortState ref="A1:I31">
      <sortCondition descending="1" ref="G1:G31"/>
      <sortCondition ref="A1:A31"/>
    </sortState>
  </autoFilter>
  <conditionalFormatting sqref="J2:J31">
    <cfRule type="cellIs" dxfId="0" priority="1" operator="equal">
      <formula>"FUNDED"</formula>
    </cfRule>
  </conditionalFormatting>
  <conditionalFormatting sqref="J2:J31">
    <cfRule type="cellIs" dxfId="1" priority="2" operator="equal">
      <formula>"NOT FUNDED"</formula>
    </cfRule>
  </conditionalFormatting>
  <conditionalFormatting sqref="L2:L31">
    <cfRule type="cellIs" dxfId="0" priority="3" operator="greaterThan">
      <formula>999</formula>
    </cfRule>
  </conditionalFormatting>
  <conditionalFormatting sqref="L2:L31">
    <cfRule type="cellIs" dxfId="0" priority="4" operator="greaterThan">
      <formula>999</formula>
    </cfRule>
  </conditionalFormatting>
  <conditionalFormatting sqref="L2:L31">
    <cfRule type="containsText" dxfId="1" priority="5" operator="containsText" text="NOT FUNDED">
      <formula>NOT(ISERROR(SEARCH(("NOT FUNDED"),(L2))))</formula>
    </cfRule>
  </conditionalFormatting>
  <conditionalFormatting sqref="L2:L31">
    <cfRule type="cellIs" dxfId="2" priority="6" operator="equal">
      <formula>"Over Budget"</formula>
    </cfRule>
  </conditionalFormatting>
  <conditionalFormatting sqref="L2:L31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634</v>
      </c>
      <c r="B2" s="26" t="s">
        <v>635</v>
      </c>
      <c r="C2" s="27">
        <v>5.0</v>
      </c>
      <c r="D2" s="28">
        <v>1585.0</v>
      </c>
      <c r="E2" s="29">
        <v>2.92964661E8</v>
      </c>
      <c r="F2" s="29">
        <v>6377156.0</v>
      </c>
      <c r="G2" s="15">
        <f t="shared" ref="G2:G42" si="1">E2-F2</f>
        <v>286587505</v>
      </c>
      <c r="H2" s="16" t="str">
        <f>IF(F2=0,"YES",IF(E2/F2&gt;=1.15, IF(E2+F2&gt;=Validation!$C$24,"YES","NO"),"NO"))</f>
        <v>YES</v>
      </c>
      <c r="I2" s="30">
        <v>9840.0</v>
      </c>
      <c r="J2" s="18" t="str">
        <f>If(Validation!C2&gt;=I2,IF(H2="Yes","FUNDED","NOT FUNDED"),"NOT FUNDED")</f>
        <v>FUNDED</v>
      </c>
      <c r="K2" s="19">
        <f>If(Validation!C8&gt;=I2,Validation!C8-I2,Validation!C8)</f>
        <v>240160</v>
      </c>
      <c r="L2" s="20" t="str">
        <f t="shared" ref="L2:L42" si="2">If(H2="YES",IF(J2="FUNDED","","Over Budget"),"Approval Threshold")</f>
        <v/>
      </c>
    </row>
    <row r="3">
      <c r="A3" s="25" t="s">
        <v>636</v>
      </c>
      <c r="B3" s="26" t="s">
        <v>637</v>
      </c>
      <c r="C3" s="27">
        <v>4.83</v>
      </c>
      <c r="D3" s="28">
        <v>1739.0</v>
      </c>
      <c r="E3" s="29">
        <v>2.51873182E8</v>
      </c>
      <c r="F3" s="29">
        <v>1.5486056E7</v>
      </c>
      <c r="G3" s="15">
        <f t="shared" si="1"/>
        <v>236387126</v>
      </c>
      <c r="H3" s="16" t="str">
        <f>IF(F3=0,"YES",IF(E3/F3&gt;=1.15, IF(E3+F3&gt;=Validation!$C$24,"YES","NO"),"NO"))</f>
        <v>YES</v>
      </c>
      <c r="I3" s="30">
        <v>50000.0</v>
      </c>
      <c r="J3" s="18" t="str">
        <f t="shared" ref="J3:J42" si="3">If(K2&gt;=I3,IF(H3="Yes","FUNDED","NOT FUNDED"),"NOT FUNDED")</f>
        <v>FUNDED</v>
      </c>
      <c r="K3" s="19">
        <f t="shared" ref="K3:K42" si="4">If(J3="FUNDED",IF(K2&gt;=I3,(K2-I3),K2),K2)</f>
        <v>190160</v>
      </c>
      <c r="L3" s="20" t="str">
        <f t="shared" si="2"/>
        <v/>
      </c>
    </row>
    <row r="4">
      <c r="A4" s="25" t="s">
        <v>638</v>
      </c>
      <c r="B4" s="26" t="s">
        <v>639</v>
      </c>
      <c r="C4" s="27">
        <v>4.78</v>
      </c>
      <c r="D4" s="28">
        <v>1016.0</v>
      </c>
      <c r="E4" s="29">
        <v>2.38519206E8</v>
      </c>
      <c r="F4" s="29">
        <v>6232925.0</v>
      </c>
      <c r="G4" s="15">
        <f t="shared" si="1"/>
        <v>232286281</v>
      </c>
      <c r="H4" s="16" t="str">
        <f>IF(F4=0,"YES",IF(E4/F4&gt;=1.15, IF(E4+F4&gt;=Validation!$C$24,"YES","NO"),"NO"))</f>
        <v>YES</v>
      </c>
      <c r="I4" s="30">
        <v>40000.0</v>
      </c>
      <c r="J4" s="18" t="str">
        <f t="shared" si="3"/>
        <v>FUNDED</v>
      </c>
      <c r="K4" s="19">
        <f t="shared" si="4"/>
        <v>150160</v>
      </c>
      <c r="L4" s="20" t="str">
        <f t="shared" si="2"/>
        <v/>
      </c>
    </row>
    <row r="5">
      <c r="A5" s="25" t="s">
        <v>640</v>
      </c>
      <c r="B5" s="26" t="s">
        <v>641</v>
      </c>
      <c r="C5" s="27">
        <v>4.67</v>
      </c>
      <c r="D5" s="28">
        <v>927.0</v>
      </c>
      <c r="E5" s="29">
        <v>1.4374263E8</v>
      </c>
      <c r="F5" s="29">
        <v>1.5487742E7</v>
      </c>
      <c r="G5" s="15">
        <f t="shared" si="1"/>
        <v>128254888</v>
      </c>
      <c r="H5" s="16" t="str">
        <f>IF(F5=0,"YES",IF(E5/F5&gt;=1.15, IF(E5+F5&gt;=Validation!$C$24,"YES","NO"),"NO"))</f>
        <v>YES</v>
      </c>
      <c r="I5" s="30">
        <v>45000.0</v>
      </c>
      <c r="J5" s="18" t="str">
        <f t="shared" si="3"/>
        <v>FUNDED</v>
      </c>
      <c r="K5" s="19">
        <f t="shared" si="4"/>
        <v>105160</v>
      </c>
      <c r="L5" s="20" t="str">
        <f t="shared" si="2"/>
        <v/>
      </c>
    </row>
    <row r="6">
      <c r="A6" s="25" t="s">
        <v>642</v>
      </c>
      <c r="B6" s="26" t="s">
        <v>643</v>
      </c>
      <c r="C6" s="27">
        <v>4.47</v>
      </c>
      <c r="D6" s="28">
        <v>404.0</v>
      </c>
      <c r="E6" s="29">
        <v>1.22516159E8</v>
      </c>
      <c r="F6" s="29">
        <v>1518832.0</v>
      </c>
      <c r="G6" s="15">
        <f t="shared" si="1"/>
        <v>120997327</v>
      </c>
      <c r="H6" s="16" t="str">
        <f>IF(F6=0,"YES",IF(E6/F6&gt;=1.15, IF(E6+F6&gt;=Validation!$C$24,"YES","NO"),"NO"))</f>
        <v>YES</v>
      </c>
      <c r="I6" s="30">
        <v>8200.0</v>
      </c>
      <c r="J6" s="18" t="str">
        <f t="shared" si="3"/>
        <v>FUNDED</v>
      </c>
      <c r="K6" s="19">
        <f t="shared" si="4"/>
        <v>96960</v>
      </c>
      <c r="L6" s="20" t="str">
        <f t="shared" si="2"/>
        <v/>
      </c>
    </row>
    <row r="7">
      <c r="A7" s="25" t="s">
        <v>644</v>
      </c>
      <c r="B7" s="26" t="s">
        <v>645</v>
      </c>
      <c r="C7" s="27">
        <v>4.4</v>
      </c>
      <c r="D7" s="28">
        <v>754.0</v>
      </c>
      <c r="E7" s="29">
        <v>1.38746937E8</v>
      </c>
      <c r="F7" s="29">
        <v>2.5214939E7</v>
      </c>
      <c r="G7" s="15">
        <f t="shared" si="1"/>
        <v>113531998</v>
      </c>
      <c r="H7" s="16" t="str">
        <f>IF(F7=0,"YES",IF(E7/F7&gt;=1.15, IF(E7+F7&gt;=Validation!$C$24,"YES","NO"),"NO"))</f>
        <v>YES</v>
      </c>
      <c r="I7" s="30">
        <v>57000.0</v>
      </c>
      <c r="J7" s="18" t="str">
        <f t="shared" si="3"/>
        <v>FUNDED</v>
      </c>
      <c r="K7" s="19">
        <f t="shared" si="4"/>
        <v>39960</v>
      </c>
      <c r="L7" s="20" t="str">
        <f t="shared" si="2"/>
        <v/>
      </c>
    </row>
    <row r="8">
      <c r="A8" s="25" t="s">
        <v>646</v>
      </c>
      <c r="B8" s="26" t="s">
        <v>647</v>
      </c>
      <c r="C8" s="27">
        <v>4.5</v>
      </c>
      <c r="D8" s="28">
        <v>418.0</v>
      </c>
      <c r="E8" s="29">
        <v>1.05891276E8</v>
      </c>
      <c r="F8" s="29">
        <v>6742776.0</v>
      </c>
      <c r="G8" s="15">
        <f t="shared" si="1"/>
        <v>99148500</v>
      </c>
      <c r="H8" s="16" t="str">
        <f>IF(F8=0,"YES",IF(E8/F8&gt;=1.15, IF(E8+F8&gt;=Validation!$C$24,"YES","NO"),"NO"))</f>
        <v>YES</v>
      </c>
      <c r="I8" s="30">
        <v>7887.0</v>
      </c>
      <c r="J8" s="18" t="str">
        <f t="shared" si="3"/>
        <v>FUNDED</v>
      </c>
      <c r="K8" s="19">
        <f t="shared" si="4"/>
        <v>32073</v>
      </c>
      <c r="L8" s="20" t="str">
        <f t="shared" si="2"/>
        <v/>
      </c>
    </row>
    <row r="9">
      <c r="A9" s="25" t="s">
        <v>648</v>
      </c>
      <c r="B9" s="26" t="s">
        <v>649</v>
      </c>
      <c r="C9" s="27">
        <v>4.33</v>
      </c>
      <c r="D9" s="28">
        <v>352.0</v>
      </c>
      <c r="E9" s="29">
        <v>1.06901853E8</v>
      </c>
      <c r="F9" s="29">
        <v>8522753.0</v>
      </c>
      <c r="G9" s="15">
        <f t="shared" si="1"/>
        <v>98379100</v>
      </c>
      <c r="H9" s="16" t="str">
        <f>IF(F9=0,"YES",IF(E9/F9&gt;=1.15, IF(E9+F9&gt;=Validation!$C$24,"YES","NO"),"NO"))</f>
        <v>YES</v>
      </c>
      <c r="I9" s="30">
        <v>10500.0</v>
      </c>
      <c r="J9" s="18" t="str">
        <f t="shared" si="3"/>
        <v>FUNDED</v>
      </c>
      <c r="K9" s="19">
        <f t="shared" si="4"/>
        <v>21573</v>
      </c>
      <c r="L9" s="20" t="str">
        <f t="shared" si="2"/>
        <v/>
      </c>
    </row>
    <row r="10">
      <c r="A10" s="25" t="s">
        <v>650</v>
      </c>
      <c r="B10" s="26" t="s">
        <v>651</v>
      </c>
      <c r="C10" s="27">
        <v>4.33</v>
      </c>
      <c r="D10" s="28">
        <v>609.0</v>
      </c>
      <c r="E10" s="29">
        <v>1.16475173E8</v>
      </c>
      <c r="F10" s="29">
        <v>2.165029E7</v>
      </c>
      <c r="G10" s="15">
        <f t="shared" si="1"/>
        <v>94824883</v>
      </c>
      <c r="H10" s="16" t="str">
        <f>IF(F10=0,"YES",IF(E10/F10&gt;=1.15, IF(E10+F10&gt;=Validation!$C$24,"YES","NO"),"NO"))</f>
        <v>YES</v>
      </c>
      <c r="I10" s="30">
        <v>36000.0</v>
      </c>
      <c r="J10" s="18" t="str">
        <f t="shared" si="3"/>
        <v>NOT FUNDED</v>
      </c>
      <c r="K10" s="19">
        <f t="shared" si="4"/>
        <v>21573</v>
      </c>
      <c r="L10" s="20" t="str">
        <f t="shared" si="2"/>
        <v>Over Budget</v>
      </c>
    </row>
    <row r="11">
      <c r="A11" s="25" t="s">
        <v>652</v>
      </c>
      <c r="B11" s="26" t="s">
        <v>653</v>
      </c>
      <c r="C11" s="27">
        <v>4.17</v>
      </c>
      <c r="D11" s="28">
        <v>390.0</v>
      </c>
      <c r="E11" s="29">
        <v>9.0612542E7</v>
      </c>
      <c r="F11" s="29">
        <v>1.7702453E7</v>
      </c>
      <c r="G11" s="15">
        <f t="shared" si="1"/>
        <v>72910089</v>
      </c>
      <c r="H11" s="16" t="str">
        <f>IF(F11=0,"YES",IF(E11/F11&gt;=1.15, IF(E11+F11&gt;=Validation!$C$24,"YES","NO"),"NO"))</f>
        <v>YES</v>
      </c>
      <c r="I11" s="30">
        <v>24809.0</v>
      </c>
      <c r="J11" s="18" t="str">
        <f t="shared" si="3"/>
        <v>NOT FUNDED</v>
      </c>
      <c r="K11" s="19">
        <f t="shared" si="4"/>
        <v>21573</v>
      </c>
      <c r="L11" s="20" t="str">
        <f t="shared" si="2"/>
        <v>Over Budget</v>
      </c>
    </row>
    <row r="12">
      <c r="A12" s="25" t="s">
        <v>654</v>
      </c>
      <c r="B12" s="26" t="s">
        <v>655</v>
      </c>
      <c r="C12" s="27">
        <v>4.29</v>
      </c>
      <c r="D12" s="28">
        <v>488.0</v>
      </c>
      <c r="E12" s="29">
        <v>7.9290678E7</v>
      </c>
      <c r="F12" s="29">
        <v>1.5190451E7</v>
      </c>
      <c r="G12" s="15">
        <f t="shared" si="1"/>
        <v>64100227</v>
      </c>
      <c r="H12" s="16" t="str">
        <f>IF(F12=0,"YES",IF(E12/F12&gt;=1.15, IF(E12+F12&gt;=Validation!$C$24,"YES","NO"),"NO"))</f>
        <v>YES</v>
      </c>
      <c r="I12" s="30">
        <v>10000.0</v>
      </c>
      <c r="J12" s="18" t="str">
        <f t="shared" si="3"/>
        <v>FUNDED</v>
      </c>
      <c r="K12" s="19">
        <f t="shared" si="4"/>
        <v>11573</v>
      </c>
      <c r="L12" s="20" t="str">
        <f t="shared" si="2"/>
        <v/>
      </c>
    </row>
    <row r="13">
      <c r="A13" s="25" t="s">
        <v>656</v>
      </c>
      <c r="B13" s="26" t="s">
        <v>657</v>
      </c>
      <c r="C13" s="27">
        <v>4.0</v>
      </c>
      <c r="D13" s="28">
        <v>396.0</v>
      </c>
      <c r="E13" s="29">
        <v>7.1663929E7</v>
      </c>
      <c r="F13" s="29">
        <v>1.3688094E7</v>
      </c>
      <c r="G13" s="15">
        <f t="shared" si="1"/>
        <v>57975835</v>
      </c>
      <c r="H13" s="16" t="str">
        <f>IF(F13=0,"YES",IF(E13/F13&gt;=1.15, IF(E13+F13&gt;=Validation!$C$24,"YES","NO"),"NO"))</f>
        <v>YES</v>
      </c>
      <c r="I13" s="30">
        <v>18720.0</v>
      </c>
      <c r="J13" s="18" t="str">
        <f t="shared" si="3"/>
        <v>NOT FUNDED</v>
      </c>
      <c r="K13" s="19">
        <f t="shared" si="4"/>
        <v>11573</v>
      </c>
      <c r="L13" s="20" t="str">
        <f t="shared" si="2"/>
        <v>Over Budget</v>
      </c>
    </row>
    <row r="14">
      <c r="A14" s="25" t="s">
        <v>658</v>
      </c>
      <c r="B14" s="26" t="s">
        <v>659</v>
      </c>
      <c r="C14" s="27">
        <v>3.27</v>
      </c>
      <c r="D14" s="28">
        <v>303.0</v>
      </c>
      <c r="E14" s="29">
        <v>6.9007126E7</v>
      </c>
      <c r="F14" s="29">
        <v>2.3000237E7</v>
      </c>
      <c r="G14" s="15">
        <f t="shared" si="1"/>
        <v>46006889</v>
      </c>
      <c r="H14" s="16" t="str">
        <f>IF(F14=0,"YES",IF(E14/F14&gt;=1.15, IF(E14+F14&gt;=Validation!$C$24,"YES","NO"),"NO"))</f>
        <v>YES</v>
      </c>
      <c r="I14" s="30">
        <v>8000.0</v>
      </c>
      <c r="J14" s="18" t="str">
        <f t="shared" si="3"/>
        <v>FUNDED</v>
      </c>
      <c r="K14" s="19">
        <f t="shared" si="4"/>
        <v>3573</v>
      </c>
      <c r="L14" s="20" t="str">
        <f t="shared" si="2"/>
        <v/>
      </c>
    </row>
    <row r="15">
      <c r="A15" s="25" t="s">
        <v>660</v>
      </c>
      <c r="B15" s="26" t="s">
        <v>661</v>
      </c>
      <c r="C15" s="27">
        <v>3.93</v>
      </c>
      <c r="D15" s="28">
        <v>408.0</v>
      </c>
      <c r="E15" s="29">
        <v>7.4550563E7</v>
      </c>
      <c r="F15" s="29">
        <v>3.2761986E7</v>
      </c>
      <c r="G15" s="15">
        <f t="shared" si="1"/>
        <v>41788577</v>
      </c>
      <c r="H15" s="16" t="str">
        <f>IF(F15=0,"YES",IF(E15/F15&gt;=1.15, IF(E15+F15&gt;=Validation!$C$24,"YES","NO"),"NO"))</f>
        <v>YES</v>
      </c>
      <c r="I15" s="30">
        <v>57356.0</v>
      </c>
      <c r="J15" s="18" t="str">
        <f t="shared" si="3"/>
        <v>NOT FUNDED</v>
      </c>
      <c r="K15" s="19">
        <f t="shared" si="4"/>
        <v>3573</v>
      </c>
      <c r="L15" s="20" t="str">
        <f t="shared" si="2"/>
        <v>Over Budget</v>
      </c>
    </row>
    <row r="16">
      <c r="A16" s="25" t="s">
        <v>662</v>
      </c>
      <c r="B16" s="26" t="s">
        <v>663</v>
      </c>
      <c r="C16" s="27">
        <v>4.07</v>
      </c>
      <c r="D16" s="28">
        <v>332.0</v>
      </c>
      <c r="E16" s="29">
        <v>7.3285013E7</v>
      </c>
      <c r="F16" s="29">
        <v>3.4176047E7</v>
      </c>
      <c r="G16" s="15">
        <f t="shared" si="1"/>
        <v>39108966</v>
      </c>
      <c r="H16" s="16" t="str">
        <f>IF(F16=0,"YES",IF(E16/F16&gt;=1.15, IF(E16+F16&gt;=Validation!$C$24,"YES","NO"),"NO"))</f>
        <v>YES</v>
      </c>
      <c r="I16" s="30">
        <v>63950.0</v>
      </c>
      <c r="J16" s="18" t="str">
        <f t="shared" si="3"/>
        <v>NOT FUNDED</v>
      </c>
      <c r="K16" s="19">
        <f t="shared" si="4"/>
        <v>3573</v>
      </c>
      <c r="L16" s="20" t="str">
        <f t="shared" si="2"/>
        <v>Over Budget</v>
      </c>
    </row>
    <row r="17">
      <c r="A17" s="25" t="s">
        <v>664</v>
      </c>
      <c r="B17" s="26" t="s">
        <v>665</v>
      </c>
      <c r="C17" s="27">
        <v>3.67</v>
      </c>
      <c r="D17" s="28">
        <v>241.0</v>
      </c>
      <c r="E17" s="29">
        <v>5.2632128E7</v>
      </c>
      <c r="F17" s="29">
        <v>3.1672529E7</v>
      </c>
      <c r="G17" s="15">
        <f t="shared" si="1"/>
        <v>20959599</v>
      </c>
      <c r="H17" s="16" t="str">
        <f>IF(F17=0,"YES",IF(E17/F17&gt;=1.15, IF(E17+F17&gt;=Validation!$C$24,"YES","NO"),"NO"))</f>
        <v>YES</v>
      </c>
      <c r="I17" s="30">
        <v>9900.0</v>
      </c>
      <c r="J17" s="18" t="str">
        <f t="shared" si="3"/>
        <v>NOT FUNDED</v>
      </c>
      <c r="K17" s="19">
        <f t="shared" si="4"/>
        <v>3573</v>
      </c>
      <c r="L17" s="20" t="str">
        <f t="shared" si="2"/>
        <v>Over Budget</v>
      </c>
    </row>
    <row r="18">
      <c r="A18" s="25" t="s">
        <v>666</v>
      </c>
      <c r="B18" s="26" t="s">
        <v>667</v>
      </c>
      <c r="C18" s="27">
        <v>3.56</v>
      </c>
      <c r="D18" s="28">
        <v>223.0</v>
      </c>
      <c r="E18" s="29">
        <v>5.2007146E7</v>
      </c>
      <c r="F18" s="29">
        <v>3.3521085E7</v>
      </c>
      <c r="G18" s="15">
        <f t="shared" si="1"/>
        <v>18486061</v>
      </c>
      <c r="H18" s="16" t="str">
        <f>IF(F18=0,"YES",IF(E18/F18&gt;=1.15, IF(E18+F18&gt;=Validation!$C$24,"YES","NO"),"NO"))</f>
        <v>YES</v>
      </c>
      <c r="I18" s="30">
        <v>65000.0</v>
      </c>
      <c r="J18" s="18" t="str">
        <f t="shared" si="3"/>
        <v>NOT FUNDED</v>
      </c>
      <c r="K18" s="19">
        <f t="shared" si="4"/>
        <v>3573</v>
      </c>
      <c r="L18" s="20" t="str">
        <f t="shared" si="2"/>
        <v>Over Budget</v>
      </c>
    </row>
    <row r="19">
      <c r="A19" s="25" t="s">
        <v>668</v>
      </c>
      <c r="B19" s="26" t="s">
        <v>669</v>
      </c>
      <c r="C19" s="27">
        <v>3.83</v>
      </c>
      <c r="D19" s="28">
        <v>243.0</v>
      </c>
      <c r="E19" s="29">
        <v>5.1397088E7</v>
      </c>
      <c r="F19" s="29">
        <v>3.3236099E7</v>
      </c>
      <c r="G19" s="15">
        <f t="shared" si="1"/>
        <v>18160989</v>
      </c>
      <c r="H19" s="16" t="str">
        <f>IF(F19=0,"YES",IF(E19/F19&gt;=1.15, IF(E19+F19&gt;=Validation!$C$24,"YES","NO"),"NO"))</f>
        <v>YES</v>
      </c>
      <c r="I19" s="30">
        <v>29250.0</v>
      </c>
      <c r="J19" s="18" t="str">
        <f t="shared" si="3"/>
        <v>NOT FUNDED</v>
      </c>
      <c r="K19" s="19">
        <f t="shared" si="4"/>
        <v>3573</v>
      </c>
      <c r="L19" s="20" t="str">
        <f t="shared" si="2"/>
        <v>Over Budget</v>
      </c>
    </row>
    <row r="20">
      <c r="A20" s="25" t="s">
        <v>670</v>
      </c>
      <c r="B20" s="26" t="s">
        <v>671</v>
      </c>
      <c r="C20" s="27">
        <v>3.83</v>
      </c>
      <c r="D20" s="28">
        <v>271.0</v>
      </c>
      <c r="E20" s="29">
        <v>3.6088006E7</v>
      </c>
      <c r="F20" s="29">
        <v>2.1830504E7</v>
      </c>
      <c r="G20" s="15">
        <f t="shared" si="1"/>
        <v>14257502</v>
      </c>
      <c r="H20" s="16" t="str">
        <f>IF(F20=0,"YES",IF(E20/F20&gt;=1.15, IF(E20+F20&gt;=Validation!$C$24,"YES","NO"),"NO"))</f>
        <v>YES</v>
      </c>
      <c r="I20" s="30">
        <v>75000.0</v>
      </c>
      <c r="J20" s="18" t="str">
        <f t="shared" si="3"/>
        <v>NOT FUNDED</v>
      </c>
      <c r="K20" s="19">
        <f t="shared" si="4"/>
        <v>3573</v>
      </c>
      <c r="L20" s="20" t="str">
        <f t="shared" si="2"/>
        <v>Over Budget</v>
      </c>
    </row>
    <row r="21">
      <c r="A21" s="25" t="s">
        <v>672</v>
      </c>
      <c r="B21" s="26" t="s">
        <v>673</v>
      </c>
      <c r="C21" s="27">
        <v>3.0</v>
      </c>
      <c r="D21" s="28">
        <v>203.0</v>
      </c>
      <c r="E21" s="29">
        <v>2.1914837E7</v>
      </c>
      <c r="F21" s="29">
        <v>1.6767108E7</v>
      </c>
      <c r="G21" s="15">
        <f t="shared" si="1"/>
        <v>5147729</v>
      </c>
      <c r="H21" s="16" t="str">
        <f>IF(F21=0,"YES",IF(E21/F21&gt;=1.15, IF(E21+F21&gt;=Validation!$C$24,"YES","NO"),"NO"))</f>
        <v>YES</v>
      </c>
      <c r="I21" s="30">
        <v>600.0</v>
      </c>
      <c r="J21" s="18" t="str">
        <f t="shared" si="3"/>
        <v>FUNDED</v>
      </c>
      <c r="K21" s="19">
        <f t="shared" si="4"/>
        <v>2973</v>
      </c>
      <c r="L21" s="20" t="str">
        <f t="shared" si="2"/>
        <v/>
      </c>
    </row>
    <row r="22">
      <c r="A22" s="25" t="s">
        <v>674</v>
      </c>
      <c r="B22" s="26" t="s">
        <v>675</v>
      </c>
      <c r="C22" s="27">
        <v>1.0</v>
      </c>
      <c r="D22" s="28">
        <v>206.0</v>
      </c>
      <c r="E22" s="29">
        <v>2.7450377E7</v>
      </c>
      <c r="F22" s="29">
        <v>2.4607708E7</v>
      </c>
      <c r="G22" s="15">
        <f t="shared" si="1"/>
        <v>2842669</v>
      </c>
      <c r="H22" s="16" t="str">
        <f>IF(F22=0,"YES",IF(E22/F22&gt;=1.15, IF(E22+F22&gt;=Validation!$C$24,"YES","NO"),"NO"))</f>
        <v>NO</v>
      </c>
      <c r="I22" s="30">
        <v>200.0</v>
      </c>
      <c r="J22" s="18" t="str">
        <f t="shared" si="3"/>
        <v>NOT FUNDED</v>
      </c>
      <c r="K22" s="19">
        <f t="shared" si="4"/>
        <v>2973</v>
      </c>
      <c r="L22" s="20" t="str">
        <f t="shared" si="2"/>
        <v>Approval Threshold</v>
      </c>
    </row>
    <row r="23">
      <c r="A23" s="25" t="s">
        <v>676</v>
      </c>
      <c r="B23" s="26" t="s">
        <v>677</v>
      </c>
      <c r="C23" s="27">
        <v>1.17</v>
      </c>
      <c r="D23" s="28">
        <v>199.0</v>
      </c>
      <c r="E23" s="29">
        <v>2.5418922E7</v>
      </c>
      <c r="F23" s="29">
        <v>2.3552392E7</v>
      </c>
      <c r="G23" s="15">
        <f t="shared" si="1"/>
        <v>1866530</v>
      </c>
      <c r="H23" s="16" t="str">
        <f>IF(F23=0,"YES",IF(E23/F23&gt;=1.15, IF(E23+F23&gt;=Validation!$C$24,"YES","NO"),"NO"))</f>
        <v>NO</v>
      </c>
      <c r="I23" s="30">
        <v>60000.0</v>
      </c>
      <c r="J23" s="18" t="str">
        <f t="shared" si="3"/>
        <v>NOT FUNDED</v>
      </c>
      <c r="K23" s="19">
        <f t="shared" si="4"/>
        <v>2973</v>
      </c>
      <c r="L23" s="20" t="str">
        <f t="shared" si="2"/>
        <v>Approval Threshold</v>
      </c>
    </row>
    <row r="24">
      <c r="A24" s="25" t="s">
        <v>678</v>
      </c>
      <c r="B24" s="26" t="s">
        <v>679</v>
      </c>
      <c r="C24" s="27">
        <v>3.67</v>
      </c>
      <c r="D24" s="28">
        <v>280.0</v>
      </c>
      <c r="E24" s="29">
        <v>3.8982748E7</v>
      </c>
      <c r="F24" s="29">
        <v>4.0315273E7</v>
      </c>
      <c r="G24" s="15">
        <f t="shared" si="1"/>
        <v>-1332525</v>
      </c>
      <c r="H24" s="16" t="str">
        <f>IF(F24=0,"YES",IF(E24/F24&gt;=1.15, IF(E24+F24&gt;=Validation!$C$24,"YES","NO"),"NO"))</f>
        <v>NO</v>
      </c>
      <c r="I24" s="30">
        <v>47500.0</v>
      </c>
      <c r="J24" s="18" t="str">
        <f t="shared" si="3"/>
        <v>NOT FUNDED</v>
      </c>
      <c r="K24" s="19">
        <f t="shared" si="4"/>
        <v>2973</v>
      </c>
      <c r="L24" s="20" t="str">
        <f t="shared" si="2"/>
        <v>Approval Threshold</v>
      </c>
    </row>
    <row r="25">
      <c r="A25" s="25" t="s">
        <v>680</v>
      </c>
      <c r="B25" s="26" t="s">
        <v>681</v>
      </c>
      <c r="C25" s="27">
        <v>3.33</v>
      </c>
      <c r="D25" s="28">
        <v>247.0</v>
      </c>
      <c r="E25" s="29">
        <v>3.2929901E7</v>
      </c>
      <c r="F25" s="29">
        <v>3.5019004E7</v>
      </c>
      <c r="G25" s="15">
        <f t="shared" si="1"/>
        <v>-2089103</v>
      </c>
      <c r="H25" s="16" t="str">
        <f>IF(F25=0,"YES",IF(E25/F25&gt;=1.15, IF(E25+F25&gt;=Validation!$C$24,"YES","NO"),"NO"))</f>
        <v>NO</v>
      </c>
      <c r="I25" s="30">
        <v>45000.0</v>
      </c>
      <c r="J25" s="18" t="str">
        <f t="shared" si="3"/>
        <v>NOT FUNDED</v>
      </c>
      <c r="K25" s="19">
        <f t="shared" si="4"/>
        <v>2973</v>
      </c>
      <c r="L25" s="20" t="str">
        <f t="shared" si="2"/>
        <v>Approval Threshold</v>
      </c>
    </row>
    <row r="26">
      <c r="A26" s="25" t="s">
        <v>682</v>
      </c>
      <c r="B26" s="26" t="s">
        <v>683</v>
      </c>
      <c r="C26" s="27">
        <v>1.67</v>
      </c>
      <c r="D26" s="28">
        <v>193.0</v>
      </c>
      <c r="E26" s="29">
        <v>2.8159787E7</v>
      </c>
      <c r="F26" s="29">
        <v>3.2558776E7</v>
      </c>
      <c r="G26" s="15">
        <f t="shared" si="1"/>
        <v>-4398989</v>
      </c>
      <c r="H26" s="16" t="str">
        <f>IF(F26=0,"YES",IF(E26/F26&gt;=1.15, IF(E26+F26&gt;=Validation!$C$24,"YES","NO"),"NO"))</f>
        <v>NO</v>
      </c>
      <c r="I26" s="30">
        <v>2500.0</v>
      </c>
      <c r="J26" s="18" t="str">
        <f t="shared" si="3"/>
        <v>NOT FUNDED</v>
      </c>
      <c r="K26" s="19">
        <f t="shared" si="4"/>
        <v>2973</v>
      </c>
      <c r="L26" s="20" t="str">
        <f t="shared" si="2"/>
        <v>Approval Threshold</v>
      </c>
    </row>
    <row r="27">
      <c r="A27" s="25" t="s">
        <v>684</v>
      </c>
      <c r="B27" s="26" t="s">
        <v>685</v>
      </c>
      <c r="C27" s="27">
        <v>3.29</v>
      </c>
      <c r="D27" s="28">
        <v>229.0</v>
      </c>
      <c r="E27" s="29">
        <v>1.5488757E7</v>
      </c>
      <c r="F27" s="29">
        <v>2.2390013E7</v>
      </c>
      <c r="G27" s="15">
        <f t="shared" si="1"/>
        <v>-6901256</v>
      </c>
      <c r="H27" s="16" t="str">
        <f>IF(F27=0,"YES",IF(E27/F27&gt;=1.15, IF(E27+F27&gt;=Validation!$C$24,"YES","NO"),"NO"))</f>
        <v>NO</v>
      </c>
      <c r="I27" s="30">
        <v>60000.0</v>
      </c>
      <c r="J27" s="18" t="str">
        <f t="shared" si="3"/>
        <v>NOT FUNDED</v>
      </c>
      <c r="K27" s="19">
        <f t="shared" si="4"/>
        <v>2973</v>
      </c>
      <c r="L27" s="20" t="str">
        <f t="shared" si="2"/>
        <v>Approval Threshold</v>
      </c>
    </row>
    <row r="28">
      <c r="A28" s="25" t="s">
        <v>686</v>
      </c>
      <c r="B28" s="26" t="s">
        <v>687</v>
      </c>
      <c r="C28" s="27">
        <v>2.83</v>
      </c>
      <c r="D28" s="28">
        <v>197.0</v>
      </c>
      <c r="E28" s="29">
        <v>2.5807246E7</v>
      </c>
      <c r="F28" s="29">
        <v>3.8009595E7</v>
      </c>
      <c r="G28" s="15">
        <f t="shared" si="1"/>
        <v>-12202349</v>
      </c>
      <c r="H28" s="16" t="str">
        <f>IF(F28=0,"YES",IF(E28/F28&gt;=1.15, IF(E28+F28&gt;=Validation!$C$24,"YES","NO"),"NO"))</f>
        <v>NO</v>
      </c>
      <c r="I28" s="30">
        <v>50000.0</v>
      </c>
      <c r="J28" s="18" t="str">
        <f t="shared" si="3"/>
        <v>NOT FUNDED</v>
      </c>
      <c r="K28" s="19">
        <f t="shared" si="4"/>
        <v>2973</v>
      </c>
      <c r="L28" s="20" t="str">
        <f t="shared" si="2"/>
        <v>Approval Threshold</v>
      </c>
    </row>
    <row r="29">
      <c r="A29" s="25" t="s">
        <v>688</v>
      </c>
      <c r="B29" s="26" t="s">
        <v>689</v>
      </c>
      <c r="C29" s="27">
        <v>3.0</v>
      </c>
      <c r="D29" s="28">
        <v>181.0</v>
      </c>
      <c r="E29" s="29">
        <v>2.2716225E7</v>
      </c>
      <c r="F29" s="29">
        <v>3.9739506E7</v>
      </c>
      <c r="G29" s="15">
        <f t="shared" si="1"/>
        <v>-17023281</v>
      </c>
      <c r="H29" s="16" t="str">
        <f>IF(F29=0,"YES",IF(E29/F29&gt;=1.15, IF(E29+F29&gt;=Validation!$C$24,"YES","NO"),"NO"))</f>
        <v>NO</v>
      </c>
      <c r="I29" s="30">
        <v>26500.0</v>
      </c>
      <c r="J29" s="18" t="str">
        <f t="shared" si="3"/>
        <v>NOT FUNDED</v>
      </c>
      <c r="K29" s="19">
        <f t="shared" si="4"/>
        <v>2973</v>
      </c>
      <c r="L29" s="20" t="str">
        <f t="shared" si="2"/>
        <v>Approval Threshold</v>
      </c>
    </row>
    <row r="30">
      <c r="A30" s="25" t="s">
        <v>690</v>
      </c>
      <c r="B30" s="26" t="s">
        <v>691</v>
      </c>
      <c r="C30" s="27">
        <v>2.73</v>
      </c>
      <c r="D30" s="28">
        <v>240.0</v>
      </c>
      <c r="E30" s="29">
        <v>2.55125E7</v>
      </c>
      <c r="F30" s="29">
        <v>4.3374481E7</v>
      </c>
      <c r="G30" s="15">
        <f t="shared" si="1"/>
        <v>-17861981</v>
      </c>
      <c r="H30" s="16" t="str">
        <f>IF(F30=0,"YES",IF(E30/F30&gt;=1.15, IF(E30+F30&gt;=Validation!$C$24,"YES","NO"),"NO"))</f>
        <v>NO</v>
      </c>
      <c r="I30" s="30">
        <v>200000.0</v>
      </c>
      <c r="J30" s="18" t="str">
        <f t="shared" si="3"/>
        <v>NOT FUNDED</v>
      </c>
      <c r="K30" s="19">
        <f t="shared" si="4"/>
        <v>2973</v>
      </c>
      <c r="L30" s="20" t="str">
        <f t="shared" si="2"/>
        <v>Approval Threshold</v>
      </c>
    </row>
    <row r="31">
      <c r="A31" s="25" t="s">
        <v>692</v>
      </c>
      <c r="B31" s="26" t="s">
        <v>693</v>
      </c>
      <c r="C31" s="27">
        <v>2.0</v>
      </c>
      <c r="D31" s="28">
        <v>205.0</v>
      </c>
      <c r="E31" s="29">
        <v>2.1967369E7</v>
      </c>
      <c r="F31" s="29">
        <v>3.9859406E7</v>
      </c>
      <c r="G31" s="15">
        <f t="shared" si="1"/>
        <v>-17892037</v>
      </c>
      <c r="H31" s="16" t="str">
        <f>IF(F31=0,"YES",IF(E31/F31&gt;=1.15, IF(E31+F31&gt;=Validation!$C$24,"YES","NO"),"NO"))</f>
        <v>NO</v>
      </c>
      <c r="I31" s="30">
        <v>50000.0</v>
      </c>
      <c r="J31" s="18" t="str">
        <f t="shared" si="3"/>
        <v>NOT FUNDED</v>
      </c>
      <c r="K31" s="19">
        <f t="shared" si="4"/>
        <v>2973</v>
      </c>
      <c r="L31" s="20" t="str">
        <f t="shared" si="2"/>
        <v>Approval Threshold</v>
      </c>
    </row>
    <row r="32">
      <c r="A32" s="25" t="s">
        <v>694</v>
      </c>
      <c r="B32" s="26" t="s">
        <v>695</v>
      </c>
      <c r="C32" s="27">
        <v>3.17</v>
      </c>
      <c r="D32" s="28">
        <v>231.0</v>
      </c>
      <c r="E32" s="29">
        <v>8631616.0</v>
      </c>
      <c r="F32" s="29">
        <v>2.781891E7</v>
      </c>
      <c r="G32" s="15">
        <f t="shared" si="1"/>
        <v>-19187294</v>
      </c>
      <c r="H32" s="16" t="str">
        <f>IF(F32=0,"YES",IF(E32/F32&gt;=1.15, IF(E32+F32&gt;=Validation!$C$24,"YES","NO"),"NO"))</f>
        <v>NO</v>
      </c>
      <c r="I32" s="30">
        <v>90000.0</v>
      </c>
      <c r="J32" s="18" t="str">
        <f t="shared" si="3"/>
        <v>NOT FUNDED</v>
      </c>
      <c r="K32" s="19">
        <f t="shared" si="4"/>
        <v>2973</v>
      </c>
      <c r="L32" s="20" t="str">
        <f t="shared" si="2"/>
        <v>Approval Threshold</v>
      </c>
    </row>
    <row r="33">
      <c r="A33" s="25" t="s">
        <v>696</v>
      </c>
      <c r="B33" s="26" t="s">
        <v>697</v>
      </c>
      <c r="C33" s="27">
        <v>2.27</v>
      </c>
      <c r="D33" s="28">
        <v>207.0</v>
      </c>
      <c r="E33" s="29">
        <v>5357137.0</v>
      </c>
      <c r="F33" s="29">
        <v>2.4700929E7</v>
      </c>
      <c r="G33" s="15">
        <f t="shared" si="1"/>
        <v>-19343792</v>
      </c>
      <c r="H33" s="16" t="str">
        <f>IF(F33=0,"YES",IF(E33/F33&gt;=1.15, IF(E33+F33&gt;=Validation!$C$24,"YES","NO"),"NO"))</f>
        <v>NO</v>
      </c>
      <c r="I33" s="30">
        <v>25000.0</v>
      </c>
      <c r="J33" s="18" t="str">
        <f t="shared" si="3"/>
        <v>NOT FUNDED</v>
      </c>
      <c r="K33" s="19">
        <f t="shared" si="4"/>
        <v>2973</v>
      </c>
      <c r="L33" s="20" t="str">
        <f t="shared" si="2"/>
        <v>Approval Threshold</v>
      </c>
    </row>
    <row r="34">
      <c r="A34" s="25" t="s">
        <v>698</v>
      </c>
      <c r="B34" s="26" t="s">
        <v>699</v>
      </c>
      <c r="C34" s="27">
        <v>2.07</v>
      </c>
      <c r="D34" s="28">
        <v>193.0</v>
      </c>
      <c r="E34" s="29">
        <v>2.1128913E7</v>
      </c>
      <c r="F34" s="29">
        <v>4.0701933E7</v>
      </c>
      <c r="G34" s="15">
        <f t="shared" si="1"/>
        <v>-19573020</v>
      </c>
      <c r="H34" s="16" t="str">
        <f>IF(F34=0,"YES",IF(E34/F34&gt;=1.15, IF(E34+F34&gt;=Validation!$C$24,"YES","NO"),"NO"))</f>
        <v>NO</v>
      </c>
      <c r="I34" s="30">
        <v>8000.0</v>
      </c>
      <c r="J34" s="18" t="str">
        <f t="shared" si="3"/>
        <v>NOT FUNDED</v>
      </c>
      <c r="K34" s="19">
        <f t="shared" si="4"/>
        <v>2973</v>
      </c>
      <c r="L34" s="20" t="str">
        <f t="shared" si="2"/>
        <v>Approval Threshold</v>
      </c>
    </row>
    <row r="35">
      <c r="A35" s="31" t="s">
        <v>700</v>
      </c>
      <c r="B35" s="32" t="s">
        <v>701</v>
      </c>
      <c r="C35" s="27">
        <v>2.33</v>
      </c>
      <c r="D35" s="28">
        <v>190.0</v>
      </c>
      <c r="E35" s="29">
        <v>2.021789E7</v>
      </c>
      <c r="F35" s="29">
        <v>4.0207283E7</v>
      </c>
      <c r="G35" s="15">
        <f t="shared" si="1"/>
        <v>-19989393</v>
      </c>
      <c r="H35" s="16" t="str">
        <f>IF(F35=0,"YES",IF(E35/F35&gt;=1.15, IF(E35+F35&gt;=Validation!$C$24,"YES","NO"),"NO"))</f>
        <v>NO</v>
      </c>
      <c r="I35" s="30">
        <v>50000.0</v>
      </c>
      <c r="J35" s="18" t="str">
        <f t="shared" si="3"/>
        <v>NOT FUNDED</v>
      </c>
      <c r="K35" s="19">
        <f t="shared" si="4"/>
        <v>2973</v>
      </c>
      <c r="L35" s="20" t="str">
        <f t="shared" si="2"/>
        <v>Approval Threshold</v>
      </c>
    </row>
    <row r="36">
      <c r="A36" s="25" t="s">
        <v>702</v>
      </c>
      <c r="B36" s="26" t="s">
        <v>703</v>
      </c>
      <c r="C36" s="27">
        <v>1.75</v>
      </c>
      <c r="D36" s="28">
        <v>188.0</v>
      </c>
      <c r="E36" s="29">
        <v>4883312.0</v>
      </c>
      <c r="F36" s="29">
        <v>2.4875224E7</v>
      </c>
      <c r="G36" s="15">
        <f t="shared" si="1"/>
        <v>-19991912</v>
      </c>
      <c r="H36" s="16" t="str">
        <f>IF(F36=0,"YES",IF(E36/F36&gt;=1.15, IF(E36+F36&gt;=Validation!$C$24,"YES","NO"),"NO"))</f>
        <v>NO</v>
      </c>
      <c r="I36" s="30">
        <v>40000.0</v>
      </c>
      <c r="J36" s="18" t="str">
        <f t="shared" si="3"/>
        <v>NOT FUNDED</v>
      </c>
      <c r="K36" s="19">
        <f t="shared" si="4"/>
        <v>2973</v>
      </c>
      <c r="L36" s="20" t="str">
        <f t="shared" si="2"/>
        <v>Approval Threshold</v>
      </c>
    </row>
    <row r="37">
      <c r="A37" s="25" t="s">
        <v>704</v>
      </c>
      <c r="B37" s="26" t="s">
        <v>705</v>
      </c>
      <c r="C37" s="27">
        <v>1.76</v>
      </c>
      <c r="D37" s="28">
        <v>179.0</v>
      </c>
      <c r="E37" s="29">
        <v>4531650.0</v>
      </c>
      <c r="F37" s="29">
        <v>2.6269668E7</v>
      </c>
      <c r="G37" s="15">
        <f t="shared" si="1"/>
        <v>-21738018</v>
      </c>
      <c r="H37" s="16" t="str">
        <f>IF(F37=0,"YES",IF(E37/F37&gt;=1.15, IF(E37+F37&gt;=Validation!$C$24,"YES","NO"),"NO"))</f>
        <v>NO</v>
      </c>
      <c r="I37" s="30">
        <v>3420.0</v>
      </c>
      <c r="J37" s="18" t="str">
        <f t="shared" si="3"/>
        <v>NOT FUNDED</v>
      </c>
      <c r="K37" s="19">
        <f t="shared" si="4"/>
        <v>2973</v>
      </c>
      <c r="L37" s="20" t="str">
        <f t="shared" si="2"/>
        <v>Approval Threshold</v>
      </c>
    </row>
    <row r="38">
      <c r="A38" s="25" t="s">
        <v>706</v>
      </c>
      <c r="B38" s="26" t="s">
        <v>707</v>
      </c>
      <c r="C38" s="27">
        <v>2.83</v>
      </c>
      <c r="D38" s="28">
        <v>170.0</v>
      </c>
      <c r="E38" s="29">
        <v>6206359.0</v>
      </c>
      <c r="F38" s="29">
        <v>2.8948059E7</v>
      </c>
      <c r="G38" s="15">
        <f t="shared" si="1"/>
        <v>-22741700</v>
      </c>
      <c r="H38" s="16" t="str">
        <f>IF(F38=0,"YES",IF(E38/F38&gt;=1.15, IF(E38+F38&gt;=Validation!$C$24,"YES","NO"),"NO"))</f>
        <v>NO</v>
      </c>
      <c r="I38" s="30">
        <v>35000.0</v>
      </c>
      <c r="J38" s="18" t="str">
        <f t="shared" si="3"/>
        <v>NOT FUNDED</v>
      </c>
      <c r="K38" s="19">
        <f t="shared" si="4"/>
        <v>2973</v>
      </c>
      <c r="L38" s="20" t="str">
        <f t="shared" si="2"/>
        <v>Approval Threshold</v>
      </c>
    </row>
    <row r="39">
      <c r="A39" s="25" t="s">
        <v>708</v>
      </c>
      <c r="B39" s="26" t="s">
        <v>709</v>
      </c>
      <c r="C39" s="27">
        <v>1.56</v>
      </c>
      <c r="D39" s="28">
        <v>239.0</v>
      </c>
      <c r="E39" s="29">
        <v>2.0899471E7</v>
      </c>
      <c r="F39" s="29">
        <v>4.401201E7</v>
      </c>
      <c r="G39" s="15">
        <f t="shared" si="1"/>
        <v>-23112539</v>
      </c>
      <c r="H39" s="16" t="str">
        <f>IF(F39=0,"YES",IF(E39/F39&gt;=1.15, IF(E39+F39&gt;=Validation!$C$24,"YES","NO"),"NO"))</f>
        <v>NO</v>
      </c>
      <c r="I39" s="30">
        <v>250000.0</v>
      </c>
      <c r="J39" s="18" t="str">
        <f t="shared" si="3"/>
        <v>NOT FUNDED</v>
      </c>
      <c r="K39" s="19">
        <f t="shared" si="4"/>
        <v>2973</v>
      </c>
      <c r="L39" s="20" t="str">
        <f t="shared" si="2"/>
        <v>Approval Threshold</v>
      </c>
    </row>
    <row r="40">
      <c r="A40" s="25" t="s">
        <v>710</v>
      </c>
      <c r="B40" s="26" t="s">
        <v>711</v>
      </c>
      <c r="C40" s="27">
        <v>2.39</v>
      </c>
      <c r="D40" s="28">
        <v>215.0</v>
      </c>
      <c r="E40" s="29">
        <v>2.1021397E7</v>
      </c>
      <c r="F40" s="29">
        <v>4.5262529E7</v>
      </c>
      <c r="G40" s="15">
        <f t="shared" si="1"/>
        <v>-24241132</v>
      </c>
      <c r="H40" s="16" t="str">
        <f>IF(F40=0,"YES",IF(E40/F40&gt;=1.15, IF(E40+F40&gt;=Validation!$C$24,"YES","NO"),"NO"))</f>
        <v>NO</v>
      </c>
      <c r="I40" s="30">
        <v>200000.0</v>
      </c>
      <c r="J40" s="18" t="str">
        <f t="shared" si="3"/>
        <v>NOT FUNDED</v>
      </c>
      <c r="K40" s="19">
        <f t="shared" si="4"/>
        <v>2973</v>
      </c>
      <c r="L40" s="20" t="str">
        <f t="shared" si="2"/>
        <v>Approval Threshold</v>
      </c>
    </row>
    <row r="41">
      <c r="A41" s="25" t="s">
        <v>712</v>
      </c>
      <c r="B41" s="26" t="s">
        <v>713</v>
      </c>
      <c r="C41" s="27">
        <v>2.33</v>
      </c>
      <c r="D41" s="28">
        <v>210.0</v>
      </c>
      <c r="E41" s="29">
        <v>1.9822538E7</v>
      </c>
      <c r="F41" s="29">
        <v>4.5392291E7</v>
      </c>
      <c r="G41" s="15">
        <f t="shared" si="1"/>
        <v>-25569753</v>
      </c>
      <c r="H41" s="16" t="str">
        <f>IF(F41=0,"YES",IF(E41/F41&gt;=1.15, IF(E41+F41&gt;=Validation!$C$24,"YES","NO"),"NO"))</f>
        <v>NO</v>
      </c>
      <c r="I41" s="30">
        <v>250000.0</v>
      </c>
      <c r="J41" s="18" t="str">
        <f t="shared" si="3"/>
        <v>NOT FUNDED</v>
      </c>
      <c r="K41" s="19">
        <f t="shared" si="4"/>
        <v>2973</v>
      </c>
      <c r="L41" s="20" t="str">
        <f t="shared" si="2"/>
        <v>Approval Threshold</v>
      </c>
    </row>
    <row r="42">
      <c r="A42" s="25" t="s">
        <v>714</v>
      </c>
      <c r="B42" s="26" t="s">
        <v>715</v>
      </c>
      <c r="C42" s="27">
        <v>1.5</v>
      </c>
      <c r="D42" s="28">
        <v>218.0</v>
      </c>
      <c r="E42" s="29">
        <v>2.0860488E7</v>
      </c>
      <c r="F42" s="29">
        <v>4.805889E7</v>
      </c>
      <c r="G42" s="15">
        <f t="shared" si="1"/>
        <v>-27198402</v>
      </c>
      <c r="H42" s="16" t="str">
        <f>IF(F42=0,"YES",IF(E42/F42&gt;=1.15, IF(E42+F42&gt;=Validation!$C$24,"YES","NO"),"NO"))</f>
        <v>NO</v>
      </c>
      <c r="I42" s="30">
        <v>144000.0</v>
      </c>
      <c r="J42" s="18" t="str">
        <f t="shared" si="3"/>
        <v>NOT FUNDED</v>
      </c>
      <c r="K42" s="19">
        <f t="shared" si="4"/>
        <v>2973</v>
      </c>
      <c r="L42" s="20" t="str">
        <f t="shared" si="2"/>
        <v>Approval Threshold</v>
      </c>
    </row>
  </sheetData>
  <autoFilter ref="$A$1:$I$42">
    <sortState ref="A1:I42">
      <sortCondition descending="1" ref="G1:G42"/>
      <sortCondition ref="A1:A42"/>
    </sortState>
  </autoFilter>
  <conditionalFormatting sqref="J2:J42">
    <cfRule type="cellIs" dxfId="0" priority="1" operator="equal">
      <formula>"FUNDED"</formula>
    </cfRule>
  </conditionalFormatting>
  <conditionalFormatting sqref="J2:J42">
    <cfRule type="cellIs" dxfId="1" priority="2" operator="equal">
      <formula>"NOT FUNDED"</formula>
    </cfRule>
  </conditionalFormatting>
  <conditionalFormatting sqref="L2:L42">
    <cfRule type="cellIs" dxfId="0" priority="3" operator="greaterThan">
      <formula>999</formula>
    </cfRule>
  </conditionalFormatting>
  <conditionalFormatting sqref="L2:L42">
    <cfRule type="cellIs" dxfId="0" priority="4" operator="greaterThan">
      <formula>999</formula>
    </cfRule>
  </conditionalFormatting>
  <conditionalFormatting sqref="L2:L42">
    <cfRule type="containsText" dxfId="1" priority="5" operator="containsText" text="NOT FUNDED">
      <formula>NOT(ISERROR(SEARCH(("NOT FUNDED"),(L2))))</formula>
    </cfRule>
  </conditionalFormatting>
  <conditionalFormatting sqref="L2:L42">
    <cfRule type="cellIs" dxfId="2" priority="6" operator="equal">
      <formula>"Over Budget"</formula>
    </cfRule>
  </conditionalFormatting>
  <conditionalFormatting sqref="L2:L42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</hyperlinks>
  <drawing r:id="rId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716</v>
      </c>
      <c r="B2" s="26" t="s">
        <v>717</v>
      </c>
      <c r="C2" s="27">
        <v>4.72</v>
      </c>
      <c r="D2" s="28">
        <v>2334.0</v>
      </c>
      <c r="E2" s="29">
        <v>3.92129925E8</v>
      </c>
      <c r="F2" s="29">
        <v>4979460.0</v>
      </c>
      <c r="G2" s="15">
        <f t="shared" ref="G2:G22" si="1">E2-F2</f>
        <v>387150465</v>
      </c>
      <c r="H2" s="16" t="str">
        <f>IF(F2=0,"YES",IF(E2/F2&gt;=1.15, IF(E2+F2&gt;=Validation!$C$24,"YES","NO"),"NO"))</f>
        <v>YES</v>
      </c>
      <c r="I2" s="30">
        <v>50000.0</v>
      </c>
      <c r="J2" s="18" t="str">
        <f>If(Validation!C2&gt;=I2,IF(H2="Yes","FUNDED","NOT FUNDED"),"NOT FUNDED")</f>
        <v>FUNDED</v>
      </c>
      <c r="K2" s="19">
        <f>If(Validation!C9&gt;=I2,Validation!C9-I2,Validation!C9)</f>
        <v>200000</v>
      </c>
      <c r="L2" s="20" t="str">
        <f t="shared" ref="L2:L22" si="2">If(H2="YES",IF(J2="FUNDED","","Over Budget"),"Approval Threshold")</f>
        <v/>
      </c>
    </row>
    <row r="3">
      <c r="A3" s="25" t="s">
        <v>718</v>
      </c>
      <c r="B3" s="26" t="s">
        <v>719</v>
      </c>
      <c r="C3" s="27">
        <v>4.48</v>
      </c>
      <c r="D3" s="28">
        <v>1328.0</v>
      </c>
      <c r="E3" s="29">
        <v>2.31871934E8</v>
      </c>
      <c r="F3" s="29">
        <v>9984896.0</v>
      </c>
      <c r="G3" s="15">
        <f t="shared" si="1"/>
        <v>221887038</v>
      </c>
      <c r="H3" s="16" t="str">
        <f>IF(F3=0,"YES",IF(E3/F3&gt;=1.15, IF(E3+F3&gt;=Validation!$C$24,"YES","NO"),"NO"))</f>
        <v>YES</v>
      </c>
      <c r="I3" s="30">
        <v>60000.0</v>
      </c>
      <c r="J3" s="18" t="str">
        <f t="shared" ref="J3:J22" si="3">If(K2&gt;=I3,IF(H3="Yes","FUNDED","NOT FUNDED"),"NOT FUNDED")</f>
        <v>FUNDED</v>
      </c>
      <c r="K3" s="19">
        <f t="shared" ref="K3:K22" si="4">If(J3="FUNDED",IF(K2&gt;=I3,(K2-I3),K2),K2)</f>
        <v>140000</v>
      </c>
      <c r="L3" s="20" t="str">
        <f t="shared" si="2"/>
        <v/>
      </c>
    </row>
    <row r="4">
      <c r="A4" s="25" t="s">
        <v>720</v>
      </c>
      <c r="B4" s="26" t="s">
        <v>721</v>
      </c>
      <c r="C4" s="27">
        <v>4.19</v>
      </c>
      <c r="D4" s="28">
        <v>808.0</v>
      </c>
      <c r="E4" s="29">
        <v>1.83395488E8</v>
      </c>
      <c r="F4" s="29">
        <v>2.2032291E7</v>
      </c>
      <c r="G4" s="15">
        <f t="shared" si="1"/>
        <v>161363197</v>
      </c>
      <c r="H4" s="16" t="str">
        <f>IF(F4=0,"YES",IF(E4/F4&gt;=1.15, IF(E4+F4&gt;=Validation!$C$24,"YES","NO"),"NO"))</f>
        <v>YES</v>
      </c>
      <c r="I4" s="30">
        <v>60000.0</v>
      </c>
      <c r="J4" s="18" t="str">
        <f t="shared" si="3"/>
        <v>FUNDED</v>
      </c>
      <c r="K4" s="19">
        <f t="shared" si="4"/>
        <v>80000</v>
      </c>
      <c r="L4" s="20" t="str">
        <f t="shared" si="2"/>
        <v/>
      </c>
    </row>
    <row r="5">
      <c r="A5" s="25" t="s">
        <v>722</v>
      </c>
      <c r="B5" s="26" t="s">
        <v>723</v>
      </c>
      <c r="C5" s="27">
        <v>4.07</v>
      </c>
      <c r="D5" s="28">
        <v>680.0</v>
      </c>
      <c r="E5" s="29">
        <v>1.36819757E8</v>
      </c>
      <c r="F5" s="29">
        <v>1.8712146E7</v>
      </c>
      <c r="G5" s="15">
        <f t="shared" si="1"/>
        <v>118107611</v>
      </c>
      <c r="H5" s="16" t="str">
        <f>IF(F5=0,"YES",IF(E5/F5&gt;=1.15, IF(E5+F5&gt;=Validation!$C$24,"YES","NO"),"NO"))</f>
        <v>YES</v>
      </c>
      <c r="I5" s="30">
        <v>50000.0</v>
      </c>
      <c r="J5" s="18" t="str">
        <f t="shared" si="3"/>
        <v>FUNDED</v>
      </c>
      <c r="K5" s="19">
        <f t="shared" si="4"/>
        <v>30000</v>
      </c>
      <c r="L5" s="20" t="str">
        <f t="shared" si="2"/>
        <v/>
      </c>
    </row>
    <row r="6">
      <c r="A6" s="25" t="s">
        <v>724</v>
      </c>
      <c r="B6" s="26" t="s">
        <v>725</v>
      </c>
      <c r="C6" s="27">
        <v>4.22</v>
      </c>
      <c r="D6" s="28">
        <v>853.0</v>
      </c>
      <c r="E6" s="29">
        <v>1.35647837E8</v>
      </c>
      <c r="F6" s="29">
        <v>2.0445982E7</v>
      </c>
      <c r="G6" s="15">
        <f t="shared" si="1"/>
        <v>115201855</v>
      </c>
      <c r="H6" s="16" t="str">
        <f>IF(F6=0,"YES",IF(E6/F6&gt;=1.15, IF(E6+F6&gt;=Validation!$C$24,"YES","NO"),"NO"))</f>
        <v>YES</v>
      </c>
      <c r="I6" s="30">
        <v>18000.0</v>
      </c>
      <c r="J6" s="18" t="str">
        <f t="shared" si="3"/>
        <v>FUNDED</v>
      </c>
      <c r="K6" s="19">
        <f t="shared" si="4"/>
        <v>12000</v>
      </c>
      <c r="L6" s="20" t="str">
        <f t="shared" si="2"/>
        <v/>
      </c>
    </row>
    <row r="7">
      <c r="A7" s="25" t="s">
        <v>726</v>
      </c>
      <c r="B7" s="26" t="s">
        <v>727</v>
      </c>
      <c r="C7" s="27">
        <v>2.52</v>
      </c>
      <c r="D7" s="28">
        <v>467.0</v>
      </c>
      <c r="E7" s="29">
        <v>6.5665438E7</v>
      </c>
      <c r="F7" s="29">
        <v>7627481.0</v>
      </c>
      <c r="G7" s="15">
        <f t="shared" si="1"/>
        <v>58037957</v>
      </c>
      <c r="H7" s="16" t="str">
        <f>IF(F7=0,"YES",IF(E7/F7&gt;=1.15, IF(E7+F7&gt;=Validation!$C$24,"YES","NO"),"NO"))</f>
        <v>YES</v>
      </c>
      <c r="I7" s="30">
        <v>7800.0</v>
      </c>
      <c r="J7" s="18" t="str">
        <f t="shared" si="3"/>
        <v>FUNDED</v>
      </c>
      <c r="K7" s="19">
        <f t="shared" si="4"/>
        <v>4200</v>
      </c>
      <c r="L7" s="20" t="str">
        <f t="shared" si="2"/>
        <v/>
      </c>
    </row>
    <row r="8">
      <c r="A8" s="25" t="s">
        <v>728</v>
      </c>
      <c r="B8" s="26" t="s">
        <v>729</v>
      </c>
      <c r="C8" s="27">
        <v>3.71</v>
      </c>
      <c r="D8" s="28">
        <v>326.0</v>
      </c>
      <c r="E8" s="29">
        <v>6.5665777E7</v>
      </c>
      <c r="F8" s="29">
        <v>1.1614448E7</v>
      </c>
      <c r="G8" s="15">
        <f t="shared" si="1"/>
        <v>54051329</v>
      </c>
      <c r="H8" s="16" t="str">
        <f>IF(F8=0,"YES",IF(E8/F8&gt;=1.15, IF(E8+F8&gt;=Validation!$C$24,"YES","NO"),"NO"))</f>
        <v>YES</v>
      </c>
      <c r="I8" s="30">
        <v>25000.0</v>
      </c>
      <c r="J8" s="18" t="str">
        <f t="shared" si="3"/>
        <v>NOT FUNDED</v>
      </c>
      <c r="K8" s="19">
        <f t="shared" si="4"/>
        <v>4200</v>
      </c>
      <c r="L8" s="20" t="str">
        <f t="shared" si="2"/>
        <v>Over Budget</v>
      </c>
    </row>
    <row r="9">
      <c r="A9" s="25" t="s">
        <v>730</v>
      </c>
      <c r="B9" s="26" t="s">
        <v>731</v>
      </c>
      <c r="C9" s="27">
        <v>3.4</v>
      </c>
      <c r="D9" s="28">
        <v>243.0</v>
      </c>
      <c r="E9" s="29">
        <v>5.41674E7</v>
      </c>
      <c r="F9" s="29">
        <v>1.1363099E7</v>
      </c>
      <c r="G9" s="15">
        <f t="shared" si="1"/>
        <v>42804301</v>
      </c>
      <c r="H9" s="16" t="str">
        <f>IF(F9=0,"YES",IF(E9/F9&gt;=1.15, IF(E9+F9&gt;=Validation!$C$24,"YES","NO"),"NO"))</f>
        <v>YES</v>
      </c>
      <c r="I9" s="30">
        <v>30000.0</v>
      </c>
      <c r="J9" s="18" t="str">
        <f t="shared" si="3"/>
        <v>NOT FUNDED</v>
      </c>
      <c r="K9" s="19">
        <f t="shared" si="4"/>
        <v>4200</v>
      </c>
      <c r="L9" s="20" t="str">
        <f t="shared" si="2"/>
        <v>Over Budget</v>
      </c>
    </row>
    <row r="10">
      <c r="A10" s="25" t="s">
        <v>732</v>
      </c>
      <c r="B10" s="26" t="s">
        <v>733</v>
      </c>
      <c r="C10" s="27">
        <v>3.75</v>
      </c>
      <c r="D10" s="28">
        <v>377.0</v>
      </c>
      <c r="E10" s="29">
        <v>6.7050357E7</v>
      </c>
      <c r="F10" s="29">
        <v>2.4261214E7</v>
      </c>
      <c r="G10" s="15">
        <f t="shared" si="1"/>
        <v>42789143</v>
      </c>
      <c r="H10" s="16" t="str">
        <f>IF(F10=0,"YES",IF(E10/F10&gt;=1.15, IF(E10+F10&gt;=Validation!$C$24,"YES","NO"),"NO"))</f>
        <v>YES</v>
      </c>
      <c r="I10" s="30">
        <v>59000.0</v>
      </c>
      <c r="J10" s="18" t="str">
        <f t="shared" si="3"/>
        <v>NOT FUNDED</v>
      </c>
      <c r="K10" s="19">
        <f t="shared" si="4"/>
        <v>4200</v>
      </c>
      <c r="L10" s="20" t="str">
        <f t="shared" si="2"/>
        <v>Over Budget</v>
      </c>
    </row>
    <row r="11">
      <c r="A11" s="25" t="s">
        <v>734</v>
      </c>
      <c r="B11" s="26" t="s">
        <v>735</v>
      </c>
      <c r="C11" s="27">
        <v>3.58</v>
      </c>
      <c r="D11" s="28">
        <v>310.0</v>
      </c>
      <c r="E11" s="29">
        <v>5.3557664E7</v>
      </c>
      <c r="F11" s="29">
        <v>1.9299195E7</v>
      </c>
      <c r="G11" s="15">
        <f t="shared" si="1"/>
        <v>34258469</v>
      </c>
      <c r="H11" s="16" t="str">
        <f>IF(F11=0,"YES",IF(E11/F11&gt;=1.15, IF(E11+F11&gt;=Validation!$C$24,"YES","NO"),"NO"))</f>
        <v>YES</v>
      </c>
      <c r="I11" s="30">
        <v>6500.0</v>
      </c>
      <c r="J11" s="18" t="str">
        <f t="shared" si="3"/>
        <v>NOT FUNDED</v>
      </c>
      <c r="K11" s="19">
        <f t="shared" si="4"/>
        <v>4200</v>
      </c>
      <c r="L11" s="20" t="str">
        <f t="shared" si="2"/>
        <v>Over Budget</v>
      </c>
    </row>
    <row r="12">
      <c r="A12" s="25" t="s">
        <v>736</v>
      </c>
      <c r="B12" s="26" t="s">
        <v>737</v>
      </c>
      <c r="C12" s="27">
        <v>3.78</v>
      </c>
      <c r="D12" s="28">
        <v>345.0</v>
      </c>
      <c r="E12" s="29">
        <v>5.163896E7</v>
      </c>
      <c r="F12" s="29">
        <v>2.5941324E7</v>
      </c>
      <c r="G12" s="15">
        <f t="shared" si="1"/>
        <v>25697636</v>
      </c>
      <c r="H12" s="16" t="str">
        <f>IF(F12=0,"YES",IF(E12/F12&gt;=1.15, IF(E12+F12&gt;=Validation!$C$24,"YES","NO"),"NO"))</f>
        <v>YES</v>
      </c>
      <c r="I12" s="30">
        <v>22500.0</v>
      </c>
      <c r="J12" s="18" t="str">
        <f t="shared" si="3"/>
        <v>NOT FUNDED</v>
      </c>
      <c r="K12" s="19">
        <f t="shared" si="4"/>
        <v>4200</v>
      </c>
      <c r="L12" s="20" t="str">
        <f t="shared" si="2"/>
        <v>Over Budget</v>
      </c>
    </row>
    <row r="13">
      <c r="A13" s="25" t="s">
        <v>738</v>
      </c>
      <c r="B13" s="26" t="s">
        <v>739</v>
      </c>
      <c r="C13" s="27">
        <v>1.76</v>
      </c>
      <c r="D13" s="28">
        <v>198.0</v>
      </c>
      <c r="E13" s="29">
        <v>2.6830959E7</v>
      </c>
      <c r="F13" s="29">
        <v>1.501533E7</v>
      </c>
      <c r="G13" s="15">
        <f t="shared" si="1"/>
        <v>11815629</v>
      </c>
      <c r="H13" s="16" t="str">
        <f>IF(F13=0,"YES",IF(E13/F13&gt;=1.15, IF(E13+F13&gt;=Validation!$C$24,"YES","NO"),"NO"))</f>
        <v>YES</v>
      </c>
      <c r="I13" s="30">
        <v>4500.0</v>
      </c>
      <c r="J13" s="18" t="str">
        <f t="shared" si="3"/>
        <v>NOT FUNDED</v>
      </c>
      <c r="K13" s="19">
        <f t="shared" si="4"/>
        <v>4200</v>
      </c>
      <c r="L13" s="20" t="str">
        <f t="shared" si="2"/>
        <v>Over Budget</v>
      </c>
    </row>
    <row r="14">
      <c r="A14" s="25" t="s">
        <v>740</v>
      </c>
      <c r="B14" s="26" t="s">
        <v>741</v>
      </c>
      <c r="C14" s="27">
        <v>2.08</v>
      </c>
      <c r="D14" s="28">
        <v>348.0</v>
      </c>
      <c r="E14" s="29">
        <v>2.8441747E7</v>
      </c>
      <c r="F14" s="29">
        <v>2.5057021E7</v>
      </c>
      <c r="G14" s="15">
        <f t="shared" si="1"/>
        <v>3384726</v>
      </c>
      <c r="H14" s="16" t="str">
        <f>IF(F14=0,"YES",IF(E14/F14&gt;=1.15, IF(E14+F14&gt;=Validation!$C$24,"YES","NO"),"NO"))</f>
        <v>NO</v>
      </c>
      <c r="I14" s="30">
        <v>150000.0</v>
      </c>
      <c r="J14" s="18" t="str">
        <f t="shared" si="3"/>
        <v>NOT FUNDED</v>
      </c>
      <c r="K14" s="19">
        <f t="shared" si="4"/>
        <v>4200</v>
      </c>
      <c r="L14" s="20" t="str">
        <f t="shared" si="2"/>
        <v>Approval Threshold</v>
      </c>
    </row>
    <row r="15">
      <c r="A15" s="25" t="s">
        <v>742</v>
      </c>
      <c r="B15" s="26" t="s">
        <v>743</v>
      </c>
      <c r="C15" s="27">
        <v>1.27</v>
      </c>
      <c r="D15" s="28">
        <v>200.0</v>
      </c>
      <c r="E15" s="29">
        <v>2.2707623E7</v>
      </c>
      <c r="F15" s="29">
        <v>2.1133986E7</v>
      </c>
      <c r="G15" s="15">
        <f t="shared" si="1"/>
        <v>1573637</v>
      </c>
      <c r="H15" s="16" t="str">
        <f>IF(F15=0,"YES",IF(E15/F15&gt;=1.15, IF(E15+F15&gt;=Validation!$C$24,"YES","NO"),"NO"))</f>
        <v>NO</v>
      </c>
      <c r="I15" s="30">
        <v>26400.0</v>
      </c>
      <c r="J15" s="18" t="str">
        <f t="shared" si="3"/>
        <v>NOT FUNDED</v>
      </c>
      <c r="K15" s="19">
        <f t="shared" si="4"/>
        <v>4200</v>
      </c>
      <c r="L15" s="20" t="str">
        <f t="shared" si="2"/>
        <v>Approval Threshold</v>
      </c>
    </row>
    <row r="16">
      <c r="A16" s="25" t="s">
        <v>744</v>
      </c>
      <c r="B16" s="26" t="s">
        <v>745</v>
      </c>
      <c r="C16" s="27">
        <v>2.25</v>
      </c>
      <c r="D16" s="28">
        <v>231.0</v>
      </c>
      <c r="E16" s="29">
        <v>2.3398915E7</v>
      </c>
      <c r="F16" s="29">
        <v>2.2181934E7</v>
      </c>
      <c r="G16" s="15">
        <f t="shared" si="1"/>
        <v>1216981</v>
      </c>
      <c r="H16" s="16" t="str">
        <f>IF(F16=0,"YES",IF(E16/F16&gt;=1.15, IF(E16+F16&gt;=Validation!$C$24,"YES","NO"),"NO"))</f>
        <v>NO</v>
      </c>
      <c r="I16" s="30">
        <v>120000.0</v>
      </c>
      <c r="J16" s="18" t="str">
        <f t="shared" si="3"/>
        <v>NOT FUNDED</v>
      </c>
      <c r="K16" s="19">
        <f t="shared" si="4"/>
        <v>4200</v>
      </c>
      <c r="L16" s="20" t="str">
        <f t="shared" si="2"/>
        <v>Approval Threshold</v>
      </c>
    </row>
    <row r="17">
      <c r="A17" s="25" t="s">
        <v>746</v>
      </c>
      <c r="B17" s="26" t="s">
        <v>747</v>
      </c>
      <c r="C17" s="27">
        <v>1.56</v>
      </c>
      <c r="D17" s="28">
        <v>208.0</v>
      </c>
      <c r="E17" s="29">
        <v>2.2219854E7</v>
      </c>
      <c r="F17" s="29">
        <v>2.215372E7</v>
      </c>
      <c r="G17" s="15">
        <f t="shared" si="1"/>
        <v>66134</v>
      </c>
      <c r="H17" s="16" t="str">
        <f>IF(F17=0,"YES",IF(E17/F17&gt;=1.15, IF(E17+F17&gt;=Validation!$C$24,"YES","NO"),"NO"))</f>
        <v>NO</v>
      </c>
      <c r="I17" s="30">
        <v>24500.0</v>
      </c>
      <c r="J17" s="18" t="str">
        <f t="shared" si="3"/>
        <v>NOT FUNDED</v>
      </c>
      <c r="K17" s="19">
        <f t="shared" si="4"/>
        <v>4200</v>
      </c>
      <c r="L17" s="20" t="str">
        <f t="shared" si="2"/>
        <v>Approval Threshold</v>
      </c>
    </row>
    <row r="18">
      <c r="A18" s="25" t="s">
        <v>748</v>
      </c>
      <c r="B18" s="26" t="s">
        <v>749</v>
      </c>
      <c r="C18" s="27">
        <v>1.11</v>
      </c>
      <c r="D18" s="28">
        <v>217.0</v>
      </c>
      <c r="E18" s="29">
        <v>2.7027799E7</v>
      </c>
      <c r="F18" s="29">
        <v>2.7328143E7</v>
      </c>
      <c r="G18" s="15">
        <f t="shared" si="1"/>
        <v>-300344</v>
      </c>
      <c r="H18" s="16" t="str">
        <f>IF(F18=0,"YES",IF(E18/F18&gt;=1.15, IF(E18+F18&gt;=Validation!$C$24,"YES","NO"),"NO"))</f>
        <v>NO</v>
      </c>
      <c r="I18" s="30">
        <v>1.0</v>
      </c>
      <c r="J18" s="18" t="str">
        <f t="shared" si="3"/>
        <v>NOT FUNDED</v>
      </c>
      <c r="K18" s="19">
        <f t="shared" si="4"/>
        <v>4200</v>
      </c>
      <c r="L18" s="20" t="str">
        <f t="shared" si="2"/>
        <v>Approval Threshold</v>
      </c>
    </row>
    <row r="19">
      <c r="A19" s="25" t="s">
        <v>750</v>
      </c>
      <c r="B19" s="26" t="s">
        <v>751</v>
      </c>
      <c r="C19" s="27">
        <v>1.72</v>
      </c>
      <c r="D19" s="28">
        <v>198.0</v>
      </c>
      <c r="E19" s="29">
        <v>2.0235577E7</v>
      </c>
      <c r="F19" s="29">
        <v>2.0597954E7</v>
      </c>
      <c r="G19" s="15">
        <f t="shared" si="1"/>
        <v>-362377</v>
      </c>
      <c r="H19" s="16" t="str">
        <f>IF(F19=0,"YES",IF(E19/F19&gt;=1.15, IF(E19+F19&gt;=Validation!$C$24,"YES","NO"),"NO"))</f>
        <v>NO</v>
      </c>
      <c r="I19" s="30">
        <v>150000.0</v>
      </c>
      <c r="J19" s="18" t="str">
        <f t="shared" si="3"/>
        <v>NOT FUNDED</v>
      </c>
      <c r="K19" s="19">
        <f t="shared" si="4"/>
        <v>4200</v>
      </c>
      <c r="L19" s="20" t="str">
        <f t="shared" si="2"/>
        <v>Approval Threshold</v>
      </c>
    </row>
    <row r="20">
      <c r="A20" s="25" t="s">
        <v>752</v>
      </c>
      <c r="B20" s="26" t="s">
        <v>753</v>
      </c>
      <c r="C20" s="27">
        <v>1.67</v>
      </c>
      <c r="D20" s="28">
        <v>204.0</v>
      </c>
      <c r="E20" s="29">
        <v>2.1904875E7</v>
      </c>
      <c r="F20" s="29">
        <v>3.5280639E7</v>
      </c>
      <c r="G20" s="15">
        <f t="shared" si="1"/>
        <v>-13375764</v>
      </c>
      <c r="H20" s="16" t="str">
        <f>IF(F20=0,"YES",IF(E20/F20&gt;=1.15, IF(E20+F20&gt;=Validation!$C$24,"YES","NO"),"NO"))</f>
        <v>NO</v>
      </c>
      <c r="I20" s="30">
        <v>85000.0</v>
      </c>
      <c r="J20" s="18" t="str">
        <f t="shared" si="3"/>
        <v>NOT FUNDED</v>
      </c>
      <c r="K20" s="19">
        <f t="shared" si="4"/>
        <v>4200</v>
      </c>
      <c r="L20" s="20" t="str">
        <f t="shared" si="2"/>
        <v>Approval Threshold</v>
      </c>
    </row>
    <row r="21">
      <c r="A21" s="25" t="s">
        <v>754</v>
      </c>
      <c r="B21" s="26" t="s">
        <v>755</v>
      </c>
      <c r="C21" s="27">
        <v>1.58</v>
      </c>
      <c r="D21" s="28">
        <v>191.0</v>
      </c>
      <c r="E21" s="29">
        <v>1.9826819E7</v>
      </c>
      <c r="F21" s="29">
        <v>3.5974063E7</v>
      </c>
      <c r="G21" s="15">
        <f t="shared" si="1"/>
        <v>-16147244</v>
      </c>
      <c r="H21" s="16" t="str">
        <f>IF(F21=0,"YES",IF(E21/F21&gt;=1.15, IF(E21+F21&gt;=Validation!$C$24,"YES","NO"),"NO"))</f>
        <v>NO</v>
      </c>
      <c r="I21" s="30">
        <v>8600.0</v>
      </c>
      <c r="J21" s="18" t="str">
        <f t="shared" si="3"/>
        <v>NOT FUNDED</v>
      </c>
      <c r="K21" s="19">
        <f t="shared" si="4"/>
        <v>4200</v>
      </c>
      <c r="L21" s="20" t="str">
        <f t="shared" si="2"/>
        <v>Approval Threshold</v>
      </c>
    </row>
    <row r="22">
      <c r="A22" s="25" t="s">
        <v>756</v>
      </c>
      <c r="B22" s="26" t="s">
        <v>757</v>
      </c>
      <c r="C22" s="27">
        <v>1.0</v>
      </c>
      <c r="D22" s="28">
        <v>259.0</v>
      </c>
      <c r="E22" s="29">
        <v>2.1372562E7</v>
      </c>
      <c r="F22" s="29">
        <v>4.7650218E7</v>
      </c>
      <c r="G22" s="15">
        <f t="shared" si="1"/>
        <v>-26277656</v>
      </c>
      <c r="H22" s="16" t="str">
        <f>IF(F22=0,"YES",IF(E22/F22&gt;=1.15, IF(E22+F22&gt;=Validation!$C$24,"YES","NO"),"NO"))</f>
        <v>NO</v>
      </c>
      <c r="I22" s="30">
        <v>200000.0</v>
      </c>
      <c r="J22" s="18" t="str">
        <f t="shared" si="3"/>
        <v>NOT FUNDED</v>
      </c>
      <c r="K22" s="19">
        <f t="shared" si="4"/>
        <v>4200</v>
      </c>
      <c r="L22" s="20" t="str">
        <f t="shared" si="2"/>
        <v>Approval Threshold</v>
      </c>
    </row>
  </sheetData>
  <autoFilter ref="$A$1:$I$22">
    <sortState ref="A1:I22">
      <sortCondition descending="1" ref="G1:G22"/>
      <sortCondition ref="A1:A22"/>
    </sortState>
  </autoFilter>
  <conditionalFormatting sqref="J2:J22">
    <cfRule type="cellIs" dxfId="0" priority="1" operator="equal">
      <formula>"FUNDED"</formula>
    </cfRule>
  </conditionalFormatting>
  <conditionalFormatting sqref="J2:J22">
    <cfRule type="cellIs" dxfId="1" priority="2" operator="equal">
      <formula>"NOT FUNDED"</formula>
    </cfRule>
  </conditionalFormatting>
  <conditionalFormatting sqref="L2:L22">
    <cfRule type="cellIs" dxfId="0" priority="3" operator="greaterThan">
      <formula>999</formula>
    </cfRule>
  </conditionalFormatting>
  <conditionalFormatting sqref="L2:L22">
    <cfRule type="cellIs" dxfId="0" priority="4" operator="greaterThan">
      <formula>999</formula>
    </cfRule>
  </conditionalFormatting>
  <conditionalFormatting sqref="L2:L22">
    <cfRule type="containsText" dxfId="1" priority="5" operator="containsText" text="NOT FUNDED">
      <formula>NOT(ISERROR(SEARCH(("NOT FUNDED"),(L2))))</formula>
    </cfRule>
  </conditionalFormatting>
  <conditionalFormatting sqref="L2:L22">
    <cfRule type="cellIs" dxfId="2" priority="6" operator="equal">
      <formula>"Over Budget"</formula>
    </cfRule>
  </conditionalFormatting>
  <conditionalFormatting sqref="L2:L22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</hyperlinks>
  <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25" t="s">
        <v>758</v>
      </c>
      <c r="B2" s="26" t="s">
        <v>759</v>
      </c>
      <c r="C2" s="27">
        <v>4.87</v>
      </c>
      <c r="D2" s="28">
        <v>1835.0</v>
      </c>
      <c r="E2" s="29">
        <v>2.7356671E8</v>
      </c>
      <c r="F2" s="29">
        <v>2.1010883E7</v>
      </c>
      <c r="G2" s="15">
        <f t="shared" ref="G2:G10" si="1">E2-F2</f>
        <v>252555827</v>
      </c>
      <c r="H2" s="16" t="str">
        <f>IF(F2=0,"YES",IF(E2/F2&gt;=1.15, IF(E2+F2&gt;=Validation!$C$24,"YES","NO"),"NO"))</f>
        <v>YES</v>
      </c>
      <c r="I2" s="30">
        <v>10000.0</v>
      </c>
      <c r="J2" s="18" t="str">
        <f>If(Validation!C2&gt;=I2,IF(H2="Yes","FUNDED","NOT FUNDED"),"NOT FUNDED")</f>
        <v>FUNDED</v>
      </c>
      <c r="K2" s="19">
        <f>If(Validation!C10&gt;=I2,Validation!C10-I2,Validation!C10)</f>
        <v>40000</v>
      </c>
      <c r="L2" s="20" t="str">
        <f t="shared" ref="L2:L10" si="2">If(H2="YES",IF(J2="FUNDED","","Over Budget"),"Approval Threshold")</f>
        <v/>
      </c>
    </row>
    <row r="3">
      <c r="A3" s="25" t="s">
        <v>760</v>
      </c>
      <c r="B3" s="26" t="s">
        <v>761</v>
      </c>
      <c r="C3" s="27">
        <v>4.25</v>
      </c>
      <c r="D3" s="28">
        <v>645.0</v>
      </c>
      <c r="E3" s="29">
        <v>1.28182897E8</v>
      </c>
      <c r="F3" s="29">
        <v>3.1021581E7</v>
      </c>
      <c r="G3" s="15">
        <f t="shared" si="1"/>
        <v>97161316</v>
      </c>
      <c r="H3" s="16" t="str">
        <f>IF(F3=0,"YES",IF(E3/F3&gt;=1.15, IF(E3+F3&gt;=Validation!$C$24,"YES","NO"),"NO"))</f>
        <v>YES</v>
      </c>
      <c r="I3" s="30">
        <v>30000.0</v>
      </c>
      <c r="J3" s="18" t="str">
        <f t="shared" ref="J3:J10" si="3">If(K2&gt;=I3,IF(H3="Yes","FUNDED","NOT FUNDED"),"NOT FUNDED")</f>
        <v>FUNDED</v>
      </c>
      <c r="K3" s="19">
        <f t="shared" ref="K3:K10" si="4">If(J3="FUNDED",IF(K2&gt;=I3,(K2-I3),K2),K2)</f>
        <v>10000</v>
      </c>
      <c r="L3" s="20" t="str">
        <f t="shared" si="2"/>
        <v/>
      </c>
    </row>
    <row r="4">
      <c r="A4" s="25" t="s">
        <v>762</v>
      </c>
      <c r="B4" s="26" t="s">
        <v>763</v>
      </c>
      <c r="C4" s="27">
        <v>3.75</v>
      </c>
      <c r="D4" s="28">
        <v>348.0</v>
      </c>
      <c r="E4" s="29">
        <v>1.06347743E8</v>
      </c>
      <c r="F4" s="29">
        <v>1.8970363E7</v>
      </c>
      <c r="G4" s="15">
        <f t="shared" si="1"/>
        <v>87377380</v>
      </c>
      <c r="H4" s="16" t="str">
        <f>IF(F4=0,"YES",IF(E4/F4&gt;=1.15, IF(E4+F4&gt;=Validation!$C$24,"YES","NO"),"NO"))</f>
        <v>YES</v>
      </c>
      <c r="I4" s="30">
        <v>40000.0</v>
      </c>
      <c r="J4" s="18" t="str">
        <f t="shared" si="3"/>
        <v>NOT FUNDED</v>
      </c>
      <c r="K4" s="19">
        <f t="shared" si="4"/>
        <v>10000</v>
      </c>
      <c r="L4" s="20" t="str">
        <f t="shared" si="2"/>
        <v>Over Budget</v>
      </c>
    </row>
    <row r="5">
      <c r="A5" s="25" t="s">
        <v>764</v>
      </c>
      <c r="B5" s="26" t="s">
        <v>765</v>
      </c>
      <c r="C5" s="27">
        <v>4.0</v>
      </c>
      <c r="D5" s="28">
        <v>494.0</v>
      </c>
      <c r="E5" s="29">
        <v>9.3488335E7</v>
      </c>
      <c r="F5" s="29">
        <v>2.3160038E7</v>
      </c>
      <c r="G5" s="15">
        <f t="shared" si="1"/>
        <v>70328297</v>
      </c>
      <c r="H5" s="16" t="str">
        <f>IF(F5=0,"YES",IF(E5/F5&gt;=1.15, IF(E5+F5&gt;=Validation!$C$24,"YES","NO"),"NO"))</f>
        <v>YES</v>
      </c>
      <c r="I5" s="30">
        <v>24000.0</v>
      </c>
      <c r="J5" s="18" t="str">
        <f t="shared" si="3"/>
        <v>NOT FUNDED</v>
      </c>
      <c r="K5" s="19">
        <f t="shared" si="4"/>
        <v>10000</v>
      </c>
      <c r="L5" s="20" t="str">
        <f t="shared" si="2"/>
        <v>Over Budget</v>
      </c>
    </row>
    <row r="6">
      <c r="A6" s="25" t="s">
        <v>766</v>
      </c>
      <c r="B6" s="26" t="s">
        <v>767</v>
      </c>
      <c r="C6" s="27">
        <v>3.81</v>
      </c>
      <c r="D6" s="28">
        <v>574.0</v>
      </c>
      <c r="E6" s="29">
        <v>1.05474391E8</v>
      </c>
      <c r="F6" s="29">
        <v>3.5460663E7</v>
      </c>
      <c r="G6" s="15">
        <f t="shared" si="1"/>
        <v>70013728</v>
      </c>
      <c r="H6" s="16" t="str">
        <f>IF(F6=0,"YES",IF(E6/F6&gt;=1.15, IF(E6+F6&gt;=Validation!$C$24,"YES","NO"),"NO"))</f>
        <v>YES</v>
      </c>
      <c r="I6" s="30">
        <v>18000.0</v>
      </c>
      <c r="J6" s="18" t="str">
        <f t="shared" si="3"/>
        <v>NOT FUNDED</v>
      </c>
      <c r="K6" s="19">
        <f t="shared" si="4"/>
        <v>10000</v>
      </c>
      <c r="L6" s="20" t="str">
        <f t="shared" si="2"/>
        <v>Over Budget</v>
      </c>
    </row>
    <row r="7">
      <c r="A7" s="25" t="s">
        <v>768</v>
      </c>
      <c r="B7" s="26" t="s">
        <v>769</v>
      </c>
      <c r="C7" s="27">
        <v>3.25</v>
      </c>
      <c r="D7" s="28">
        <v>266.0</v>
      </c>
      <c r="E7" s="29">
        <v>4.3143969E7</v>
      </c>
      <c r="F7" s="29">
        <v>3.125264E7</v>
      </c>
      <c r="G7" s="15">
        <f t="shared" si="1"/>
        <v>11891329</v>
      </c>
      <c r="H7" s="16" t="str">
        <f>IF(F7=0,"YES",IF(E7/F7&gt;=1.15, IF(E7+F7&gt;=Validation!$C$24,"YES","NO"),"NO"))</f>
        <v>YES</v>
      </c>
      <c r="I7" s="30">
        <v>9000.0</v>
      </c>
      <c r="J7" s="18" t="str">
        <f t="shared" si="3"/>
        <v>FUNDED</v>
      </c>
      <c r="K7" s="19">
        <f t="shared" si="4"/>
        <v>1000</v>
      </c>
      <c r="L7" s="20" t="str">
        <f t="shared" si="2"/>
        <v/>
      </c>
    </row>
    <row r="8">
      <c r="A8" s="25" t="s">
        <v>770</v>
      </c>
      <c r="B8" s="26" t="s">
        <v>771</v>
      </c>
      <c r="C8" s="27">
        <v>2.39</v>
      </c>
      <c r="D8" s="28">
        <v>269.0</v>
      </c>
      <c r="E8" s="29">
        <v>3.8895417E7</v>
      </c>
      <c r="F8" s="29">
        <v>3.6202259E7</v>
      </c>
      <c r="G8" s="15">
        <f t="shared" si="1"/>
        <v>2693158</v>
      </c>
      <c r="H8" s="16" t="str">
        <f>IF(F8=0,"YES",IF(E8/F8&gt;=1.15, IF(E8+F8&gt;=Validation!$C$24,"YES","NO"),"NO"))</f>
        <v>NO</v>
      </c>
      <c r="I8" s="30">
        <v>9884.0</v>
      </c>
      <c r="J8" s="18" t="str">
        <f t="shared" si="3"/>
        <v>NOT FUNDED</v>
      </c>
      <c r="K8" s="19">
        <f t="shared" si="4"/>
        <v>1000</v>
      </c>
      <c r="L8" s="20" t="str">
        <f t="shared" si="2"/>
        <v>Approval Threshold</v>
      </c>
    </row>
    <row r="9">
      <c r="A9" s="25" t="s">
        <v>772</v>
      </c>
      <c r="B9" s="26" t="s">
        <v>773</v>
      </c>
      <c r="C9" s="27">
        <v>1.56</v>
      </c>
      <c r="D9" s="28">
        <v>264.0</v>
      </c>
      <c r="E9" s="29">
        <v>2.7798455E7</v>
      </c>
      <c r="F9" s="29">
        <v>3.8055217E7</v>
      </c>
      <c r="G9" s="15">
        <f t="shared" si="1"/>
        <v>-10256762</v>
      </c>
      <c r="H9" s="16" t="str">
        <f>IF(F9=0,"YES",IF(E9/F9&gt;=1.15, IF(E9+F9&gt;=Validation!$C$24,"YES","NO"),"NO"))</f>
        <v>NO</v>
      </c>
      <c r="I9" s="30">
        <v>50000.0</v>
      </c>
      <c r="J9" s="18" t="str">
        <f t="shared" si="3"/>
        <v>NOT FUNDED</v>
      </c>
      <c r="K9" s="19">
        <f t="shared" si="4"/>
        <v>1000</v>
      </c>
      <c r="L9" s="20" t="str">
        <f t="shared" si="2"/>
        <v>Approval Threshold</v>
      </c>
    </row>
    <row r="10">
      <c r="A10" s="25" t="s">
        <v>774</v>
      </c>
      <c r="B10" s="26" t="s">
        <v>775</v>
      </c>
      <c r="C10" s="27">
        <v>1.92</v>
      </c>
      <c r="D10" s="28">
        <v>251.0</v>
      </c>
      <c r="E10" s="29">
        <v>2.7717245E7</v>
      </c>
      <c r="F10" s="29">
        <v>3.8366019E7</v>
      </c>
      <c r="G10" s="15">
        <f t="shared" si="1"/>
        <v>-10648774</v>
      </c>
      <c r="H10" s="16" t="str">
        <f>IF(F10=0,"YES",IF(E10/F10&gt;=1.15, IF(E10+F10&gt;=Validation!$C$24,"YES","NO"),"NO"))</f>
        <v>NO</v>
      </c>
      <c r="I10" s="30">
        <v>40000.0</v>
      </c>
      <c r="J10" s="18" t="str">
        <f t="shared" si="3"/>
        <v>NOT FUNDED</v>
      </c>
      <c r="K10" s="19">
        <f t="shared" si="4"/>
        <v>1000</v>
      </c>
      <c r="L10" s="20" t="str">
        <f t="shared" si="2"/>
        <v>Approval Threshold</v>
      </c>
    </row>
  </sheetData>
  <autoFilter ref="$A$1:$I$10">
    <sortState ref="A1:I10">
      <sortCondition descending="1" ref="G1:G10"/>
      <sortCondition ref="A1:A10"/>
    </sortState>
  </autoFilter>
  <conditionalFormatting sqref="J2:J10">
    <cfRule type="cellIs" dxfId="0" priority="1" operator="equal">
      <formula>"FUNDED"</formula>
    </cfRule>
  </conditionalFormatting>
  <conditionalFormatting sqref="J2:J10">
    <cfRule type="cellIs" dxfId="1" priority="2" operator="equal">
      <formula>"NOT FUNDED"</formula>
    </cfRule>
  </conditionalFormatting>
  <conditionalFormatting sqref="L2:L10">
    <cfRule type="cellIs" dxfId="0" priority="3" operator="greaterThan">
      <formula>999</formula>
    </cfRule>
  </conditionalFormatting>
  <conditionalFormatting sqref="L2:L10">
    <cfRule type="cellIs" dxfId="0" priority="4" operator="greaterThan">
      <formula>999</formula>
    </cfRule>
  </conditionalFormatting>
  <conditionalFormatting sqref="L2:L10">
    <cfRule type="containsText" dxfId="1" priority="5" operator="containsText" text="NOT FUNDED">
      <formula>NOT(ISERROR(SEARCH(("NOT FUNDED"),(L2))))</formula>
    </cfRule>
  </conditionalFormatting>
  <conditionalFormatting sqref="L2:L10">
    <cfRule type="cellIs" dxfId="2" priority="6" operator="equal">
      <formula>"Over Budget"</formula>
    </cfRule>
  </conditionalFormatting>
  <conditionalFormatting sqref="L2:L10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