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l\Desktop\Personal\2024_10_Full_Stack\"/>
    </mc:Choice>
  </mc:AlternateContent>
  <xr:revisionPtr revIDLastSave="0" documentId="8_{63699F39-71B1-4E6F-B4BA-99E371437EE0}" xr6:coauthVersionLast="36" xr6:coauthVersionMax="36" xr10:uidLastSave="{00000000-0000-0000-0000-000000000000}"/>
  <bookViews>
    <workbookView xWindow="0" yWindow="0" windowWidth="38400" windowHeight="17625" xr2:uid="{32E01AFB-5CB5-401F-A8C1-258C244C4958}"/>
  </bookViews>
  <sheets>
    <sheet name="YOY" sheetId="3" r:id="rId1"/>
    <sheet name="1996" sheetId="1" r:id="rId2"/>
    <sheet name="1997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2" i="3"/>
  <c r="B10" i="3"/>
  <c r="B9" i="3"/>
  <c r="B8" i="3"/>
  <c r="B7" i="3"/>
  <c r="B6" i="3"/>
  <c r="B5" i="3"/>
  <c r="B4" i="3"/>
  <c r="B3" i="3"/>
  <c r="B2" i="3"/>
  <c r="M23" i="2"/>
  <c r="M22" i="2"/>
  <c r="M21" i="2"/>
  <c r="M20" i="2"/>
  <c r="M19" i="2"/>
  <c r="M18" i="2"/>
  <c r="M17" i="2"/>
  <c r="M16" i="2"/>
  <c r="M15" i="2"/>
  <c r="M14" i="2"/>
  <c r="K26" i="2"/>
  <c r="K27" i="2" s="1"/>
  <c r="J26" i="2"/>
  <c r="I26" i="2"/>
  <c r="H26" i="2"/>
  <c r="C26" i="2"/>
  <c r="B26" i="2"/>
  <c r="C25" i="1"/>
  <c r="G26" i="2"/>
  <c r="F26" i="2"/>
  <c r="E26" i="2"/>
  <c r="D26" i="2"/>
  <c r="L21" i="1"/>
  <c r="L20" i="1"/>
  <c r="L19" i="1"/>
  <c r="L18" i="1"/>
  <c r="L17" i="1"/>
  <c r="L16" i="1"/>
  <c r="L15" i="1"/>
  <c r="L14" i="1"/>
  <c r="J26" i="1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D25" i="1" s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F25" i="1" s="1"/>
  <c r="E15" i="1"/>
  <c r="D15" i="1"/>
  <c r="C15" i="1"/>
  <c r="J14" i="1"/>
  <c r="J25" i="1" s="1"/>
  <c r="I14" i="1"/>
  <c r="H14" i="1"/>
  <c r="H25" i="1" s="1"/>
  <c r="G14" i="1"/>
  <c r="F14" i="1"/>
  <c r="E14" i="1"/>
  <c r="D14" i="1"/>
  <c r="C14" i="1"/>
  <c r="B22" i="1"/>
  <c r="B21" i="1"/>
  <c r="B20" i="1"/>
  <c r="B19" i="1"/>
  <c r="B25" i="1" s="1"/>
  <c r="B18" i="1"/>
  <c r="B17" i="1"/>
  <c r="B16" i="1"/>
  <c r="B15" i="1"/>
  <c r="B14" i="1"/>
  <c r="A22" i="1"/>
  <c r="A21" i="1"/>
  <c r="A20" i="1"/>
  <c r="A19" i="1"/>
  <c r="A18" i="1"/>
  <c r="A17" i="1"/>
  <c r="A16" i="1"/>
  <c r="A15" i="1"/>
  <c r="J13" i="1"/>
  <c r="I13" i="1"/>
  <c r="H13" i="1"/>
  <c r="G13" i="1"/>
  <c r="F13" i="1"/>
  <c r="E13" i="1"/>
  <c r="D13" i="1"/>
  <c r="C13" i="1"/>
  <c r="B13" i="1"/>
  <c r="A14" i="1"/>
  <c r="J27" i="2" l="1"/>
  <c r="I27" i="2" s="1"/>
  <c r="H27" i="2" s="1"/>
  <c r="G27" i="2" s="1"/>
  <c r="F27" i="2" s="1"/>
  <c r="E27" i="2" s="1"/>
  <c r="D27" i="2" s="1"/>
  <c r="C27" i="2" s="1"/>
  <c r="B27" i="2" s="1"/>
  <c r="G25" i="1"/>
  <c r="I25" i="1"/>
  <c r="E25" i="1"/>
  <c r="I26" i="1"/>
  <c r="H26" i="1" s="1"/>
  <c r="G26" i="1" s="1"/>
  <c r="F26" i="1" s="1"/>
  <c r="E26" i="1" s="1"/>
  <c r="D26" i="1" s="1"/>
  <c r="C26" i="1" s="1"/>
  <c r="B26" i="1" l="1"/>
  <c r="L22" i="1"/>
</calcChain>
</file>

<file path=xl/sharedStrings.xml><?xml version="1.0" encoding="utf-8"?>
<sst xmlns="http://schemas.openxmlformats.org/spreadsheetml/2006/main" count="117" uniqueCount="16">
  <si>
    <t>NaN</t>
  </si>
  <si>
    <t>Premium</t>
  </si>
  <si>
    <t>Avg 4</t>
  </si>
  <si>
    <t>Selection</t>
  </si>
  <si>
    <t>Selected AtA</t>
  </si>
  <si>
    <t>Selected AtU</t>
  </si>
  <si>
    <t>Ultimate</t>
  </si>
  <si>
    <t>Tail</t>
  </si>
  <si>
    <t>Avg 3</t>
  </si>
  <si>
    <t>Avg 2</t>
  </si>
  <si>
    <t>Avg 1</t>
  </si>
  <si>
    <t>Ultimate As Of 12/31/1996</t>
  </si>
  <si>
    <t>Ultimate As Of 12/31/1997</t>
  </si>
  <si>
    <t>Change in Data</t>
  </si>
  <si>
    <t>Change in Development Factor</t>
  </si>
  <si>
    <t>Change in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</si>
</sst>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9" fontId="0" fillId="0" borderId="0" xfId="1" applyNumberFormat="1" applyFont="1"/>
    <xf numFmtId="10" fontId="0" fillId="0" borderId="0" xfId="2" applyNumberFormat="1" applyFont="1"/>
    <xf numFmtId="10" fontId="0" fillId="0" borderId="0" xfId="0" applyNumberForma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512E-1E03-42A8-BE34-8EF90BDEDB6B}">
  <dimension ref="A1:F10"/>
  <sheetViews>
    <sheetView tabSelected="1" workbookViewId="0">
      <selection activeCell="F6" sqref="F6"/>
    </sheetView>
  </sheetViews>
  <sheetFormatPr defaultRowHeight="15" x14ac:dyDescent="0.25"/>
  <cols>
    <col min="2" max="2" width="12.5703125" bestFit="1" customWidth="1"/>
    <col min="6" max="6" width="12.5703125" bestFit="1" customWidth="1"/>
  </cols>
  <sheetData>
    <row r="1" spans="1:6" x14ac:dyDescent="0.25">
      <c r="B1" t="s">
        <v>11</v>
      </c>
      <c r="C1" t="s">
        <v>13</v>
      </c>
      <c r="D1" t="s">
        <v>14</v>
      </c>
      <c r="E1" t="s">
        <v>15</v>
      </c>
      <c r="F1" t="s">
        <v>12</v>
      </c>
    </row>
    <row r="2" spans="1:6" x14ac:dyDescent="0.25">
      <c r="A2">
        <v>1988</v>
      </c>
      <c r="B2" s="1">
        <f>'1996'!L14</f>
        <v>629857</v>
      </c>
      <c r="C2" s="1"/>
      <c r="D2" s="1"/>
      <c r="E2" s="1"/>
      <c r="F2" s="1">
        <f>'1997'!M14</f>
        <v>629146</v>
      </c>
    </row>
    <row r="3" spans="1:6" x14ac:dyDescent="0.25">
      <c r="A3">
        <v>1989</v>
      </c>
      <c r="B3" s="1">
        <f>'1996'!L15</f>
        <v>680690.22647312493</v>
      </c>
      <c r="C3" s="1"/>
      <c r="D3" s="1"/>
      <c r="E3" s="1"/>
      <c r="F3" s="1">
        <f>'1997'!M15</f>
        <v>679248.60237775219</v>
      </c>
    </row>
    <row r="4" spans="1:6" x14ac:dyDescent="0.25">
      <c r="A4">
        <v>1990</v>
      </c>
      <c r="B4" s="1">
        <f>'1996'!L16</f>
        <v>727846.85276117083</v>
      </c>
      <c r="C4" s="1"/>
      <c r="D4" s="1"/>
      <c r="E4" s="1"/>
      <c r="F4" s="1">
        <f>'1997'!M16</f>
        <v>728826.57738354884</v>
      </c>
    </row>
    <row r="5" spans="1:6" x14ac:dyDescent="0.25">
      <c r="A5">
        <v>1991</v>
      </c>
      <c r="B5" s="1">
        <f>'1996'!L17</f>
        <v>728431.01308285946</v>
      </c>
      <c r="C5" s="1"/>
      <c r="D5" s="1"/>
      <c r="E5" s="1"/>
      <c r="F5" s="1">
        <f>'1997'!M17</f>
        <v>730073.08439777454</v>
      </c>
    </row>
    <row r="6" spans="1:6" x14ac:dyDescent="0.25">
      <c r="A6">
        <v>1992</v>
      </c>
      <c r="B6" s="1">
        <f>'1996'!L18</f>
        <v>756961.89560290636</v>
      </c>
      <c r="C6" s="1"/>
      <c r="D6" s="1"/>
      <c r="E6" s="1"/>
      <c r="F6" s="1">
        <f>'1997'!M18</f>
        <v>760376.40042593982</v>
      </c>
    </row>
    <row r="7" spans="1:6" x14ac:dyDescent="0.25">
      <c r="A7">
        <v>1993</v>
      </c>
      <c r="B7" s="1">
        <f>'1996'!L19</f>
        <v>810511.090207414</v>
      </c>
      <c r="C7" s="1"/>
      <c r="D7" s="1"/>
      <c r="E7" s="1"/>
      <c r="F7" s="1">
        <f>'1997'!M19</f>
        <v>815261.23052070662</v>
      </c>
    </row>
    <row r="8" spans="1:6" x14ac:dyDescent="0.25">
      <c r="A8">
        <v>1994</v>
      </c>
      <c r="B8" s="1">
        <f>'1996'!L20</f>
        <v>870846.03835744143</v>
      </c>
      <c r="C8" s="1"/>
      <c r="D8" s="1"/>
      <c r="E8" s="1"/>
      <c r="F8" s="1">
        <f>'1997'!M20</f>
        <v>888384.91323042731</v>
      </c>
    </row>
    <row r="9" spans="1:6" x14ac:dyDescent="0.25">
      <c r="A9">
        <v>1995</v>
      </c>
      <c r="B9" s="1">
        <f>'1996'!L21</f>
        <v>898739.98783126066</v>
      </c>
      <c r="C9" s="1"/>
      <c r="D9" s="1"/>
      <c r="E9" s="1"/>
      <c r="F9" s="1">
        <f>'1997'!M21</f>
        <v>890374.16960449226</v>
      </c>
    </row>
    <row r="10" spans="1:6" x14ac:dyDescent="0.25">
      <c r="A10">
        <v>1996</v>
      </c>
      <c r="B10" s="1">
        <f>'1996'!L22</f>
        <v>858115.91892367671</v>
      </c>
      <c r="C10" s="1"/>
      <c r="D10" s="1"/>
      <c r="E10" s="1"/>
      <c r="F10" s="1">
        <f>'1997'!M22</f>
        <v>860512.32278759521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B3A6-BC0A-4964-9CA0-7B59726F7275}">
  <dimension ref="A1:L26"/>
  <sheetViews>
    <sheetView workbookViewId="0">
      <selection activeCell="L14" sqref="L14:L22"/>
    </sheetView>
  </sheetViews>
  <sheetFormatPr defaultRowHeight="15" x14ac:dyDescent="0.25"/>
  <cols>
    <col min="2" max="11" width="12.5703125" bestFit="1" customWidth="1"/>
    <col min="12" max="12" width="15.7109375" customWidth="1"/>
  </cols>
  <sheetData>
    <row r="1" spans="1:12" x14ac:dyDescent="0.25">
      <c r="B1">
        <v>12</v>
      </c>
      <c r="C1">
        <v>24</v>
      </c>
      <c r="D1">
        <v>36</v>
      </c>
      <c r="E1">
        <v>48</v>
      </c>
      <c r="F1">
        <v>60</v>
      </c>
      <c r="G1">
        <v>72</v>
      </c>
      <c r="H1">
        <v>84</v>
      </c>
      <c r="I1">
        <v>96</v>
      </c>
      <c r="J1">
        <v>108</v>
      </c>
      <c r="L1" t="s">
        <v>1</v>
      </c>
    </row>
    <row r="2" spans="1:12" x14ac:dyDescent="0.25">
      <c r="A2">
        <v>1988</v>
      </c>
      <c r="B2" s="1">
        <v>600839</v>
      </c>
      <c r="C2" s="1">
        <v>632654</v>
      </c>
      <c r="D2" s="1">
        <v>645663</v>
      </c>
      <c r="E2" s="1">
        <v>646526</v>
      </c>
      <c r="F2" s="1">
        <v>642177</v>
      </c>
      <c r="G2" s="1">
        <v>639764</v>
      </c>
      <c r="H2" s="1">
        <v>634631</v>
      </c>
      <c r="I2" s="1">
        <v>631044</v>
      </c>
      <c r="J2" s="1">
        <v>629857</v>
      </c>
      <c r="K2" s="1"/>
      <c r="L2" s="1">
        <v>913636</v>
      </c>
    </row>
    <row r="3" spans="1:12" x14ac:dyDescent="0.25">
      <c r="A3">
        <v>1989</v>
      </c>
      <c r="B3" s="1">
        <v>676688</v>
      </c>
      <c r="C3" s="1">
        <v>694520</v>
      </c>
      <c r="D3" s="1">
        <v>703946</v>
      </c>
      <c r="E3" s="1">
        <v>704996</v>
      </c>
      <c r="F3" s="1">
        <v>695533</v>
      </c>
      <c r="G3" s="1">
        <v>689237</v>
      </c>
      <c r="H3" s="1">
        <v>684654</v>
      </c>
      <c r="I3" s="1">
        <v>681943</v>
      </c>
      <c r="J3" s="1" t="s">
        <v>0</v>
      </c>
      <c r="K3" s="1"/>
      <c r="L3" s="1">
        <v>964262</v>
      </c>
    </row>
    <row r="4" spans="1:12" x14ac:dyDescent="0.25">
      <c r="A4">
        <v>1990</v>
      </c>
      <c r="B4" s="1">
        <v>741423</v>
      </c>
      <c r="C4" s="1">
        <v>751063</v>
      </c>
      <c r="D4" s="1">
        <v>748965</v>
      </c>
      <c r="E4" s="1">
        <v>747312</v>
      </c>
      <c r="F4" s="1">
        <v>743549</v>
      </c>
      <c r="G4" s="1">
        <v>739173</v>
      </c>
      <c r="H4" s="1">
        <v>732767</v>
      </c>
      <c r="I4" s="1" t="s">
        <v>0</v>
      </c>
      <c r="J4" s="1" t="s">
        <v>0</v>
      </c>
      <c r="K4" s="1"/>
      <c r="L4" s="1">
        <v>1054021</v>
      </c>
    </row>
    <row r="5" spans="1:12" x14ac:dyDescent="0.25">
      <c r="A5">
        <v>1991</v>
      </c>
      <c r="B5" s="1">
        <v>757620</v>
      </c>
      <c r="C5" s="1">
        <v>768456</v>
      </c>
      <c r="D5" s="1">
        <v>766137</v>
      </c>
      <c r="E5" s="1">
        <v>755428</v>
      </c>
      <c r="F5" s="1">
        <v>749200</v>
      </c>
      <c r="G5" s="1">
        <v>739830</v>
      </c>
      <c r="H5" s="1" t="s">
        <v>0</v>
      </c>
      <c r="I5" s="1" t="s">
        <v>0</v>
      </c>
      <c r="J5" s="1" t="s">
        <v>0</v>
      </c>
      <c r="K5" s="1"/>
      <c r="L5" s="1">
        <v>1122954</v>
      </c>
    </row>
    <row r="6" spans="1:12" x14ac:dyDescent="0.25">
      <c r="A6">
        <v>1992</v>
      </c>
      <c r="B6" s="1">
        <v>809703</v>
      </c>
      <c r="C6" s="1">
        <v>811170</v>
      </c>
      <c r="D6" s="1">
        <v>801484</v>
      </c>
      <c r="E6" s="1">
        <v>784457</v>
      </c>
      <c r="F6" s="1">
        <v>775180</v>
      </c>
      <c r="G6" s="1" t="s">
        <v>0</v>
      </c>
      <c r="H6" s="1" t="s">
        <v>0</v>
      </c>
      <c r="I6" s="1" t="s">
        <v>0</v>
      </c>
      <c r="J6" s="1" t="s">
        <v>0</v>
      </c>
      <c r="K6" s="1"/>
      <c r="L6" s="1">
        <v>1170269</v>
      </c>
    </row>
    <row r="7" spans="1:12" x14ac:dyDescent="0.25">
      <c r="A7">
        <v>1993</v>
      </c>
      <c r="B7" s="1">
        <v>862399</v>
      </c>
      <c r="C7" s="1">
        <v>846249</v>
      </c>
      <c r="D7" s="1">
        <v>851380</v>
      </c>
      <c r="E7" s="1">
        <v>837554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/>
      <c r="L7" s="1">
        <v>1213680</v>
      </c>
    </row>
    <row r="8" spans="1:12" x14ac:dyDescent="0.25">
      <c r="A8">
        <v>1994</v>
      </c>
      <c r="B8" s="1">
        <v>934383</v>
      </c>
      <c r="C8" s="1">
        <v>913211</v>
      </c>
      <c r="D8" s="1">
        <v>912161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/>
      <c r="L8" s="1">
        <v>1309786</v>
      </c>
    </row>
    <row r="9" spans="1:12" x14ac:dyDescent="0.25">
      <c r="A9">
        <v>1995</v>
      </c>
      <c r="B9" s="1">
        <v>958551</v>
      </c>
      <c r="C9" s="1">
        <v>943200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/>
      <c r="L9" s="1">
        <v>1336249</v>
      </c>
    </row>
    <row r="10" spans="1:12" x14ac:dyDescent="0.25">
      <c r="A10">
        <v>1996</v>
      </c>
      <c r="B10" s="1">
        <v>921853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/>
      <c r="L10" s="1">
        <v>1358266</v>
      </c>
    </row>
    <row r="11" spans="1:12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</row>
    <row r="13" spans="1:12" x14ac:dyDescent="0.25">
      <c r="B13">
        <f>B1</f>
        <v>12</v>
      </c>
      <c r="C13">
        <f>C1</f>
        <v>24</v>
      </c>
      <c r="D13">
        <f>D1</f>
        <v>36</v>
      </c>
      <c r="E13">
        <f>E1</f>
        <v>48</v>
      </c>
      <c r="F13">
        <f t="shared" ref="F13:J13" si="0">F1</f>
        <v>60</v>
      </c>
      <c r="G13">
        <f t="shared" si="0"/>
        <v>72</v>
      </c>
      <c r="H13">
        <f t="shared" si="0"/>
        <v>84</v>
      </c>
      <c r="I13">
        <f t="shared" si="0"/>
        <v>96</v>
      </c>
      <c r="J13">
        <f t="shared" si="0"/>
        <v>108</v>
      </c>
      <c r="L13" t="s">
        <v>6</v>
      </c>
    </row>
    <row r="14" spans="1:12" x14ac:dyDescent="0.25">
      <c r="A14">
        <f>A2</f>
        <v>1988</v>
      </c>
      <c r="B14" s="2">
        <f>IFERROR(B2/$L2,NA())</f>
        <v>0.65763498811342813</v>
      </c>
      <c r="C14" s="2">
        <f>IFERROR((C2-B2)/$L2,NA())</f>
        <v>3.4822401919363949E-2</v>
      </c>
      <c r="D14" s="2">
        <f>IFERROR((D2-C2)/$L2,NA())</f>
        <v>1.42387121348108E-2</v>
      </c>
      <c r="E14" s="2">
        <f>IFERROR((E2-D2)/$L2,NA())</f>
        <v>9.4457749037910065E-4</v>
      </c>
      <c r="F14" s="2">
        <f>IFERROR((F2-E2)/$L2,NA())</f>
        <v>-4.7601013970552828E-3</v>
      </c>
      <c r="G14" s="2">
        <f>IFERROR((G2-F2)/$L2,NA())</f>
        <v>-2.641095578545504E-3</v>
      </c>
      <c r="H14" s="2">
        <f>IFERROR((H2-G2)/$L2,NA())</f>
        <v>-5.6182111913278369E-3</v>
      </c>
      <c r="I14" s="2">
        <f>IFERROR((I2-H2)/$L2,NA())</f>
        <v>-3.9260712143567023E-3</v>
      </c>
      <c r="J14" s="2">
        <f>IFERROR((J2-I2)/$L2,NA())</f>
        <v>-1.2992044971958199E-3</v>
      </c>
      <c r="K14" s="2"/>
      <c r="L14" s="1">
        <f>J2+L2*K26</f>
        <v>629857</v>
      </c>
    </row>
    <row r="15" spans="1:12" x14ac:dyDescent="0.25">
      <c r="A15">
        <f t="shared" ref="A15:A22" si="1">A3</f>
        <v>1989</v>
      </c>
      <c r="B15" s="2">
        <f>IFERROR(B3/$L3,NA())</f>
        <v>0.7017677768075482</v>
      </c>
      <c r="C15" s="2">
        <f>IFERROR((C3-B3)/$L3,NA())</f>
        <v>1.8492899232781131E-2</v>
      </c>
      <c r="D15" s="2">
        <f>IFERROR((D3-C3)/$L3,NA())</f>
        <v>9.7753515123483042E-3</v>
      </c>
      <c r="E15" s="2">
        <f>IFERROR((E3-D3)/$L3,NA())</f>
        <v>1.0889156681482834E-3</v>
      </c>
      <c r="F15" s="2">
        <f>IFERROR((F3-E3)/$L3,NA())</f>
        <v>-9.8137228263687672E-3</v>
      </c>
      <c r="G15" s="2">
        <f>IFERROR((G3-F3)/$L3,NA())</f>
        <v>-6.5293457587253254E-3</v>
      </c>
      <c r="H15" s="2">
        <f>IFERROR((H3-G3)/$L3,NA())</f>
        <v>-4.7528576258319835E-3</v>
      </c>
      <c r="I15" s="2">
        <f>IFERROR((I3-H3)/$L3,NA())</f>
        <v>-2.8114765489047583E-3</v>
      </c>
      <c r="J15" s="2" t="e">
        <f>IFERROR((J3-I3)/$L3,NA())</f>
        <v>#N/A</v>
      </c>
      <c r="K15" s="2"/>
      <c r="L15" s="1">
        <f>I3+L3*J26</f>
        <v>680690.22647312493</v>
      </c>
    </row>
    <row r="16" spans="1:12" x14ac:dyDescent="0.25">
      <c r="A16">
        <f t="shared" si="1"/>
        <v>1990</v>
      </c>
      <c r="B16" s="2">
        <f>IFERROR(B4/$L4,NA())</f>
        <v>0.70342336632761582</v>
      </c>
      <c r="C16" s="2">
        <f>IFERROR((C4-B4)/$L4,NA())</f>
        <v>9.1459278325574152E-3</v>
      </c>
      <c r="D16" s="2">
        <f>IFERROR((D4-C4)/$L4,NA())</f>
        <v>-1.9904726755918525E-3</v>
      </c>
      <c r="E16" s="2">
        <f>IFERROR((E4-D4)/$L4,NA())</f>
        <v>-1.5682799488814739E-3</v>
      </c>
      <c r="F16" s="2">
        <f>IFERROR((F4-E4)/$L4,NA())</f>
        <v>-3.5701375968789995E-3</v>
      </c>
      <c r="G16" s="2">
        <f>IFERROR((G4-F4)/$L4,NA())</f>
        <v>-4.1517199372688024E-3</v>
      </c>
      <c r="H16" s="2">
        <f>IFERROR((H4-G4)/$L4,NA())</f>
        <v>-6.0776777692285065E-3</v>
      </c>
      <c r="I16" s="2" t="e">
        <f>IFERROR((I4-H4)/$L4,NA())</f>
        <v>#N/A</v>
      </c>
      <c r="J16" s="2" t="e">
        <f>IFERROR((J4-I4)/$L4,NA())</f>
        <v>#N/A</v>
      </c>
      <c r="K16" s="2"/>
      <c r="L16" s="1">
        <f>H4+L4*I26</f>
        <v>727846.85276117083</v>
      </c>
    </row>
    <row r="17" spans="1:12" x14ac:dyDescent="0.25">
      <c r="A17">
        <f t="shared" si="1"/>
        <v>1991</v>
      </c>
      <c r="B17" s="2">
        <f>IFERROR(B5/$L5,NA())</f>
        <v>0.67466699437376776</v>
      </c>
      <c r="C17" s="2">
        <f>IFERROR((C5-B5)/$L5,NA())</f>
        <v>9.6495493136851546E-3</v>
      </c>
      <c r="D17" s="2">
        <f>IFERROR((D5-C5)/$L5,NA())</f>
        <v>-2.065089041937604E-3</v>
      </c>
      <c r="E17" s="2">
        <f>IFERROR((E5-D5)/$L5,NA())</f>
        <v>-9.5364547434712375E-3</v>
      </c>
      <c r="F17" s="2">
        <f>IFERROR((F5-E5)/$L5,NA())</f>
        <v>-5.5460864826163848E-3</v>
      </c>
      <c r="G17" s="2">
        <f>IFERROR((G5-F5)/$L5,NA())</f>
        <v>-8.3440639598772529E-3</v>
      </c>
      <c r="H17" s="2" t="e">
        <f>IFERROR((H5-G5)/$L5,NA())</f>
        <v>#N/A</v>
      </c>
      <c r="I17" s="2" t="e">
        <f>IFERROR((I5-H5)/$L5,NA())</f>
        <v>#N/A</v>
      </c>
      <c r="J17" s="2" t="e">
        <f>IFERROR((J5-I5)/$L5,NA())</f>
        <v>#N/A</v>
      </c>
      <c r="K17" s="2"/>
      <c r="L17" s="1">
        <f>G5+L5*H26</f>
        <v>728431.01308285946</v>
      </c>
    </row>
    <row r="18" spans="1:12" x14ac:dyDescent="0.25">
      <c r="A18">
        <f t="shared" si="1"/>
        <v>1992</v>
      </c>
      <c r="B18" s="2">
        <f>IFERROR(B6/$L6,NA())</f>
        <v>0.69189476949316786</v>
      </c>
      <c r="C18" s="2">
        <f>IFERROR((C6-B6)/$L6,NA())</f>
        <v>1.2535579426610462E-3</v>
      </c>
      <c r="D18" s="2">
        <f>IFERROR((D6-C6)/$L6,NA())</f>
        <v>-8.2767295382514625E-3</v>
      </c>
      <c r="E18" s="2">
        <f>IFERROR((E6-D6)/$L6,NA())</f>
        <v>-1.4549646277907046E-2</v>
      </c>
      <c r="F18" s="2">
        <f>IFERROR((F6-E6)/$L6,NA())</f>
        <v>-7.9272372420358048E-3</v>
      </c>
      <c r="G18" s="2" t="e">
        <f>IFERROR((G6-F6)/$L6,NA())</f>
        <v>#N/A</v>
      </c>
      <c r="H18" s="2" t="e">
        <f>IFERROR((H6-G6)/$L6,NA())</f>
        <v>#N/A</v>
      </c>
      <c r="I18" s="2" t="e">
        <f>IFERROR((I6-H6)/$L6,NA())</f>
        <v>#N/A</v>
      </c>
      <c r="J18" s="2" t="e">
        <f>IFERROR((J6-I6)/$L6,NA())</f>
        <v>#N/A</v>
      </c>
      <c r="K18" s="2"/>
      <c r="L18" s="1">
        <f>F6+L6*G26</f>
        <v>756961.89560290636</v>
      </c>
    </row>
    <row r="19" spans="1:12" x14ac:dyDescent="0.25">
      <c r="A19">
        <f t="shared" si="1"/>
        <v>1993</v>
      </c>
      <c r="B19" s="2">
        <f>IFERROR(B7/$L7,NA())</f>
        <v>0.71056538791114632</v>
      </c>
      <c r="C19" s="2">
        <f>IFERROR((C7-B7)/$L7,NA())</f>
        <v>-1.3306637663964142E-2</v>
      </c>
      <c r="D19" s="2">
        <f>IFERROR((D7-C7)/$L7,NA())</f>
        <v>4.2276382572012392E-3</v>
      </c>
      <c r="E19" s="2">
        <f>IFERROR((E7-D7)/$L7,NA())</f>
        <v>-1.1391800145013512E-2</v>
      </c>
      <c r="F19" s="2" t="e">
        <f>IFERROR((F7-E7)/$L7,NA())</f>
        <v>#N/A</v>
      </c>
      <c r="G19" s="2" t="e">
        <f>IFERROR((G7-F7)/$L7,NA())</f>
        <v>#N/A</v>
      </c>
      <c r="H19" s="2" t="e">
        <f>IFERROR((H7-G7)/$L7,NA())</f>
        <v>#N/A</v>
      </c>
      <c r="I19" s="2" t="e">
        <f>IFERROR((I7-H7)/$L7,NA())</f>
        <v>#N/A</v>
      </c>
      <c r="J19" s="2" t="e">
        <f>IFERROR((J7-I7)/$L7,NA())</f>
        <v>#N/A</v>
      </c>
      <c r="K19" s="2"/>
      <c r="L19" s="1">
        <f>E7+L7*F26</f>
        <v>810511.090207414</v>
      </c>
    </row>
    <row r="20" spans="1:12" x14ac:dyDescent="0.25">
      <c r="A20">
        <f t="shared" si="1"/>
        <v>1994</v>
      </c>
      <c r="B20" s="2">
        <f>IFERROR(B8/$L8,NA())</f>
        <v>0.71338600351507808</v>
      </c>
      <c r="C20" s="2">
        <f>IFERROR((C8-B8)/$L8,NA())</f>
        <v>-1.6164472669581136E-2</v>
      </c>
      <c r="D20" s="2">
        <f>IFERROR((D8-C8)/$L8,NA())</f>
        <v>-8.0165767537597747E-4</v>
      </c>
      <c r="E20" s="2" t="e">
        <f>IFERROR((E8-D8)/$L8,NA())</f>
        <v>#N/A</v>
      </c>
      <c r="F20" s="2" t="e">
        <f>IFERROR((F8-E8)/$L8,NA())</f>
        <v>#N/A</v>
      </c>
      <c r="G20" s="2" t="e">
        <f>IFERROR((G8-F8)/$L8,NA())</f>
        <v>#N/A</v>
      </c>
      <c r="H20" s="2" t="e">
        <f>IFERROR((H8-G8)/$L8,NA())</f>
        <v>#N/A</v>
      </c>
      <c r="I20" s="2" t="e">
        <f>IFERROR((I8-H8)/$L8,NA())</f>
        <v>#N/A</v>
      </c>
      <c r="J20" s="2" t="e">
        <f>IFERROR((J8-I8)/$L8,NA())</f>
        <v>#N/A</v>
      </c>
      <c r="K20" s="2"/>
      <c r="L20" s="1">
        <f>D8+L8*E26</f>
        <v>870846.03835744143</v>
      </c>
    </row>
    <row r="21" spans="1:12" x14ac:dyDescent="0.25">
      <c r="A21">
        <f t="shared" si="1"/>
        <v>1995</v>
      </c>
      <c r="B21" s="2">
        <f>IFERROR(B9/$L9,NA())</f>
        <v>0.71734459670315942</v>
      </c>
      <c r="C21" s="2">
        <f>IFERROR((C9-B9)/$L9,NA())</f>
        <v>-1.1488128335362646E-2</v>
      </c>
      <c r="D21" s="2" t="e">
        <f>IFERROR((D9-C9)/$L9,NA())</f>
        <v>#N/A</v>
      </c>
      <c r="E21" s="2" t="e">
        <f>IFERROR((E9-D9)/$L9,NA())</f>
        <v>#N/A</v>
      </c>
      <c r="F21" s="2" t="e">
        <f>IFERROR((F9-E9)/$L9,NA())</f>
        <v>#N/A</v>
      </c>
      <c r="G21" s="2" t="e">
        <f>IFERROR((G9-F9)/$L9,NA())</f>
        <v>#N/A</v>
      </c>
      <c r="H21" s="2" t="e">
        <f>IFERROR((H9-G9)/$L9,NA())</f>
        <v>#N/A</v>
      </c>
      <c r="I21" s="2" t="e">
        <f>IFERROR((I9-H9)/$L9,NA())</f>
        <v>#N/A</v>
      </c>
      <c r="J21" s="2" t="e">
        <f>IFERROR((J9-I9)/$L9,NA())</f>
        <v>#N/A</v>
      </c>
      <c r="K21" s="2"/>
      <c r="L21" s="1">
        <f>C9+L9*D26</f>
        <v>898739.98783126066</v>
      </c>
    </row>
    <row r="22" spans="1:12" x14ac:dyDescent="0.25">
      <c r="A22">
        <f t="shared" si="1"/>
        <v>1996</v>
      </c>
      <c r="B22" s="2">
        <f>IFERROR(B10/$L10,NA())</f>
        <v>0.67869842873192732</v>
      </c>
      <c r="C22" s="2" t="e">
        <f>IFERROR((C10-B10)/$L10,NA())</f>
        <v>#N/A</v>
      </c>
      <c r="D22" s="2" t="e">
        <f>IFERROR((D10-C10)/$L10,NA())</f>
        <v>#N/A</v>
      </c>
      <c r="E22" s="2" t="e">
        <f>IFERROR((E10-D10)/$L10,NA())</f>
        <v>#N/A</v>
      </c>
      <c r="F22" s="2" t="e">
        <f>IFERROR((F10-E10)/$L10,NA())</f>
        <v>#N/A</v>
      </c>
      <c r="G22" s="2" t="e">
        <f>IFERROR((G10-F10)/$L10,NA())</f>
        <v>#N/A</v>
      </c>
      <c r="H22" s="2" t="e">
        <f>IFERROR((H10-G10)/$L10,NA())</f>
        <v>#N/A</v>
      </c>
      <c r="I22" s="2" t="e">
        <f>IFERROR((I10-H10)/$L10,NA())</f>
        <v>#N/A</v>
      </c>
      <c r="J22" s="2" t="e">
        <f>IFERROR((J10-I10)/$L10,NA())</f>
        <v>#N/A</v>
      </c>
      <c r="K22" s="2"/>
      <c r="L22" s="1">
        <f>B10+L10*C26</f>
        <v>858115.91892367671</v>
      </c>
    </row>
    <row r="24" spans="1:12" x14ac:dyDescent="0.25">
      <c r="A24" t="s">
        <v>3</v>
      </c>
      <c r="B24" t="s">
        <v>2</v>
      </c>
      <c r="C24" t="s">
        <v>8</v>
      </c>
      <c r="D24" t="s">
        <v>2</v>
      </c>
      <c r="E24" t="s">
        <v>2</v>
      </c>
      <c r="F24" t="s">
        <v>2</v>
      </c>
      <c r="G24" t="s">
        <v>2</v>
      </c>
      <c r="H24" t="s">
        <v>8</v>
      </c>
      <c r="I24" t="s">
        <v>9</v>
      </c>
      <c r="J24" t="s">
        <v>10</v>
      </c>
      <c r="K24" t="s">
        <v>7</v>
      </c>
    </row>
    <row r="25" spans="1:12" x14ac:dyDescent="0.25">
      <c r="A25" t="s">
        <v>4</v>
      </c>
      <c r="B25" s="2">
        <f>AVERAGE(B19:B22)</f>
        <v>0.70499860421532778</v>
      </c>
      <c r="C25" s="2">
        <f>AVERAGE(C19:C21)</f>
        <v>-1.3653079556302641E-2</v>
      </c>
      <c r="D25" s="2">
        <f>AVERAGE(D17:D20)</f>
        <v>-1.728959499590951E-3</v>
      </c>
      <c r="E25" s="2">
        <f>AVERAGE(E16:E19)</f>
        <v>-9.2615452788183186E-3</v>
      </c>
      <c r="F25" s="2">
        <f>AVERAGE(F15:F18)</f>
        <v>-6.7142960369749888E-3</v>
      </c>
      <c r="G25" s="2">
        <f>AVERAGE(G14:G17)</f>
        <v>-5.4165563086042215E-3</v>
      </c>
      <c r="H25" s="2">
        <f>AVERAGE(H14:H16)</f>
        <v>-5.482915528796109E-3</v>
      </c>
      <c r="I25" s="2">
        <f>AVERAGE(I14:I15)</f>
        <v>-3.3687738816307305E-3</v>
      </c>
      <c r="J25" s="2">
        <f>AVERAGE(J14)</f>
        <v>-1.2992044971958199E-3</v>
      </c>
    </row>
    <row r="26" spans="1:12" x14ac:dyDescent="0.25">
      <c r="A26" t="s">
        <v>5</v>
      </c>
      <c r="B26" s="3">
        <f>C26+B25</f>
        <v>0.65807327362741397</v>
      </c>
      <c r="C26" s="3">
        <f>D26+C25</f>
        <v>-4.6925330587913781E-2</v>
      </c>
      <c r="D26" s="3">
        <f>E26+D25</f>
        <v>-3.327225103161114E-2</v>
      </c>
      <c r="E26" s="3">
        <f>F26+E25</f>
        <v>-3.1543291532020186E-2</v>
      </c>
      <c r="F26" s="3">
        <f>G26+F25</f>
        <v>-2.2281746253201867E-2</v>
      </c>
      <c r="G26" s="3">
        <f>H26+G25</f>
        <v>-1.556745021622688E-2</v>
      </c>
      <c r="H26" s="3">
        <f>I26+H25</f>
        <v>-1.0150893907622659E-2</v>
      </c>
      <c r="I26" s="3">
        <f>J26+I25</f>
        <v>-4.6679783788265506E-3</v>
      </c>
      <c r="J26" s="3">
        <f>K26+J25</f>
        <v>-1.2992044971958199E-3</v>
      </c>
      <c r="K26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36F4-7CAC-481D-A052-469B54DBD6AA}">
  <dimension ref="A1:M29"/>
  <sheetViews>
    <sheetView workbookViewId="0">
      <selection activeCell="C29" sqref="C29"/>
    </sheetView>
  </sheetViews>
  <sheetFormatPr defaultRowHeight="15" x14ac:dyDescent="0.25"/>
  <cols>
    <col min="2" max="11" width="12.5703125" bestFit="1" customWidth="1"/>
    <col min="12" max="13" width="15.7109375" customWidth="1"/>
  </cols>
  <sheetData>
    <row r="1" spans="1:13" x14ac:dyDescent="0.25">
      <c r="B1">
        <v>12</v>
      </c>
      <c r="C1">
        <v>24</v>
      </c>
      <c r="D1">
        <v>36</v>
      </c>
      <c r="E1">
        <v>48</v>
      </c>
      <c r="F1">
        <v>60</v>
      </c>
      <c r="G1">
        <v>72</v>
      </c>
      <c r="H1">
        <v>84</v>
      </c>
      <c r="I1">
        <v>96</v>
      </c>
      <c r="J1">
        <v>108</v>
      </c>
      <c r="K1">
        <v>120</v>
      </c>
      <c r="M1" t="s">
        <v>1</v>
      </c>
    </row>
    <row r="2" spans="1:13" x14ac:dyDescent="0.25">
      <c r="A2">
        <v>1988</v>
      </c>
      <c r="B2" s="1">
        <v>600839</v>
      </c>
      <c r="C2" s="1">
        <v>632654</v>
      </c>
      <c r="D2" s="1">
        <v>645663</v>
      </c>
      <c r="E2" s="1">
        <v>646526</v>
      </c>
      <c r="F2" s="1">
        <v>642177</v>
      </c>
      <c r="G2" s="1">
        <v>639764</v>
      </c>
      <c r="H2" s="1">
        <v>634631</v>
      </c>
      <c r="I2" s="1">
        <v>631044</v>
      </c>
      <c r="J2" s="1">
        <v>629857</v>
      </c>
      <c r="K2" s="1">
        <v>629146</v>
      </c>
      <c r="M2" s="1">
        <v>913636</v>
      </c>
    </row>
    <row r="3" spans="1:13" x14ac:dyDescent="0.25">
      <c r="A3">
        <v>1989</v>
      </c>
      <c r="B3" s="1">
        <v>676688</v>
      </c>
      <c r="C3" s="1">
        <v>694520</v>
      </c>
      <c r="D3" s="1">
        <v>703946</v>
      </c>
      <c r="E3" s="1">
        <v>704996</v>
      </c>
      <c r="F3" s="1">
        <v>695533</v>
      </c>
      <c r="G3" s="1">
        <v>689237</v>
      </c>
      <c r="H3" s="1">
        <v>684654</v>
      </c>
      <c r="I3" s="1">
        <v>681943</v>
      </c>
      <c r="J3" s="1">
        <v>679999</v>
      </c>
      <c r="K3" s="1" t="s">
        <v>0</v>
      </c>
      <c r="M3" s="1">
        <v>964262</v>
      </c>
    </row>
    <row r="4" spans="1:13" x14ac:dyDescent="0.25">
      <c r="A4">
        <v>1990</v>
      </c>
      <c r="B4" s="1">
        <v>741423</v>
      </c>
      <c r="C4" s="1">
        <v>751063</v>
      </c>
      <c r="D4" s="1">
        <v>748965</v>
      </c>
      <c r="E4" s="1">
        <v>747312</v>
      </c>
      <c r="F4" s="1">
        <v>743549</v>
      </c>
      <c r="G4" s="1">
        <v>739173</v>
      </c>
      <c r="H4" s="1">
        <v>732767</v>
      </c>
      <c r="I4" s="1">
        <v>731394</v>
      </c>
      <c r="J4" s="1" t="s">
        <v>0</v>
      </c>
      <c r="K4" s="1" t="s">
        <v>0</v>
      </c>
      <c r="M4" s="1">
        <v>1054021</v>
      </c>
    </row>
    <row r="5" spans="1:13" x14ac:dyDescent="0.25">
      <c r="A5">
        <v>1991</v>
      </c>
      <c r="B5" s="1">
        <v>757620</v>
      </c>
      <c r="C5" s="1">
        <v>768456</v>
      </c>
      <c r="D5" s="1">
        <v>766137</v>
      </c>
      <c r="E5" s="1">
        <v>755428</v>
      </c>
      <c r="F5" s="1">
        <v>749200</v>
      </c>
      <c r="G5" s="1">
        <v>739830</v>
      </c>
      <c r="H5" s="1">
        <v>735818</v>
      </c>
      <c r="I5" s="1" t="s">
        <v>0</v>
      </c>
      <c r="J5" s="1" t="s">
        <v>0</v>
      </c>
      <c r="K5" s="1" t="s">
        <v>0</v>
      </c>
      <c r="M5" s="1">
        <v>1122954</v>
      </c>
    </row>
    <row r="6" spans="1:13" x14ac:dyDescent="0.25">
      <c r="A6">
        <v>1992</v>
      </c>
      <c r="B6" s="1">
        <v>809703</v>
      </c>
      <c r="C6" s="1">
        <v>811170</v>
      </c>
      <c r="D6" s="1">
        <v>801484</v>
      </c>
      <c r="E6" s="1">
        <v>784457</v>
      </c>
      <c r="F6" s="1">
        <v>775180</v>
      </c>
      <c r="G6" s="1">
        <v>772221</v>
      </c>
      <c r="H6" s="1" t="s">
        <v>0</v>
      </c>
      <c r="I6" s="1" t="s">
        <v>0</v>
      </c>
      <c r="J6" s="1" t="s">
        <v>0</v>
      </c>
      <c r="K6" s="1" t="s">
        <v>0</v>
      </c>
      <c r="M6" s="1">
        <v>1170269</v>
      </c>
    </row>
    <row r="7" spans="1:13" x14ac:dyDescent="0.25">
      <c r="A7">
        <v>1993</v>
      </c>
      <c r="B7" s="1">
        <v>862399</v>
      </c>
      <c r="C7" s="1">
        <v>846249</v>
      </c>
      <c r="D7" s="1">
        <v>851380</v>
      </c>
      <c r="E7" s="1">
        <v>837554</v>
      </c>
      <c r="F7" s="1">
        <v>834085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M7" s="1">
        <v>1213680</v>
      </c>
    </row>
    <row r="8" spans="1:13" x14ac:dyDescent="0.25">
      <c r="A8">
        <v>1994</v>
      </c>
      <c r="B8" s="1">
        <v>934383</v>
      </c>
      <c r="C8" s="1">
        <v>913211</v>
      </c>
      <c r="D8" s="1">
        <v>912161</v>
      </c>
      <c r="E8" s="1">
        <v>915216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M8" s="1">
        <v>1309786</v>
      </c>
    </row>
    <row r="9" spans="1:13" x14ac:dyDescent="0.25">
      <c r="A9">
        <v>1995</v>
      </c>
      <c r="B9" s="1">
        <v>958551</v>
      </c>
      <c r="C9" s="1">
        <v>943200</v>
      </c>
      <c r="D9" s="1">
        <v>928820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M9" s="1">
        <v>1336249</v>
      </c>
    </row>
    <row r="10" spans="1:13" x14ac:dyDescent="0.25">
      <c r="A10">
        <v>1996</v>
      </c>
      <c r="B10" s="1">
        <v>921853</v>
      </c>
      <c r="C10" s="1">
        <v>904893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M10" s="1">
        <v>1358266</v>
      </c>
    </row>
    <row r="11" spans="1:13" x14ac:dyDescent="0.25">
      <c r="A11">
        <v>1997</v>
      </c>
      <c r="B11" s="1">
        <v>919646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M11" s="1">
        <v>1369835</v>
      </c>
    </row>
    <row r="13" spans="1:13" x14ac:dyDescent="0.25">
      <c r="B13">
        <f>B1</f>
        <v>12</v>
      </c>
      <c r="C13">
        <f>C1</f>
        <v>24</v>
      </c>
      <c r="D13">
        <f>D1</f>
        <v>36</v>
      </c>
      <c r="E13">
        <f>E1</f>
        <v>48</v>
      </c>
      <c r="F13">
        <f t="shared" ref="F13:K13" si="0">F1</f>
        <v>60</v>
      </c>
      <c r="G13">
        <f t="shared" si="0"/>
        <v>72</v>
      </c>
      <c r="H13">
        <f t="shared" si="0"/>
        <v>84</v>
      </c>
      <c r="I13">
        <f t="shared" si="0"/>
        <v>96</v>
      </c>
      <c r="J13">
        <f t="shared" si="0"/>
        <v>108</v>
      </c>
      <c r="K13">
        <f t="shared" si="0"/>
        <v>120</v>
      </c>
      <c r="M13" t="s">
        <v>6</v>
      </c>
    </row>
    <row r="14" spans="1:13" x14ac:dyDescent="0.25">
      <c r="A14">
        <f>A2</f>
        <v>1988</v>
      </c>
      <c r="B14" s="2">
        <f>IFERROR(B2/$M2,NA())</f>
        <v>0.65763498811342813</v>
      </c>
      <c r="C14" s="2">
        <f>IFERROR((C2-B2)/$M2,NA())</f>
        <v>3.4822401919363949E-2</v>
      </c>
      <c r="D14" s="2">
        <f>IFERROR((D2-C2)/$M2,NA())</f>
        <v>1.42387121348108E-2</v>
      </c>
      <c r="E14" s="2">
        <f>IFERROR((E2-D2)/$M2,NA())</f>
        <v>9.4457749037910065E-4</v>
      </c>
      <c r="F14" s="2">
        <f>IFERROR((F2-E2)/$M2,NA())</f>
        <v>-4.7601013970552828E-3</v>
      </c>
      <c r="G14" s="2">
        <f>IFERROR((G2-F2)/$M2,NA())</f>
        <v>-2.641095578545504E-3</v>
      </c>
      <c r="H14" s="2">
        <f>IFERROR((H2-G2)/$M2,NA())</f>
        <v>-5.6182111913278369E-3</v>
      </c>
      <c r="I14" s="2">
        <f>IFERROR((I2-H2)/$M2,NA())</f>
        <v>-3.9260712143567023E-3</v>
      </c>
      <c r="J14" s="2">
        <f>IFERROR((J2-I2)/$M2,NA())</f>
        <v>-1.2992044971958199E-3</v>
      </c>
      <c r="K14" s="2">
        <f>IFERROR((K2-J2)/$M2,NA())</f>
        <v>-7.7820926495891145E-4</v>
      </c>
      <c r="M14" s="1">
        <f>K2+M2*L27</f>
        <v>629146</v>
      </c>
    </row>
    <row r="15" spans="1:13" x14ac:dyDescent="0.25">
      <c r="A15">
        <f t="shared" ref="A15:A23" si="1">A3</f>
        <v>1989</v>
      </c>
      <c r="B15" s="2">
        <f>IFERROR(B3/$M3,NA())</f>
        <v>0.7017677768075482</v>
      </c>
      <c r="C15" s="2">
        <f>IFERROR((C3-B3)/$M3,NA())</f>
        <v>1.8492899232781131E-2</v>
      </c>
      <c r="D15" s="2">
        <f>IFERROR((D3-C3)/$M3,NA())</f>
        <v>9.7753515123483042E-3</v>
      </c>
      <c r="E15" s="2">
        <f>IFERROR((E3-D3)/$M3,NA())</f>
        <v>1.0889156681482834E-3</v>
      </c>
      <c r="F15" s="2">
        <f>IFERROR((F3-E3)/$M3,NA())</f>
        <v>-9.8137228263687672E-3</v>
      </c>
      <c r="G15" s="2">
        <f>IFERROR((G3-F3)/$M3,NA())</f>
        <v>-6.5293457587253254E-3</v>
      </c>
      <c r="H15" s="2">
        <f>IFERROR((H3-G3)/$M3,NA())</f>
        <v>-4.7528576258319835E-3</v>
      </c>
      <c r="I15" s="2">
        <f>IFERROR((I3-H3)/$M3,NA())</f>
        <v>-2.8114765489047583E-3</v>
      </c>
      <c r="J15" s="2">
        <f>IFERROR((J3-I3)/$M3,NA())</f>
        <v>-2.0160495798859646E-3</v>
      </c>
      <c r="K15" s="2" t="e">
        <f>IFERROR((K3-J3)/$M3,NA())</f>
        <v>#N/A</v>
      </c>
      <c r="M15" s="1">
        <f>J3+M3*K27</f>
        <v>679248.60237775219</v>
      </c>
    </row>
    <row r="16" spans="1:13" x14ac:dyDescent="0.25">
      <c r="A16">
        <f t="shared" si="1"/>
        <v>1990</v>
      </c>
      <c r="B16" s="2">
        <f>IFERROR(B4/$M4,NA())</f>
        <v>0.70342336632761582</v>
      </c>
      <c r="C16" s="2">
        <f>IFERROR((C4-B4)/$M4,NA())</f>
        <v>9.1459278325574152E-3</v>
      </c>
      <c r="D16" s="2">
        <f>IFERROR((D4-C4)/$M4,NA())</f>
        <v>-1.9904726755918525E-3</v>
      </c>
      <c r="E16" s="2">
        <f>IFERROR((E4-D4)/$M4,NA())</f>
        <v>-1.5682799488814739E-3</v>
      </c>
      <c r="F16" s="2">
        <f>IFERROR((F4-E4)/$M4,NA())</f>
        <v>-3.5701375968789995E-3</v>
      </c>
      <c r="G16" s="2">
        <f>IFERROR((G4-F4)/$M4,NA())</f>
        <v>-4.1517199372688024E-3</v>
      </c>
      <c r="H16" s="2">
        <f>IFERROR((H4-G4)/$M4,NA())</f>
        <v>-6.0776777692285065E-3</v>
      </c>
      <c r="I16" s="2">
        <f>IFERROR((I4-H4)/$M4,NA())</f>
        <v>-1.3026305927491008E-3</v>
      </c>
      <c r="J16" s="2" t="e">
        <f>IFERROR((J4-I4)/$M4,NA())</f>
        <v>#N/A</v>
      </c>
      <c r="K16" s="2" t="e">
        <f>IFERROR((K4-J4)/$M4,NA())</f>
        <v>#N/A</v>
      </c>
      <c r="M16" s="1">
        <f>I4+M4*J27</f>
        <v>728826.57738354884</v>
      </c>
    </row>
    <row r="17" spans="1:13" x14ac:dyDescent="0.25">
      <c r="A17">
        <f t="shared" si="1"/>
        <v>1991</v>
      </c>
      <c r="B17" s="2">
        <f>IFERROR(B5/$M5,NA())</f>
        <v>0.67466699437376776</v>
      </c>
      <c r="C17" s="2">
        <f>IFERROR((C5-B5)/$M5,NA())</f>
        <v>9.6495493136851546E-3</v>
      </c>
      <c r="D17" s="2">
        <f>IFERROR((D5-C5)/$M5,NA())</f>
        <v>-2.065089041937604E-3</v>
      </c>
      <c r="E17" s="2">
        <f>IFERROR((E5-D5)/$M5,NA())</f>
        <v>-9.5364547434712375E-3</v>
      </c>
      <c r="F17" s="2">
        <f>IFERROR((F5-E5)/$M5,NA())</f>
        <v>-5.5460864826163848E-3</v>
      </c>
      <c r="G17" s="2">
        <f>IFERROR((G5-F5)/$M5,NA())</f>
        <v>-8.3440639598772529E-3</v>
      </c>
      <c r="H17" s="2">
        <f>IFERROR((H5-G5)/$M5,NA())</f>
        <v>-3.5727198086475493E-3</v>
      </c>
      <c r="I17" s="2" t="e">
        <f>IFERROR((I5-H5)/$M5,NA())</f>
        <v>#N/A</v>
      </c>
      <c r="J17" s="2" t="e">
        <f>IFERROR((J5-I5)/$M5,NA())</f>
        <v>#N/A</v>
      </c>
      <c r="K17" s="2" t="e">
        <f>IFERROR((K5-J5)/$M5,NA())</f>
        <v>#N/A</v>
      </c>
      <c r="M17" s="1">
        <f>H5+M5*I27</f>
        <v>730073.08439777454</v>
      </c>
    </row>
    <row r="18" spans="1:13" x14ac:dyDescent="0.25">
      <c r="A18">
        <f t="shared" si="1"/>
        <v>1992</v>
      </c>
      <c r="B18" s="2">
        <f>IFERROR(B6/$M6,NA())</f>
        <v>0.69189476949316786</v>
      </c>
      <c r="C18" s="2">
        <f>IFERROR((C6-B6)/$M6,NA())</f>
        <v>1.2535579426610462E-3</v>
      </c>
      <c r="D18" s="2">
        <f>IFERROR((D6-C6)/$M6,NA())</f>
        <v>-8.2767295382514625E-3</v>
      </c>
      <c r="E18" s="2">
        <f>IFERROR((E6-D6)/$M6,NA())</f>
        <v>-1.4549646277907046E-2</v>
      </c>
      <c r="F18" s="2">
        <f>IFERROR((F6-E6)/$M6,NA())</f>
        <v>-7.9272372420358048E-3</v>
      </c>
      <c r="G18" s="2">
        <f>IFERROR((G6-F6)/$M6,NA())</f>
        <v>-2.5284784951152255E-3</v>
      </c>
      <c r="H18" s="2" t="e">
        <f>IFERROR((H6-G6)/$M6,NA())</f>
        <v>#N/A</v>
      </c>
      <c r="I18" s="2" t="e">
        <f>IFERROR((I6-H6)/$M6,NA())</f>
        <v>#N/A</v>
      </c>
      <c r="J18" s="2" t="e">
        <f>IFERROR((J6-I6)/$M6,NA())</f>
        <v>#N/A</v>
      </c>
      <c r="K18" s="2" t="e">
        <f>IFERROR((K6-J6)/$M6,NA())</f>
        <v>#N/A</v>
      </c>
      <c r="M18" s="1">
        <f>G6+M6*H27</f>
        <v>760376.40042593982</v>
      </c>
    </row>
    <row r="19" spans="1:13" x14ac:dyDescent="0.25">
      <c r="A19">
        <f t="shared" si="1"/>
        <v>1993</v>
      </c>
      <c r="B19" s="2">
        <f>IFERROR(B7/$M7,NA())</f>
        <v>0.71056538791114632</v>
      </c>
      <c r="C19" s="2">
        <f>IFERROR((C7-B7)/$M7,NA())</f>
        <v>-1.3306637663964142E-2</v>
      </c>
      <c r="D19" s="2">
        <f>IFERROR((D7-C7)/$M7,NA())</f>
        <v>4.2276382572012392E-3</v>
      </c>
      <c r="E19" s="2">
        <f>IFERROR((E7-D7)/$M7,NA())</f>
        <v>-1.1391800145013512E-2</v>
      </c>
      <c r="F19" s="2">
        <f>IFERROR((F7-E7)/$M7,NA())</f>
        <v>-2.8582492914112452E-3</v>
      </c>
      <c r="G19" s="2" t="e">
        <f>IFERROR((G7-F7)/$M7,NA())</f>
        <v>#N/A</v>
      </c>
      <c r="H19" s="2" t="e">
        <f>IFERROR((H7-G7)/$M7,NA())</f>
        <v>#N/A</v>
      </c>
      <c r="I19" s="2" t="e">
        <f>IFERROR((I7-H7)/$M7,NA())</f>
        <v>#N/A</v>
      </c>
      <c r="J19" s="2" t="e">
        <f>IFERROR((J7-I7)/$M7,NA())</f>
        <v>#N/A</v>
      </c>
      <c r="K19" s="2" t="e">
        <f>IFERROR((K7-J7)/$M7,NA())</f>
        <v>#N/A</v>
      </c>
      <c r="M19" s="1">
        <f>F7+M7*G27</f>
        <v>815261.23052070662</v>
      </c>
    </row>
    <row r="20" spans="1:13" x14ac:dyDescent="0.25">
      <c r="A20">
        <f t="shared" si="1"/>
        <v>1994</v>
      </c>
      <c r="B20" s="2">
        <f>IFERROR(B8/$M8,NA())</f>
        <v>0.71338600351507808</v>
      </c>
      <c r="C20" s="2">
        <f>IFERROR((C8-B8)/$M8,NA())</f>
        <v>-1.6164472669581136E-2</v>
      </c>
      <c r="D20" s="2">
        <f>IFERROR((D8-C8)/$M8,NA())</f>
        <v>-8.0165767537597747E-4</v>
      </c>
      <c r="E20" s="2">
        <f>IFERROR((E8-D8)/$M8,NA())</f>
        <v>2.3324420935939153E-3</v>
      </c>
      <c r="F20" s="2" t="e">
        <f>IFERROR((F8-E8)/$M8,NA())</f>
        <v>#N/A</v>
      </c>
      <c r="G20" s="2" t="e">
        <f>IFERROR((G8-F8)/$M8,NA())</f>
        <v>#N/A</v>
      </c>
      <c r="H20" s="2" t="e">
        <f>IFERROR((H8-G8)/$M8,NA())</f>
        <v>#N/A</v>
      </c>
      <c r="I20" s="2" t="e">
        <f>IFERROR((I8-H8)/$M8,NA())</f>
        <v>#N/A</v>
      </c>
      <c r="J20" s="2" t="e">
        <f>IFERROR((J8-I8)/$M8,NA())</f>
        <v>#N/A</v>
      </c>
      <c r="K20" s="2" t="e">
        <f>IFERROR((K8-J8)/$M8,NA())</f>
        <v>#N/A</v>
      </c>
      <c r="M20" s="1">
        <f>E8+M8*F27</f>
        <v>888384.91323042731</v>
      </c>
    </row>
    <row r="21" spans="1:13" x14ac:dyDescent="0.25">
      <c r="A21">
        <f t="shared" si="1"/>
        <v>1995</v>
      </c>
      <c r="B21" s="2">
        <f>IFERROR(B9/$M9,NA())</f>
        <v>0.71734459670315942</v>
      </c>
      <c r="C21" s="2">
        <f>IFERROR((C9-B9)/$M9,NA())</f>
        <v>-1.1488128335362646E-2</v>
      </c>
      <c r="D21" s="2">
        <f>IFERROR((D9-C9)/$M9,NA())</f>
        <v>-1.0761467361247791E-2</v>
      </c>
      <c r="E21" s="2" t="e">
        <f>IFERROR((E9-D9)/$M9,NA())</f>
        <v>#N/A</v>
      </c>
      <c r="F21" s="2" t="e">
        <f>IFERROR((F9-E9)/$M9,NA())</f>
        <v>#N/A</v>
      </c>
      <c r="G21" s="2" t="e">
        <f>IFERROR((G9-F9)/$M9,NA())</f>
        <v>#N/A</v>
      </c>
      <c r="H21" s="2" t="e">
        <f>IFERROR((H9-G9)/$M9,NA())</f>
        <v>#N/A</v>
      </c>
      <c r="I21" s="2" t="e">
        <f>IFERROR((I9-H9)/$M9,NA())</f>
        <v>#N/A</v>
      </c>
      <c r="J21" s="2" t="e">
        <f>IFERROR((J9-I9)/$M9,NA())</f>
        <v>#N/A</v>
      </c>
      <c r="K21" s="2" t="e">
        <f>IFERROR((K9-J9)/$M9,NA())</f>
        <v>#N/A</v>
      </c>
      <c r="M21" s="1">
        <f>D9+M9*E27</f>
        <v>890374.16960449226</v>
      </c>
    </row>
    <row r="22" spans="1:13" x14ac:dyDescent="0.25">
      <c r="A22">
        <f t="shared" si="1"/>
        <v>1996</v>
      </c>
      <c r="B22" s="2">
        <f>IFERROR(B10/$M10,NA())</f>
        <v>0.67869842873192732</v>
      </c>
      <c r="C22" s="2">
        <f>IFERROR((C10-B10)/$M10,NA())</f>
        <v>-1.2486508533674553E-2</v>
      </c>
      <c r="D22" s="2" t="e">
        <f>IFERROR((D10-C10)/$M10,NA())</f>
        <v>#N/A</v>
      </c>
      <c r="E22" s="2" t="e">
        <f>IFERROR((E10-D10)/$M10,NA())</f>
        <v>#N/A</v>
      </c>
      <c r="F22" s="2" t="e">
        <f>IFERROR((F10-E10)/$M10,NA())</f>
        <v>#N/A</v>
      </c>
      <c r="G22" s="2" t="e">
        <f>IFERROR((G10-F10)/$M10,NA())</f>
        <v>#N/A</v>
      </c>
      <c r="H22" s="2" t="e">
        <f>IFERROR((H10-G10)/$M10,NA())</f>
        <v>#N/A</v>
      </c>
      <c r="I22" s="2" t="e">
        <f>IFERROR((I10-H10)/$M10,NA())</f>
        <v>#N/A</v>
      </c>
      <c r="J22" s="2" t="e">
        <f>IFERROR((J10-I10)/$M10,NA())</f>
        <v>#N/A</v>
      </c>
      <c r="K22" s="2" t="e">
        <f>IFERROR((K10-J10)/$M10,NA())</f>
        <v>#N/A</v>
      </c>
      <c r="M22" s="1">
        <f>C10+M10*D27</f>
        <v>860512.32278759521</v>
      </c>
    </row>
    <row r="23" spans="1:13" x14ac:dyDescent="0.25">
      <c r="A23">
        <f t="shared" si="1"/>
        <v>1997</v>
      </c>
      <c r="B23" s="2">
        <f>IFERROR(B11/$M11,NA())</f>
        <v>0.67135530921607345</v>
      </c>
      <c r="C23" s="2" t="e">
        <f>IFERROR((C11-B11)/$M11,NA())</f>
        <v>#N/A</v>
      </c>
      <c r="D23" s="2" t="e">
        <f>IFERROR((D11-C11)/$M11,NA())</f>
        <v>#N/A</v>
      </c>
      <c r="E23" s="2" t="e">
        <f>IFERROR((E11-D11)/$M11,NA())</f>
        <v>#N/A</v>
      </c>
      <c r="F23" s="2" t="e">
        <f>IFERROR((F11-E11)/$M11,NA())</f>
        <v>#N/A</v>
      </c>
      <c r="G23" s="2" t="e">
        <f>IFERROR((G11-F11)/$M11,NA())</f>
        <v>#N/A</v>
      </c>
      <c r="H23" s="2" t="e">
        <f>IFERROR((H11-G11)/$M11,NA())</f>
        <v>#N/A</v>
      </c>
      <c r="I23" s="2" t="e">
        <f>IFERROR((I11-H11)/$M11,NA())</f>
        <v>#N/A</v>
      </c>
      <c r="J23" s="2" t="e">
        <f>IFERROR((J11-I11)/$M11,NA())</f>
        <v>#N/A</v>
      </c>
      <c r="K23" s="2" t="e">
        <f>IFERROR((K11-J11)/$M11,NA())</f>
        <v>#N/A</v>
      </c>
      <c r="M23" s="1">
        <f>B11+M11*C27</f>
        <v>856584.34759126324</v>
      </c>
    </row>
    <row r="25" spans="1:13" x14ac:dyDescent="0.25">
      <c r="A25" t="s">
        <v>3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8</v>
      </c>
      <c r="J25" t="s">
        <v>9</v>
      </c>
      <c r="K25" t="s">
        <v>10</v>
      </c>
      <c r="L25" t="s">
        <v>7</v>
      </c>
    </row>
    <row r="26" spans="1:13" x14ac:dyDescent="0.25">
      <c r="A26" t="s">
        <v>4</v>
      </c>
      <c r="B26" s="2">
        <f>AVERAGE(B20:B23)</f>
        <v>0.69519608454155946</v>
      </c>
      <c r="C26" s="2">
        <f>AVERAGE(C19:C22)</f>
        <v>-1.336143680064562E-2</v>
      </c>
      <c r="D26" s="2">
        <f>AVERAGE(D18:D21)</f>
        <v>-3.9030540794184978E-3</v>
      </c>
      <c r="E26" s="2">
        <f>AVERAGE(E17:E20)</f>
        <v>-8.2863647681994702E-3</v>
      </c>
      <c r="F26" s="2">
        <f>AVERAGE(F16:F19)</f>
        <v>-4.975427653235609E-3</v>
      </c>
      <c r="G26" s="2">
        <f>AVERAGE(G15:G18)</f>
        <v>-5.3884020377466518E-3</v>
      </c>
      <c r="H26" s="2">
        <f>AVERAGE(H14:H17)</f>
        <v>-5.0053665987589693E-3</v>
      </c>
      <c r="I26" s="2">
        <f>AVERAGE(I14:I16)</f>
        <v>-2.6800594520035204E-3</v>
      </c>
      <c r="J26" s="2">
        <f>AVERAGE(J14:J15)</f>
        <v>-1.6576270385408923E-3</v>
      </c>
      <c r="K26" s="2">
        <f>AVERAGE(K14)</f>
        <v>-7.7820926495891145E-4</v>
      </c>
    </row>
    <row r="27" spans="1:13" x14ac:dyDescent="0.25">
      <c r="A27" t="s">
        <v>5</v>
      </c>
      <c r="B27" s="3">
        <f>C27+B26</f>
        <v>0.64916013684805129</v>
      </c>
      <c r="C27" s="3">
        <f>D27+C26</f>
        <v>-4.6035947693508147E-2</v>
      </c>
      <c r="D27" s="3">
        <f>E27+D26</f>
        <v>-3.2674510892862524E-2</v>
      </c>
      <c r="E27" s="3">
        <f>F27+E26</f>
        <v>-2.8771456813444025E-2</v>
      </c>
      <c r="F27" s="3">
        <f>G27+F26</f>
        <v>-2.0485092045244555E-2</v>
      </c>
      <c r="G27" s="3">
        <f>H27+G26</f>
        <v>-1.5509664392008944E-2</v>
      </c>
      <c r="H27" s="3">
        <f>I27+H26</f>
        <v>-1.0121262354262292E-2</v>
      </c>
      <c r="I27" s="3">
        <f>J27+I26</f>
        <v>-5.1158957555033236E-3</v>
      </c>
      <c r="J27" s="3">
        <f>K27+J26</f>
        <v>-2.4358363034998037E-3</v>
      </c>
      <c r="K27" s="3">
        <f>L27+K26</f>
        <v>-7.7820926495891145E-4</v>
      </c>
      <c r="L27" s="3">
        <v>0</v>
      </c>
    </row>
    <row r="29" spans="1:13" x14ac:dyDescent="0.25">
      <c r="C2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YOY</vt:lpstr>
      <vt:lpstr>1996</vt:lpstr>
      <vt:lpstr>1997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Henry</dc:creator>
  <cp:lastModifiedBy>Liu, Henry</cp:lastModifiedBy>
  <dcterms:created xsi:type="dcterms:W3CDTF">2024-11-04T20:36:34Z</dcterms:created>
  <dcterms:modified xsi:type="dcterms:W3CDTF">2024-11-04T21:16:17Z</dcterms:modified>
</cp:coreProperties>
</file>