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Camtasia Videos\PQ - listAccumulate\"/>
    </mc:Choice>
  </mc:AlternateContent>
  <xr:revisionPtr revIDLastSave="0" documentId="13_ncr:1_{5B4C7998-0A2B-4A06-A4AB-3F8DE065BE9C}" xr6:coauthVersionLast="47" xr6:coauthVersionMax="47" xr10:uidLastSave="{00000000-0000-0000-0000-000000000000}"/>
  <bookViews>
    <workbookView xWindow="300" yWindow="285" windowWidth="28875" windowHeight="16230" xr2:uid="{18BFE8E6-F52A-4D5D-8522-C2FA41A1E270}"/>
  </bookViews>
  <sheets>
    <sheet name="source" sheetId="1" r:id="rId1"/>
    <sheet name="FinalPortfolioValue" sheetId="10" r:id="rId2"/>
    <sheet name="Sample" sheetId="4" r:id="rId3"/>
  </sheets>
  <definedNames>
    <definedName name="ExternalData_1" localSheetId="1" hidden="1">FinalPortfolioValue!$A$1:$F$13</definedName>
    <definedName name="ExternalData_2" localSheetId="2" hidden="1">Sample!$A$1:$A$2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0" l="1"/>
  <c r="C14" i="10"/>
  <c r="E42" i="1"/>
  <c r="E43" i="1"/>
  <c r="E44" i="1"/>
  <c r="E45" i="1"/>
  <c r="E46" i="1"/>
  <c r="E41" i="1"/>
  <c r="F41" i="1" s="1"/>
  <c r="F42" i="1" s="1"/>
  <c r="F28" i="1"/>
  <c r="F27" i="1"/>
  <c r="E26" i="1"/>
  <c r="F26" i="1" s="1"/>
  <c r="I34" i="4"/>
  <c r="K34" i="4" s="1"/>
  <c r="K33" i="4"/>
  <c r="K32" i="4"/>
  <c r="K31" i="4"/>
  <c r="K30" i="4"/>
  <c r="B43" i="1" l="1"/>
  <c r="F43" i="1"/>
  <c r="B42" i="1"/>
  <c r="F44" i="1" l="1"/>
  <c r="B44" i="1"/>
  <c r="F45" i="1" l="1"/>
  <c r="B45" i="1"/>
  <c r="B46" i="1" l="1"/>
  <c r="F4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F6F8BD-CDBA-4CD3-AFFC-D44F9F48490C}" keepAlive="1" name="Query - FinalPortfolioValue" description="Connection to the 'FinalPortfolioValue' query in the workbook." type="5" refreshedVersion="8" background="1" saveData="1">
    <dbPr connection="Provider=Microsoft.Mashup.OleDb.1;Data Source=$Workbook$;Location=FinalPortfolioValue;Extended Properties=&quot;&quot;" command="SELECT * FROM [FinalPortfolioValue]"/>
  </connection>
  <connection id="2" xr16:uid="{91BCD1D8-3848-44AA-8F01-F5FC3397EF57}" keepAlive="1" name="Query - Numbers" description="Connection to the 'Numbers' query in the workbook." type="5" refreshedVersion="8" background="1" saveData="1">
    <dbPr connection="Provider=Microsoft.Mashup.OleDb.1;Data Source=$Workbook$;Location=Numbers;Extended Properties=&quot;&quot;" command="SELECT * FROM [Numbers]"/>
  </connection>
  <connection id="3" xr16:uid="{0F3864D9-51AB-4D5C-A8E6-75EC43EA53BA}" keepAlive="1" name="Query - Text" description="Connection to the 'Text' query in the workbook." type="5" refreshedVersion="8" background="1" saveData="1">
    <dbPr connection="Provider=Microsoft.Mashup.OleDb.1;Data Source=$Workbook$;Location=Text;Extended Properties=&quot;&quot;" command="SELECT * FROM [Text]"/>
  </connection>
</connections>
</file>

<file path=xl/sharedStrings.xml><?xml version="1.0" encoding="utf-8"?>
<sst xmlns="http://schemas.openxmlformats.org/spreadsheetml/2006/main" count="89" uniqueCount="72">
  <si>
    <t>SPRating</t>
  </si>
  <si>
    <t>A</t>
  </si>
  <si>
    <t>Chile,Iceland,Spain</t>
  </si>
  <si>
    <t>A+</t>
  </si>
  <si>
    <t>China,Japan,Latvia,Lithuania,Slovakia</t>
  </si>
  <si>
    <t>A-</t>
  </si>
  <si>
    <t>Malaysia,Malta,Poland</t>
  </si>
  <si>
    <t>AA</t>
  </si>
  <si>
    <t>Belgium,France,Qatar,South Korea,United Kingdom</t>
  </si>
  <si>
    <t>AA+</t>
  </si>
  <si>
    <t>Austria,Finland,Hong Kong,New Zealand,Taiwan,United States</t>
  </si>
  <si>
    <t>AA-</t>
  </si>
  <si>
    <t>Czech Republic,Ireland,Israel,Slovenia</t>
  </si>
  <si>
    <t>AAA</t>
  </si>
  <si>
    <t>Australia,Canada,Denmark,Germany,Netherlands,Norway,Singapore,Sweden,Switzerland</t>
  </si>
  <si>
    <t>B</t>
  </si>
  <si>
    <t>Egypt,Kenya,Turkey,Uganda</t>
  </si>
  <si>
    <t>B+</t>
  </si>
  <si>
    <t>Bahrain,Jordan</t>
  </si>
  <si>
    <t>B-</t>
  </si>
  <si>
    <t>Nigeria</t>
  </si>
  <si>
    <t>BB+</t>
  </si>
  <si>
    <t>Colombia,Greece,Morocco,Serbia,Vietnam</t>
  </si>
  <si>
    <t>BB-</t>
  </si>
  <si>
    <t>Bangladesh,Brazil,South Africa</t>
  </si>
  <si>
    <t>BBB</t>
  </si>
  <si>
    <t>Bulgaria,Cyprus,Indonesia,Italy,Mexico,Perù</t>
  </si>
  <si>
    <t>BBB+</t>
  </si>
  <si>
    <t>Botswana,Croatia,Philippines,Portugal,Thailand</t>
  </si>
  <si>
    <t>BBB-</t>
  </si>
  <si>
    <t>Hungary,India,Kazakhstan,Romania</t>
  </si>
  <si>
    <t>CCC+</t>
  </si>
  <si>
    <t>Argentina,Pakistan,Ukraine</t>
  </si>
  <si>
    <t>NR</t>
  </si>
  <si>
    <t>Russia</t>
  </si>
  <si>
    <t>SD</t>
  </si>
  <si>
    <t>Sri Lanka,Zambia</t>
  </si>
  <si>
    <t>Country</t>
  </si>
  <si>
    <t>s</t>
  </si>
  <si>
    <t>c</t>
  </si>
  <si>
    <t>List.Acumulate</t>
  </si>
  <si>
    <t>C</t>
  </si>
  <si>
    <t xml:space="preserve">state </t>
  </si>
  <si>
    <t>will be the output of the step</t>
  </si>
  <si>
    <t>The item in the list the current</t>
  </si>
  <si>
    <t>current</t>
  </si>
  <si>
    <t>AB</t>
  </si>
  <si>
    <t>ABC</t>
  </si>
  <si>
    <t>Accumulator</t>
  </si>
  <si>
    <t>year</t>
  </si>
  <si>
    <t>deprecitation</t>
  </si>
  <si>
    <t>output</t>
  </si>
  <si>
    <t>List dot accumulate for depreciation</t>
  </si>
  <si>
    <t>Index</t>
  </si>
  <si>
    <t>Custom</t>
  </si>
  <si>
    <t>Portfolio Date</t>
  </si>
  <si>
    <t>Flow</t>
  </si>
  <si>
    <t>Inflow</t>
  </si>
  <si>
    <t>Marekt Movement</t>
  </si>
  <si>
    <t>Accumuilator</t>
  </si>
  <si>
    <t>ExAmpl I wnt to achieve</t>
  </si>
  <si>
    <t>Depreciation example</t>
  </si>
  <si>
    <t>Year</t>
  </si>
  <si>
    <t>Depreciation</t>
  </si>
  <si>
    <t>Portfolio</t>
  </si>
  <si>
    <t>MarketMovement</t>
  </si>
  <si>
    <t>Total</t>
  </si>
  <si>
    <t>Numbers</t>
  </si>
  <si>
    <t>Current</t>
  </si>
  <si>
    <t>State</t>
  </si>
  <si>
    <t>Letters</t>
  </si>
  <si>
    <t>NetMove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</si>
</sst>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7" fontId="0" fillId="0" borderId="0" xfId="0" applyNumberFormat="1"/>
    <xf numFmtId="22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1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27" formatCode="yyyy/mm/dd\ hh:mm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74FC772-3109-427B-ABF4-54723C3F600A}" autoFormatId="16" applyNumberFormats="0" applyBorderFormats="0" applyFontFormats="0" applyPatternFormats="0" applyAlignmentFormats="0" applyWidthHeightFormats="0">
  <queryTableRefresh nextId="7">
    <queryTableFields count="6">
      <queryTableField id="1" name="Portfolio" tableColumnId="1"/>
      <queryTableField id="2" name="Flow" tableColumnId="2"/>
      <queryTableField id="3" name="MarketMovement" tableColumnId="3"/>
      <queryTableField id="4" name="Index" tableColumnId="4"/>
      <queryTableField id="5" name="NetMove" tableColumnId="5"/>
      <queryTableField id="6" name="Custom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B0084671-65DC-4919-86A5-15BC02B2E8A7}" autoFormatId="16" applyNumberFormats="0" applyBorderFormats="0" applyFontFormats="0" applyPatternFormats="0" applyAlignmentFormats="0" applyWidthHeightFormats="0">
  <queryTableRefresh nextId="3">
    <queryTableFields count="1">
      <queryTableField id="2" name="Numbers" tableColumnId="1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7D13EC-A645-48D0-8068-0319D6CD27BE}" name="SPRating" displayName="SPRating" ref="A1:B19" totalsRowShown="0">
  <autoFilter ref="A1:B19" xr:uid="{4A7D13EC-A645-48D0-8068-0319D6CD27BE}"/>
  <tableColumns count="2">
    <tableColumn id="1" xr3:uid="{D23D371F-51B2-4D35-A5EE-00DBE9420676}" name="SPRating"/>
    <tableColumn id="2" xr3:uid="{FBFA1304-2012-4D7F-8348-05AA07A8D68A}" name="Country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4DF2B95-AFA5-4BB4-B71F-7C74270D2560}" name="Table6" displayName="Table6" ref="A25:B30" totalsRowShown="0">
  <autoFilter ref="A25:B30" xr:uid="{24DF2B95-AFA5-4BB4-B71F-7C74270D2560}"/>
  <tableColumns count="2">
    <tableColumn id="1" xr3:uid="{93D314E9-A4C9-4787-9F7D-2E5C04AA37EA}" name="year"/>
    <tableColumn id="2" xr3:uid="{1EA71E00-7D93-42F0-8FBD-9C1FC12DD784}" name="deprecitation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A71ED96-FE50-4C0B-BEDE-A508D63E6F8A}" name="depreciationexample" displayName="depreciationexample" ref="A52:B58" totalsRowShown="0">
  <autoFilter ref="A52:B58" xr:uid="{3A71ED96-FE50-4C0B-BEDE-A508D63E6F8A}"/>
  <tableColumns count="2">
    <tableColumn id="1" xr3:uid="{AD3DF584-7349-4A3C-9CC3-9D9523F6EF27}" name="Year"/>
    <tableColumn id="2" xr3:uid="{19EE85AF-D9A1-4BE8-BF9D-53DD3D60FBCE}" name="Depreciation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9ACC3B2-9D24-480D-BCD3-D6E8719F1F26}" name="Table11" displayName="Table11" ref="J40:L52" totalsRowShown="0">
  <autoFilter ref="J40:L52" xr:uid="{F9ACC3B2-9D24-480D-BCD3-D6E8719F1F26}"/>
  <tableColumns count="3">
    <tableColumn id="1" xr3:uid="{DF278C42-3E92-430F-BE7C-95229BD9F879}" name="Portfolio"/>
    <tableColumn id="2" xr3:uid="{621ECB77-CCD2-45F6-BD98-6442806B8550}" name="Flow" dataDxfId="10"/>
    <tableColumn id="3" xr3:uid="{A5ED2D84-3976-45C1-B890-0941D5C27738}" name="MarketMovement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0CAAAD6-4CB1-4FC0-BC8F-464F9A4D0B6B}" name="FinalPortfolioValue" displayName="FinalPortfolioValue" ref="A1:F14" tableType="queryTable" totalsRowCount="1">
  <autoFilter ref="A1:F13" xr:uid="{C0CAAAD6-4CB1-4FC0-BC8F-464F9A4D0B6B}"/>
  <tableColumns count="6">
    <tableColumn id="1" xr3:uid="{ABD10A87-7937-4377-BA0C-E5BC2036F15C}" uniqueName="1" name="Portfolio" totalsRowLabel="Total" queryTableFieldId="1" dataDxfId="5"/>
    <tableColumn id="2" xr3:uid="{31B7B6AA-51D4-4093-B883-857526ED3E98}" uniqueName="2" name="Flow" totalsRowFunction="sum" queryTableFieldId="2" dataDxfId="4" totalsRowDxfId="6"/>
    <tableColumn id="3" xr3:uid="{A9F852BA-C189-4B9A-A995-A5DED96FD7B6}" uniqueName="3" name="MarketMovement" totalsRowFunction="sum" queryTableFieldId="3" dataDxfId="3" totalsRowDxfId="7"/>
    <tableColumn id="4" xr3:uid="{341450D0-26ED-4888-A110-A191B965AF9E}" uniqueName="4" name="Index" queryTableFieldId="4" dataDxfId="2"/>
    <tableColumn id="5" xr3:uid="{2638E2E3-D4BE-4FD6-A22F-75E558ACA9ED}" uniqueName="5" name="NetMove" queryTableFieldId="5" dataDxfId="1"/>
    <tableColumn id="6" xr3:uid="{D1B3DDCE-94AA-49E6-8EEB-79440D7CA98E}" uniqueName="6" name="Custom" queryTableFieldId="6" dataDxfId="0" totalsRowDxf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B006A8-7F93-4F2D-AB94-9588A114C0C3}" name="Numbers" displayName="Numbers" ref="A1:A2" tableType="queryTable" totalsRowShown="0">
  <autoFilter ref="A1:A2" xr:uid="{06B006A8-7F93-4F2D-AB94-9588A114C0C3}"/>
  <tableColumns count="1">
    <tableColumn id="1" xr3:uid="{A5E5BDF2-E719-4488-894F-A043C360CE16}" uniqueName="1" name="Numbers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64E702-FC36-403F-903F-ED03288FF296}" name="Table3" displayName="Table3" ref="H29:K34" totalsRowShown="0">
  <autoFilter ref="H29:K34" xr:uid="{BF64E702-FC36-403F-903F-ED03288FF296}"/>
  <tableColumns count="4">
    <tableColumn id="1" xr3:uid="{C2D77CE4-F6D0-4E06-A2B4-01D5113EB94D}" name="Numbers"/>
    <tableColumn id="2" xr3:uid="{2696F58A-5D0F-40A8-8228-FEC0F9830974}" name="State"/>
    <tableColumn id="3" xr3:uid="{69939A0F-3CA8-4A55-919C-F26EC04A1449}" name="Current"/>
    <tableColumn id="4" xr3:uid="{8F66E442-07AD-4B47-85EE-958B1319C129}" name="Accumulator">
      <calculatedColumnFormula>I30+J30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84DDB2-BBC2-4244-BA55-981FFA0660A2}" name="Table4" displayName="Table4" ref="H36:K39" totalsRowShown="0">
  <autoFilter ref="H36:K39" xr:uid="{D584DDB2-BBC2-4244-BA55-981FFA0660A2}"/>
  <tableColumns count="4">
    <tableColumn id="1" xr3:uid="{2D2ADDFD-1C3F-4EDF-B1B3-AD5E6BBB8D46}" name="Letters"/>
    <tableColumn id="2" xr3:uid="{DE75795A-C366-4E11-810A-9B878843A674}" name="State"/>
    <tableColumn id="3" xr3:uid="{75CDB274-2D44-4A5C-A300-40CD16589274}" name="Current"/>
    <tableColumn id="4" xr3:uid="{8F72CFFC-337E-4063-A55B-05B58872282E}" name="Accumulato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FCF57-2717-46B5-8451-108B1DCB4DBA}">
  <dimension ref="A1:T58"/>
  <sheetViews>
    <sheetView showGridLines="0" tabSelected="1" topLeftCell="J39" workbookViewId="0">
      <selection activeCell="O50" sqref="O50"/>
    </sheetView>
  </sheetViews>
  <sheetFormatPr defaultRowHeight="15" x14ac:dyDescent="0.25"/>
  <cols>
    <col min="1" max="1" width="10.85546875" hidden="1" customWidth="1"/>
    <col min="2" max="2" width="24.28515625" hidden="1" customWidth="1"/>
    <col min="3" max="3" width="0" hidden="1" customWidth="1"/>
    <col min="4" max="4" width="17.7109375" hidden="1" customWidth="1"/>
    <col min="5" max="9" width="0" hidden="1" customWidth="1"/>
    <col min="10" max="10" width="11" customWidth="1"/>
    <col min="12" max="12" width="19.42578125" customWidth="1"/>
  </cols>
  <sheetData>
    <row r="1" spans="1:2" hidden="1" x14ac:dyDescent="0.25">
      <c r="A1" t="s">
        <v>0</v>
      </c>
      <c r="B1" t="s">
        <v>37</v>
      </c>
    </row>
    <row r="2" spans="1:2" hidden="1" x14ac:dyDescent="0.25">
      <c r="A2" t="s">
        <v>1</v>
      </c>
      <c r="B2" t="s">
        <v>2</v>
      </c>
    </row>
    <row r="3" spans="1:2" hidden="1" x14ac:dyDescent="0.25">
      <c r="A3" t="s">
        <v>3</v>
      </c>
      <c r="B3" t="s">
        <v>4</v>
      </c>
    </row>
    <row r="4" spans="1:2" hidden="1" x14ac:dyDescent="0.25">
      <c r="A4" t="s">
        <v>5</v>
      </c>
      <c r="B4" t="s">
        <v>6</v>
      </c>
    </row>
    <row r="5" spans="1:2" hidden="1" x14ac:dyDescent="0.25">
      <c r="A5" t="s">
        <v>7</v>
      </c>
      <c r="B5" t="s">
        <v>8</v>
      </c>
    </row>
    <row r="6" spans="1:2" hidden="1" x14ac:dyDescent="0.25">
      <c r="A6" t="s">
        <v>9</v>
      </c>
      <c r="B6" t="s">
        <v>10</v>
      </c>
    </row>
    <row r="7" spans="1:2" hidden="1" x14ac:dyDescent="0.25">
      <c r="A7" t="s">
        <v>11</v>
      </c>
      <c r="B7" t="s">
        <v>12</v>
      </c>
    </row>
    <row r="8" spans="1:2" hidden="1" x14ac:dyDescent="0.25">
      <c r="A8" t="s">
        <v>13</v>
      </c>
      <c r="B8" t="s">
        <v>14</v>
      </c>
    </row>
    <row r="9" spans="1:2" hidden="1" x14ac:dyDescent="0.25">
      <c r="A9" t="s">
        <v>15</v>
      </c>
      <c r="B9" t="s">
        <v>16</v>
      </c>
    </row>
    <row r="10" spans="1:2" hidden="1" x14ac:dyDescent="0.25">
      <c r="A10" t="s">
        <v>17</v>
      </c>
      <c r="B10" t="s">
        <v>18</v>
      </c>
    </row>
    <row r="11" spans="1:2" hidden="1" x14ac:dyDescent="0.25">
      <c r="A11" t="s">
        <v>19</v>
      </c>
      <c r="B11" t="s">
        <v>20</v>
      </c>
    </row>
    <row r="12" spans="1:2" hidden="1" x14ac:dyDescent="0.25">
      <c r="A12" t="s">
        <v>21</v>
      </c>
      <c r="B12" t="s">
        <v>22</v>
      </c>
    </row>
    <row r="13" spans="1:2" hidden="1" x14ac:dyDescent="0.25">
      <c r="A13" t="s">
        <v>23</v>
      </c>
      <c r="B13" t="s">
        <v>24</v>
      </c>
    </row>
    <row r="14" spans="1:2" hidden="1" x14ac:dyDescent="0.25">
      <c r="A14" t="s">
        <v>25</v>
      </c>
      <c r="B14" t="s">
        <v>26</v>
      </c>
    </row>
    <row r="15" spans="1:2" hidden="1" x14ac:dyDescent="0.25">
      <c r="A15" t="s">
        <v>27</v>
      </c>
      <c r="B15" t="s">
        <v>28</v>
      </c>
    </row>
    <row r="16" spans="1:2" hidden="1" x14ac:dyDescent="0.25">
      <c r="A16" t="s">
        <v>29</v>
      </c>
      <c r="B16" t="s">
        <v>30</v>
      </c>
    </row>
    <row r="17" spans="1:6" hidden="1" x14ac:dyDescent="0.25">
      <c r="A17" t="s">
        <v>31</v>
      </c>
      <c r="B17" t="s">
        <v>32</v>
      </c>
    </row>
    <row r="18" spans="1:6" hidden="1" x14ac:dyDescent="0.25">
      <c r="A18" t="s">
        <v>33</v>
      </c>
      <c r="B18" t="s">
        <v>34</v>
      </c>
    </row>
    <row r="19" spans="1:6" hidden="1" x14ac:dyDescent="0.25">
      <c r="A19" t="s">
        <v>35</v>
      </c>
      <c r="B19" t="s">
        <v>36</v>
      </c>
    </row>
    <row r="20" spans="1:6" hidden="1" x14ac:dyDescent="0.25"/>
    <row r="21" spans="1:6" hidden="1" x14ac:dyDescent="0.25"/>
    <row r="22" spans="1:6" hidden="1" x14ac:dyDescent="0.25"/>
    <row r="23" spans="1:6" hidden="1" x14ac:dyDescent="0.25"/>
    <row r="24" spans="1:6" hidden="1" x14ac:dyDescent="0.25"/>
    <row r="25" spans="1:6" hidden="1" x14ac:dyDescent="0.25">
      <c r="A25" t="s">
        <v>49</v>
      </c>
      <c r="B25" t="s">
        <v>50</v>
      </c>
      <c r="D25" t="s">
        <v>38</v>
      </c>
      <c r="E25" t="s">
        <v>39</v>
      </c>
      <c r="F25" t="s">
        <v>51</v>
      </c>
    </row>
    <row r="26" spans="1:6" hidden="1" x14ac:dyDescent="0.25">
      <c r="A26">
        <v>2015</v>
      </c>
      <c r="B26">
        <v>20000</v>
      </c>
      <c r="D26">
        <v>0</v>
      </c>
      <c r="E26">
        <f>Table6[[#This Row],[deprecitation]]</f>
        <v>20000</v>
      </c>
      <c r="F26">
        <f>E26</f>
        <v>20000</v>
      </c>
    </row>
    <row r="27" spans="1:6" hidden="1" x14ac:dyDescent="0.25">
      <c r="A27">
        <v>2016</v>
      </c>
      <c r="B27">
        <v>20000</v>
      </c>
      <c r="D27">
        <v>20000</v>
      </c>
      <c r="E27">
        <v>20000</v>
      </c>
      <c r="F27">
        <f>D27+E27</f>
        <v>40000</v>
      </c>
    </row>
    <row r="28" spans="1:6" hidden="1" x14ac:dyDescent="0.25">
      <c r="A28">
        <v>2017</v>
      </c>
      <c r="B28">
        <v>20000</v>
      </c>
      <c r="D28">
        <v>40000</v>
      </c>
      <c r="E28">
        <v>20000</v>
      </c>
      <c r="F28">
        <f>D28+E28</f>
        <v>60000</v>
      </c>
    </row>
    <row r="29" spans="1:6" hidden="1" x14ac:dyDescent="0.25">
      <c r="A29">
        <v>2018</v>
      </c>
      <c r="B29">
        <v>20000</v>
      </c>
    </row>
    <row r="30" spans="1:6" hidden="1" x14ac:dyDescent="0.25">
      <c r="A30">
        <v>2019</v>
      </c>
      <c r="B30">
        <v>20000</v>
      </c>
    </row>
    <row r="31" spans="1:6" hidden="1" x14ac:dyDescent="0.25"/>
    <row r="32" spans="1:6" hidden="1" x14ac:dyDescent="0.25"/>
    <row r="33" spans="1:12" hidden="1" x14ac:dyDescent="0.25"/>
    <row r="34" spans="1:12" hidden="1" x14ac:dyDescent="0.25"/>
    <row r="35" spans="1:12" hidden="1" x14ac:dyDescent="0.25">
      <c r="A35" t="s">
        <v>52</v>
      </c>
    </row>
    <row r="36" spans="1:12" hidden="1" x14ac:dyDescent="0.25"/>
    <row r="37" spans="1:12" hidden="1" x14ac:dyDescent="0.25"/>
    <row r="38" spans="1:12" hidden="1" x14ac:dyDescent="0.25"/>
    <row r="39" spans="1:12" x14ac:dyDescent="0.25">
      <c r="A39" t="s">
        <v>60</v>
      </c>
    </row>
    <row r="40" spans="1:12" x14ac:dyDescent="0.25">
      <c r="A40" t="s">
        <v>55</v>
      </c>
      <c r="B40" t="s">
        <v>38</v>
      </c>
      <c r="C40" t="s">
        <v>57</v>
      </c>
      <c r="D40" t="s">
        <v>58</v>
      </c>
      <c r="E40" t="s">
        <v>39</v>
      </c>
      <c r="F40" t="s">
        <v>59</v>
      </c>
      <c r="J40" t="s">
        <v>64</v>
      </c>
      <c r="K40" t="s">
        <v>56</v>
      </c>
      <c r="L40" t="s">
        <v>65</v>
      </c>
    </row>
    <row r="41" spans="1:12" x14ac:dyDescent="0.25">
      <c r="A41">
        <v>2017</v>
      </c>
      <c r="B41" s="1">
        <v>0</v>
      </c>
      <c r="C41" s="1">
        <v>10000</v>
      </c>
      <c r="D41" s="1">
        <v>5000</v>
      </c>
      <c r="E41" s="1">
        <f>C41+D41</f>
        <v>15000</v>
      </c>
      <c r="F41" s="1">
        <f>E41</f>
        <v>15000</v>
      </c>
      <c r="J41" s="2">
        <v>44562</v>
      </c>
      <c r="K41" s="1">
        <v>18848</v>
      </c>
      <c r="L41" s="1">
        <v>-80630</v>
      </c>
    </row>
    <row r="42" spans="1:12" x14ac:dyDescent="0.25">
      <c r="A42">
        <v>2018</v>
      </c>
      <c r="B42" s="1">
        <f>F41</f>
        <v>15000</v>
      </c>
      <c r="C42" s="1">
        <v>20000</v>
      </c>
      <c r="D42" s="1">
        <v>-8000</v>
      </c>
      <c r="E42" s="1">
        <f t="shared" ref="E42:E46" si="0">C42+D42</f>
        <v>12000</v>
      </c>
      <c r="F42" s="1">
        <f>F41+E42</f>
        <v>27000</v>
      </c>
      <c r="J42" s="2">
        <v>44593</v>
      </c>
      <c r="K42" s="1">
        <v>78702</v>
      </c>
      <c r="L42" s="1">
        <v>-82066</v>
      </c>
    </row>
    <row r="43" spans="1:12" x14ac:dyDescent="0.25">
      <c r="A43">
        <v>2019</v>
      </c>
      <c r="B43" s="1">
        <f>F42</f>
        <v>27000</v>
      </c>
      <c r="C43" s="1">
        <v>25000</v>
      </c>
      <c r="D43" s="1">
        <v>13000</v>
      </c>
      <c r="E43" s="1">
        <f t="shared" si="0"/>
        <v>38000</v>
      </c>
      <c r="F43" s="1">
        <f t="shared" ref="F43:F46" si="1">F42+E43</f>
        <v>65000</v>
      </c>
      <c r="J43" s="2">
        <v>44621</v>
      </c>
      <c r="K43" s="1">
        <v>44855</v>
      </c>
      <c r="L43" s="1">
        <v>-38509</v>
      </c>
    </row>
    <row r="44" spans="1:12" x14ac:dyDescent="0.25">
      <c r="A44">
        <v>2020</v>
      </c>
      <c r="B44" s="1">
        <f t="shared" ref="B44:B46" si="2">F43</f>
        <v>65000</v>
      </c>
      <c r="C44" s="1">
        <v>4000</v>
      </c>
      <c r="D44" s="1">
        <v>-60000</v>
      </c>
      <c r="E44" s="1">
        <f t="shared" si="0"/>
        <v>-56000</v>
      </c>
      <c r="F44" s="1">
        <f t="shared" si="1"/>
        <v>9000</v>
      </c>
      <c r="J44" s="2">
        <v>44652</v>
      </c>
      <c r="K44" s="1">
        <v>95610</v>
      </c>
      <c r="L44" s="1">
        <v>-87802</v>
      </c>
    </row>
    <row r="45" spans="1:12" x14ac:dyDescent="0.25">
      <c r="A45">
        <v>2021</v>
      </c>
      <c r="B45" s="1">
        <f t="shared" si="2"/>
        <v>9000</v>
      </c>
      <c r="C45" s="1">
        <v>10000</v>
      </c>
      <c r="D45" s="1">
        <v>8900</v>
      </c>
      <c r="E45" s="1">
        <f t="shared" si="0"/>
        <v>18900</v>
      </c>
      <c r="F45" s="1">
        <f t="shared" si="1"/>
        <v>27900</v>
      </c>
      <c r="J45" s="2">
        <v>44682</v>
      </c>
      <c r="K45" s="1">
        <v>68416</v>
      </c>
      <c r="L45" s="1">
        <v>-87502</v>
      </c>
    </row>
    <row r="46" spans="1:12" x14ac:dyDescent="0.25">
      <c r="A46">
        <v>2022</v>
      </c>
      <c r="B46" s="1">
        <f t="shared" si="2"/>
        <v>27900</v>
      </c>
      <c r="C46" s="1">
        <v>100000</v>
      </c>
      <c r="D46" s="1">
        <v>46000</v>
      </c>
      <c r="E46" s="1">
        <f t="shared" si="0"/>
        <v>146000</v>
      </c>
      <c r="F46" s="1">
        <f t="shared" si="1"/>
        <v>173900</v>
      </c>
      <c r="J46" s="2">
        <v>44713</v>
      </c>
      <c r="K46" s="1">
        <v>18208</v>
      </c>
      <c r="L46" s="1">
        <v>-99960</v>
      </c>
    </row>
    <row r="47" spans="1:12" x14ac:dyDescent="0.25">
      <c r="J47" s="2">
        <v>44743</v>
      </c>
      <c r="K47" s="1">
        <v>58703</v>
      </c>
      <c r="L47" s="1">
        <v>-40411</v>
      </c>
    </row>
    <row r="48" spans="1:12" x14ac:dyDescent="0.25">
      <c r="J48" s="2">
        <v>44774</v>
      </c>
      <c r="K48" s="1">
        <v>15112</v>
      </c>
      <c r="L48" s="1">
        <v>-73195</v>
      </c>
    </row>
    <row r="49" spans="1:12" x14ac:dyDescent="0.25">
      <c r="J49" s="2">
        <v>44805</v>
      </c>
      <c r="K49" s="1">
        <v>24116</v>
      </c>
      <c r="L49" s="1">
        <v>-48297</v>
      </c>
    </row>
    <row r="50" spans="1:12" x14ac:dyDescent="0.25">
      <c r="J50" s="2">
        <v>44835</v>
      </c>
      <c r="K50" s="1">
        <v>37360</v>
      </c>
      <c r="L50" s="1">
        <v>40412</v>
      </c>
    </row>
    <row r="51" spans="1:12" x14ac:dyDescent="0.25">
      <c r="A51" t="s">
        <v>61</v>
      </c>
      <c r="J51" s="2">
        <v>44866</v>
      </c>
      <c r="K51" s="1">
        <v>25620</v>
      </c>
      <c r="L51" s="1">
        <v>29418</v>
      </c>
    </row>
    <row r="52" spans="1:12" x14ac:dyDescent="0.25">
      <c r="A52" t="s">
        <v>62</v>
      </c>
      <c r="B52" t="s">
        <v>63</v>
      </c>
      <c r="J52" s="2">
        <v>44896</v>
      </c>
      <c r="K52" s="1">
        <v>37491</v>
      </c>
      <c r="L52" s="1">
        <v>-70451</v>
      </c>
    </row>
    <row r="53" spans="1:12" x14ac:dyDescent="0.25">
      <c r="A53">
        <v>2017</v>
      </c>
      <c r="B53">
        <v>-30000</v>
      </c>
    </row>
    <row r="54" spans="1:12" x14ac:dyDescent="0.25">
      <c r="A54">
        <v>2018</v>
      </c>
      <c r="B54">
        <v>-20000</v>
      </c>
    </row>
    <row r="55" spans="1:12" x14ac:dyDescent="0.25">
      <c r="A55">
        <v>2019</v>
      </c>
      <c r="B55">
        <v>-10000</v>
      </c>
    </row>
    <row r="56" spans="1:12" x14ac:dyDescent="0.25">
      <c r="A56">
        <v>2020</v>
      </c>
      <c r="B56">
        <v>-899</v>
      </c>
    </row>
    <row r="57" spans="1:12" x14ac:dyDescent="0.25">
      <c r="A57">
        <v>2021</v>
      </c>
      <c r="B57">
        <v>-89999</v>
      </c>
    </row>
    <row r="58" spans="1:12" x14ac:dyDescent="0.25">
      <c r="A58">
        <v>2022</v>
      </c>
      <c r="B58">
        <v>-10000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D0F6-81A0-4122-BE8F-288ECA26189A}">
  <dimension ref="A1:F14"/>
  <sheetViews>
    <sheetView workbookViewId="0">
      <selection activeCell="J28" sqref="J28"/>
    </sheetView>
  </sheetViews>
  <sheetFormatPr defaultRowHeight="15" x14ac:dyDescent="0.25"/>
  <cols>
    <col min="1" max="1" width="15.85546875" bestFit="1" customWidth="1"/>
    <col min="2" max="2" width="10" style="4" bestFit="1" customWidth="1"/>
    <col min="3" max="3" width="19.85546875" style="4" bestFit="1" customWidth="1"/>
    <col min="4" max="4" width="8.28515625" style="4" bestFit="1" customWidth="1"/>
    <col min="5" max="5" width="11.7109375" style="4" bestFit="1" customWidth="1"/>
    <col min="6" max="6" width="10.7109375" style="4" bestFit="1" customWidth="1"/>
  </cols>
  <sheetData>
    <row r="1" spans="1:6" x14ac:dyDescent="0.25">
      <c r="A1" t="s">
        <v>64</v>
      </c>
      <c r="B1" s="4" t="s">
        <v>56</v>
      </c>
      <c r="C1" s="4" t="s">
        <v>65</v>
      </c>
      <c r="D1" s="4" t="s">
        <v>53</v>
      </c>
      <c r="E1" s="4" t="s">
        <v>71</v>
      </c>
      <c r="F1" s="4" t="s">
        <v>54</v>
      </c>
    </row>
    <row r="2" spans="1:6" x14ac:dyDescent="0.25">
      <c r="A2" s="3">
        <v>44562</v>
      </c>
      <c r="B2" s="4">
        <v>18848</v>
      </c>
      <c r="C2" s="4">
        <v>-80630</v>
      </c>
      <c r="D2" s="4">
        <v>1</v>
      </c>
      <c r="E2" s="4">
        <v>-61782</v>
      </c>
      <c r="F2" s="4">
        <v>-61782</v>
      </c>
    </row>
    <row r="3" spans="1:6" x14ac:dyDescent="0.25">
      <c r="A3" s="3">
        <v>44593</v>
      </c>
      <c r="B3" s="4">
        <v>78702</v>
      </c>
      <c r="C3" s="4">
        <v>-82066</v>
      </c>
      <c r="D3" s="4">
        <v>2</v>
      </c>
      <c r="E3" s="4">
        <v>-3364</v>
      </c>
      <c r="F3" s="4">
        <v>-65146</v>
      </c>
    </row>
    <row r="4" spans="1:6" x14ac:dyDescent="0.25">
      <c r="A4" s="3">
        <v>44621</v>
      </c>
      <c r="B4" s="4">
        <v>44855</v>
      </c>
      <c r="C4" s="4">
        <v>-38509</v>
      </c>
      <c r="D4" s="4">
        <v>3</v>
      </c>
      <c r="E4" s="4">
        <v>6346</v>
      </c>
      <c r="F4" s="4">
        <v>-58800</v>
      </c>
    </row>
    <row r="5" spans="1:6" x14ac:dyDescent="0.25">
      <c r="A5" s="3">
        <v>44652</v>
      </c>
      <c r="B5" s="4">
        <v>95610</v>
      </c>
      <c r="C5" s="4">
        <v>-87802</v>
      </c>
      <c r="D5" s="4">
        <v>4</v>
      </c>
      <c r="E5" s="4">
        <v>7808</v>
      </c>
      <c r="F5" s="4">
        <v>-50992</v>
      </c>
    </row>
    <row r="6" spans="1:6" x14ac:dyDescent="0.25">
      <c r="A6" s="3">
        <v>44682</v>
      </c>
      <c r="B6" s="4">
        <v>68416</v>
      </c>
      <c r="C6" s="4">
        <v>-87502</v>
      </c>
      <c r="D6" s="4">
        <v>5</v>
      </c>
      <c r="E6" s="4">
        <v>-19086</v>
      </c>
      <c r="F6" s="4">
        <v>-70078</v>
      </c>
    </row>
    <row r="7" spans="1:6" x14ac:dyDescent="0.25">
      <c r="A7" s="3">
        <v>44713</v>
      </c>
      <c r="B7" s="4">
        <v>18208</v>
      </c>
      <c r="C7" s="4">
        <v>-99960</v>
      </c>
      <c r="D7" s="4">
        <v>6</v>
      </c>
      <c r="E7" s="4">
        <v>-81752</v>
      </c>
      <c r="F7" s="4">
        <v>-151830</v>
      </c>
    </row>
    <row r="8" spans="1:6" x14ac:dyDescent="0.25">
      <c r="A8" s="3">
        <v>44743</v>
      </c>
      <c r="B8" s="4">
        <v>58703</v>
      </c>
      <c r="C8" s="4">
        <v>-40411</v>
      </c>
      <c r="D8" s="4">
        <v>7</v>
      </c>
      <c r="E8" s="4">
        <v>18292</v>
      </c>
      <c r="F8" s="4">
        <v>-133538</v>
      </c>
    </row>
    <row r="9" spans="1:6" x14ac:dyDescent="0.25">
      <c r="A9" s="3">
        <v>44774</v>
      </c>
      <c r="B9" s="4">
        <v>15112</v>
      </c>
      <c r="C9" s="4">
        <v>-73195</v>
      </c>
      <c r="D9" s="4">
        <v>8</v>
      </c>
      <c r="E9" s="4">
        <v>-58083</v>
      </c>
      <c r="F9" s="4">
        <v>-191621</v>
      </c>
    </row>
    <row r="10" spans="1:6" x14ac:dyDescent="0.25">
      <c r="A10" s="3">
        <v>44805</v>
      </c>
      <c r="B10" s="4">
        <v>24116</v>
      </c>
      <c r="C10" s="4">
        <v>-48297</v>
      </c>
      <c r="D10" s="4">
        <v>9</v>
      </c>
      <c r="E10" s="4">
        <v>-24181</v>
      </c>
      <c r="F10" s="4">
        <v>-215802</v>
      </c>
    </row>
    <row r="11" spans="1:6" x14ac:dyDescent="0.25">
      <c r="A11" s="3">
        <v>44835</v>
      </c>
      <c r="B11" s="4">
        <v>37360</v>
      </c>
      <c r="C11" s="4">
        <v>40412</v>
      </c>
      <c r="D11" s="4">
        <v>10</v>
      </c>
      <c r="E11" s="4">
        <v>77772</v>
      </c>
      <c r="F11" s="4">
        <v>-138030</v>
      </c>
    </row>
    <row r="12" spans="1:6" x14ac:dyDescent="0.25">
      <c r="A12" s="3">
        <v>44866</v>
      </c>
      <c r="B12" s="4">
        <v>25620</v>
      </c>
      <c r="C12" s="4">
        <v>29418</v>
      </c>
      <c r="D12" s="4">
        <v>11</v>
      </c>
      <c r="E12" s="4">
        <v>55038</v>
      </c>
      <c r="F12" s="4">
        <v>-82992</v>
      </c>
    </row>
    <row r="13" spans="1:6" x14ac:dyDescent="0.25">
      <c r="A13" s="3">
        <v>44896</v>
      </c>
      <c r="B13" s="4">
        <v>37491</v>
      </c>
      <c r="C13" s="4">
        <v>-70451</v>
      </c>
      <c r="D13" s="4">
        <v>12</v>
      </c>
      <c r="E13" s="4">
        <v>-32960</v>
      </c>
      <c r="F13" s="4">
        <v>-115952</v>
      </c>
    </row>
    <row r="14" spans="1:6" x14ac:dyDescent="0.25">
      <c r="A14" t="s">
        <v>66</v>
      </c>
      <c r="B14" s="4">
        <f>SUBTOTAL(109,FinalPortfolioValue[Flow])</f>
        <v>523041</v>
      </c>
      <c r="C14" s="4">
        <f>SUBTOTAL(109,FinalPortfolioValue[MarketMovement])</f>
        <v>-638993</v>
      </c>
      <c r="D14"/>
      <c r="E1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F54A-8A6E-4EC1-84EA-E27E7223BD64}">
  <dimension ref="A1:K42"/>
  <sheetViews>
    <sheetView showGridLines="0" topLeftCell="G27" workbookViewId="0">
      <selection activeCell="Q54" sqref="Q54"/>
    </sheetView>
  </sheetViews>
  <sheetFormatPr defaultRowHeight="15" x14ac:dyDescent="0.25"/>
  <cols>
    <col min="1" max="1" width="11.42578125" bestFit="1" customWidth="1"/>
    <col min="2" max="2" width="9.7109375" hidden="1" customWidth="1"/>
    <col min="3" max="7" width="0" hidden="1" customWidth="1"/>
    <col min="8" max="8" width="11.28515625" customWidth="1"/>
    <col min="10" max="10" width="9.85546875" customWidth="1"/>
    <col min="11" max="11" width="14.42578125" bestFit="1" customWidth="1"/>
  </cols>
  <sheetData>
    <row r="1" spans="1:1" hidden="1" x14ac:dyDescent="0.25">
      <c r="A1" t="s">
        <v>67</v>
      </c>
    </row>
    <row r="2" spans="1:1" x14ac:dyDescent="0.25">
      <c r="A2">
        <v>15</v>
      </c>
    </row>
    <row r="3" spans="1:1" hidden="1" x14ac:dyDescent="0.25"/>
    <row r="4" spans="1:1" hidden="1" x14ac:dyDescent="0.25"/>
    <row r="5" spans="1:1" hidden="1" x14ac:dyDescent="0.25"/>
    <row r="6" spans="1:1" hidden="1" x14ac:dyDescent="0.25"/>
    <row r="7" spans="1:1" hidden="1" x14ac:dyDescent="0.25"/>
    <row r="8" spans="1:1" hidden="1" x14ac:dyDescent="0.25"/>
    <row r="9" spans="1:1" hidden="1" x14ac:dyDescent="0.25"/>
    <row r="10" spans="1:1" hidden="1" x14ac:dyDescent="0.25"/>
    <row r="11" spans="1:1" hidden="1" x14ac:dyDescent="0.25"/>
    <row r="12" spans="1:1" hidden="1" x14ac:dyDescent="0.25"/>
    <row r="13" spans="1:1" hidden="1" x14ac:dyDescent="0.25"/>
    <row r="14" spans="1:1" hidden="1" x14ac:dyDescent="0.25"/>
    <row r="15" spans="1:1" hidden="1" x14ac:dyDescent="0.25"/>
    <row r="16" spans="1:1" hidden="1" x14ac:dyDescent="0.25"/>
    <row r="17" spans="8:11" hidden="1" x14ac:dyDescent="0.25"/>
    <row r="18" spans="8:11" hidden="1" x14ac:dyDescent="0.25"/>
    <row r="19" spans="8:11" hidden="1" x14ac:dyDescent="0.25"/>
    <row r="20" spans="8:11" hidden="1" x14ac:dyDescent="0.25"/>
    <row r="21" spans="8:11" hidden="1" x14ac:dyDescent="0.25"/>
    <row r="22" spans="8:11" hidden="1" x14ac:dyDescent="0.25"/>
    <row r="23" spans="8:11" hidden="1" x14ac:dyDescent="0.25"/>
    <row r="24" spans="8:11" hidden="1" x14ac:dyDescent="0.25"/>
    <row r="25" spans="8:11" hidden="1" x14ac:dyDescent="0.25"/>
    <row r="26" spans="8:11" hidden="1" x14ac:dyDescent="0.25"/>
    <row r="27" spans="8:11" x14ac:dyDescent="0.25">
      <c r="H27" t="s">
        <v>40</v>
      </c>
    </row>
    <row r="29" spans="8:11" x14ac:dyDescent="0.25">
      <c r="H29" t="s">
        <v>67</v>
      </c>
      <c r="I29" t="s">
        <v>69</v>
      </c>
      <c r="J29" t="s">
        <v>68</v>
      </c>
      <c r="K29" t="s">
        <v>48</v>
      </c>
    </row>
    <row r="30" spans="8:11" x14ac:dyDescent="0.25">
      <c r="H30">
        <v>1</v>
      </c>
      <c r="I30">
        <v>0</v>
      </c>
      <c r="J30">
        <v>1</v>
      </c>
      <c r="K30">
        <f>I30+J30</f>
        <v>1</v>
      </c>
    </row>
    <row r="31" spans="8:11" x14ac:dyDescent="0.25">
      <c r="H31">
        <v>2</v>
      </c>
      <c r="I31">
        <v>1</v>
      </c>
      <c r="J31">
        <v>2</v>
      </c>
      <c r="K31">
        <f>I31+J31</f>
        <v>3</v>
      </c>
    </row>
    <row r="32" spans="8:11" x14ac:dyDescent="0.25">
      <c r="H32">
        <v>3</v>
      </c>
      <c r="I32">
        <v>3</v>
      </c>
      <c r="J32">
        <v>3</v>
      </c>
      <c r="K32">
        <f>I32+J32</f>
        <v>6</v>
      </c>
    </row>
    <row r="33" spans="8:11" x14ac:dyDescent="0.25">
      <c r="H33">
        <v>4</v>
      </c>
      <c r="I33">
        <v>6</v>
      </c>
      <c r="J33">
        <v>4</v>
      </c>
      <c r="K33">
        <f>I33+J33</f>
        <v>10</v>
      </c>
    </row>
    <row r="34" spans="8:11" x14ac:dyDescent="0.25">
      <c r="H34">
        <v>5</v>
      </c>
      <c r="I34">
        <f>10</f>
        <v>10</v>
      </c>
      <c r="J34">
        <v>5</v>
      </c>
      <c r="K34">
        <f>I34+J34</f>
        <v>15</v>
      </c>
    </row>
    <row r="36" spans="8:11" x14ac:dyDescent="0.25">
      <c r="H36" t="s">
        <v>70</v>
      </c>
      <c r="I36" t="s">
        <v>69</v>
      </c>
      <c r="J36" t="s">
        <v>68</v>
      </c>
      <c r="K36" t="s">
        <v>48</v>
      </c>
    </row>
    <row r="37" spans="8:11" x14ac:dyDescent="0.25">
      <c r="H37" t="s">
        <v>1</v>
      </c>
      <c r="J37" t="s">
        <v>1</v>
      </c>
      <c r="K37" t="s">
        <v>1</v>
      </c>
    </row>
    <row r="38" spans="8:11" x14ac:dyDescent="0.25">
      <c r="H38" t="s">
        <v>15</v>
      </c>
      <c r="I38" t="s">
        <v>1</v>
      </c>
      <c r="J38" t="s">
        <v>15</v>
      </c>
      <c r="K38" t="s">
        <v>46</v>
      </c>
    </row>
    <row r="39" spans="8:11" x14ac:dyDescent="0.25">
      <c r="H39" t="s">
        <v>41</v>
      </c>
      <c r="I39" t="s">
        <v>46</v>
      </c>
      <c r="J39" t="s">
        <v>41</v>
      </c>
      <c r="K39" t="s">
        <v>47</v>
      </c>
    </row>
    <row r="41" spans="8:11" x14ac:dyDescent="0.25">
      <c r="H41" t="s">
        <v>42</v>
      </c>
      <c r="I41" t="s">
        <v>43</v>
      </c>
    </row>
    <row r="42" spans="8:11" x14ac:dyDescent="0.25">
      <c r="H42" t="s">
        <v>45</v>
      </c>
      <c r="I42" t="s">
        <v>44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0 a 4 e a c 3 - 9 6 f 1 - 4 8 6 4 - a 6 3 0 - 7 2 6 a 1 7 9 5 9 2 2 0 "   x m l n s = " h t t p : / / s c h e m a s . m i c r o s o f t . c o m / D a t a M a s h u p " > A A A A A D 4 F A A B Q S w M E F A A C A A g A L W q E V k H V u 1 G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T R s z A z 0 j O w 0 Y c J 2 v h m 5 i E U G A E d D J J F E r R x L s 0 p K S 1 K t U v N 0 4 1 y t N G H c W 3 0 o X 6 w A w B Q S w M E F A A C A A g A L W q E V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C 1 q h F Z 9 C h i 9 P g I A A L 0 H A A A T A B w A R m 9 y b X V s Y X M v U 2 V j d G l v b j E u b S C i G A A o o B Q A A A A A A A A A A A A A A A A A A A A A A A A A A A C t l V 1 r 2 z A U h u 8 D / Q 9 C g 2 E T Y e K x 7 a Z k k J k V A m s 2 1 r B e G F 8 o t r q Y 2 F K x 5 S 0 l 5 L / 3 6 C P + q v P R b S H B 0 r H 0 n k f S e Z W S x T I V H N 2 Z p 3 8 9 G p V r W r A E L a p 8 x Y o S T V H G 5 N U I w e d O V E X M I L L z P e / D n p h o U J V S 5 D 6 E v 6 a l 9 G Z x X O V V R i V z z H i C J g Q 5 J Y n d 6 S d U o j G K k X s 1 S n l n d p N 3 y b Z y O C m e Y Y I / w y / A F + f G m D i l h A B B c V U U j E t N o S L o b R 0 6 h U N X G f P 9 Q a I v 2 5 h l X m B E 7 k W x W Q m x c d x d u K A 5 m 2 I 7 F U f 7 M B B c w p j I Y r / B w Z r y X 0 r + 6 Z F h k N J j v W V B e f k g i j w Q W Z V z 9 b I 8 r G S 3 w 9 9 F I R 9 E l g p M 0 J z L j + 8 9 N W J P Y G t u M v H n Z f S W F h s m b 8 V v l k P 2 7 v u 9 a 2 F m S c K S O U / Y t u a A k A 4 Y D K e H S x D W b 6 H h 6 2 + j e t B c M K m I t H R b 1 Q o 2 K U H L j g U 1 R u M 1 C l U n G o d d 9 s i t t 8 6 I m o P C A + L t 3 C C / F J J m s 1 x U X M 6 5 E T 2 k 6 t e M 7 v 9 Q K + 2 I h L Y T k Q k J N T X Q T I j z 7 Z F x o k 4 f S k q 1 x 7 o 9 D O o P k f b W A r B 1 a 5 D v G N S r S N 6 d J / E b F M / v w J z c n F b C d r 3 4 Z + q 7 j 6 c q f f j Q j N P i p 6 b A 2 4 6 Q E E Q J 7 B O U d m P o P k v j 7 J u U 0 6 w W + E m z i v 1 f l 6 u E h + R / 4 f B 6 P T L N / 9 n k z U X Z o u r V h z H 1 s U v A K l x g f p i 4 M E A n K u 0 g g u 3 Q C + 2 v q l A 7 Q p / e 8 N V i F c / a q V X R z a z Q P g f N j q z H k O r B P 1 n P Z q + 4 1 L v r U E d f s 3 a r / H g t 4 + t n U E s B A i 0 A F A A C A A g A L W q E V k H V u 1 G n A A A A 9 w A A A B I A A A A A A A A A A A A A A A A A A A A A A E N v b m Z p Z y 9 Q Y W N r Y W d l L n h t b F B L A Q I t A B Q A A g A I A C 1 q h F Z T c j g s m w A A A O E A A A A T A A A A A A A A A A A A A A A A A P M A A A B b Q 2 9 u d G V u d F 9 U e X B l c 1 0 u e G 1 s U E s B A i 0 A F A A C A A g A L W q E V n 0 K G L 0 + A g A A v Q c A A B M A A A A A A A A A A A A A A A A A 2 w E A A E Z v c m 1 1 b G F z L 1 N l Y 3 R p b 2 4 x L m 1 Q S w U G A A A A A A M A A w D C A A A A Z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S o A A A A A A A A j K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x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y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z V D E 4 O j M 0 O j U w L j g 0 O D k 4 N D d a I i A v P j x F b n R y e S B U e X B l P S J G a W x s Q 2 9 s d W 1 u V H l w Z X M i I F Z h b H V l P S J z Q 1 F N R E F 3 Q V J B Q U E 9 I i A v P j x F b n R y e S B U e X B l P S J G a W x s Q 2 9 s d W 1 u T m F t Z X M i I F Z h b H V l P S J z W y Z x d W 9 0 O 1 B v c n R m b 2 x p b y Z x d W 9 0 O y w m c X V v d D t G b G 9 3 J n F 1 b 3 Q 7 L C Z x d W 9 0 O 0 1 h c m t l d E 1 v d m V t Z W 5 0 J n F 1 b 3 Q 7 L C Z x d W 9 0 O 0 l u Z G V 4 J n F 1 b 3 Q 7 L C Z x d W 9 0 O 0 5 l d E Z s b 3 c m c X V v d D s s J n F 1 b 3 Q 7 V G 9 0 Y W x B b W 9 1 b n R J b k 1 h c m t l d C Z x d W 9 0 O y w m c X V v d D t D d X N 0 b 2 0 m c X V v d D s s J n F 1 b 3 Q 7 Q 3 V z d G 9 t L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T E 3 Y z A z M m Y t Z T Y w Z S 0 0 Y m U 4 L T g x N T I t M G E 1 O D F h Z T M 3 Y 2 F j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x L 0 F 1 d G 9 S Z W 1 v d m V k Q 2 9 s d W 1 u c z E u e 1 B v c n R m b 2 x p b y w w f S Z x d W 9 0 O y w m c X V v d D t T Z W N 0 a W 9 u M S 9 U Y W J s Z T E x L 0 F 1 d G 9 S Z W 1 v d m V k Q 2 9 s d W 1 u c z E u e 0 Z s b 3 c s M X 0 m c X V v d D s s J n F 1 b 3 Q 7 U 2 V j d G l v b j E v V G F i b G U x M S 9 B d X R v U m V t b 3 Z l Z E N v b H V t b n M x L n t N Y X J r Z X R N b 3 Z l b W V u d C w y f S Z x d W 9 0 O y w m c X V v d D t T Z W N 0 a W 9 u M S 9 U Y W J s Z T E x L 0 F 1 d G 9 S Z W 1 v d m V k Q 2 9 s d W 1 u c z E u e 0 l u Z G V 4 L D N 9 J n F 1 b 3 Q 7 L C Z x d W 9 0 O 1 N l Y 3 R p b 2 4 x L 1 R h Y m x l M T E v Q X V 0 b 1 J l b W 9 2 Z W R D b 2 x 1 b W 5 z M S 5 7 T m V 0 R m x v d y w 0 f S Z x d W 9 0 O y w m c X V v d D t T Z W N 0 a W 9 u M S 9 U Y W J s Z T E x L 0 F 1 d G 9 S Z W 1 v d m V k Q 2 9 s d W 1 u c z E u e 1 R v d G F s Q W 1 v d W 5 0 S W 5 N Y X J r Z X Q s N X 0 m c X V v d D s s J n F 1 b 3 Q 7 U 2 V j d G l v b j E v V G F i b G U x M S 9 B d X R v U m V t b 3 Z l Z E N v b H V t b n M x L n t D d X N 0 b 2 0 s N n 0 m c X V v d D s s J n F 1 b 3 Q 7 U 2 V j d G l v b j E v V G F i b G U x M S 9 B d X R v U m V t b 3 Z l Z E N v b H V t b n M x L n t D d X N 0 b 2 0 u M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E x L 0 F 1 d G 9 S Z W 1 v d m V k Q 2 9 s d W 1 u c z E u e 1 B v c n R m b 2 x p b y w w f S Z x d W 9 0 O y w m c X V v d D t T Z W N 0 a W 9 u M S 9 U Y W J s Z T E x L 0 F 1 d G 9 S Z W 1 v d m V k Q 2 9 s d W 1 u c z E u e 0 Z s b 3 c s M X 0 m c X V v d D s s J n F 1 b 3 Q 7 U 2 V j d G l v b j E v V G F i b G U x M S 9 B d X R v U m V t b 3 Z l Z E N v b H V t b n M x L n t N Y X J r Z X R N b 3 Z l b W V u d C w y f S Z x d W 9 0 O y w m c X V v d D t T Z W N 0 a W 9 u M S 9 U Y W J s Z T E x L 0 F 1 d G 9 S Z W 1 v d m V k Q 2 9 s d W 1 u c z E u e 0 l u Z G V 4 L D N 9 J n F 1 b 3 Q 7 L C Z x d W 9 0 O 1 N l Y 3 R p b 2 4 x L 1 R h Y m x l M T E v Q X V 0 b 1 J l b W 9 2 Z W R D b 2 x 1 b W 5 z M S 5 7 T m V 0 R m x v d y w 0 f S Z x d W 9 0 O y w m c X V v d D t T Z W N 0 a W 9 u M S 9 U Y W J s Z T E x L 0 F 1 d G 9 S Z W 1 v d m V k Q 2 9 s d W 1 u c z E u e 1 R v d G F s Q W 1 v d W 5 0 S W 5 N Y X J r Z X Q s N X 0 m c X V v d D s s J n F 1 b 3 Q 7 U 2 V j d G l v b j E v V G F i b G U x M S 9 B d X R v U m V t b 3 Z l Z E N v b H V t b n M x L n t D d X N 0 b 2 0 s N n 0 m c X V v d D s s J n F 1 b 3 Q 7 U 2 V j d G l v b j E v V G F i b G U x M S 9 B d X R v U m V t b 3 Z l Z E N v b H V t b n M x L n t D d X N 0 b 2 0 u M S w 3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E x X z I i I C 8 + P C 9 T d G F i b G V F b n R y a W V z P j w v S X R l b T 4 8 S X R l b T 4 8 S X R l b U x v Y 2 F 0 a W 9 u P j x J d G V t V H l w Z T 5 G b 3 J t d W x h P C 9 J d G V t V H l w Z T 4 8 S X R l b V B h d G g + U 2 V j d G l v b j E v T n V t Y m V y c z w v S X R l b V B h d G g + P C 9 J d G V t T G 9 j Y X R p b 2 4 + P F N 0 Y W J s Z U V u d H J p Z X M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G a W x s Q 2 9 s d W 1 u T m F t Z X M i I F Z h b H V l P S J z W y Z x d W 9 0 O 0 5 1 b W J l c n M m c X V v d D t d I i A v P j x F b n R y e S B U e X B l P S J G a W x s R W 5 h Y m x l Z C I g V m F s d W U 9 I m w x I i A v P j x F b n R y e S B U e X B l P S J G a W x s Q 2 9 s d W 1 u V H l w Z X M i I F Z h b H V l P S J z Q l E 9 P S I g L z 4 8 R W 5 0 c n k g V H l w Z T 0 i R m l s b E x h c 3 R V c G R h d G V k I i B W Y W x 1 Z T 0 i Z D I w M j M t M D Q t M D R U M T E 6 M T c 6 M j U u N j g w M D U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O D Q 3 M D Q 4 N S 0 w Y m Q 5 L T R j O G Q t Y j h h M i 0 4 O W M w Z j c 5 Z D V j O W I i I C 8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V G F i b G U i I C 8 + P E V u d H J 5 I F R 5 c G U 9 I l J l c 3 V s d F R 5 c G U i I F Z h b H V l P S J z T n V t Y m V y I i A v P j x F b n R y e S B U e X B l P S J G a W x s V G F y Z 2 V 0 I i B W Y W x 1 Z T 0 i c 0 5 1 b W J l c n M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W J l c n M v Q X V 0 b 1 J l b W 9 2 Z W R D b 2 x 1 b W 5 z M S 5 7 T n V t Y m V y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O d W 1 i Z X J z L 0 F 1 d G 9 S Z W 1 v d m V k Q 2 9 s d W 1 u c z E u e 0 5 1 b W J l c n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e H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g 6 N D k 6 M z c u M T Q x M j c 2 N V o i I C 8 + P E V u d H J 5 I F R 5 c G U 9 I k Z p b G x D b 2 x 1 b W 5 U e X B l c y I g V m F s d W U 9 I n N C Z z 0 9 I i A v P j x F b n R y e S B U e X B l P S J G a W x s Q 2 9 s d W 1 u T m F t Z X M i I F Z h b H V l P S J z W y Z x d W 9 0 O 1 R l e H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e H Q v Q X V 0 b 1 J l b W 9 2 Z W R D b 2 x 1 b W 5 z M S 5 7 V G V 4 d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Z X h 0 L 0 F 1 d G 9 S Z W 1 v d m V k Q 2 9 s d W 1 u c z E u e 1 R l e H Q s M H 0 m c X V v d D t d L C Z x d W 9 0 O 1 J l b G F 0 a W 9 u c 2 h p c E l u Z m 8 m c X V v d D s 6 W 1 1 9 I i A v P j x F b n R y e S B U e X B l P S J S Z X N 1 b H R U e X B l I i B W Y W x 1 Z T 0 i c 1 R l e H Q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a W 5 h b F B v c n R m b 2 x p b 1 Z h b H V l P C 9 J d G V t U G F 0 a D 4 8 L 0 l 0 Z W 1 M b 2 N h d G l v b j 4 8 U 3 R h Y m x l R W 5 0 c m l l c z 4 8 R W 5 0 c n k g V H l w Z T 0 i R m l s b F N 0 Y X R 1 c y I g V m F s d W U 9 I n N D b 2 1 w b G V 0 Z S I g L z 4 8 R W 5 0 c n k g V H l w Z T 0 i Q n V m Z m V y T m V 4 d F J l Z n J l c 2 g i I F Z h b H V l P S J s M S I g L z 4 8 R W 5 0 c n k g V H l w Z T 0 i R m l s b E N v b H V t b k 5 h b W V z I i B W Y W x 1 Z T 0 i c 1 s m c X V v d D t Q b 3 J 0 Z m 9 s a W 8 m c X V v d D s s J n F 1 b 3 Q 7 R m x v d y Z x d W 9 0 O y w m c X V v d D t N Y X J r Z X R N b 3 Z l b W V u d C Z x d W 9 0 O y w m c X V v d D t J b m R l e C Z x d W 9 0 O y w m c X V v d D t O Z X R N b 3 Z l J n F 1 b 3 Q 7 L C Z x d W 9 0 O 0 N 1 c 3 R v b S Z x d W 9 0 O 1 0 i I C 8 + P E V u d H J 5 I F R 5 c G U 9 I k Z p b G x F b m F i b G V k I i B W Y W x 1 Z T 0 i b D E i I C 8 + P E V u d H J 5 I F R 5 c G U 9 I k Z p b G x D b 2 x 1 b W 5 U e X B l c y I g V m F s d W U 9 I n N C d 0 1 E Q X d B U i I g L z 4 8 R W 5 0 c n k g V H l w Z T 0 i R m l s b E x h c 3 R V c G R h d G V k I i B W Y W x 1 Z T 0 i Z D I w M j M t M D Q t M D R U M T E 6 M T c 6 M j Y u N z M 5 M D c w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M T I i I C 8 + P E V u d H J 5 I F R 5 c G U 9 I k Z p b G x U b 0 R h d G F N b 2 R l b E V u Y W J s Z W Q i I F Z h b H V l P S J s M C I g L z 4 8 R W 5 0 c n k g V H l w Z T 0 i S X N Q c m l 2 Y X R l I i B W Y W x 1 Z T 0 i b D A i I C 8 + P E V u d H J 5 I F R 5 c G U 9 I k F k Z G V k V G 9 E Y X R h T W 9 k Z W w i I F Z h b H V l P S J s M C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p b m F s U G 9 y d G Z v b G l v V m F s d W U i I C 8 + P E V u d H J 5 I F R 5 c G U 9 I l F 1 Z X J 5 S U Q i I F Z h b H V l P S J z Z T g x M j g w N m Q t Y j M z Z C 0 0 Y z A x L W F m Y m Q t O G M 0 O W E w N j h m Y 2 Q z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5 h b F B v c n R m b 2 x p b 1 Z h b H V l L 0 F 1 d G 9 S Z W 1 v d m V k Q 2 9 s d W 1 u c z E u e 1 B v c n R m b 2 x p b y w w f S Z x d W 9 0 O y w m c X V v d D t T Z W N 0 a W 9 u M S 9 G a W 5 h b F B v c n R m b 2 x p b 1 Z h b H V l L 0 F 1 d G 9 S Z W 1 v d m V k Q 2 9 s d W 1 u c z E u e 0 Z s b 3 c s M X 0 m c X V v d D s s J n F 1 b 3 Q 7 U 2 V j d G l v b j E v R m l u Y W x Q b 3 J 0 Z m 9 s a W 9 W Y W x 1 Z S 9 B d X R v U m V t b 3 Z l Z E N v b H V t b n M x L n t N Y X J r Z X R N b 3 Z l b W V u d C w y f S Z x d W 9 0 O y w m c X V v d D t T Z W N 0 a W 9 u M S 9 G a W 5 h b F B v c n R m b 2 x p b 1 Z h b H V l L 0 F 1 d G 9 S Z W 1 v d m V k Q 2 9 s d W 1 u c z E u e 0 l u Z G V 4 L D N 9 J n F 1 b 3 Q 7 L C Z x d W 9 0 O 1 N l Y 3 R p b 2 4 x L 0 Z p b m F s U G 9 y d G Z v b G l v V m F s d W U v Q X V 0 b 1 J l b W 9 2 Z W R D b 2 x 1 b W 5 z M S 5 7 T m V 0 T W 9 2 Z S w 0 f S Z x d W 9 0 O y w m c X V v d D t T Z W N 0 a W 9 u M S 9 G a W 5 h b F B v c n R m b 2 x p b 1 Z h b H V l L 0 F 1 d G 9 S Z W 1 v d m V k Q 2 9 s d W 1 u c z E u e 0 N 1 c 3 R v b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G a W 5 h b F B v c n R m b 2 x p b 1 Z h b H V l L 0 F 1 d G 9 S Z W 1 v d m V k Q 2 9 s d W 1 u c z E u e 1 B v c n R m b 2 x p b y w w f S Z x d W 9 0 O y w m c X V v d D t T Z W N 0 a W 9 u M S 9 G a W 5 h b F B v c n R m b 2 x p b 1 Z h b H V l L 0 F 1 d G 9 S Z W 1 v d m V k Q 2 9 s d W 1 u c z E u e 0 Z s b 3 c s M X 0 m c X V v d D s s J n F 1 b 3 Q 7 U 2 V j d G l v b j E v R m l u Y W x Q b 3 J 0 Z m 9 s a W 9 W Y W x 1 Z S 9 B d X R v U m V t b 3 Z l Z E N v b H V t b n M x L n t N Y X J r Z X R N b 3 Z l b W V u d C w y f S Z x d W 9 0 O y w m c X V v d D t T Z W N 0 a W 9 u M S 9 G a W 5 h b F B v c n R m b 2 x p b 1 Z h b H V l L 0 F 1 d G 9 S Z W 1 v d m V k Q 2 9 s d W 1 u c z E u e 0 l u Z G V 4 L D N 9 J n F 1 b 3 Q 7 L C Z x d W 9 0 O 1 N l Y 3 R p b 2 4 x L 0 Z p b m F s U G 9 y d G Z v b G l v V m F s d W U v Q X V 0 b 1 J l b W 9 2 Z W R D b 2 x 1 b W 5 z M S 5 7 T m V 0 T W 9 2 Z S w 0 f S Z x d W 9 0 O y w m c X V v d D t T Z W N 0 a W 9 u M S 9 G a W 5 h b F B v c n R m b 2 x p b 1 Z h b H V l L 0 F 1 d G 9 S Z W 1 v d m V k Q 2 9 s d W 1 u c z E u e 0 N 1 c 3 R v b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S 9 B Z G R l Z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v T m V 0 R m x v d 0 F k Z G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i Z X J z L 0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h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e H Q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U G 9 y d G Z v b G l v V m F s d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Q b 3 J 0 Z m 9 s a W 9 W Y W x 1 Z S 9 U e X B l Q 2 h h b m d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U G 9 y d G Z v b G l v V m F s d W U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U G 9 y d G Z v b G l v V m F s d W U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U G 9 y d G Z v b G l v V m F s d W U v Q W R k T m V 0 T W 9 2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U G 9 y d G Z v b G l v V m F s d W U v T G l z d E F j Y 3 V t R m l u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F B v c n R m b 2 x p b 1 Z h b H V l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H t t j W Y X q d S q h K + 8 N 3 Z K 2 b A A A A A A I A A A A A A B B m A A A A A Q A A I A A A A O t G B m U P B X p j 1 v e t R M u Q k q j A L F t k + 0 p F O D 9 E u H u d H r 4 Q A A A A A A 6 A A A A A A g A A I A A A A D S l 7 J 6 W N 6 C o 2 i 6 u l Q D Z E w I Q O z j g Y W B U u l r q C 3 / v Z i s V U A A A A I R z 9 S J 8 c D 3 r n 3 R G O F e 4 w j i v l 3 S F + D N F k I Z b s p p f W / D J F D a W 3 9 t T p i 6 N S G r 3 F A A J 2 u d d / C Z U 8 j Q E E 8 S i 9 8 k G B + 4 w N 3 I / S J n U 5 8 9 + 9 F c q 9 N X c Q A A A A K e Z L U u X 1 M X Y N 0 u 0 8 a m Q y D v v W p J K t w J 5 f W 0 I K 5 6 E x S 9 j + a c / h Y J k g T u u u l / H f 2 O c V C a l p D 1 a B n U X 9 e i U r f W U 9 c M = < / D a t a M a s h u p > 
</file>

<file path=customXml/itemProps1.xml><?xml version="1.0" encoding="utf-8"?>
<ds:datastoreItem xmlns:ds="http://schemas.openxmlformats.org/officeDocument/2006/customXml" ds:itemID="{080F0019-07CD-414B-82D0-3E3AB499EF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</vt:lpstr>
      <vt:lpstr>FinalPortfolioValue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2023-04-03T14:44:41Z</dcterms:created>
  <dcterms:modified xsi:type="dcterms:W3CDTF">2023-04-04T11:17:34Z</dcterms:modified>
</cp:coreProperties>
</file>