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basensei0-my.sharepoint.com/personal/jamesbotes_basensei_com/Documents/Camtasia Videos/PQ_MergedHeaders/"/>
    </mc:Choice>
  </mc:AlternateContent>
  <xr:revisionPtr revIDLastSave="0" documentId="8_{5BC67935-34DF-46E5-831B-74E894EEC7CF}" xr6:coauthVersionLast="47" xr6:coauthVersionMax="47" xr10:uidLastSave="{00000000-0000-0000-0000-000000000000}"/>
  <bookViews>
    <workbookView xWindow="105" yWindow="105" windowWidth="28620" windowHeight="16185" xr2:uid="{7CAEEEE6-63AC-4E77-89A7-9A1AFD26D81D}"/>
  </bookViews>
  <sheets>
    <sheet name="Table7" sheetId="4" r:id="rId1"/>
    <sheet name="Sheet1" sheetId="1" r:id="rId2"/>
    <sheet name="Table1" sheetId="3" r:id="rId3"/>
    <sheet name="Sheet2" sheetId="2" r:id="rId4"/>
  </sheets>
  <definedNames>
    <definedName name="ExternalData_1" localSheetId="1" hidden="1">Sheet1!$P$3:$V$18</definedName>
    <definedName name="ExternalData_1" localSheetId="2" hidden="1">Table1!$A$1:$G$16</definedName>
    <definedName name="ExternalData_2" localSheetId="0" hidden="1">Table7!$A$1:$G$16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9" i="1" l="1"/>
  <c r="T19" i="1"/>
  <c r="U19" i="1"/>
  <c r="V19" i="1"/>
  <c r="R19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63121E7-DF79-4E2E-8597-CE968828FB45}" keepAlive="1" name="Query - Table7" description="Connection to the 'Table7' query in the workbook." type="5" refreshedVersion="8" background="1" saveData="1">
    <dbPr connection="Provider=Microsoft.Mashup.OleDb.1;Data Source=$Workbook$;Location=Table7;Extended Properties=&quot;&quot;" command="SELECT * FROM [Table7]"/>
  </connection>
</connections>
</file>

<file path=xl/sharedStrings.xml><?xml version="1.0" encoding="utf-8"?>
<sst xmlns="http://schemas.openxmlformats.org/spreadsheetml/2006/main" count="180" uniqueCount="29">
  <si>
    <t>Stock Code</t>
  </si>
  <si>
    <t>NumberShares</t>
  </si>
  <si>
    <t>Price</t>
  </si>
  <si>
    <t>Value</t>
  </si>
  <si>
    <t>Broker Fee</t>
  </si>
  <si>
    <t>safekeepingfee</t>
  </si>
  <si>
    <t>Berkshire</t>
  </si>
  <si>
    <t>Bill Gates Foundation</t>
  </si>
  <si>
    <t>Scion Capital</t>
  </si>
  <si>
    <t>TSLA</t>
  </si>
  <si>
    <t>AAPL</t>
  </si>
  <si>
    <t>MSFT</t>
  </si>
  <si>
    <t>NVID</t>
  </si>
  <si>
    <t>META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</si>
  <si>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</si>
  <si>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</si>
  <si>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</si>
  <si>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</si>
  <si>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</si>
  <si>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</si>
  <si>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</si>
  <si>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</si>
  <si>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</si>
  <si>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</si>
  <si>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</si>
  <si>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</si>
  <si>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</si>
  <si>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PortfolioName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</si>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</sst>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1" fillId="0" borderId="2" xfId="0" applyFont="1" applyBorder="1"/>
    <xf numFmtId="0" fontId="0" fillId="0" borderId="2" xfId="0" applyBorder="1"/>
    <xf numFmtId="0" fontId="1" fillId="0" borderId="3" xfId="0" applyFont="1" applyBorder="1" applyAlignment="1">
      <alignment horizontal="center" vertical="center"/>
    </xf>
    <xf numFmtId="0" fontId="1" fillId="0" borderId="3" xfId="0" applyFont="1" applyBorder="1"/>
    <xf numFmtId="0" fontId="0" fillId="0" borderId="3" xfId="0" applyBorder="1"/>
    <xf numFmtId="0" fontId="1" fillId="0" borderId="4" xfId="0" applyFont="1" applyBorder="1"/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1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0" xfId="0" applyNumberFormat="1"/>
  </cellXfs>
  <cellStyles count="1">
    <cellStyle name="Normal" xfId="0" builtinId="0"/>
  </cellStyles>
  <dxfs count="37"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1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4E56F279-845E-41D3-83FD-621E344A5406}" autoFormatId="16" applyNumberFormats="0" applyBorderFormats="0" applyFontFormats="0" applyPatternFormats="0" applyAlignmentFormats="0" applyWidthHeightFormats="0">
  <queryTableRefresh nextId="8">
    <queryTableFields count="7">
      <queryTableField id="1" name="Stock Code" tableColumnId="1"/>
      <queryTableField id="2" name="PortfolioName" tableColumnId="2"/>
      <queryTableField id="3" name="NumberShares" tableColumnId="3"/>
      <queryTableField id="4" name="Price" tableColumnId="4"/>
      <queryTableField id="5" name="Value" tableColumnId="5"/>
      <queryTableField id="6" name="Broker Fee" tableColumnId="6"/>
      <queryTableField id="7" name="safekeepingfee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E933D3A-A656-45C7-9ACB-004C86C520AE}" name="Table7_1" displayName="Table7_1" ref="A1:G16" tableType="queryTable" totalsRowShown="0">
  <autoFilter ref="A1:G16" xr:uid="{4E933D3A-A656-45C7-9ACB-004C86C520AE}"/>
  <tableColumns count="7">
    <tableColumn id="1" xr3:uid="{8A1184BA-873F-4EAB-863D-49AD8F34B005}" uniqueName="1" name="Stock Code" queryTableFieldId="1"/>
    <tableColumn id="2" xr3:uid="{66BD49BC-398E-4B8C-A398-D81BF6CB2F27}" uniqueName="2" name="PortfolioName" queryTableFieldId="2" dataDxfId="0"/>
    <tableColumn id="3" xr3:uid="{42F15E49-8021-4C46-A3DA-62D601C1312C}" uniqueName="3" name="NumberShares" queryTableFieldId="3"/>
    <tableColumn id="4" xr3:uid="{293FE074-F7F2-415F-A52D-B1EB804EA166}" uniqueName="4" name="Price" queryTableFieldId="4"/>
    <tableColumn id="5" xr3:uid="{E620CE35-281A-48AB-AF55-302318586A26}" uniqueName="5" name="Value" queryTableFieldId="5"/>
    <tableColumn id="6" xr3:uid="{4B68E936-111D-46E3-B682-B19CB5CCD31E}" uniqueName="6" name="Broker Fee" queryTableFieldId="6"/>
    <tableColumn id="7" xr3:uid="{6664E4CC-97B8-447E-A184-F08A06B78292}" uniqueName="7" name="safekeepingfee" queryTableFieldId="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CD97C51-D169-4A1E-B029-8387FEE6D267}" name="Table1_14" displayName="Table1_14" ref="P3:V19" totalsRowCount="1">
  <autoFilter ref="P3:V18" xr:uid="{3CD97C51-D169-4A1E-B029-8387FEE6D267}"/>
  <tableColumns count="7">
    <tableColumn id="1" xr3:uid="{B948D658-C229-4457-8526-6BFB9A5E2275}" name="Stock Code" totalsRowLabel="Total"/>
    <tableColumn id="2" xr3:uid="{2B0ECD3B-F086-49D2-AB40-1F51CB7CEB11}" name="PortfolioName" dataDxfId="36"/>
    <tableColumn id="3" xr3:uid="{9AE4A895-7B52-4BBB-B09B-612C347B93F8}" name="NumberShares" totalsRowFunction="sum"/>
    <tableColumn id="4" xr3:uid="{59ED4435-224B-405F-B8D3-05E3D129121A}" name="Price" totalsRowFunction="average"/>
    <tableColumn id="5" xr3:uid="{06F8FDF1-121B-42BC-8E87-33EA39799FA2}" name="Value" totalsRowFunction="sum"/>
    <tableColumn id="6" xr3:uid="{4964FC5F-7BA9-476F-B1DB-812B20A5BD71}" name="Broker Fee" totalsRowFunction="sum"/>
    <tableColumn id="7" xr3:uid="{EEA2D30A-F94A-4250-B702-EF876A5D604E}" name="safekeepingfee" totalsRowFunction="sum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AB3C85A-B8F0-4DDF-B8C1-0949F7EB4011}" name="Table7" displayName="Table7" ref="A3:M10" totalsRowShown="0" headerRowDxfId="1" headerRowBorderDxfId="16" tableBorderDxfId="17" totalsRowBorderDxfId="15">
  <autoFilter ref="A3:M10" xr:uid="{EAB3C85A-B8F0-4DDF-B8C1-0949F7EB4011}"/>
  <tableColumns count="13">
    <tableColumn id="1" xr3:uid="{27D613BE-6F31-4BD1-BDD8-0D9A2EEC5DDE}" name="Column1" dataDxfId="14"/>
    <tableColumn id="2" xr3:uid="{AC3ACB14-8320-43FE-BD59-4D8A99423236}" name="Column2" dataDxfId="13"/>
    <tableColumn id="3" xr3:uid="{ED76E43F-E699-4D55-9B85-C4D73633EEBB}" name="Column3" dataDxfId="12"/>
    <tableColumn id="4" xr3:uid="{886561C4-7332-4B71-9C5F-F51A1779D531}" name="Column4" dataDxfId="11"/>
    <tableColumn id="5" xr3:uid="{7EB75F2C-4178-4404-833A-8C7AAF87FE31}" name="Column5" dataDxfId="10"/>
    <tableColumn id="6" xr3:uid="{0EEDCFC4-3F44-44E0-A3A2-426773112101}" name="Column6" dataDxfId="9"/>
    <tableColumn id="7" xr3:uid="{9524B85B-53EF-4CF6-9A56-9142E710541B}" name="Column7" dataDxfId="8"/>
    <tableColumn id="8" xr3:uid="{238D786A-1036-41D0-9086-91BAE9D137A7}" name="Column8" dataDxfId="7"/>
    <tableColumn id="9" xr3:uid="{47BE8BB2-96FA-4664-A1CB-522CE0CEAF61}" name="Column9" dataDxfId="6"/>
    <tableColumn id="10" xr3:uid="{A51D1632-84C5-4FEB-AD2B-1E97209249AD}" name="Column10" dataDxfId="5"/>
    <tableColumn id="11" xr3:uid="{CB2F9C01-038F-4F00-AE02-511B15678EA3}" name="Column11" dataDxfId="4"/>
    <tableColumn id="12" xr3:uid="{35239974-375D-4FFF-A5B3-439E5F987058}" name="Column12" dataDxfId="3"/>
    <tableColumn id="13" xr3:uid="{1AEDC1D7-AADC-48E8-B410-64E9C221C58E}" name="Column13" dataDxfId="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E3856D0-08F5-4274-A30D-D820F05D23E2}" name="Table1_1" displayName="Table1_1" ref="A1:G16" totalsRowShown="0">
  <autoFilter ref="A1:G16" xr:uid="{1E3856D0-08F5-4274-A30D-D820F05D23E2}"/>
  <tableColumns count="7">
    <tableColumn id="1" xr3:uid="{0038D4A8-96CD-44FB-AA7F-1081A057D58D}" name="Stock Code"/>
    <tableColumn id="2" xr3:uid="{62C64DD4-43E3-4353-9C56-48758244973F}" name="PortfolioName" dataDxfId="35"/>
    <tableColumn id="3" xr3:uid="{5936D4B3-4F32-4D92-B242-D6739DB7D899}" name="NumberShares"/>
    <tableColumn id="4" xr3:uid="{9E52FF75-CC96-4BB2-B057-725175EDAEF4}" name="Price"/>
    <tableColumn id="5" xr3:uid="{E84CB987-67D3-4AC4-9A1F-319CAB54033E}" name="Value"/>
    <tableColumn id="6" xr3:uid="{C69B4623-5C62-4A42-AC3E-B62BD90727E9}" name="Broker Fee"/>
    <tableColumn id="7" xr3:uid="{664F8D37-0985-4AA8-B8AB-23874A394B7F}" name="safekeepingfe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B099ACF-5ADA-4EF5-AB18-3CB5CF7974BF}" name="Table1" displayName="Table1" ref="A2:M9" totalsRowShown="0" headerRowDxfId="34" headerRowBorderDxfId="33" tableBorderDxfId="32" totalsRowBorderDxfId="31">
  <autoFilter ref="A2:M9" xr:uid="{AB099ACF-5ADA-4EF5-AB18-3CB5CF7974BF}"/>
  <tableColumns count="13">
    <tableColumn id="1" xr3:uid="{4E2D3C8A-0DAC-4D15-87F4-1D29B01F8492}" name="Column1" dataDxfId="30"/>
    <tableColumn id="2" xr3:uid="{73D82657-F9D6-49CE-B4DA-938DB2EC76D1}" name="Column2" dataDxfId="29"/>
    <tableColumn id="3" xr3:uid="{1E3AB51B-5B49-4184-B4EA-FC6D0FE8FFF3}" name="Column3" dataDxfId="28"/>
    <tableColumn id="4" xr3:uid="{8A795838-2B8D-4777-9044-E48D8589EF42}" name="Column4" dataDxfId="27"/>
    <tableColumn id="5" xr3:uid="{DD3ADFEC-D6A2-4323-B3C6-D4E70DF4A65C}" name="Column5" dataDxfId="26"/>
    <tableColumn id="6" xr3:uid="{29EBF319-7352-4DA9-9D1F-17251C1C96CF}" name="Column6" dataDxfId="25"/>
    <tableColumn id="7" xr3:uid="{CE21B864-B271-47AB-9D93-23753193FEEB}" name="Column7" dataDxfId="24"/>
    <tableColumn id="8" xr3:uid="{C748C8E9-BD65-4162-B246-9DDF67C1473E}" name="Column8" dataDxfId="23"/>
    <tableColumn id="9" xr3:uid="{D6874B2C-DF12-46F0-B954-C0346F974431}" name="Column9" dataDxfId="22"/>
    <tableColumn id="10" xr3:uid="{62C1A951-F041-4215-BED5-95E43C3792CD}" name="Column10" dataDxfId="21"/>
    <tableColumn id="11" xr3:uid="{737E3491-699E-4305-8992-5888ABC430BC}" name="Column11" dataDxfId="20"/>
    <tableColumn id="12" xr3:uid="{43B4C866-EC29-44A6-8961-286771C61E1B}" name="Column12" dataDxfId="19"/>
    <tableColumn id="13" xr3:uid="{818F572B-4150-4832-9B51-B87002B8D8BB}" name="Column13" dataDxfId="18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42B8F-4FCD-4C30-856F-7AE1D6987B16}">
  <dimension ref="A1:G16"/>
  <sheetViews>
    <sheetView tabSelected="1" workbookViewId="0">
      <selection activeCell="D25" sqref="D25"/>
    </sheetView>
  </sheetViews>
  <sheetFormatPr defaultRowHeight="15" x14ac:dyDescent="0.25"/>
  <cols>
    <col min="1" max="1" width="13.5703125" bestFit="1" customWidth="1"/>
    <col min="2" max="2" width="20.140625" bestFit="1" customWidth="1"/>
    <col min="3" max="3" width="16.85546875" bestFit="1" customWidth="1"/>
    <col min="4" max="4" width="7.85546875" bestFit="1" customWidth="1"/>
    <col min="5" max="5" width="9" bestFit="1" customWidth="1"/>
    <col min="6" max="6" width="12.85546875" bestFit="1" customWidth="1"/>
    <col min="7" max="7" width="17.42578125" bestFit="1" customWidth="1"/>
  </cols>
  <sheetData>
    <row r="1" spans="1:7" x14ac:dyDescent="0.25">
      <c r="A1" t="s">
        <v>0</v>
      </c>
      <c r="B1" t="s">
        <v>27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 t="s">
        <v>10</v>
      </c>
      <c r="B2" s="20" t="s">
        <v>6</v>
      </c>
      <c r="C2">
        <v>366865</v>
      </c>
      <c r="D2">
        <v>21</v>
      </c>
      <c r="E2">
        <v>7704165</v>
      </c>
    </row>
    <row r="3" spans="1:7" x14ac:dyDescent="0.25">
      <c r="A3" t="s">
        <v>10</v>
      </c>
      <c r="B3" s="20" t="s">
        <v>7</v>
      </c>
      <c r="C3">
        <v>903824</v>
      </c>
      <c r="D3">
        <v>57</v>
      </c>
      <c r="E3">
        <v>51517968</v>
      </c>
      <c r="F3">
        <v>515179.68</v>
      </c>
    </row>
    <row r="4" spans="1:7" x14ac:dyDescent="0.25">
      <c r="A4" t="s">
        <v>10</v>
      </c>
      <c r="B4" s="20" t="s">
        <v>8</v>
      </c>
      <c r="C4">
        <v>21248</v>
      </c>
      <c r="D4">
        <v>17</v>
      </c>
      <c r="E4">
        <v>361216</v>
      </c>
      <c r="F4">
        <v>3612.16</v>
      </c>
      <c r="G4">
        <v>144.4864</v>
      </c>
    </row>
    <row r="5" spans="1:7" x14ac:dyDescent="0.25">
      <c r="A5" t="s">
        <v>13</v>
      </c>
      <c r="B5" s="20" t="s">
        <v>6</v>
      </c>
      <c r="C5">
        <v>433416</v>
      </c>
      <c r="D5">
        <v>3</v>
      </c>
      <c r="E5">
        <v>1300248</v>
      </c>
    </row>
    <row r="6" spans="1:7" x14ac:dyDescent="0.25">
      <c r="A6" t="s">
        <v>13</v>
      </c>
      <c r="B6" s="20" t="s">
        <v>7</v>
      </c>
      <c r="C6">
        <v>725159</v>
      </c>
      <c r="D6">
        <v>83</v>
      </c>
      <c r="E6">
        <v>60188197</v>
      </c>
      <c r="F6">
        <v>601881.97</v>
      </c>
    </row>
    <row r="7" spans="1:7" x14ac:dyDescent="0.25">
      <c r="A7" t="s">
        <v>13</v>
      </c>
      <c r="B7" s="20" t="s">
        <v>8</v>
      </c>
      <c r="C7">
        <v>438780</v>
      </c>
      <c r="D7">
        <v>6</v>
      </c>
      <c r="E7">
        <v>2632680</v>
      </c>
      <c r="F7">
        <v>26326.799999999999</v>
      </c>
      <c r="G7">
        <v>1053.0719999999999</v>
      </c>
    </row>
    <row r="8" spans="1:7" x14ac:dyDescent="0.25">
      <c r="A8" t="s">
        <v>11</v>
      </c>
      <c r="B8" s="20" t="s">
        <v>6</v>
      </c>
      <c r="C8">
        <v>383567</v>
      </c>
      <c r="D8">
        <v>40</v>
      </c>
      <c r="E8">
        <v>15342680</v>
      </c>
    </row>
    <row r="9" spans="1:7" x14ac:dyDescent="0.25">
      <c r="A9" t="s">
        <v>11</v>
      </c>
      <c r="B9" s="20" t="s">
        <v>7</v>
      </c>
      <c r="C9">
        <v>214417</v>
      </c>
      <c r="D9">
        <v>37</v>
      </c>
      <c r="E9">
        <v>7933429</v>
      </c>
      <c r="F9">
        <v>79334.290000000008</v>
      </c>
    </row>
    <row r="10" spans="1:7" x14ac:dyDescent="0.25">
      <c r="A10" t="s">
        <v>11</v>
      </c>
      <c r="B10" s="20" t="s">
        <v>8</v>
      </c>
      <c r="C10">
        <v>524216</v>
      </c>
      <c r="D10">
        <v>9</v>
      </c>
      <c r="E10">
        <v>4717944</v>
      </c>
      <c r="F10">
        <v>47179.44</v>
      </c>
      <c r="G10">
        <v>1887.1776000000002</v>
      </c>
    </row>
    <row r="11" spans="1:7" x14ac:dyDescent="0.25">
      <c r="A11" t="s">
        <v>12</v>
      </c>
      <c r="B11" s="20" t="s">
        <v>6</v>
      </c>
      <c r="C11">
        <v>723339</v>
      </c>
      <c r="D11">
        <v>85</v>
      </c>
      <c r="E11">
        <v>61483815</v>
      </c>
    </row>
    <row r="12" spans="1:7" x14ac:dyDescent="0.25">
      <c r="A12" t="s">
        <v>12</v>
      </c>
      <c r="B12" s="20" t="s">
        <v>7</v>
      </c>
      <c r="C12">
        <v>790455</v>
      </c>
      <c r="D12">
        <v>6</v>
      </c>
      <c r="E12">
        <v>4742730</v>
      </c>
      <c r="F12">
        <v>47427.3</v>
      </c>
    </row>
    <row r="13" spans="1:7" x14ac:dyDescent="0.25">
      <c r="A13" t="s">
        <v>12</v>
      </c>
      <c r="B13" s="20" t="s">
        <v>8</v>
      </c>
      <c r="C13">
        <v>759390</v>
      </c>
      <c r="D13">
        <v>70</v>
      </c>
      <c r="E13">
        <v>53157300</v>
      </c>
      <c r="F13">
        <v>531573</v>
      </c>
      <c r="G13">
        <v>21262.920000000002</v>
      </c>
    </row>
    <row r="14" spans="1:7" x14ac:dyDescent="0.25">
      <c r="A14" t="s">
        <v>9</v>
      </c>
      <c r="B14" s="20" t="s">
        <v>6</v>
      </c>
      <c r="C14">
        <v>701335</v>
      </c>
      <c r="D14">
        <v>41</v>
      </c>
      <c r="E14">
        <v>28754735</v>
      </c>
    </row>
    <row r="15" spans="1:7" x14ac:dyDescent="0.25">
      <c r="A15" t="s">
        <v>9</v>
      </c>
      <c r="B15" s="20" t="s">
        <v>7</v>
      </c>
      <c r="C15">
        <v>449804</v>
      </c>
      <c r="D15">
        <v>82</v>
      </c>
      <c r="E15">
        <v>36883928</v>
      </c>
      <c r="F15">
        <v>368839.28</v>
      </c>
    </row>
    <row r="16" spans="1:7" x14ac:dyDescent="0.25">
      <c r="A16" t="s">
        <v>9</v>
      </c>
      <c r="B16" s="20" t="s">
        <v>8</v>
      </c>
      <c r="C16">
        <v>188735</v>
      </c>
      <c r="D16">
        <v>87</v>
      </c>
      <c r="E16">
        <v>16419945</v>
      </c>
      <c r="F16">
        <v>164199.45000000001</v>
      </c>
      <c r="G16">
        <v>6567.978000000001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E5887-4384-4E4C-9E90-F072A7EEA569}">
  <dimension ref="A3:V19"/>
  <sheetViews>
    <sheetView showGridLines="0" zoomScale="85" zoomScaleNormal="85" workbookViewId="0">
      <selection activeCell="C13" sqref="C13"/>
    </sheetView>
  </sheetViews>
  <sheetFormatPr defaultRowHeight="15" x14ac:dyDescent="0.25"/>
  <cols>
    <col min="1" max="1" width="11.28515625" bestFit="1" customWidth="1"/>
    <col min="2" max="2" width="14.5703125" bestFit="1" customWidth="1"/>
    <col min="3" max="4" width="10.7109375" customWidth="1"/>
    <col min="5" max="5" width="14.5703125" bestFit="1" customWidth="1"/>
    <col min="6" max="8" width="10.7109375" customWidth="1"/>
    <col min="9" max="9" width="14.5703125" bestFit="1" customWidth="1"/>
    <col min="10" max="12" width="11.7109375" customWidth="1"/>
    <col min="13" max="13" width="15.140625" bestFit="1" customWidth="1"/>
    <col min="17" max="17" width="20.140625" bestFit="1" customWidth="1"/>
    <col min="18" max="18" width="16.85546875" bestFit="1" customWidth="1"/>
    <col min="19" max="19" width="8.140625" bestFit="1" customWidth="1"/>
    <col min="20" max="20" width="10.28515625" bestFit="1" customWidth="1"/>
    <col min="21" max="21" width="12.85546875" bestFit="1" customWidth="1"/>
    <col min="22" max="22" width="17.42578125" bestFit="1" customWidth="1"/>
  </cols>
  <sheetData>
    <row r="3" spans="1:22" s="1" customFormat="1" x14ac:dyDescent="0.25">
      <c r="A3" s="10" t="s">
        <v>14</v>
      </c>
      <c r="B3" s="12" t="s">
        <v>15</v>
      </c>
      <c r="C3" s="18" t="s">
        <v>16</v>
      </c>
      <c r="D3" s="19" t="s">
        <v>17</v>
      </c>
      <c r="E3" s="12" t="s">
        <v>18</v>
      </c>
      <c r="F3" s="18" t="s">
        <v>19</v>
      </c>
      <c r="G3" s="18" t="s">
        <v>20</v>
      </c>
      <c r="H3" s="19" t="s">
        <v>21</v>
      </c>
      <c r="I3" s="12" t="s">
        <v>22</v>
      </c>
      <c r="J3" s="18" t="s">
        <v>23</v>
      </c>
      <c r="K3" s="18" t="s">
        <v>24</v>
      </c>
      <c r="L3" s="18" t="s">
        <v>25</v>
      </c>
      <c r="M3" s="18" t="s">
        <v>26</v>
      </c>
      <c r="P3" t="s">
        <v>0</v>
      </c>
      <c r="Q3" t="s">
        <v>27</v>
      </c>
      <c r="R3" t="s">
        <v>1</v>
      </c>
      <c r="S3" t="s">
        <v>2</v>
      </c>
      <c r="T3" t="s">
        <v>3</v>
      </c>
      <c r="U3" t="s">
        <v>4</v>
      </c>
      <c r="V3" t="s">
        <v>5</v>
      </c>
    </row>
    <row r="4" spans="1:22" s="1" customFormat="1" x14ac:dyDescent="0.25">
      <c r="A4" s="5"/>
      <c r="B4" s="7" t="s">
        <v>6</v>
      </c>
      <c r="C4" s="16"/>
      <c r="D4" s="17"/>
      <c r="E4" s="7" t="s">
        <v>7</v>
      </c>
      <c r="F4" s="16"/>
      <c r="G4" s="16"/>
      <c r="H4" s="17"/>
      <c r="I4" s="7" t="s">
        <v>8</v>
      </c>
      <c r="J4" s="16"/>
      <c r="K4" s="16"/>
      <c r="L4" s="16"/>
      <c r="M4" s="16"/>
      <c r="P4" t="s">
        <v>10</v>
      </c>
      <c r="Q4" t="s">
        <v>6</v>
      </c>
      <c r="R4">
        <v>366865</v>
      </c>
      <c r="S4">
        <v>21</v>
      </c>
      <c r="T4">
        <v>7704165</v>
      </c>
      <c r="U4"/>
      <c r="V4"/>
    </row>
    <row r="5" spans="1:22" x14ac:dyDescent="0.25">
      <c r="A5" s="5" t="s">
        <v>0</v>
      </c>
      <c r="B5" s="2" t="s">
        <v>1</v>
      </c>
      <c r="C5" s="2" t="s">
        <v>2</v>
      </c>
      <c r="D5" s="2" t="s">
        <v>3</v>
      </c>
      <c r="E5" s="2" t="s">
        <v>1</v>
      </c>
      <c r="F5" s="2" t="s">
        <v>2</v>
      </c>
      <c r="G5" s="2" t="s">
        <v>3</v>
      </c>
      <c r="H5" s="2" t="s">
        <v>4</v>
      </c>
      <c r="I5" s="2" t="s">
        <v>1</v>
      </c>
      <c r="J5" s="2" t="s">
        <v>2</v>
      </c>
      <c r="K5" s="2" t="s">
        <v>3</v>
      </c>
      <c r="L5" s="2" t="s">
        <v>4</v>
      </c>
      <c r="M5" s="8" t="s">
        <v>5</v>
      </c>
      <c r="P5" t="s">
        <v>10</v>
      </c>
      <c r="Q5" t="s">
        <v>7</v>
      </c>
      <c r="R5">
        <v>903824</v>
      </c>
      <c r="S5">
        <v>57</v>
      </c>
      <c r="T5">
        <v>51517968</v>
      </c>
      <c r="U5">
        <v>515179.68</v>
      </c>
    </row>
    <row r="6" spans="1:22" x14ac:dyDescent="0.25">
      <c r="A6" s="6" t="s">
        <v>9</v>
      </c>
      <c r="B6" s="4">
        <v>701335</v>
      </c>
      <c r="C6" s="4">
        <v>41</v>
      </c>
      <c r="D6" s="4">
        <v>28754735</v>
      </c>
      <c r="E6" s="4">
        <v>449804</v>
      </c>
      <c r="F6" s="4">
        <v>82</v>
      </c>
      <c r="G6" s="4">
        <v>36883928</v>
      </c>
      <c r="H6" s="4">
        <v>368839.28</v>
      </c>
      <c r="I6" s="4">
        <v>188735</v>
      </c>
      <c r="J6" s="4">
        <v>87</v>
      </c>
      <c r="K6" s="4">
        <v>16419945</v>
      </c>
      <c r="L6" s="4">
        <v>164199.45000000001</v>
      </c>
      <c r="M6" s="9">
        <v>6567.978000000001</v>
      </c>
      <c r="P6" t="s">
        <v>10</v>
      </c>
      <c r="Q6" t="s">
        <v>8</v>
      </c>
      <c r="R6">
        <v>21248</v>
      </c>
      <c r="S6">
        <v>17</v>
      </c>
      <c r="T6">
        <v>361216</v>
      </c>
      <c r="U6">
        <v>3612.16</v>
      </c>
      <c r="V6">
        <v>144.4864</v>
      </c>
    </row>
    <row r="7" spans="1:22" x14ac:dyDescent="0.25">
      <c r="A7" s="6" t="s">
        <v>10</v>
      </c>
      <c r="B7" s="4">
        <v>366865</v>
      </c>
      <c r="C7" s="4">
        <v>21</v>
      </c>
      <c r="D7" s="4">
        <v>7704165</v>
      </c>
      <c r="E7" s="4">
        <v>903824</v>
      </c>
      <c r="F7" s="4">
        <v>57</v>
      </c>
      <c r="G7" s="4">
        <v>51517968</v>
      </c>
      <c r="H7" s="4">
        <v>515179.68</v>
      </c>
      <c r="I7" s="4">
        <v>21248</v>
      </c>
      <c r="J7" s="4">
        <v>17</v>
      </c>
      <c r="K7" s="4">
        <v>361216</v>
      </c>
      <c r="L7" s="4">
        <v>3612.16</v>
      </c>
      <c r="M7" s="9">
        <v>144.4864</v>
      </c>
      <c r="P7" t="s">
        <v>13</v>
      </c>
      <c r="Q7" t="s">
        <v>6</v>
      </c>
      <c r="R7">
        <v>433416</v>
      </c>
      <c r="S7">
        <v>3</v>
      </c>
      <c r="T7">
        <v>1300248</v>
      </c>
    </row>
    <row r="8" spans="1:22" x14ac:dyDescent="0.25">
      <c r="A8" s="6" t="s">
        <v>11</v>
      </c>
      <c r="B8" s="4">
        <v>383567</v>
      </c>
      <c r="C8" s="4">
        <v>40</v>
      </c>
      <c r="D8" s="4">
        <v>15342680</v>
      </c>
      <c r="E8" s="4">
        <v>214417</v>
      </c>
      <c r="F8" s="4">
        <v>37</v>
      </c>
      <c r="G8" s="4">
        <v>7933429</v>
      </c>
      <c r="H8" s="4">
        <v>79334.290000000008</v>
      </c>
      <c r="I8" s="4">
        <v>524216</v>
      </c>
      <c r="J8" s="4">
        <v>9</v>
      </c>
      <c r="K8" s="4">
        <v>4717944</v>
      </c>
      <c r="L8" s="4">
        <v>47179.44</v>
      </c>
      <c r="M8" s="9">
        <v>1887.1776000000002</v>
      </c>
      <c r="P8" t="s">
        <v>13</v>
      </c>
      <c r="Q8" t="s">
        <v>7</v>
      </c>
      <c r="R8">
        <v>725159</v>
      </c>
      <c r="S8">
        <v>83</v>
      </c>
      <c r="T8">
        <v>60188197</v>
      </c>
      <c r="U8">
        <v>601881.97</v>
      </c>
    </row>
    <row r="9" spans="1:22" x14ac:dyDescent="0.25">
      <c r="A9" s="6" t="s">
        <v>12</v>
      </c>
      <c r="B9" s="4">
        <v>723339</v>
      </c>
      <c r="C9" s="4">
        <v>85</v>
      </c>
      <c r="D9" s="4">
        <v>61483815</v>
      </c>
      <c r="E9" s="4">
        <v>790455</v>
      </c>
      <c r="F9" s="4">
        <v>6</v>
      </c>
      <c r="G9" s="4">
        <v>4742730</v>
      </c>
      <c r="H9" s="4">
        <v>47427.3</v>
      </c>
      <c r="I9" s="4">
        <v>759390</v>
      </c>
      <c r="J9" s="4">
        <v>70</v>
      </c>
      <c r="K9" s="4">
        <v>53157300</v>
      </c>
      <c r="L9" s="4">
        <v>531573</v>
      </c>
      <c r="M9" s="9">
        <v>21262.920000000002</v>
      </c>
      <c r="P9" t="s">
        <v>13</v>
      </c>
      <c r="Q9" t="s">
        <v>8</v>
      </c>
      <c r="R9">
        <v>438780</v>
      </c>
      <c r="S9">
        <v>6</v>
      </c>
      <c r="T9">
        <v>2632680</v>
      </c>
      <c r="U9">
        <v>26326.799999999999</v>
      </c>
      <c r="V9">
        <v>1053.0719999999999</v>
      </c>
    </row>
    <row r="10" spans="1:22" x14ac:dyDescent="0.25">
      <c r="A10" s="13" t="s">
        <v>13</v>
      </c>
      <c r="B10" s="14">
        <v>433416</v>
      </c>
      <c r="C10" s="14">
        <v>3</v>
      </c>
      <c r="D10" s="14">
        <v>1300248</v>
      </c>
      <c r="E10" s="14">
        <v>725159</v>
      </c>
      <c r="F10" s="14">
        <v>83</v>
      </c>
      <c r="G10" s="14">
        <v>60188197</v>
      </c>
      <c r="H10" s="14">
        <v>601881.97</v>
      </c>
      <c r="I10" s="14">
        <v>438780</v>
      </c>
      <c r="J10" s="14">
        <v>6</v>
      </c>
      <c r="K10" s="14">
        <v>2632680</v>
      </c>
      <c r="L10" s="14">
        <v>26326.799999999999</v>
      </c>
      <c r="M10" s="15">
        <v>1053.0719999999999</v>
      </c>
      <c r="P10" t="s">
        <v>11</v>
      </c>
      <c r="Q10" t="s">
        <v>6</v>
      </c>
      <c r="R10">
        <v>383567</v>
      </c>
      <c r="S10">
        <v>40</v>
      </c>
      <c r="T10">
        <v>15342680</v>
      </c>
    </row>
    <row r="11" spans="1:22" x14ac:dyDescent="0.25">
      <c r="P11" t="s">
        <v>11</v>
      </c>
      <c r="Q11" t="s">
        <v>7</v>
      </c>
      <c r="R11">
        <v>214417</v>
      </c>
      <c r="S11">
        <v>37</v>
      </c>
      <c r="T11">
        <v>7933429</v>
      </c>
      <c r="U11">
        <v>79334.290000000008</v>
      </c>
    </row>
    <row r="12" spans="1:22" x14ac:dyDescent="0.25">
      <c r="P12" t="s">
        <v>11</v>
      </c>
      <c r="Q12" t="s">
        <v>8</v>
      </c>
      <c r="R12">
        <v>524216</v>
      </c>
      <c r="S12">
        <v>9</v>
      </c>
      <c r="T12">
        <v>4717944</v>
      </c>
      <c r="U12">
        <v>47179.44</v>
      </c>
      <c r="V12">
        <v>1887.1776000000002</v>
      </c>
    </row>
    <row r="13" spans="1:22" x14ac:dyDescent="0.25">
      <c r="P13" t="s">
        <v>12</v>
      </c>
      <c r="Q13" t="s">
        <v>6</v>
      </c>
      <c r="R13">
        <v>723339</v>
      </c>
      <c r="S13">
        <v>85</v>
      </c>
      <c r="T13">
        <v>61483815</v>
      </c>
    </row>
    <row r="14" spans="1:22" x14ac:dyDescent="0.25">
      <c r="P14" t="s">
        <v>12</v>
      </c>
      <c r="Q14" t="s">
        <v>7</v>
      </c>
      <c r="R14">
        <v>790455</v>
      </c>
      <c r="S14">
        <v>6</v>
      </c>
      <c r="T14">
        <v>4742730</v>
      </c>
      <c r="U14">
        <v>47427.3</v>
      </c>
    </row>
    <row r="15" spans="1:22" x14ac:dyDescent="0.25">
      <c r="P15" t="s">
        <v>12</v>
      </c>
      <c r="Q15" t="s">
        <v>8</v>
      </c>
      <c r="R15">
        <v>759390</v>
      </c>
      <c r="S15">
        <v>70</v>
      </c>
      <c r="T15">
        <v>53157300</v>
      </c>
      <c r="U15">
        <v>531573</v>
      </c>
      <c r="V15">
        <v>21262.920000000002</v>
      </c>
    </row>
    <row r="16" spans="1:22" x14ac:dyDescent="0.25">
      <c r="P16" t="s">
        <v>9</v>
      </c>
      <c r="Q16" t="s">
        <v>6</v>
      </c>
      <c r="R16">
        <v>701335</v>
      </c>
      <c r="S16">
        <v>41</v>
      </c>
      <c r="T16">
        <v>28754735</v>
      </c>
    </row>
    <row r="17" spans="16:22" x14ac:dyDescent="0.25">
      <c r="P17" t="s">
        <v>9</v>
      </c>
      <c r="Q17" t="s">
        <v>7</v>
      </c>
      <c r="R17">
        <v>449804</v>
      </c>
      <c r="S17">
        <v>82</v>
      </c>
      <c r="T17">
        <v>36883928</v>
      </c>
      <c r="U17">
        <v>368839.28</v>
      </c>
    </row>
    <row r="18" spans="16:22" x14ac:dyDescent="0.25">
      <c r="P18" t="s">
        <v>9</v>
      </c>
      <c r="Q18" t="s">
        <v>8</v>
      </c>
      <c r="R18">
        <v>188735</v>
      </c>
      <c r="S18">
        <v>87</v>
      </c>
      <c r="T18">
        <v>16419945</v>
      </c>
      <c r="U18">
        <v>164199.45000000001</v>
      </c>
      <c r="V18">
        <v>6567.978000000001</v>
      </c>
    </row>
    <row r="19" spans="16:22" x14ac:dyDescent="0.25">
      <c r="P19" t="s">
        <v>28</v>
      </c>
      <c r="R19">
        <f>SUBTOTAL(109,Table1_14[NumberShares])</f>
        <v>7624550</v>
      </c>
      <c r="S19">
        <f>SUBTOTAL(101,Table1_14[Price])</f>
        <v>42.93333333333333</v>
      </c>
      <c r="T19">
        <f>SUBTOTAL(109,Table1_14[Value])</f>
        <v>353140980</v>
      </c>
      <c r="U19">
        <f>SUBTOTAL(109,Table1_14[Broker Fee])</f>
        <v>2385553.37</v>
      </c>
      <c r="V19">
        <f>SUBTOTAL(109,Table1_14[safekeepingfee])</f>
        <v>30915.634000000005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4885C-5381-48EC-B0F2-353571F53DAD}">
  <dimension ref="A1:G16"/>
  <sheetViews>
    <sheetView workbookViewId="0">
      <selection sqref="A1:G16"/>
    </sheetView>
  </sheetViews>
  <sheetFormatPr defaultRowHeight="15" x14ac:dyDescent="0.25"/>
  <cols>
    <col min="1" max="1" width="13.5703125" bestFit="1" customWidth="1"/>
    <col min="2" max="2" width="20.140625" bestFit="1" customWidth="1"/>
    <col min="3" max="3" width="16.85546875" bestFit="1" customWidth="1"/>
    <col min="4" max="4" width="7.85546875" bestFit="1" customWidth="1"/>
    <col min="5" max="5" width="9" bestFit="1" customWidth="1"/>
    <col min="6" max="6" width="12.85546875" bestFit="1" customWidth="1"/>
    <col min="7" max="7" width="17.42578125" bestFit="1" customWidth="1"/>
  </cols>
  <sheetData>
    <row r="1" spans="1:7" x14ac:dyDescent="0.25">
      <c r="A1" t="s">
        <v>0</v>
      </c>
      <c r="B1" t="s">
        <v>27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 t="s">
        <v>10</v>
      </c>
      <c r="B2" t="s">
        <v>6</v>
      </c>
      <c r="C2">
        <v>366865</v>
      </c>
      <c r="D2">
        <v>21</v>
      </c>
      <c r="E2">
        <v>7704165</v>
      </c>
    </row>
    <row r="3" spans="1:7" x14ac:dyDescent="0.25">
      <c r="A3" t="s">
        <v>10</v>
      </c>
      <c r="B3" t="s">
        <v>7</v>
      </c>
      <c r="C3">
        <v>903824</v>
      </c>
      <c r="D3">
        <v>57</v>
      </c>
      <c r="E3">
        <v>51517968</v>
      </c>
      <c r="F3">
        <v>515179.68</v>
      </c>
    </row>
    <row r="4" spans="1:7" x14ac:dyDescent="0.25">
      <c r="A4" t="s">
        <v>10</v>
      </c>
      <c r="B4" t="s">
        <v>8</v>
      </c>
      <c r="C4">
        <v>21248</v>
      </c>
      <c r="D4">
        <v>17</v>
      </c>
      <c r="E4">
        <v>361216</v>
      </c>
      <c r="F4">
        <v>3612.16</v>
      </c>
      <c r="G4">
        <v>144.4864</v>
      </c>
    </row>
    <row r="5" spans="1:7" x14ac:dyDescent="0.25">
      <c r="A5" t="s">
        <v>13</v>
      </c>
      <c r="B5" t="s">
        <v>6</v>
      </c>
      <c r="C5">
        <v>433416</v>
      </c>
      <c r="D5">
        <v>3</v>
      </c>
      <c r="E5">
        <v>1300248</v>
      </c>
    </row>
    <row r="6" spans="1:7" x14ac:dyDescent="0.25">
      <c r="A6" t="s">
        <v>13</v>
      </c>
      <c r="B6" t="s">
        <v>7</v>
      </c>
      <c r="C6">
        <v>725159</v>
      </c>
      <c r="D6">
        <v>83</v>
      </c>
      <c r="E6">
        <v>60188197</v>
      </c>
      <c r="F6">
        <v>601881.97</v>
      </c>
    </row>
    <row r="7" spans="1:7" x14ac:dyDescent="0.25">
      <c r="A7" t="s">
        <v>13</v>
      </c>
      <c r="B7" t="s">
        <v>8</v>
      </c>
      <c r="C7">
        <v>438780</v>
      </c>
      <c r="D7">
        <v>6</v>
      </c>
      <c r="E7">
        <v>2632680</v>
      </c>
      <c r="F7">
        <v>26326.799999999999</v>
      </c>
      <c r="G7">
        <v>1053.0719999999999</v>
      </c>
    </row>
    <row r="8" spans="1:7" x14ac:dyDescent="0.25">
      <c r="A8" t="s">
        <v>11</v>
      </c>
      <c r="B8" t="s">
        <v>6</v>
      </c>
      <c r="C8">
        <v>383567</v>
      </c>
      <c r="D8">
        <v>40</v>
      </c>
      <c r="E8">
        <v>15342680</v>
      </c>
    </row>
    <row r="9" spans="1:7" x14ac:dyDescent="0.25">
      <c r="A9" t="s">
        <v>11</v>
      </c>
      <c r="B9" t="s">
        <v>7</v>
      </c>
      <c r="C9">
        <v>214417</v>
      </c>
      <c r="D9">
        <v>37</v>
      </c>
      <c r="E9">
        <v>7933429</v>
      </c>
      <c r="F9">
        <v>79334.290000000008</v>
      </c>
    </row>
    <row r="10" spans="1:7" x14ac:dyDescent="0.25">
      <c r="A10" t="s">
        <v>11</v>
      </c>
      <c r="B10" t="s">
        <v>8</v>
      </c>
      <c r="C10">
        <v>524216</v>
      </c>
      <c r="D10">
        <v>9</v>
      </c>
      <c r="E10">
        <v>4717944</v>
      </c>
      <c r="F10">
        <v>47179.44</v>
      </c>
      <c r="G10">
        <v>1887.1776000000002</v>
      </c>
    </row>
    <row r="11" spans="1:7" x14ac:dyDescent="0.25">
      <c r="A11" t="s">
        <v>12</v>
      </c>
      <c r="B11" t="s">
        <v>6</v>
      </c>
      <c r="C11">
        <v>723339</v>
      </c>
      <c r="D11">
        <v>85</v>
      </c>
      <c r="E11">
        <v>61483815</v>
      </c>
    </row>
    <row r="12" spans="1:7" x14ac:dyDescent="0.25">
      <c r="A12" t="s">
        <v>12</v>
      </c>
      <c r="B12" t="s">
        <v>7</v>
      </c>
      <c r="C12">
        <v>790455</v>
      </c>
      <c r="D12">
        <v>6</v>
      </c>
      <c r="E12">
        <v>4742730</v>
      </c>
      <c r="F12">
        <v>47427.3</v>
      </c>
    </row>
    <row r="13" spans="1:7" x14ac:dyDescent="0.25">
      <c r="A13" t="s">
        <v>12</v>
      </c>
      <c r="B13" t="s">
        <v>8</v>
      </c>
      <c r="C13">
        <v>759390</v>
      </c>
      <c r="D13">
        <v>70</v>
      </c>
      <c r="E13">
        <v>53157300</v>
      </c>
      <c r="F13">
        <v>531573</v>
      </c>
      <c r="G13">
        <v>21262.920000000002</v>
      </c>
    </row>
    <row r="14" spans="1:7" x14ac:dyDescent="0.25">
      <c r="A14" t="s">
        <v>9</v>
      </c>
      <c r="B14" t="s">
        <v>6</v>
      </c>
      <c r="C14">
        <v>701335</v>
      </c>
      <c r="D14">
        <v>41</v>
      </c>
      <c r="E14">
        <v>28754735</v>
      </c>
    </row>
    <row r="15" spans="1:7" x14ac:dyDescent="0.25">
      <c r="A15" t="s">
        <v>9</v>
      </c>
      <c r="B15" t="s">
        <v>7</v>
      </c>
      <c r="C15">
        <v>449804</v>
      </c>
      <c r="D15">
        <v>82</v>
      </c>
      <c r="E15">
        <v>36883928</v>
      </c>
      <c r="F15">
        <v>368839.28</v>
      </c>
    </row>
    <row r="16" spans="1:7" x14ac:dyDescent="0.25">
      <c r="A16" t="s">
        <v>9</v>
      </c>
      <c r="B16" t="s">
        <v>8</v>
      </c>
      <c r="C16">
        <v>188735</v>
      </c>
      <c r="D16">
        <v>87</v>
      </c>
      <c r="E16">
        <v>16419945</v>
      </c>
      <c r="F16">
        <v>164199.45000000001</v>
      </c>
      <c r="G16">
        <v>6567.978000000001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303BE-2846-415A-BC82-6239B22D2BDF}">
  <dimension ref="A2:M9"/>
  <sheetViews>
    <sheetView workbookViewId="0">
      <selection activeCell="H4" sqref="H4"/>
    </sheetView>
  </sheetViews>
  <sheetFormatPr defaultRowHeight="15" x14ac:dyDescent="0.25"/>
  <cols>
    <col min="1" max="9" width="11.28515625" customWidth="1"/>
    <col min="10" max="13" width="12.28515625" customWidth="1"/>
  </cols>
  <sheetData>
    <row r="2" spans="1:13" x14ac:dyDescent="0.25">
      <c r="A2" s="10" t="s">
        <v>14</v>
      </c>
      <c r="B2" s="11" t="s">
        <v>15</v>
      </c>
      <c r="C2" s="11" t="s">
        <v>16</v>
      </c>
      <c r="D2" s="11" t="s">
        <v>17</v>
      </c>
      <c r="E2" s="11" t="s">
        <v>18</v>
      </c>
      <c r="F2" s="11" t="s">
        <v>19</v>
      </c>
      <c r="G2" s="11" t="s">
        <v>20</v>
      </c>
      <c r="H2" s="11" t="s">
        <v>21</v>
      </c>
      <c r="I2" s="11" t="s">
        <v>22</v>
      </c>
      <c r="J2" s="11" t="s">
        <v>23</v>
      </c>
      <c r="K2" s="11" t="s">
        <v>24</v>
      </c>
      <c r="L2" s="11" t="s">
        <v>25</v>
      </c>
      <c r="M2" s="12" t="s">
        <v>26</v>
      </c>
    </row>
    <row r="3" spans="1:13" x14ac:dyDescent="0.25">
      <c r="A3" s="5"/>
      <c r="B3" s="3" t="s">
        <v>6</v>
      </c>
      <c r="C3" s="3"/>
      <c r="D3" s="3"/>
      <c r="E3" s="3" t="s">
        <v>7</v>
      </c>
      <c r="F3" s="3"/>
      <c r="G3" s="3"/>
      <c r="H3" s="3"/>
      <c r="I3" s="3" t="s">
        <v>8</v>
      </c>
      <c r="J3" s="3"/>
      <c r="K3" s="3"/>
      <c r="L3" s="3"/>
      <c r="M3" s="7"/>
    </row>
    <row r="4" spans="1:13" x14ac:dyDescent="0.25">
      <c r="A4" s="5" t="s">
        <v>0</v>
      </c>
      <c r="B4" s="2" t="s">
        <v>1</v>
      </c>
      <c r="C4" s="2" t="s">
        <v>2</v>
      </c>
      <c r="D4" s="2" t="s">
        <v>3</v>
      </c>
      <c r="E4" s="2" t="s">
        <v>1</v>
      </c>
      <c r="F4" s="2" t="s">
        <v>2</v>
      </c>
      <c r="G4" s="2" t="s">
        <v>3</v>
      </c>
      <c r="H4" s="2" t="s">
        <v>4</v>
      </c>
      <c r="I4" s="2" t="s">
        <v>1</v>
      </c>
      <c r="J4" s="2" t="s">
        <v>2</v>
      </c>
      <c r="K4" s="2" t="s">
        <v>3</v>
      </c>
      <c r="L4" s="2" t="s">
        <v>4</v>
      </c>
      <c r="M4" s="8" t="s">
        <v>5</v>
      </c>
    </row>
    <row r="5" spans="1:13" x14ac:dyDescent="0.25">
      <c r="A5" s="6" t="s">
        <v>9</v>
      </c>
      <c r="B5" s="4">
        <v>701335</v>
      </c>
      <c r="C5" s="4">
        <v>41</v>
      </c>
      <c r="D5" s="4">
        <v>28754735</v>
      </c>
      <c r="E5" s="4">
        <v>449804</v>
      </c>
      <c r="F5" s="4">
        <v>82</v>
      </c>
      <c r="G5" s="4">
        <v>36883928</v>
      </c>
      <c r="H5" s="4">
        <v>368839.28</v>
      </c>
      <c r="I5" s="4">
        <v>188735</v>
      </c>
      <c r="J5" s="4">
        <v>87</v>
      </c>
      <c r="K5" s="4">
        <v>16419945</v>
      </c>
      <c r="L5" s="4">
        <v>164199.45000000001</v>
      </c>
      <c r="M5" s="9">
        <v>6567.978000000001</v>
      </c>
    </row>
    <row r="6" spans="1:13" x14ac:dyDescent="0.25">
      <c r="A6" s="6" t="s">
        <v>10</v>
      </c>
      <c r="B6" s="4">
        <v>366865</v>
      </c>
      <c r="C6" s="4">
        <v>21</v>
      </c>
      <c r="D6" s="4">
        <v>7704165</v>
      </c>
      <c r="E6" s="4">
        <v>903824</v>
      </c>
      <c r="F6" s="4">
        <v>57</v>
      </c>
      <c r="G6" s="4">
        <v>51517968</v>
      </c>
      <c r="H6" s="4">
        <v>515179.68</v>
      </c>
      <c r="I6" s="4">
        <v>21248</v>
      </c>
      <c r="J6" s="4">
        <v>17</v>
      </c>
      <c r="K6" s="4">
        <v>361216</v>
      </c>
      <c r="L6" s="4">
        <v>3612.16</v>
      </c>
      <c r="M6" s="9">
        <v>144.4864</v>
      </c>
    </row>
    <row r="7" spans="1:13" x14ac:dyDescent="0.25">
      <c r="A7" s="6" t="s">
        <v>11</v>
      </c>
      <c r="B7" s="4">
        <v>383567</v>
      </c>
      <c r="C7" s="4">
        <v>40</v>
      </c>
      <c r="D7" s="4">
        <v>15342680</v>
      </c>
      <c r="E7" s="4">
        <v>214417</v>
      </c>
      <c r="F7" s="4">
        <v>37</v>
      </c>
      <c r="G7" s="4">
        <v>7933429</v>
      </c>
      <c r="H7" s="4">
        <v>79334.290000000008</v>
      </c>
      <c r="I7" s="4">
        <v>524216</v>
      </c>
      <c r="J7" s="4">
        <v>9</v>
      </c>
      <c r="K7" s="4">
        <v>4717944</v>
      </c>
      <c r="L7" s="4">
        <v>47179.44</v>
      </c>
      <c r="M7" s="9">
        <v>1887.1776000000002</v>
      </c>
    </row>
    <row r="8" spans="1:13" x14ac:dyDescent="0.25">
      <c r="A8" s="6" t="s">
        <v>12</v>
      </c>
      <c r="B8" s="4">
        <v>723339</v>
      </c>
      <c r="C8" s="4">
        <v>85</v>
      </c>
      <c r="D8" s="4">
        <v>61483815</v>
      </c>
      <c r="E8" s="4">
        <v>790455</v>
      </c>
      <c r="F8" s="4">
        <v>6</v>
      </c>
      <c r="G8" s="4">
        <v>4742730</v>
      </c>
      <c r="H8" s="4">
        <v>47427.3</v>
      </c>
      <c r="I8" s="4">
        <v>759390</v>
      </c>
      <c r="J8" s="4">
        <v>70</v>
      </c>
      <c r="K8" s="4">
        <v>53157300</v>
      </c>
      <c r="L8" s="4">
        <v>531573</v>
      </c>
      <c r="M8" s="9">
        <v>21262.920000000002</v>
      </c>
    </row>
    <row r="9" spans="1:13" x14ac:dyDescent="0.25">
      <c r="A9" s="13" t="s">
        <v>13</v>
      </c>
      <c r="B9" s="14">
        <v>433416</v>
      </c>
      <c r="C9" s="14">
        <v>3</v>
      </c>
      <c r="D9" s="14">
        <v>1300248</v>
      </c>
      <c r="E9" s="14">
        <v>725159</v>
      </c>
      <c r="F9" s="14">
        <v>83</v>
      </c>
      <c r="G9" s="14">
        <v>60188197</v>
      </c>
      <c r="H9" s="14">
        <v>601881.97</v>
      </c>
      <c r="I9" s="14">
        <v>438780</v>
      </c>
      <c r="J9" s="14">
        <v>6</v>
      </c>
      <c r="K9" s="14">
        <v>2632680</v>
      </c>
      <c r="L9" s="14">
        <v>26326.799999999999</v>
      </c>
      <c r="M9" s="15">
        <v>1053.0719999999999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4 E A A B Q S w M E F A A C A A g A M 7 I V W f z V a 2 W k A A A A 9 g A A A B I A H A B D b 2 5 m a W c v U G F j a 2 F n Z S 5 4 b W w g o h g A K K A U A A A A A A A A A A A A A A A A A A A A A A A A A A A A h Y 9 N C s I w G E S v U r J v / o o g 5 W u K u L U g C C L u Q o x t s E 2 l S U 3 v 5 s I j e Q U r W n X n c t 6 8 x c z 9 e o N 8 a O r o o j t n W p s h h i m K t F X t w d g y Q 7 0 / x n O U C 1 h L d Z K l j k b Z u n R w h w x V 3 p 9 T Q k I I O C S 4 7 U r C K W V k V 6 w 2 q t K N R B / Z / J d j Y 5 2 X V m k k Y P s a I z h m C c M z y j E F M k E o j P 0 K f N z 7 b H 8 g L P v a 9 5 0 W 2 s b 7 B Z A p A n l / E A 9 Q S w M E F A A C A A g A M 7 I V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O y F V l J A Q 9 m 2 A E A A F U E A A A T A B w A R m 9 y b X V s Y X M v U 2 V j d G l v b j E u b S C i G A A o o B Q A A A A A A A A A A A A A A A A A A A A A A A A A A A B 9 U z t v 2 z A Q 3 g 3 4 P x D s Q g G C g X b p E G R o 5 B o d 2 j S F 3 G Y w j E C P S 0 S Y I g X y l N p w 9 d 9 L i p R s y 0 0 1 S L j H 9 + A d Z a B A r i R J / f f 9 z X w 2 n 5 k q 0 1 C S d Z Y L + E h u i Q C c z 4 h 9 U t X q A m z m 8 7 4 A s U h a r U H i o 9 K 7 X K k d i 4 6 b + 6 y G W + q R d N t t E i X R t m x j T 7 B U r a 3 c Z R Y n v k B W g r Z k f f d i r T N p G m W A + X j F t c F 7 5 i X j D 1 E U K F Z c i F L 9 l i P Q J Z Y 2 w a 7 J 4 9 C S K N H W 0 n k z / + g a q R N V 5 1 x C O X E W 0 p 7 E s M G A B V 2 z D 0 V H C V l R k T X s c W B g T z G h f 2 h k 3 9 9 A v 0 D p k T T a n I f D r H r y R 4 7 V x M 5 K q 3 r w E k a n L u N 0 x 5 v z w U 0 O N h z 3 H f 0 p G / 6 q 0 O 7 6 O 1 Z W I t D Q U S s 0 9 N U L j Z O v m B x p i q r Y W X Q J t L O H + 4 S o e d 4 i U B v 8 y k Q L 9 K S Z N o J j U C L 5 g S x B 8 J o j 6 J N q 3 + I 7 2 N s m J 0 I 9 y N J 4 t B v 7 3 W H k Z n b s M f n R W p o U D 2 5 n 5 j V y z h + U x m c l u H L r c 5 T 9 h d 0 j 7 U 6 O k y q T L + 5 / O D R A L + / r s 9 J h F 6 5 o 2 P + O F x + v 5 d C i i N P r n J l B e 5 r 3 I w x Z 2 d Y 5 6 O 7 M 3 0 M Y T 7 h N o 8 M + z y b + Y / K V G 1 w s 7 Y v L 4 q q 8 C R 6 2 0 d k s x i 0 G c N r W 0 X z G 5 R s G b v 4 C U E s B A i 0 A F A A C A A g A M 7 I V W f z V a 2 W k A A A A 9 g A A A B I A A A A A A A A A A A A A A A A A A A A A A E N v b m Z p Z y 9 Q Y W N r Y W d l L n h t b F B L A Q I t A B Q A A g A I A D O y F V k P y u m r p A A A A O k A A A A T A A A A A A A A A A A A A A A A A P A A A A B b Q 2 9 u d G V u d F 9 U e X B l c 1 0 u e G 1 s U E s B A i 0 A F A A C A A g A M 7 I V W U k B D 2 b Y A Q A A V Q Q A A B M A A A A A A A A A A A A A A A A A 4 Q E A A E Z v c m 1 1 b G F z L 1 N l Y 3 R p b 2 4 x L m 1 Q S w U G A A A A A A M A A w D C A A A A B g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3 Q 8 A A A A A A A C 7 D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b G U 3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2 J h N W Y 2 Z T E t N z E 2 M S 0 0 Z D F k L T g 5 O G M t M 2 Y 4 O D h j N z k x Z T R k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Y W J s Z T d f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C 0 y M V Q y M D o x N z o z O S 4 2 N T c 2 N T E 1 W i I g L z 4 8 R W 5 0 c n k g V H l w Z T 0 i R m l s b E N v b H V t b l R 5 c G V z I i B W Y W x 1 Z T 0 i c 0 F B W U Z C U V V G Q l E 9 P S I g L z 4 8 R W 5 0 c n k g V H l w Z T 0 i R m l s b E N v b H V t b k 5 h b W V z I i B W Y W x 1 Z T 0 i c 1 s m c X V v d D t T d G 9 j a y B D b 2 R l J n F 1 b 3 Q 7 L C Z x d W 9 0 O 1 B v c n R m b 2 x p b 0 5 h b W U m c X V v d D s s J n F 1 b 3 Q 7 T n V t Y m V y U 2 h h c m V z J n F 1 b 3 Q 7 L C Z x d W 9 0 O 1 B y a W N l J n F 1 b 3 Q 7 L C Z x d W 9 0 O 1 Z h b H V l J n F 1 b 3 Q 7 L C Z x d W 9 0 O 0 J y b 2 t l c i B G Z W U m c X V v d D s s J n F 1 b 3 Q 7 c 2 F m Z W t l Z X B p b m d m Z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c v Q X V 0 b 1 J l b W 9 2 Z W R D b 2 x 1 b W 5 z M S 5 7 U 3 R v Y 2 s g Q 2 9 k Z S w w f S Z x d W 9 0 O y w m c X V v d D t T Z W N 0 a W 9 u M S 9 U Y W J s Z T c v Q X V 0 b 1 J l b W 9 2 Z W R D b 2 x 1 b W 5 z M S 5 7 U G 9 y d G Z v b G l v T m F t Z S w x f S Z x d W 9 0 O y w m c X V v d D t T Z W N 0 a W 9 u M S 9 U Y W J s Z T c v Q X V 0 b 1 J l b W 9 2 Z W R D b 2 x 1 b W 5 z M S 5 7 T n V t Y m V y U 2 h h c m V z L D J 9 J n F 1 b 3 Q 7 L C Z x d W 9 0 O 1 N l Y 3 R p b 2 4 x L 1 R h Y m x l N y 9 B d X R v U m V t b 3 Z l Z E N v b H V t b n M x L n t Q c m l j Z S w z f S Z x d W 9 0 O y w m c X V v d D t T Z W N 0 a W 9 u M S 9 U Y W J s Z T c v Q X V 0 b 1 J l b W 9 2 Z W R D b 2 x 1 b W 5 z M S 5 7 V m F s d W U s N H 0 m c X V v d D s s J n F 1 b 3 Q 7 U 2 V j d G l v b j E v V G F i b G U 3 L 0 F 1 d G 9 S Z W 1 v d m V k Q 2 9 s d W 1 u c z E u e 0 J y b 2 t l c i B G Z W U s N X 0 m c X V v d D s s J n F 1 b 3 Q 7 U 2 V j d G l v b j E v V G F i b G U 3 L 0 F 1 d G 9 S Z W 1 v d m V k Q 2 9 s d W 1 u c z E u e 3 N h Z m V r Z W V w a W 5 n Z m V l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R h Y m x l N y 9 B d X R v U m V t b 3 Z l Z E N v b H V t b n M x L n t T d G 9 j a y B D b 2 R l L D B 9 J n F 1 b 3 Q 7 L C Z x d W 9 0 O 1 N l Y 3 R p b 2 4 x L 1 R h Y m x l N y 9 B d X R v U m V t b 3 Z l Z E N v b H V t b n M x L n t Q b 3 J 0 Z m 9 s a W 9 O Y W 1 l L D F 9 J n F 1 b 3 Q 7 L C Z x d W 9 0 O 1 N l Y 3 R p b 2 4 x L 1 R h Y m x l N y 9 B d X R v U m V t b 3 Z l Z E N v b H V t b n M x L n t O d W 1 i Z X J T a G F y Z X M s M n 0 m c X V v d D s s J n F 1 b 3 Q 7 U 2 V j d G l v b j E v V G F i b G U 3 L 0 F 1 d G 9 S Z W 1 v d m V k Q 2 9 s d W 1 u c z E u e 1 B y a W N l L D N 9 J n F 1 b 3 Q 7 L C Z x d W 9 0 O 1 N l Y 3 R p b 2 4 x L 1 R h Y m x l N y 9 B d X R v U m V t b 3 Z l Z E N v b H V t b n M x L n t W Y W x 1 Z S w 0 f S Z x d W 9 0 O y w m c X V v d D t T Z W N 0 a W 9 u M S 9 U Y W J s Z T c v Q X V 0 b 1 J l b W 9 2 Z W R D b 2 x 1 b W 5 z M S 5 7 Q n J v a 2 V y I E Z l Z S w 1 f S Z x d W 9 0 O y w m c X V v d D t T Z W N 0 a W 9 u M S 9 U Y W J s Z T c v Q X V 0 b 1 J l b W 9 2 Z W R D b 2 x 1 b W 5 z M S 5 7 c 2 F m Z W t l Z X B p b m d m Z W U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N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c v R G 9 1 Y m x l Q m F y c m V s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3 L 0 Z p b G x k b 3 d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3 L 0 N v b W J p b m V k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3 L 1 R h Y m x l V 2 l 0 a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y 9 V b n B p d m 9 0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c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y 9 Q a X Z v d G V k J T I w Q 2 9 s d W 1 u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K 5 v w f A j f L 5 E s b f h m u z / 6 r U A A A A A A g A A A A A A E G Y A A A A B A A A g A A A A f o l f j x S l g / 2 c P 9 4 0 U Y d L b R F f L 1 J v b 0 b S / f 5 4 y U L j 1 T E A A A A A D o A A A A A C A A A g A A A A v B s d X C S 1 p V t e D L j s B z B a e 4 d S S B 2 V R g 4 6 T j G p 8 M h H X 6 R Q A A A A 3 j O w w C E L A 5 Z V Q F r a c c R c g n R R E u 4 e 9 A h 5 5 G K s t v z g b y h O f P 0 O s Y O i E 3 C S y i W M F N M R 1 F g c q i 1 + N T 0 C G T l t F l 3 S u J k n X s t c Z 7 b i Y s 1 Q A 7 5 5 o J h A A A A A P k Y X k N 9 m C R a q I u Z 0 W V G z i Z Y f C K R p v 7 v P N 0 o M w D f 0 1 Q N R g K C I V P L r x O b g J P r v h j 8 F S B P m Y 9 B h I q V T 9 0 l o r C B G q w = = < / D a t a M a s h u p > 
</file>

<file path=customXml/itemProps1.xml><?xml version="1.0" encoding="utf-8"?>
<ds:datastoreItem xmlns:ds="http://schemas.openxmlformats.org/officeDocument/2006/customXml" ds:itemID="{1781BFEC-F669-42E7-9F67-62F79FE1F8C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Table7</vt:lpstr>
      <vt:lpstr>Sheet1</vt:lpstr>
      <vt:lpstr>Table1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Botes</dc:creator>
  <cp:lastModifiedBy>James Botes</cp:lastModifiedBy>
  <dcterms:created xsi:type="dcterms:W3CDTF">2024-08-21T19:08:37Z</dcterms:created>
  <dcterms:modified xsi:type="dcterms:W3CDTF">2024-08-21T20:55:57Z</dcterms:modified>
</cp:coreProperties>
</file>