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ota\Workspace\Pessoal\foodswap\"/>
    </mc:Choice>
  </mc:AlternateContent>
  <xr:revisionPtr revIDLastSave="0" documentId="8_{B5A52DF6-CCC3-4E55-8F30-582D70E8CED1}" xr6:coauthVersionLast="47" xr6:coauthVersionMax="47" xr10:uidLastSave="{00000000-0000-0000-0000-000000000000}"/>
  <bookViews>
    <workbookView xWindow="28680" yWindow="-120" windowWidth="29040" windowHeight="15840" xr2:uid="{B095C7BC-23BD-4AB7-AE1D-227528592025}"/>
  </bookViews>
  <sheets>
    <sheet name="Planilh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F3" i="1" s="1"/>
  <c r="E3" i="1"/>
  <c r="G3" i="1"/>
  <c r="D4" i="1"/>
  <c r="E4" i="1"/>
  <c r="F4" i="1"/>
  <c r="G4" i="1"/>
  <c r="D5" i="1"/>
  <c r="E5" i="1"/>
  <c r="F5" i="1"/>
  <c r="G5" i="1"/>
  <c r="D6" i="1"/>
  <c r="F6" i="1" s="1"/>
  <c r="E6" i="1"/>
  <c r="G6" i="1"/>
  <c r="D7" i="1"/>
  <c r="E7" i="1"/>
  <c r="F7" i="1"/>
  <c r="G7" i="1"/>
  <c r="D8" i="1"/>
  <c r="F8" i="1" s="1"/>
  <c r="E8" i="1"/>
  <c r="G8" i="1"/>
  <c r="D9" i="1"/>
  <c r="F9" i="1" s="1"/>
  <c r="E9" i="1"/>
  <c r="G9" i="1"/>
  <c r="D10" i="1"/>
  <c r="F10" i="1" s="1"/>
  <c r="E10" i="1"/>
  <c r="G10" i="1"/>
  <c r="D11" i="1"/>
  <c r="F11" i="1" s="1"/>
  <c r="E11" i="1"/>
  <c r="G11" i="1"/>
  <c r="D12" i="1"/>
  <c r="F12" i="1" s="1"/>
  <c r="E12" i="1"/>
  <c r="G12" i="1"/>
  <c r="D13" i="1"/>
  <c r="F13" i="1" s="1"/>
  <c r="E13" i="1"/>
  <c r="G13" i="1"/>
  <c r="D14" i="1"/>
  <c r="F14" i="1" s="1"/>
  <c r="E14" i="1"/>
  <c r="G14" i="1"/>
  <c r="D15" i="1"/>
  <c r="F15" i="1" s="1"/>
  <c r="E15" i="1"/>
  <c r="G15" i="1"/>
  <c r="D16" i="1"/>
  <c r="F16" i="1" s="1"/>
  <c r="E16" i="1"/>
  <c r="G16" i="1"/>
  <c r="D17" i="1"/>
  <c r="E17" i="1"/>
  <c r="F17" i="1"/>
  <c r="G17" i="1"/>
  <c r="D18" i="1"/>
  <c r="F18" i="1" s="1"/>
  <c r="E18" i="1"/>
  <c r="G18" i="1"/>
  <c r="D19" i="1"/>
  <c r="E19" i="1"/>
  <c r="F19" i="1"/>
  <c r="G19" i="1"/>
  <c r="D20" i="1"/>
  <c r="E20" i="1"/>
  <c r="F20" i="1"/>
  <c r="G20" i="1"/>
  <c r="D21" i="1"/>
  <c r="F21" i="1" s="1"/>
  <c r="E21" i="1"/>
  <c r="G21" i="1"/>
  <c r="D22" i="1"/>
  <c r="F22" i="1" s="1"/>
  <c r="E22" i="1"/>
  <c r="G22" i="1"/>
  <c r="D23" i="1"/>
  <c r="F23" i="1" s="1"/>
  <c r="E23" i="1"/>
  <c r="G23" i="1"/>
  <c r="D24" i="1"/>
  <c r="F24" i="1" s="1"/>
  <c r="E24" i="1"/>
  <c r="G24" i="1"/>
  <c r="D25" i="1"/>
  <c r="F25" i="1" s="1"/>
  <c r="E25" i="1"/>
  <c r="G25" i="1"/>
  <c r="D26" i="1"/>
  <c r="E26" i="1"/>
  <c r="F26" i="1"/>
  <c r="G26" i="1"/>
  <c r="D27" i="1"/>
  <c r="F27" i="1" s="1"/>
  <c r="E27" i="1"/>
  <c r="G27" i="1"/>
  <c r="D28" i="1"/>
  <c r="F28" i="1" s="1"/>
  <c r="E28" i="1"/>
  <c r="G28" i="1"/>
  <c r="D29" i="1"/>
  <c r="E29" i="1"/>
  <c r="F29" i="1"/>
  <c r="G29" i="1"/>
  <c r="D30" i="1"/>
  <c r="F30" i="1" s="1"/>
  <c r="E30" i="1"/>
  <c r="G30" i="1"/>
  <c r="D31" i="1"/>
  <c r="F31" i="1" s="1"/>
  <c r="E31" i="1"/>
  <c r="G31" i="1"/>
  <c r="D32" i="1"/>
  <c r="F32" i="1" s="1"/>
  <c r="E32" i="1"/>
  <c r="G32" i="1"/>
  <c r="D33" i="1"/>
  <c r="F33" i="1" s="1"/>
  <c r="E33" i="1"/>
  <c r="G33" i="1"/>
  <c r="D34" i="1"/>
  <c r="F34" i="1" s="1"/>
  <c r="E34" i="1"/>
  <c r="G34" i="1"/>
  <c r="D35" i="1"/>
  <c r="F35" i="1" s="1"/>
  <c r="E35" i="1"/>
  <c r="G35" i="1"/>
  <c r="D36" i="1"/>
  <c r="F36" i="1" s="1"/>
  <c r="E36" i="1"/>
  <c r="G36" i="1"/>
  <c r="D37" i="1"/>
  <c r="E37" i="1"/>
  <c r="F37" i="1"/>
  <c r="G37" i="1"/>
  <c r="D38" i="1"/>
  <c r="E38" i="1"/>
  <c r="F38" i="1"/>
  <c r="G38" i="1"/>
  <c r="D39" i="1"/>
  <c r="F39" i="1" s="1"/>
  <c r="E39" i="1"/>
  <c r="G39" i="1"/>
  <c r="D40" i="1"/>
  <c r="F40" i="1" s="1"/>
  <c r="E40" i="1"/>
  <c r="G40" i="1"/>
  <c r="D41" i="1"/>
  <c r="E41" i="1"/>
  <c r="F41" i="1"/>
  <c r="G41" i="1"/>
  <c r="D42" i="1"/>
  <c r="F42" i="1" s="1"/>
  <c r="E42" i="1"/>
  <c r="G42" i="1"/>
  <c r="D43" i="1"/>
  <c r="F43" i="1" s="1"/>
  <c r="E43" i="1"/>
  <c r="G43" i="1"/>
  <c r="D44" i="1"/>
  <c r="F44" i="1" s="1"/>
  <c r="E44" i="1"/>
  <c r="G44" i="1"/>
  <c r="D45" i="1"/>
  <c r="F45" i="1" s="1"/>
  <c r="E45" i="1"/>
  <c r="G45" i="1"/>
  <c r="D46" i="1"/>
  <c r="E46" i="1"/>
  <c r="F46" i="1"/>
  <c r="G46" i="1"/>
  <c r="D47" i="1"/>
  <c r="F47" i="1" s="1"/>
  <c r="E47" i="1"/>
  <c r="G47" i="1"/>
  <c r="D48" i="1"/>
  <c r="F48" i="1" s="1"/>
  <c r="E48" i="1"/>
  <c r="G48" i="1"/>
  <c r="D49" i="1"/>
  <c r="F49" i="1" s="1"/>
  <c r="E49" i="1"/>
  <c r="G49" i="1"/>
  <c r="D50" i="1"/>
  <c r="E50" i="1"/>
  <c r="F50" i="1"/>
  <c r="G50" i="1"/>
  <c r="D51" i="1"/>
  <c r="F51" i="1" s="1"/>
  <c r="E51" i="1"/>
  <c r="G51" i="1"/>
  <c r="E2" i="1"/>
  <c r="G2" i="1" s="1"/>
  <c r="D2" i="1"/>
  <c r="F2" i="1" s="1"/>
  <c r="K27" i="1"/>
  <c r="J27" i="1"/>
  <c r="I27" i="1"/>
  <c r="H27" i="1"/>
  <c r="K7" i="1"/>
  <c r="J7" i="1"/>
  <c r="I7" i="1"/>
  <c r="H7" i="1"/>
  <c r="K23" i="1"/>
  <c r="J23" i="1"/>
  <c r="I23" i="1"/>
  <c r="H23" i="1"/>
  <c r="K22" i="1"/>
  <c r="J22" i="1"/>
  <c r="I22" i="1"/>
  <c r="H22" i="1"/>
  <c r="K36" i="1"/>
  <c r="J36" i="1"/>
  <c r="I36" i="1"/>
  <c r="H36" i="1"/>
  <c r="K35" i="1"/>
  <c r="J35" i="1"/>
  <c r="I35" i="1"/>
  <c r="H35" i="1"/>
</calcChain>
</file>

<file path=xl/sharedStrings.xml><?xml version="1.0" encoding="utf-8"?>
<sst xmlns="http://schemas.openxmlformats.org/spreadsheetml/2006/main" count="62" uniqueCount="62">
  <si>
    <t>Name</t>
  </si>
  <si>
    <t>ServingSize</t>
  </si>
  <si>
    <t>Calories</t>
  </si>
  <si>
    <t>Carbohydrates</t>
  </si>
  <si>
    <t>Protein</t>
  </si>
  <si>
    <t>Fat</t>
  </si>
  <si>
    <t>Category</t>
  </si>
  <si>
    <t>CaloriesPerGram</t>
  </si>
  <si>
    <t>CarbohydratesPerGram</t>
  </si>
  <si>
    <t>ProteinPerGram</t>
  </si>
  <si>
    <t>FatPerGram</t>
  </si>
  <si>
    <t>Active</t>
  </si>
  <si>
    <t>Arroz branco cozido</t>
  </si>
  <si>
    <t>Aveia em flocos</t>
  </si>
  <si>
    <t>Banana</t>
  </si>
  <si>
    <t>Batata inglesa cozida</t>
  </si>
  <si>
    <t>Chia</t>
  </si>
  <si>
    <t>Clara de ovo</t>
  </si>
  <si>
    <t>Farelo de aveia</t>
  </si>
  <si>
    <t>Farinha de aveia</t>
  </si>
  <si>
    <t>Feijão</t>
  </si>
  <si>
    <t>Frango cozido</t>
  </si>
  <si>
    <t>Iogurte Desnatado</t>
  </si>
  <si>
    <t>Ketchup Heinz</t>
  </si>
  <si>
    <t>Leite desnatado</t>
  </si>
  <si>
    <t>Macarrão</t>
  </si>
  <si>
    <t>Mamão</t>
  </si>
  <si>
    <t>Mandioca cozida</t>
  </si>
  <si>
    <t>Melancia</t>
  </si>
  <si>
    <t>Morango</t>
  </si>
  <si>
    <t>Mostarda Heinz</t>
  </si>
  <si>
    <t>Nozes</t>
  </si>
  <si>
    <t>Ovo inteiro</t>
  </si>
  <si>
    <t>Pão integral</t>
  </si>
  <si>
    <t>Whey</t>
  </si>
  <si>
    <t>Granola</t>
  </si>
  <si>
    <t>Azeite</t>
  </si>
  <si>
    <t>Gema</t>
  </si>
  <si>
    <t>Doce de leite</t>
  </si>
  <si>
    <t>Chocolate 60% nestle</t>
  </si>
  <si>
    <t>Bolacha liane un.</t>
  </si>
  <si>
    <t>Uva passa</t>
  </si>
  <si>
    <t>Laranja</t>
  </si>
  <si>
    <t>Frutas cristalizadas</t>
  </si>
  <si>
    <t>Pedaço P. Calabresa</t>
  </si>
  <si>
    <t>Pedaço P. 4 Queijos</t>
  </si>
  <si>
    <t>Pedaço P. Nutella</t>
  </si>
  <si>
    <t>Requeijão light</t>
  </si>
  <si>
    <t>Mandioquinha</t>
  </si>
  <si>
    <t>Salmão cru</t>
  </si>
  <si>
    <t>Abacaxi</t>
  </si>
  <si>
    <t>Tapioca (terrinha)</t>
  </si>
  <si>
    <t>Abacate</t>
  </si>
  <si>
    <t>Pão francês</t>
  </si>
  <si>
    <t>Pasta Amendoim</t>
  </si>
  <si>
    <t>Leite em pó</t>
  </si>
  <si>
    <t>Leite em pó desnatado</t>
  </si>
  <si>
    <t>Farinha de arroz</t>
  </si>
  <si>
    <t>Parmesão ralado</t>
  </si>
  <si>
    <t>Muçarela</t>
  </si>
  <si>
    <t>Dextrose</t>
  </si>
  <si>
    <t>Pão forno wick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</si>
</sst>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2" borderId="2" xfId="0" applyNumberForma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49" fontId="0" fillId="2" borderId="1" xfId="0" applyNumberForma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LANILHAS\dieta_01.01-2023.xlsx" TargetMode="External"/><Relationship Id="rId1" Type="http://schemas.openxmlformats.org/officeDocument/2006/relationships/externalLinkPath" Target="file:///D:\PLANILHAS\dieta_01.01-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imentos"/>
      <sheetName val="Calculadora BASE"/>
      <sheetName val="QUA, SAB, DOM"/>
      <sheetName val="5low"/>
      <sheetName val="1high"/>
      <sheetName val="DAY - Carbo normal"/>
      <sheetName val="DAY - Carbo alto"/>
      <sheetName val="TODOS (Julho)"/>
      <sheetName val="DIAS DE TREINO (5 refs)"/>
      <sheetName val="DIAS DE DESCANSO (5 refs)"/>
      <sheetName val="REFEED"/>
      <sheetName val="3w OUT"/>
      <sheetName val="3w OUT refeed"/>
      <sheetName val="2w OU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C5500-EFAF-475E-9E1D-A521552D3CF3}">
  <dimension ref="A1:L51"/>
  <sheetViews>
    <sheetView tabSelected="1" workbookViewId="0">
      <selection activeCell="L17" sqref="L17"/>
    </sheetView>
  </sheetViews>
  <sheetFormatPr defaultRowHeight="15" x14ac:dyDescent="0.25"/>
  <cols>
    <col min="1" max="1" width="21.5703125" style="3" bestFit="1" customWidth="1"/>
    <col min="2" max="2" width="11.140625" style="3" bestFit="1" customWidth="1"/>
    <col min="3" max="3" width="8.85546875" style="3" bestFit="1" customWidth="1"/>
    <col min="4" max="4" width="8.140625" style="3" bestFit="1" customWidth="1"/>
    <col min="5" max="5" width="14" style="3" bestFit="1" customWidth="1"/>
    <col min="6" max="6" width="7.5703125" style="3" bestFit="1" customWidth="1"/>
    <col min="7" max="7" width="8" style="3" customWidth="1"/>
    <col min="8" max="8" width="16" style="3" bestFit="1" customWidth="1"/>
    <col min="9" max="9" width="22" style="3" bestFit="1" customWidth="1"/>
    <col min="10" max="10" width="15.42578125" style="3" bestFit="1" customWidth="1"/>
    <col min="11" max="11" width="11.42578125" style="3" bestFit="1" customWidth="1"/>
    <col min="12" max="16384" width="9.140625" style="3"/>
  </cols>
  <sheetData>
    <row r="1" spans="1:12" x14ac:dyDescent="0.25">
      <c r="A1" s="3" t="s">
        <v>0</v>
      </c>
      <c r="B1" s="3" t="s">
        <v>1</v>
      </c>
      <c r="C1" s="3" t="s">
        <v>6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25">
      <c r="A2" s="4" t="s">
        <v>12</v>
      </c>
      <c r="B2" s="3">
        <v>100</v>
      </c>
      <c r="C2" s="1">
        <v>5</v>
      </c>
      <c r="D2" s="6">
        <f>B2*H2</f>
        <v>130</v>
      </c>
      <c r="E2" s="6">
        <f t="shared" ref="E2:G2" si="0">C2*I2</f>
        <v>1.4000000000000001</v>
      </c>
      <c r="F2" s="6">
        <f t="shared" si="0"/>
        <v>3.9</v>
      </c>
      <c r="G2" s="6">
        <f t="shared" si="0"/>
        <v>0</v>
      </c>
      <c r="H2" s="6">
        <v>1.3</v>
      </c>
      <c r="I2" s="6">
        <v>0.28000000000000003</v>
      </c>
      <c r="J2" s="6">
        <v>0.03</v>
      </c>
      <c r="K2" s="6">
        <v>0</v>
      </c>
    </row>
    <row r="3" spans="1:12" x14ac:dyDescent="0.25">
      <c r="A3" s="5" t="s">
        <v>13</v>
      </c>
      <c r="B3" s="3">
        <v>30</v>
      </c>
      <c r="C3" s="2">
        <v>5</v>
      </c>
      <c r="D3" s="6">
        <f t="shared" ref="D3:D51" si="1">B3*H3</f>
        <v>104.10000000000001</v>
      </c>
      <c r="E3" s="6">
        <f t="shared" ref="E3:E51" si="2">C3*I3</f>
        <v>2.8499999999999996</v>
      </c>
      <c r="F3" s="6">
        <f t="shared" ref="F3:F51" si="3">D3*J3</f>
        <v>14.574000000000003</v>
      </c>
      <c r="G3" s="6">
        <f t="shared" ref="G3:G51" si="4">E3*K3</f>
        <v>0.19949999999999998</v>
      </c>
      <c r="H3" s="6">
        <v>3.47</v>
      </c>
      <c r="I3" s="6">
        <v>0.56999999999999995</v>
      </c>
      <c r="J3" s="6">
        <v>0.14000000000000001</v>
      </c>
      <c r="K3" s="6">
        <v>7.0000000000000007E-2</v>
      </c>
    </row>
    <row r="4" spans="1:12" x14ac:dyDescent="0.25">
      <c r="A4" s="4" t="s">
        <v>14</v>
      </c>
      <c r="B4" s="3">
        <v>90</v>
      </c>
      <c r="C4" s="1">
        <v>2</v>
      </c>
      <c r="D4" s="6">
        <f t="shared" si="1"/>
        <v>81</v>
      </c>
      <c r="E4" s="6">
        <f t="shared" si="2"/>
        <v>0.436</v>
      </c>
      <c r="F4" s="6">
        <f t="shared" si="3"/>
        <v>72.900000000000006</v>
      </c>
      <c r="G4" s="6">
        <f t="shared" si="4"/>
        <v>0.1308</v>
      </c>
      <c r="H4" s="6">
        <v>0.9</v>
      </c>
      <c r="I4" s="6">
        <v>0.218</v>
      </c>
      <c r="J4" s="6">
        <v>0.9</v>
      </c>
      <c r="K4" s="6">
        <v>0.3</v>
      </c>
    </row>
    <row r="5" spans="1:12" x14ac:dyDescent="0.25">
      <c r="A5" s="5" t="s">
        <v>15</v>
      </c>
      <c r="B5" s="3">
        <v>100</v>
      </c>
      <c r="C5" s="2">
        <v>1</v>
      </c>
      <c r="D5" s="6">
        <f t="shared" si="1"/>
        <v>86</v>
      </c>
      <c r="E5" s="6">
        <f t="shared" si="2"/>
        <v>0.2</v>
      </c>
      <c r="F5" s="6">
        <f t="shared" si="3"/>
        <v>0</v>
      </c>
      <c r="G5" s="6">
        <f t="shared" si="4"/>
        <v>0</v>
      </c>
      <c r="H5" s="6">
        <v>0.86</v>
      </c>
      <c r="I5" s="6">
        <v>0.2</v>
      </c>
      <c r="J5" s="6">
        <v>0</v>
      </c>
      <c r="K5" s="6">
        <v>0</v>
      </c>
    </row>
    <row r="6" spans="1:12" x14ac:dyDescent="0.25">
      <c r="A6" s="4" t="s">
        <v>16</v>
      </c>
      <c r="B6" s="3">
        <v>30</v>
      </c>
      <c r="C6" s="1">
        <v>14</v>
      </c>
      <c r="D6" s="6">
        <f t="shared" si="1"/>
        <v>160.80000000000001</v>
      </c>
      <c r="E6" s="6">
        <f t="shared" si="2"/>
        <v>6.16</v>
      </c>
      <c r="F6" s="6">
        <f t="shared" si="3"/>
        <v>27.336000000000006</v>
      </c>
      <c r="G6" s="6">
        <f t="shared" si="4"/>
        <v>2.0327999999999999</v>
      </c>
      <c r="H6" s="6">
        <v>5.36</v>
      </c>
      <c r="I6" s="6">
        <v>0.44</v>
      </c>
      <c r="J6" s="6">
        <v>0.17</v>
      </c>
      <c r="K6" s="6">
        <v>0.33</v>
      </c>
    </row>
    <row r="7" spans="1:12" x14ac:dyDescent="0.25">
      <c r="A7" s="5" t="s">
        <v>17</v>
      </c>
      <c r="B7" s="3">
        <v>30</v>
      </c>
      <c r="C7" s="2">
        <v>9</v>
      </c>
      <c r="D7" s="6">
        <f t="shared" si="1"/>
        <v>15</v>
      </c>
      <c r="E7" s="6">
        <f t="shared" si="2"/>
        <v>6.0000000000000005E-2</v>
      </c>
      <c r="F7" s="6">
        <f t="shared" si="3"/>
        <v>1.6</v>
      </c>
      <c r="G7" s="6">
        <f t="shared" si="4"/>
        <v>1.0000000000000002E-4</v>
      </c>
      <c r="H7" s="6">
        <f>[1]!Tabela1[[#This Row],[Kcal]]/30</f>
        <v>0.5</v>
      </c>
      <c r="I7" s="6">
        <f>[1]!Tabela1[[#This Row],[Carboidrato]]/30</f>
        <v>6.6666666666666671E-3</v>
      </c>
      <c r="J7" s="6">
        <f>[1]!Tabela1[[#This Row],[Proteína]]/30</f>
        <v>0.10666666666666667</v>
      </c>
      <c r="K7" s="6">
        <f>[1]!Tabela1[[#This Row],[Gordura]]/30</f>
        <v>1.6666666666666668E-3</v>
      </c>
    </row>
    <row r="8" spans="1:12" x14ac:dyDescent="0.25">
      <c r="A8" s="4" t="s">
        <v>18</v>
      </c>
      <c r="B8" s="3">
        <v>30</v>
      </c>
      <c r="C8" s="1">
        <v>5</v>
      </c>
      <c r="D8" s="6">
        <f t="shared" si="1"/>
        <v>102</v>
      </c>
      <c r="E8" s="6">
        <f t="shared" si="2"/>
        <v>2.1</v>
      </c>
      <c r="F8" s="6">
        <f t="shared" si="3"/>
        <v>17.34</v>
      </c>
      <c r="G8" s="6">
        <f t="shared" si="4"/>
        <v>0.14700000000000002</v>
      </c>
      <c r="H8" s="6">
        <v>3.4</v>
      </c>
      <c r="I8" s="6">
        <v>0.42</v>
      </c>
      <c r="J8" s="6">
        <v>0.17</v>
      </c>
      <c r="K8" s="6">
        <v>7.0000000000000007E-2</v>
      </c>
    </row>
    <row r="9" spans="1:12" x14ac:dyDescent="0.25">
      <c r="A9" s="5" t="s">
        <v>19</v>
      </c>
      <c r="B9" s="3">
        <v>30</v>
      </c>
      <c r="C9" s="2">
        <v>5</v>
      </c>
      <c r="D9" s="6">
        <f t="shared" si="1"/>
        <v>114</v>
      </c>
      <c r="E9" s="6">
        <f t="shared" si="2"/>
        <v>3.3000000000000003</v>
      </c>
      <c r="F9" s="6">
        <f t="shared" si="3"/>
        <v>14.592000000000001</v>
      </c>
      <c r="G9" s="6">
        <f t="shared" si="4"/>
        <v>0.25080000000000002</v>
      </c>
      <c r="H9" s="6">
        <v>3.8</v>
      </c>
      <c r="I9" s="6">
        <v>0.66</v>
      </c>
      <c r="J9" s="6">
        <v>0.128</v>
      </c>
      <c r="K9" s="6">
        <v>7.5999999999999998E-2</v>
      </c>
    </row>
    <row r="10" spans="1:12" x14ac:dyDescent="0.25">
      <c r="A10" s="4" t="s">
        <v>20</v>
      </c>
      <c r="B10" s="3">
        <v>100</v>
      </c>
      <c r="C10" s="1">
        <v>13</v>
      </c>
      <c r="D10" s="6">
        <f t="shared" si="1"/>
        <v>76</v>
      </c>
      <c r="E10" s="6">
        <f t="shared" si="2"/>
        <v>1.8200000000000003</v>
      </c>
      <c r="F10" s="6">
        <f t="shared" si="3"/>
        <v>3.8000000000000003</v>
      </c>
      <c r="G10" s="6">
        <f t="shared" si="4"/>
        <v>1.8200000000000004E-2</v>
      </c>
      <c r="H10" s="6">
        <v>0.76</v>
      </c>
      <c r="I10" s="6">
        <v>0.14000000000000001</v>
      </c>
      <c r="J10" s="6">
        <v>0.05</v>
      </c>
      <c r="K10" s="6">
        <v>0.01</v>
      </c>
    </row>
    <row r="11" spans="1:12" x14ac:dyDescent="0.25">
      <c r="A11" s="5" t="s">
        <v>21</v>
      </c>
      <c r="B11" s="3">
        <v>100</v>
      </c>
      <c r="C11" s="2">
        <v>3</v>
      </c>
      <c r="D11" s="6">
        <f t="shared" si="1"/>
        <v>165</v>
      </c>
      <c r="E11" s="6">
        <f t="shared" si="2"/>
        <v>0</v>
      </c>
      <c r="F11" s="6">
        <f t="shared" si="3"/>
        <v>52.800000000000004</v>
      </c>
      <c r="G11" s="6">
        <f t="shared" si="4"/>
        <v>0</v>
      </c>
      <c r="H11" s="6">
        <v>1.65</v>
      </c>
      <c r="I11" s="6">
        <v>0</v>
      </c>
      <c r="J11" s="6">
        <v>0.32</v>
      </c>
      <c r="K11" s="6">
        <v>0.03</v>
      </c>
    </row>
    <row r="12" spans="1:12" x14ac:dyDescent="0.25">
      <c r="A12" s="4" t="s">
        <v>22</v>
      </c>
      <c r="B12" s="3">
        <v>170</v>
      </c>
      <c r="C12" s="1">
        <v>4</v>
      </c>
      <c r="D12" s="6">
        <f t="shared" si="1"/>
        <v>59.499999999999993</v>
      </c>
      <c r="E12" s="6">
        <f t="shared" si="2"/>
        <v>0.192</v>
      </c>
      <c r="F12" s="6">
        <f t="shared" si="3"/>
        <v>2.1419999999999995</v>
      </c>
      <c r="G12" s="6">
        <f t="shared" si="4"/>
        <v>0</v>
      </c>
      <c r="H12" s="6">
        <v>0.35</v>
      </c>
      <c r="I12" s="6">
        <v>4.8000000000000001E-2</v>
      </c>
      <c r="J12" s="6">
        <v>3.5999999999999997E-2</v>
      </c>
      <c r="K12" s="6">
        <v>0</v>
      </c>
    </row>
    <row r="13" spans="1:12" x14ac:dyDescent="0.25">
      <c r="A13" s="5" t="s">
        <v>23</v>
      </c>
      <c r="B13" s="3">
        <v>12</v>
      </c>
      <c r="C13" s="2">
        <v>11</v>
      </c>
      <c r="D13" s="6">
        <f t="shared" si="1"/>
        <v>13.999200000000002</v>
      </c>
      <c r="E13" s="6">
        <f t="shared" si="2"/>
        <v>3.0250000000000004</v>
      </c>
      <c r="F13" s="6">
        <f t="shared" si="3"/>
        <v>0</v>
      </c>
      <c r="G13" s="6">
        <f t="shared" si="4"/>
        <v>0</v>
      </c>
      <c r="H13" s="6">
        <v>1.1666000000000001</v>
      </c>
      <c r="I13" s="6">
        <v>0.27500000000000002</v>
      </c>
      <c r="J13" s="6">
        <v>0</v>
      </c>
      <c r="K13" s="6">
        <v>0</v>
      </c>
    </row>
    <row r="14" spans="1:12" x14ac:dyDescent="0.25">
      <c r="A14" s="4" t="s">
        <v>24</v>
      </c>
      <c r="B14" s="3">
        <v>15</v>
      </c>
      <c r="C14" s="1">
        <v>4</v>
      </c>
      <c r="D14" s="6">
        <f t="shared" si="1"/>
        <v>5.1000000000000005</v>
      </c>
      <c r="E14" s="6">
        <f t="shared" si="2"/>
        <v>0.2</v>
      </c>
      <c r="F14" s="6">
        <f t="shared" si="3"/>
        <v>0.153</v>
      </c>
      <c r="G14" s="6">
        <f t="shared" si="4"/>
        <v>2E-3</v>
      </c>
      <c r="H14" s="6">
        <v>0.34</v>
      </c>
      <c r="I14" s="6">
        <v>0.05</v>
      </c>
      <c r="J14" s="6">
        <v>0.03</v>
      </c>
      <c r="K14" s="6">
        <v>0.01</v>
      </c>
    </row>
    <row r="15" spans="1:12" x14ac:dyDescent="0.25">
      <c r="A15" s="5" t="s">
        <v>25</v>
      </c>
      <c r="B15" s="3">
        <v>100</v>
      </c>
      <c r="C15" s="2">
        <v>5</v>
      </c>
      <c r="D15" s="6">
        <f t="shared" si="1"/>
        <v>133</v>
      </c>
      <c r="E15" s="6">
        <f t="shared" si="2"/>
        <v>1.4000000000000001</v>
      </c>
      <c r="F15" s="6">
        <f t="shared" si="3"/>
        <v>5.1870000000000003</v>
      </c>
      <c r="G15" s="6">
        <f t="shared" si="4"/>
        <v>1.4000000000000002E-2</v>
      </c>
      <c r="H15" s="6">
        <v>1.33</v>
      </c>
      <c r="I15" s="6">
        <v>0.28000000000000003</v>
      </c>
      <c r="J15" s="6">
        <v>3.9E-2</v>
      </c>
      <c r="K15" s="6">
        <v>0.01</v>
      </c>
    </row>
    <row r="16" spans="1:12" x14ac:dyDescent="0.25">
      <c r="A16" s="4" t="s">
        <v>26</v>
      </c>
      <c r="B16" s="3">
        <v>100</v>
      </c>
      <c r="C16" s="1">
        <v>2</v>
      </c>
      <c r="D16" s="6">
        <f t="shared" si="1"/>
        <v>45</v>
      </c>
      <c r="E16" s="6">
        <f t="shared" si="2"/>
        <v>0.2</v>
      </c>
      <c r="F16" s="6">
        <f t="shared" si="3"/>
        <v>0.45</v>
      </c>
      <c r="G16" s="6">
        <f t="shared" si="4"/>
        <v>2.0000000000000001E-4</v>
      </c>
      <c r="H16" s="6">
        <v>0.45</v>
      </c>
      <c r="I16" s="6">
        <v>0.1</v>
      </c>
      <c r="J16" s="6">
        <v>0.01</v>
      </c>
      <c r="K16" s="6">
        <v>1E-3</v>
      </c>
    </row>
    <row r="17" spans="1:11" x14ac:dyDescent="0.25">
      <c r="A17" s="5" t="s">
        <v>27</v>
      </c>
      <c r="B17" s="3">
        <v>100</v>
      </c>
      <c r="C17" s="2">
        <v>1</v>
      </c>
      <c r="D17" s="6">
        <f t="shared" si="1"/>
        <v>125</v>
      </c>
      <c r="E17" s="6">
        <f t="shared" si="2"/>
        <v>0.3</v>
      </c>
      <c r="F17" s="6">
        <f t="shared" si="3"/>
        <v>1.25</v>
      </c>
      <c r="G17" s="6">
        <f t="shared" si="4"/>
        <v>0</v>
      </c>
      <c r="H17" s="6">
        <v>1.25</v>
      </c>
      <c r="I17" s="6">
        <v>0.3</v>
      </c>
      <c r="J17" s="6">
        <v>0.01</v>
      </c>
      <c r="K17" s="6">
        <v>0</v>
      </c>
    </row>
    <row r="18" spans="1:11" x14ac:dyDescent="0.25">
      <c r="A18" s="4" t="s">
        <v>28</v>
      </c>
      <c r="B18" s="3">
        <v>100</v>
      </c>
      <c r="C18" s="1">
        <v>2</v>
      </c>
      <c r="D18" s="6">
        <f t="shared" si="1"/>
        <v>30</v>
      </c>
      <c r="E18" s="6">
        <f t="shared" si="2"/>
        <v>0.16</v>
      </c>
      <c r="F18" s="6">
        <f t="shared" si="3"/>
        <v>0.18</v>
      </c>
      <c r="G18" s="6">
        <f t="shared" si="4"/>
        <v>3.2000000000000003E-4</v>
      </c>
      <c r="H18" s="6">
        <v>0.3</v>
      </c>
      <c r="I18" s="6">
        <v>0.08</v>
      </c>
      <c r="J18" s="6">
        <v>6.0000000000000001E-3</v>
      </c>
      <c r="K18" s="6">
        <v>2E-3</v>
      </c>
    </row>
    <row r="19" spans="1:11" x14ac:dyDescent="0.25">
      <c r="A19" s="5" t="s">
        <v>29</v>
      </c>
      <c r="B19" s="3">
        <v>100</v>
      </c>
      <c r="C19" s="2">
        <v>2</v>
      </c>
      <c r="D19" s="6">
        <f t="shared" si="1"/>
        <v>30</v>
      </c>
      <c r="E19" s="6">
        <f t="shared" si="2"/>
        <v>0.14000000000000001</v>
      </c>
      <c r="F19" s="6">
        <f t="shared" si="3"/>
        <v>0.26999999999999996</v>
      </c>
      <c r="G19" s="6">
        <f t="shared" si="4"/>
        <v>4.2000000000000007E-4</v>
      </c>
      <c r="H19" s="6">
        <v>0.3</v>
      </c>
      <c r="I19" s="6">
        <v>7.0000000000000007E-2</v>
      </c>
      <c r="J19" s="6">
        <v>8.9999999999999993E-3</v>
      </c>
      <c r="K19" s="6">
        <v>3.0000000000000001E-3</v>
      </c>
    </row>
    <row r="20" spans="1:11" x14ac:dyDescent="0.25">
      <c r="A20" s="4" t="s">
        <v>30</v>
      </c>
      <c r="B20" s="3">
        <v>12</v>
      </c>
      <c r="C20" s="1">
        <v>11</v>
      </c>
      <c r="D20" s="6">
        <f t="shared" si="1"/>
        <v>6.9959999999999996</v>
      </c>
      <c r="E20" s="6">
        <f t="shared" si="2"/>
        <v>0.64129999999999998</v>
      </c>
      <c r="F20" s="6">
        <f t="shared" si="3"/>
        <v>0</v>
      </c>
      <c r="G20" s="6">
        <f t="shared" si="4"/>
        <v>0</v>
      </c>
      <c r="H20" s="6">
        <v>0.58299999999999996</v>
      </c>
      <c r="I20" s="6">
        <v>5.8299999999999998E-2</v>
      </c>
      <c r="J20" s="6">
        <v>0</v>
      </c>
      <c r="K20" s="6">
        <v>0</v>
      </c>
    </row>
    <row r="21" spans="1:11" x14ac:dyDescent="0.25">
      <c r="A21" s="5" t="s">
        <v>31</v>
      </c>
      <c r="B21" s="3">
        <v>20</v>
      </c>
      <c r="C21" s="2">
        <v>14</v>
      </c>
      <c r="D21" s="6">
        <f t="shared" si="1"/>
        <v>124</v>
      </c>
      <c r="E21" s="6">
        <f t="shared" si="2"/>
        <v>2.52</v>
      </c>
      <c r="F21" s="6">
        <f t="shared" si="3"/>
        <v>17.360000000000003</v>
      </c>
      <c r="G21" s="6">
        <f t="shared" si="4"/>
        <v>1.512</v>
      </c>
      <c r="H21" s="6">
        <v>6.2</v>
      </c>
      <c r="I21" s="6">
        <v>0.18</v>
      </c>
      <c r="J21" s="6">
        <v>0.14000000000000001</v>
      </c>
      <c r="K21" s="6">
        <v>0.6</v>
      </c>
    </row>
    <row r="22" spans="1:11" x14ac:dyDescent="0.25">
      <c r="A22" s="4" t="s">
        <v>32</v>
      </c>
      <c r="B22" s="3">
        <v>50</v>
      </c>
      <c r="C22" s="1">
        <v>9</v>
      </c>
      <c r="D22" s="6">
        <f t="shared" si="1"/>
        <v>70</v>
      </c>
      <c r="E22" s="6">
        <f t="shared" si="2"/>
        <v>5.3999999999999999E-2</v>
      </c>
      <c r="F22" s="6">
        <f t="shared" si="3"/>
        <v>9.1</v>
      </c>
      <c r="G22" s="6">
        <f t="shared" si="4"/>
        <v>4.8599999999999997E-3</v>
      </c>
      <c r="H22" s="6">
        <f>[1]!Tabela1[[#This Row],[Kcal]]/50</f>
        <v>1.4</v>
      </c>
      <c r="I22" s="6">
        <f>[1]!Tabela1[[#This Row],[Carboidrato]]/50</f>
        <v>6.0000000000000001E-3</v>
      </c>
      <c r="J22" s="6">
        <f>[1]!Tabela1[[#This Row],[Proteína]]/50</f>
        <v>0.13</v>
      </c>
      <c r="K22" s="6">
        <f>[1]!Tabela1[[#This Row],[Gordura]]/50</f>
        <v>0.09</v>
      </c>
    </row>
    <row r="23" spans="1:11" x14ac:dyDescent="0.25">
      <c r="A23" s="5" t="s">
        <v>33</v>
      </c>
      <c r="B23" s="3">
        <v>33</v>
      </c>
      <c r="C23" s="2">
        <v>5</v>
      </c>
      <c r="D23" s="6">
        <f t="shared" si="1"/>
        <v>78</v>
      </c>
      <c r="E23" s="6">
        <f t="shared" si="2"/>
        <v>1.6969696969696968</v>
      </c>
      <c r="F23" s="6">
        <f t="shared" si="3"/>
        <v>11.109090909090909</v>
      </c>
      <c r="G23" s="6">
        <f t="shared" si="4"/>
        <v>6.6850321395775944E-2</v>
      </c>
      <c r="H23" s="6">
        <f>[1]!Tabela1[[#This Row],[Kcal]]/33</f>
        <v>2.3636363636363638</v>
      </c>
      <c r="I23" s="6">
        <f>[1]!Tabela1[[#This Row],[Carboidrato]]/33</f>
        <v>0.33939393939393936</v>
      </c>
      <c r="J23" s="6">
        <f>[1]!Tabela1[[#This Row],[Proteína]]/33</f>
        <v>0.14242424242424243</v>
      </c>
      <c r="K23" s="6">
        <f>[1]!Tabela1[[#This Row],[Gordura]]/33</f>
        <v>3.9393939393939398E-2</v>
      </c>
    </row>
    <row r="24" spans="1:11" x14ac:dyDescent="0.25">
      <c r="A24" s="4" t="s">
        <v>34</v>
      </c>
      <c r="B24" s="3">
        <v>30</v>
      </c>
      <c r="C24" s="1">
        <v>4</v>
      </c>
      <c r="D24" s="6">
        <f t="shared" si="1"/>
        <v>122.4</v>
      </c>
      <c r="E24" s="6">
        <f t="shared" si="2"/>
        <v>0.52</v>
      </c>
      <c r="F24" s="6">
        <f t="shared" si="3"/>
        <v>93.024000000000001</v>
      </c>
      <c r="G24" s="6">
        <f t="shared" si="4"/>
        <v>2.6000000000000002E-2</v>
      </c>
      <c r="H24" s="6">
        <v>4.08</v>
      </c>
      <c r="I24" s="6">
        <v>0.13</v>
      </c>
      <c r="J24" s="6">
        <v>0.76</v>
      </c>
      <c r="K24" s="6">
        <v>0.05</v>
      </c>
    </row>
    <row r="25" spans="1:11" x14ac:dyDescent="0.25">
      <c r="A25" s="5" t="s">
        <v>35</v>
      </c>
      <c r="B25" s="3">
        <v>30</v>
      </c>
      <c r="C25" s="2">
        <v>5</v>
      </c>
      <c r="D25" s="6">
        <f t="shared" si="1"/>
        <v>129.75</v>
      </c>
      <c r="E25" s="6">
        <f t="shared" si="2"/>
        <v>3.375</v>
      </c>
      <c r="F25" s="6">
        <f t="shared" si="3"/>
        <v>13.948124999999999</v>
      </c>
      <c r="G25" s="6">
        <f t="shared" si="4"/>
        <v>0.48937499999999995</v>
      </c>
      <c r="H25" s="6">
        <v>4.3250000000000002</v>
      </c>
      <c r="I25" s="6">
        <v>0.67500000000000004</v>
      </c>
      <c r="J25" s="6">
        <v>0.1075</v>
      </c>
      <c r="K25" s="6">
        <v>0.14499999999999999</v>
      </c>
    </row>
    <row r="26" spans="1:11" x14ac:dyDescent="0.25">
      <c r="A26" s="4" t="s">
        <v>36</v>
      </c>
      <c r="B26" s="3">
        <v>5</v>
      </c>
      <c r="C26" s="1">
        <v>6</v>
      </c>
      <c r="D26" s="6">
        <f t="shared" si="1"/>
        <v>41.550000000000004</v>
      </c>
      <c r="E26" s="6">
        <f t="shared" si="2"/>
        <v>0</v>
      </c>
      <c r="F26" s="6">
        <f t="shared" si="3"/>
        <v>0</v>
      </c>
      <c r="G26" s="6">
        <f t="shared" si="4"/>
        <v>0</v>
      </c>
      <c r="H26" s="6">
        <v>8.31</v>
      </c>
      <c r="I26" s="6">
        <v>0</v>
      </c>
      <c r="J26" s="6">
        <v>0</v>
      </c>
      <c r="K26" s="6">
        <v>0.92</v>
      </c>
    </row>
    <row r="27" spans="1:11" x14ac:dyDescent="0.25">
      <c r="A27" s="5" t="s">
        <v>37</v>
      </c>
      <c r="B27" s="3">
        <v>20</v>
      </c>
      <c r="C27" s="2">
        <v>9</v>
      </c>
      <c r="D27" s="6">
        <f t="shared" si="1"/>
        <v>52.95</v>
      </c>
      <c r="E27" s="6">
        <f t="shared" si="2"/>
        <v>0.108</v>
      </c>
      <c r="F27" s="6">
        <f t="shared" si="3"/>
        <v>6.3275250000000005</v>
      </c>
      <c r="G27" s="6">
        <f t="shared" si="4"/>
        <v>2.4948000000000001E-2</v>
      </c>
      <c r="H27" s="6">
        <f>[1]!Tabela1[[#This Row],[Kcal]]/20</f>
        <v>2.6475</v>
      </c>
      <c r="I27" s="6">
        <f>[1]!Tabela1[[#This Row],[Carboidrato]]/20</f>
        <v>1.2E-2</v>
      </c>
      <c r="J27" s="6">
        <f>[1]!Tabela1[[#This Row],[Proteína]]/20</f>
        <v>0.11950000000000001</v>
      </c>
      <c r="K27" s="6">
        <f>[1]!Tabela1[[#This Row],[Gordura]]/20</f>
        <v>0.23100000000000001</v>
      </c>
    </row>
    <row r="28" spans="1:11" x14ac:dyDescent="0.25">
      <c r="A28" s="4" t="s">
        <v>38</v>
      </c>
      <c r="B28" s="3">
        <v>30</v>
      </c>
      <c r="C28" s="1">
        <v>10</v>
      </c>
      <c r="D28" s="6">
        <f t="shared" si="1"/>
        <v>100.5</v>
      </c>
      <c r="E28" s="6">
        <f t="shared" si="2"/>
        <v>6</v>
      </c>
      <c r="F28" s="6">
        <f t="shared" si="3"/>
        <v>8.0400000000000009</v>
      </c>
      <c r="G28" s="6">
        <f t="shared" si="4"/>
        <v>0.42000000000000004</v>
      </c>
      <c r="H28" s="6">
        <v>3.35</v>
      </c>
      <c r="I28" s="6">
        <v>0.6</v>
      </c>
      <c r="J28" s="6">
        <v>0.08</v>
      </c>
      <c r="K28" s="6">
        <v>7.0000000000000007E-2</v>
      </c>
    </row>
    <row r="29" spans="1:11" x14ac:dyDescent="0.25">
      <c r="A29" s="5" t="s">
        <v>39</v>
      </c>
      <c r="B29" s="3">
        <v>10</v>
      </c>
      <c r="C29" s="2">
        <v>10</v>
      </c>
      <c r="D29" s="6">
        <f t="shared" si="1"/>
        <v>51.2</v>
      </c>
      <c r="E29" s="6">
        <f t="shared" si="2"/>
        <v>3.9000000000000004</v>
      </c>
      <c r="F29" s="6">
        <f t="shared" si="3"/>
        <v>4.3008000000000006</v>
      </c>
      <c r="G29" s="6">
        <f t="shared" si="4"/>
        <v>1.3884000000000001</v>
      </c>
      <c r="H29" s="6">
        <v>5.12</v>
      </c>
      <c r="I29" s="6">
        <v>0.39</v>
      </c>
      <c r="J29" s="6">
        <v>8.4000000000000005E-2</v>
      </c>
      <c r="K29" s="6">
        <v>0.35599999999999998</v>
      </c>
    </row>
    <row r="30" spans="1:11" x14ac:dyDescent="0.25">
      <c r="A30" s="4" t="s">
        <v>40</v>
      </c>
      <c r="B30" s="3">
        <v>20</v>
      </c>
      <c r="C30" s="1">
        <v>5</v>
      </c>
      <c r="D30" s="6">
        <f t="shared" si="1"/>
        <v>68.2</v>
      </c>
      <c r="E30" s="6">
        <f t="shared" si="2"/>
        <v>13.55</v>
      </c>
      <c r="F30" s="6">
        <f t="shared" si="3"/>
        <v>22.506</v>
      </c>
      <c r="G30" s="6">
        <f t="shared" si="4"/>
        <v>4.4715000000000007</v>
      </c>
      <c r="H30" s="6">
        <v>3.41</v>
      </c>
      <c r="I30" s="6">
        <v>2.71</v>
      </c>
      <c r="J30" s="6">
        <v>0.33</v>
      </c>
      <c r="K30" s="6">
        <v>0.33</v>
      </c>
    </row>
    <row r="31" spans="1:11" x14ac:dyDescent="0.25">
      <c r="A31" s="5" t="s">
        <v>41</v>
      </c>
      <c r="B31" s="3">
        <v>30</v>
      </c>
      <c r="C31" s="2">
        <v>2</v>
      </c>
      <c r="D31" s="6">
        <f t="shared" si="1"/>
        <v>89.7</v>
      </c>
      <c r="E31" s="6">
        <f t="shared" si="2"/>
        <v>1.58</v>
      </c>
      <c r="F31" s="6">
        <f t="shared" si="3"/>
        <v>2.7806999999999999</v>
      </c>
      <c r="G31" s="6">
        <f t="shared" si="4"/>
        <v>7.9000000000000008E-3</v>
      </c>
      <c r="H31" s="6">
        <v>2.99</v>
      </c>
      <c r="I31" s="6">
        <v>0.79</v>
      </c>
      <c r="J31" s="6">
        <v>3.1E-2</v>
      </c>
      <c r="K31" s="6">
        <v>5.0000000000000001E-3</v>
      </c>
    </row>
    <row r="32" spans="1:11" x14ac:dyDescent="0.25">
      <c r="A32" s="4" t="s">
        <v>42</v>
      </c>
      <c r="B32" s="3">
        <v>100</v>
      </c>
      <c r="C32" s="1">
        <v>2</v>
      </c>
      <c r="D32" s="6">
        <f t="shared" si="1"/>
        <v>47</v>
      </c>
      <c r="E32" s="6">
        <f t="shared" si="2"/>
        <v>0.24</v>
      </c>
      <c r="F32" s="6">
        <f t="shared" si="3"/>
        <v>0.42299999999999999</v>
      </c>
      <c r="G32" s="6">
        <f t="shared" si="4"/>
        <v>2.4000000000000001E-4</v>
      </c>
      <c r="H32" s="6">
        <v>0.47</v>
      </c>
      <c r="I32" s="6">
        <v>0.12</v>
      </c>
      <c r="J32" s="6">
        <v>8.9999999999999993E-3</v>
      </c>
      <c r="K32" s="6">
        <v>1E-3</v>
      </c>
    </row>
    <row r="33" spans="1:11" x14ac:dyDescent="0.25">
      <c r="A33" s="5" t="s">
        <v>43</v>
      </c>
      <c r="B33" s="3">
        <v>30</v>
      </c>
      <c r="C33" s="2">
        <v>2</v>
      </c>
      <c r="D33" s="6">
        <f t="shared" si="1"/>
        <v>96.3</v>
      </c>
      <c r="E33" s="6">
        <f t="shared" si="2"/>
        <v>1.66</v>
      </c>
      <c r="F33" s="6">
        <f t="shared" si="3"/>
        <v>0.28889999999999999</v>
      </c>
      <c r="G33" s="6">
        <f t="shared" si="4"/>
        <v>1.66E-3</v>
      </c>
      <c r="H33" s="6">
        <v>3.21</v>
      </c>
      <c r="I33" s="6">
        <v>0.83</v>
      </c>
      <c r="J33" s="6">
        <v>3.0000000000000001E-3</v>
      </c>
      <c r="K33" s="6">
        <v>1E-3</v>
      </c>
    </row>
    <row r="34" spans="1:11" x14ac:dyDescent="0.25">
      <c r="A34" s="4" t="s">
        <v>44</v>
      </c>
      <c r="B34" s="3">
        <v>180</v>
      </c>
      <c r="C34" s="1">
        <v>12</v>
      </c>
      <c r="D34" s="6">
        <f t="shared" si="1"/>
        <v>234</v>
      </c>
      <c r="E34" s="6">
        <f t="shared" si="2"/>
        <v>1.56</v>
      </c>
      <c r="F34" s="6">
        <f t="shared" si="3"/>
        <v>14.507999999999999</v>
      </c>
      <c r="G34" s="6">
        <f t="shared" si="4"/>
        <v>8.5800000000000001E-2</v>
      </c>
      <c r="H34" s="6">
        <v>1.3</v>
      </c>
      <c r="I34" s="6">
        <v>0.13</v>
      </c>
      <c r="J34" s="6">
        <v>6.2E-2</v>
      </c>
      <c r="K34" s="6">
        <v>5.5E-2</v>
      </c>
    </row>
    <row r="35" spans="1:11" x14ac:dyDescent="0.25">
      <c r="A35" s="5" t="s">
        <v>45</v>
      </c>
      <c r="B35" s="3">
        <v>180</v>
      </c>
      <c r="C35" s="2">
        <v>12</v>
      </c>
      <c r="D35" s="6">
        <f t="shared" si="1"/>
        <v>244.8</v>
      </c>
      <c r="E35" s="6">
        <f t="shared" si="2"/>
        <v>2.0136000000000003</v>
      </c>
      <c r="F35" s="6">
        <f t="shared" si="3"/>
        <v>15.01848</v>
      </c>
      <c r="G35" s="6">
        <f t="shared" si="4"/>
        <v>0.10068000000000002</v>
      </c>
      <c r="H35" s="6">
        <f>[1]!Tabela1[[#This Row],[Kcal]]/200</f>
        <v>1.36</v>
      </c>
      <c r="I35" s="6">
        <f>[1]!Tabela1[[#This Row],[Carboidrato]]/200</f>
        <v>0.1678</v>
      </c>
      <c r="J35" s="6">
        <f>[1]!Tabela1[[#This Row],[Proteína]]/200</f>
        <v>6.1349999999999995E-2</v>
      </c>
      <c r="K35" s="6">
        <f>[1]!Tabela1[[#This Row],[Gordura]]/200</f>
        <v>0.05</v>
      </c>
    </row>
    <row r="36" spans="1:11" x14ac:dyDescent="0.25">
      <c r="A36" s="4" t="s">
        <v>46</v>
      </c>
      <c r="B36" s="3">
        <v>180</v>
      </c>
      <c r="C36" s="1">
        <v>12</v>
      </c>
      <c r="D36" s="6">
        <f t="shared" si="1"/>
        <v>234</v>
      </c>
      <c r="E36" s="6">
        <f t="shared" si="2"/>
        <v>2.0999999999999996</v>
      </c>
      <c r="F36" s="6">
        <f t="shared" si="3"/>
        <v>5.8500000000000005</v>
      </c>
      <c r="G36" s="6">
        <f t="shared" si="4"/>
        <v>0.12599999999999997</v>
      </c>
      <c r="H36" s="6">
        <f>[1]!Tabela1[[#This Row],[Kcal]]/200</f>
        <v>1.3</v>
      </c>
      <c r="I36" s="6">
        <f>[1]!Tabela1[[#This Row],[Carboidrato]]/200</f>
        <v>0.17499999999999999</v>
      </c>
      <c r="J36" s="6">
        <f>[1]!Tabela1[[#This Row],[Proteína]]/200</f>
        <v>2.5000000000000001E-2</v>
      </c>
      <c r="K36" s="6">
        <f>[1]!Tabela1[[#This Row],[Gordura]]/200</f>
        <v>0.06</v>
      </c>
    </row>
    <row r="37" spans="1:11" x14ac:dyDescent="0.25">
      <c r="A37" s="5" t="s">
        <v>47</v>
      </c>
      <c r="B37" s="3">
        <v>30</v>
      </c>
      <c r="C37" s="2">
        <v>4</v>
      </c>
      <c r="D37" s="6">
        <f t="shared" si="1"/>
        <v>54.900000000000006</v>
      </c>
      <c r="E37" s="6">
        <f t="shared" si="2"/>
        <v>0.17199999999999999</v>
      </c>
      <c r="F37" s="6">
        <f t="shared" si="3"/>
        <v>5.4900000000000011</v>
      </c>
      <c r="G37" s="6">
        <f t="shared" si="4"/>
        <v>3.0959999999999998E-2</v>
      </c>
      <c r="H37" s="6">
        <v>1.83</v>
      </c>
      <c r="I37" s="6">
        <v>4.2999999999999997E-2</v>
      </c>
      <c r="J37" s="6">
        <v>0.1</v>
      </c>
      <c r="K37" s="6">
        <v>0.18</v>
      </c>
    </row>
    <row r="38" spans="1:11" x14ac:dyDescent="0.25">
      <c r="A38" s="4" t="s">
        <v>48</v>
      </c>
      <c r="B38" s="3">
        <v>100</v>
      </c>
      <c r="C38" s="1">
        <v>1</v>
      </c>
      <c r="D38" s="6">
        <f t="shared" si="1"/>
        <v>80.100000000000009</v>
      </c>
      <c r="E38" s="6">
        <f t="shared" si="2"/>
        <v>0.19</v>
      </c>
      <c r="F38" s="6">
        <f t="shared" si="3"/>
        <v>0.72089999999999999</v>
      </c>
      <c r="G38" s="6">
        <f t="shared" si="4"/>
        <v>0</v>
      </c>
      <c r="H38" s="6">
        <v>0.80100000000000005</v>
      </c>
      <c r="I38" s="6">
        <v>0.19</v>
      </c>
      <c r="J38" s="6">
        <v>8.9999999999999993E-3</v>
      </c>
      <c r="K38" s="6">
        <v>0</v>
      </c>
    </row>
    <row r="39" spans="1:11" x14ac:dyDescent="0.25">
      <c r="A39" s="5" t="s">
        <v>49</v>
      </c>
      <c r="B39" s="3">
        <v>100</v>
      </c>
      <c r="C39" s="2">
        <v>7</v>
      </c>
      <c r="D39" s="6">
        <f t="shared" si="1"/>
        <v>169.79999999999998</v>
      </c>
      <c r="E39" s="6">
        <f t="shared" si="2"/>
        <v>0</v>
      </c>
      <c r="F39" s="6">
        <f t="shared" si="3"/>
        <v>32.7714</v>
      </c>
      <c r="G39" s="6">
        <f t="shared" si="4"/>
        <v>0</v>
      </c>
      <c r="H39" s="6">
        <v>1.698</v>
      </c>
      <c r="I39" s="6">
        <v>0</v>
      </c>
      <c r="J39" s="6">
        <v>0.193</v>
      </c>
      <c r="K39" s="6">
        <v>9.7000000000000003E-2</v>
      </c>
    </row>
    <row r="40" spans="1:11" x14ac:dyDescent="0.25">
      <c r="A40" s="4" t="s">
        <v>50</v>
      </c>
      <c r="B40" s="3">
        <v>100</v>
      </c>
      <c r="C40" s="1">
        <v>2</v>
      </c>
      <c r="D40" s="6">
        <f t="shared" si="1"/>
        <v>50</v>
      </c>
      <c r="E40" s="6">
        <f t="shared" si="2"/>
        <v>0.26</v>
      </c>
      <c r="F40" s="6">
        <f t="shared" si="3"/>
        <v>0.25</v>
      </c>
      <c r="G40" s="6">
        <f t="shared" si="4"/>
        <v>2.6000000000000003E-4</v>
      </c>
      <c r="H40" s="6">
        <v>0.5</v>
      </c>
      <c r="I40" s="6">
        <v>0.13</v>
      </c>
      <c r="J40" s="6">
        <v>5.0000000000000001E-3</v>
      </c>
      <c r="K40" s="6">
        <v>1E-3</v>
      </c>
    </row>
    <row r="41" spans="1:11" x14ac:dyDescent="0.25">
      <c r="A41" s="5" t="s">
        <v>51</v>
      </c>
      <c r="B41" s="3">
        <v>100</v>
      </c>
      <c r="C41" s="2">
        <v>5</v>
      </c>
      <c r="D41" s="6">
        <f t="shared" si="1"/>
        <v>241</v>
      </c>
      <c r="E41" s="6">
        <f t="shared" si="2"/>
        <v>3</v>
      </c>
      <c r="F41" s="6">
        <f t="shared" si="3"/>
        <v>0</v>
      </c>
      <c r="G41" s="6">
        <f t="shared" si="4"/>
        <v>0</v>
      </c>
      <c r="H41" s="6">
        <v>2.41</v>
      </c>
      <c r="I41" s="6">
        <v>0.6</v>
      </c>
      <c r="J41" s="6">
        <v>0</v>
      </c>
      <c r="K41" s="6">
        <v>0</v>
      </c>
    </row>
    <row r="42" spans="1:11" x14ac:dyDescent="0.25">
      <c r="A42" s="4" t="s">
        <v>52</v>
      </c>
      <c r="B42" s="3">
        <v>100</v>
      </c>
      <c r="C42" s="1">
        <v>2</v>
      </c>
      <c r="D42" s="6">
        <f t="shared" si="1"/>
        <v>160</v>
      </c>
      <c r="E42" s="6">
        <f t="shared" si="2"/>
        <v>0.18</v>
      </c>
      <c r="F42" s="6">
        <f t="shared" si="3"/>
        <v>3.2</v>
      </c>
      <c r="G42" s="6">
        <f t="shared" si="4"/>
        <v>2.7E-2</v>
      </c>
      <c r="H42" s="6">
        <v>1.6</v>
      </c>
      <c r="I42" s="6">
        <v>0.09</v>
      </c>
      <c r="J42" s="6">
        <v>0.02</v>
      </c>
      <c r="K42" s="6">
        <v>0.15</v>
      </c>
    </row>
    <row r="43" spans="1:11" x14ac:dyDescent="0.25">
      <c r="A43" s="5" t="s">
        <v>53</v>
      </c>
      <c r="B43" s="3">
        <v>50</v>
      </c>
      <c r="C43" s="2">
        <v>5</v>
      </c>
      <c r="D43" s="6">
        <f t="shared" si="1"/>
        <v>155</v>
      </c>
      <c r="E43" s="6">
        <f t="shared" si="2"/>
        <v>2.6</v>
      </c>
      <c r="F43" s="6">
        <f t="shared" si="3"/>
        <v>17.05</v>
      </c>
      <c r="G43" s="6">
        <f t="shared" si="4"/>
        <v>0.156</v>
      </c>
      <c r="H43" s="6">
        <v>3.1</v>
      </c>
      <c r="I43" s="6">
        <v>0.52</v>
      </c>
      <c r="J43" s="6">
        <v>0.11</v>
      </c>
      <c r="K43" s="6">
        <v>0.06</v>
      </c>
    </row>
    <row r="44" spans="1:11" x14ac:dyDescent="0.25">
      <c r="A44" s="4" t="s">
        <v>54</v>
      </c>
      <c r="B44" s="3">
        <v>15</v>
      </c>
      <c r="C44" s="1">
        <v>6</v>
      </c>
      <c r="D44" s="6">
        <f t="shared" si="1"/>
        <v>90.899999999999991</v>
      </c>
      <c r="E44" s="6">
        <f t="shared" si="2"/>
        <v>1.2000000000000002</v>
      </c>
      <c r="F44" s="6">
        <f t="shared" si="3"/>
        <v>24.8157</v>
      </c>
      <c r="G44" s="6">
        <f t="shared" si="4"/>
        <v>0.56400000000000006</v>
      </c>
      <c r="H44" s="6">
        <v>6.06</v>
      </c>
      <c r="I44" s="6">
        <v>0.2</v>
      </c>
      <c r="J44" s="6">
        <v>0.27300000000000002</v>
      </c>
      <c r="K44" s="6">
        <v>0.47</v>
      </c>
    </row>
    <row r="45" spans="1:11" x14ac:dyDescent="0.25">
      <c r="A45" s="5" t="s">
        <v>55</v>
      </c>
      <c r="B45" s="3">
        <v>30</v>
      </c>
      <c r="C45" s="2">
        <v>4</v>
      </c>
      <c r="D45" s="6">
        <f t="shared" si="1"/>
        <v>156</v>
      </c>
      <c r="E45" s="6">
        <f t="shared" si="2"/>
        <v>1.6</v>
      </c>
      <c r="F45" s="6">
        <f t="shared" si="3"/>
        <v>43.680000000000007</v>
      </c>
      <c r="G45" s="6">
        <f t="shared" si="4"/>
        <v>0.44800000000000006</v>
      </c>
      <c r="H45" s="6">
        <v>5.2</v>
      </c>
      <c r="I45" s="6">
        <v>0.4</v>
      </c>
      <c r="J45" s="6">
        <v>0.28000000000000003</v>
      </c>
      <c r="K45" s="6">
        <v>0.28000000000000003</v>
      </c>
    </row>
    <row r="46" spans="1:11" x14ac:dyDescent="0.25">
      <c r="A46" s="4" t="s">
        <v>56</v>
      </c>
      <c r="B46" s="3">
        <v>30</v>
      </c>
      <c r="C46" s="1">
        <v>4</v>
      </c>
      <c r="D46" s="6">
        <f t="shared" si="1"/>
        <v>102</v>
      </c>
      <c r="E46" s="6">
        <f t="shared" si="2"/>
        <v>2</v>
      </c>
      <c r="F46" s="6">
        <f t="shared" si="3"/>
        <v>33.15</v>
      </c>
      <c r="G46" s="6">
        <f t="shared" si="4"/>
        <v>0</v>
      </c>
      <c r="H46" s="6">
        <v>3.4</v>
      </c>
      <c r="I46" s="6">
        <v>0.5</v>
      </c>
      <c r="J46" s="6">
        <v>0.32500000000000001</v>
      </c>
      <c r="K46" s="6">
        <v>0</v>
      </c>
    </row>
    <row r="47" spans="1:11" x14ac:dyDescent="0.25">
      <c r="A47" s="5" t="s">
        <v>57</v>
      </c>
      <c r="B47" s="3">
        <v>30</v>
      </c>
      <c r="C47" s="2">
        <v>5</v>
      </c>
      <c r="D47" s="6">
        <f t="shared" si="1"/>
        <v>109.80000000000001</v>
      </c>
      <c r="E47" s="6">
        <f t="shared" si="2"/>
        <v>4</v>
      </c>
      <c r="F47" s="6">
        <f t="shared" si="3"/>
        <v>6.5880000000000001</v>
      </c>
      <c r="G47" s="6">
        <f t="shared" si="4"/>
        <v>5.6000000000000001E-2</v>
      </c>
      <c r="H47" s="6">
        <v>3.66</v>
      </c>
      <c r="I47" s="6">
        <v>0.8</v>
      </c>
      <c r="J47" s="6">
        <v>0.06</v>
      </c>
      <c r="K47" s="6">
        <v>1.4E-2</v>
      </c>
    </row>
    <row r="48" spans="1:11" x14ac:dyDescent="0.25">
      <c r="A48" s="4" t="s">
        <v>58</v>
      </c>
      <c r="B48" s="3">
        <v>10</v>
      </c>
      <c r="C48" s="1">
        <v>4</v>
      </c>
      <c r="D48" s="6">
        <f t="shared" si="1"/>
        <v>40</v>
      </c>
      <c r="E48" s="6">
        <f t="shared" si="2"/>
        <v>0.4</v>
      </c>
      <c r="F48" s="6">
        <f t="shared" si="3"/>
        <v>11.6</v>
      </c>
      <c r="G48" s="6">
        <f t="shared" si="4"/>
        <v>0.10800000000000001</v>
      </c>
      <c r="H48" s="6">
        <v>4</v>
      </c>
      <c r="I48" s="6">
        <v>0.1</v>
      </c>
      <c r="J48" s="6">
        <v>0.28999999999999998</v>
      </c>
      <c r="K48" s="6">
        <v>0.27</v>
      </c>
    </row>
    <row r="49" spans="1:11" x14ac:dyDescent="0.25">
      <c r="A49" s="5" t="s">
        <v>59</v>
      </c>
      <c r="B49" s="3">
        <v>20</v>
      </c>
      <c r="C49" s="2">
        <v>4</v>
      </c>
      <c r="D49" s="6">
        <f t="shared" si="1"/>
        <v>63.6</v>
      </c>
      <c r="E49" s="6">
        <f t="shared" si="2"/>
        <v>9.8799999999999999E-2</v>
      </c>
      <c r="F49" s="6">
        <f t="shared" si="3"/>
        <v>13.7376</v>
      </c>
      <c r="G49" s="6">
        <f t="shared" si="4"/>
        <v>2.4304799999999998E-2</v>
      </c>
      <c r="H49" s="6">
        <v>3.18</v>
      </c>
      <c r="I49" s="6">
        <v>2.47E-2</v>
      </c>
      <c r="J49" s="6">
        <v>0.216</v>
      </c>
      <c r="K49" s="6">
        <v>0.246</v>
      </c>
    </row>
    <row r="50" spans="1:11" x14ac:dyDescent="0.25">
      <c r="A50" s="4" t="s">
        <v>60</v>
      </c>
      <c r="B50" s="3">
        <v>30</v>
      </c>
      <c r="C50" s="1">
        <v>15</v>
      </c>
      <c r="D50" s="6">
        <f t="shared" si="1"/>
        <v>108</v>
      </c>
      <c r="E50" s="6">
        <f t="shared" si="2"/>
        <v>135</v>
      </c>
      <c r="F50" s="6">
        <f t="shared" si="3"/>
        <v>0</v>
      </c>
      <c r="G50" s="6">
        <f t="shared" si="4"/>
        <v>0</v>
      </c>
      <c r="H50" s="6">
        <v>3.6</v>
      </c>
      <c r="I50" s="6">
        <v>9</v>
      </c>
      <c r="J50" s="6">
        <v>0</v>
      </c>
      <c r="K50" s="6">
        <v>0</v>
      </c>
    </row>
    <row r="51" spans="1:11" x14ac:dyDescent="0.25">
      <c r="A51" s="5" t="s">
        <v>61</v>
      </c>
      <c r="B51" s="3">
        <v>33</v>
      </c>
      <c r="C51" s="2">
        <v>5</v>
      </c>
      <c r="D51" s="6">
        <f t="shared" si="1"/>
        <v>86.13</v>
      </c>
      <c r="E51" s="6">
        <f t="shared" si="2"/>
        <v>2.3000000000000003</v>
      </c>
      <c r="F51" s="6">
        <f t="shared" si="3"/>
        <v>9.5604300000000002</v>
      </c>
      <c r="G51" s="6">
        <f t="shared" si="4"/>
        <v>6.9000000000000006E-2</v>
      </c>
      <c r="H51" s="6">
        <v>2.61</v>
      </c>
      <c r="I51" s="6">
        <v>0.46</v>
      </c>
      <c r="J51" s="6">
        <v>0.111</v>
      </c>
      <c r="K51" s="6">
        <v>0.03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Rodolfo Brambilla</dc:creator>
  <cp:lastModifiedBy>João Rodolfo Brambilla</cp:lastModifiedBy>
  <dcterms:created xsi:type="dcterms:W3CDTF">2024-10-07T13:47:47Z</dcterms:created>
  <dcterms:modified xsi:type="dcterms:W3CDTF">2024-10-07T14:23:04Z</dcterms:modified>
</cp:coreProperties>
</file>