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nuniversity-my.sharepoint.com/personal/jbuckner5_elon_edu/Documents/Fall 2024/Stats Practicum/DLH Data Files/Copy of SD Mice/"/>
    </mc:Choice>
  </mc:AlternateContent>
  <xr:revisionPtr revIDLastSave="138" documentId="11_96062D780A15593E923EC30A0469A23417431AA7" xr6:coauthVersionLast="47" xr6:coauthVersionMax="47" xr10:uidLastSave="{9F3E025E-1B84-E44D-81B4-300D020C648F}"/>
  <bookViews>
    <workbookView xWindow="0" yWindow="500" windowWidth="28800" windowHeight="16180" firstSheet="1" activeTab="1" xr2:uid="{00000000-000D-0000-FFFF-FFFF00000000}"/>
  </bookViews>
  <sheets>
    <sheet name="Key to Column Labels" sheetId="1" r:id="rId1"/>
    <sheet name="Data" sheetId="2" r:id="rId2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L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0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8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6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4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2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</calcChain>
</file>

<file path=xl/sharedStrings.xml><?xml version="1.0" encoding="utf-8"?>
<sst xmlns="http://schemas.openxmlformats.org/spreadsheetml/2006/main" count="680" uniqueCount="57">
  <si>
    <t>Column Label</t>
  </si>
  <si>
    <t>Explanation of Column Label</t>
  </si>
  <si>
    <t/>
  </si>
  <si>
    <t>3-Month Dosed-Water Toxicity Study of Vanadyl Sulfate (C08004) in B6C3F1/N Mice (49507-H)</t>
  </si>
  <si>
    <t>NTP Study Number</t>
  </si>
  <si>
    <t>NTP study number</t>
  </si>
  <si>
    <t>TOX</t>
  </si>
  <si>
    <t>Concentration</t>
  </si>
  <si>
    <t>Dose in mg/L</t>
  </si>
  <si>
    <t>C08004-04</t>
  </si>
  <si>
    <t>Animal ID</t>
  </si>
  <si>
    <t>Animal number</t>
  </si>
  <si>
    <t>01/28/2022</t>
  </si>
  <si>
    <t>Sex</t>
  </si>
  <si>
    <t>Selection</t>
  </si>
  <si>
    <t>Cohort assigned</t>
  </si>
  <si>
    <t>Removal Day</t>
  </si>
  <si>
    <t>Day animal was removed from study (SD = Study day; )</t>
  </si>
  <si>
    <t>Left Epididymis</t>
  </si>
  <si>
    <t>Left Epididymis weight in grams</t>
  </si>
  <si>
    <t>Right Epididymis</t>
  </si>
  <si>
    <t>Right Epididymis weight in grams</t>
  </si>
  <si>
    <t>Heart</t>
  </si>
  <si>
    <t>Heart weight in grams</t>
  </si>
  <si>
    <t>Kidney-Left</t>
  </si>
  <si>
    <t>Left Kidney weight in grams</t>
  </si>
  <si>
    <t>Kidney-Right</t>
  </si>
  <si>
    <t>Right Kidney weight in grams</t>
  </si>
  <si>
    <t>Liver</t>
  </si>
  <si>
    <t>Liver weight in grams</t>
  </si>
  <si>
    <t>Lungs</t>
  </si>
  <si>
    <t>Lungs weight in grams</t>
  </si>
  <si>
    <t>Ovary-Left</t>
  </si>
  <si>
    <t>Left Ovary weight in grams</t>
  </si>
  <si>
    <t>Ovary-Right</t>
  </si>
  <si>
    <t>Right Ovary weight in grams</t>
  </si>
  <si>
    <t>Terminal Body Weight</t>
  </si>
  <si>
    <t>Terminal body weight in grams</t>
  </si>
  <si>
    <t>Testis Left</t>
  </si>
  <si>
    <t>Left Testis weight in grams</t>
  </si>
  <si>
    <t>Testis Right</t>
  </si>
  <si>
    <t>Right Testis weight  in grams</t>
  </si>
  <si>
    <t>Thymus</t>
  </si>
  <si>
    <t>Thymus weight in grams</t>
  </si>
  <si>
    <t>NA indicates Not Applicable</t>
  </si>
  <si>
    <t>Group</t>
  </si>
  <si>
    <t>Chemical</t>
  </si>
  <si>
    <t>Vanadyl Sulfate</t>
  </si>
  <si>
    <t>Male</t>
  </si>
  <si>
    <t>Core Males</t>
  </si>
  <si>
    <t>SD91</t>
  </si>
  <si>
    <t>SD92</t>
  </si>
  <si>
    <t>Female</t>
  </si>
  <si>
    <t>Core Females</t>
  </si>
  <si>
    <t>NA</t>
  </si>
  <si>
    <t>Liver_Relative_Weight</t>
  </si>
  <si>
    <t>Lung_Relative_Weight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</si>
</sst>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6.33203125" bestFit="1" customWidth="1"/>
    <col min="2" max="2" width="52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2</v>
      </c>
      <c r="D2" t="s">
        <v>6</v>
      </c>
    </row>
    <row r="3" spans="1:4" x14ac:dyDescent="0.2">
      <c r="A3" t="s">
        <v>7</v>
      </c>
      <c r="B3" t="s">
        <v>8</v>
      </c>
      <c r="C3" t="s">
        <v>2</v>
      </c>
      <c r="D3" t="s">
        <v>9</v>
      </c>
    </row>
    <row r="4" spans="1:4" x14ac:dyDescent="0.2">
      <c r="A4" t="s">
        <v>10</v>
      </c>
      <c r="B4" t="s">
        <v>11</v>
      </c>
      <c r="C4" t="s">
        <v>2</v>
      </c>
      <c r="D4" t="s">
        <v>12</v>
      </c>
    </row>
    <row r="5" spans="1:4" x14ac:dyDescent="0.2">
      <c r="A5" t="s">
        <v>13</v>
      </c>
      <c r="B5" t="s">
        <v>13</v>
      </c>
      <c r="C5" t="s">
        <v>2</v>
      </c>
    </row>
    <row r="6" spans="1:4" x14ac:dyDescent="0.2">
      <c r="A6" t="s">
        <v>14</v>
      </c>
      <c r="B6" t="s">
        <v>15</v>
      </c>
      <c r="C6" t="s">
        <v>2</v>
      </c>
    </row>
    <row r="7" spans="1:4" x14ac:dyDescent="0.2">
      <c r="A7" t="s">
        <v>16</v>
      </c>
      <c r="B7" t="s">
        <v>17</v>
      </c>
      <c r="C7" t="s">
        <v>2</v>
      </c>
    </row>
    <row r="8" spans="1:4" x14ac:dyDescent="0.2">
      <c r="A8" t="s">
        <v>18</v>
      </c>
      <c r="B8" t="s">
        <v>19</v>
      </c>
      <c r="C8" t="s">
        <v>2</v>
      </c>
    </row>
    <row r="9" spans="1:4" x14ac:dyDescent="0.2">
      <c r="A9" t="s">
        <v>20</v>
      </c>
      <c r="B9" t="s">
        <v>21</v>
      </c>
      <c r="C9" t="s">
        <v>2</v>
      </c>
    </row>
    <row r="10" spans="1:4" x14ac:dyDescent="0.2">
      <c r="A10" t="s">
        <v>22</v>
      </c>
      <c r="B10" t="s">
        <v>23</v>
      </c>
      <c r="C10" t="s">
        <v>2</v>
      </c>
    </row>
    <row r="11" spans="1:4" x14ac:dyDescent="0.2">
      <c r="A11" t="s">
        <v>24</v>
      </c>
      <c r="B11" t="s">
        <v>25</v>
      </c>
      <c r="C11" t="s">
        <v>2</v>
      </c>
    </row>
    <row r="12" spans="1:4" x14ac:dyDescent="0.2">
      <c r="A12" t="s">
        <v>26</v>
      </c>
      <c r="B12" t="s">
        <v>27</v>
      </c>
      <c r="C12" t="s">
        <v>2</v>
      </c>
    </row>
    <row r="13" spans="1:4" x14ac:dyDescent="0.2">
      <c r="A13" t="s">
        <v>28</v>
      </c>
      <c r="B13" t="s">
        <v>29</v>
      </c>
      <c r="C13" t="s">
        <v>2</v>
      </c>
    </row>
    <row r="14" spans="1:4" x14ac:dyDescent="0.2">
      <c r="A14" t="s">
        <v>30</v>
      </c>
      <c r="B14" t="s">
        <v>31</v>
      </c>
      <c r="C14" t="s">
        <v>2</v>
      </c>
    </row>
    <row r="15" spans="1:4" x14ac:dyDescent="0.2">
      <c r="A15" t="s">
        <v>32</v>
      </c>
      <c r="B15" t="s">
        <v>33</v>
      </c>
      <c r="C15" t="s">
        <v>2</v>
      </c>
    </row>
    <row r="16" spans="1:4" x14ac:dyDescent="0.2">
      <c r="A16" t="s">
        <v>34</v>
      </c>
      <c r="B16" t="s">
        <v>35</v>
      </c>
      <c r="C16" t="s">
        <v>2</v>
      </c>
    </row>
    <row r="17" spans="1:3" x14ac:dyDescent="0.2">
      <c r="A17" t="s">
        <v>36</v>
      </c>
      <c r="B17" t="s">
        <v>37</v>
      </c>
      <c r="C17" t="s">
        <v>2</v>
      </c>
    </row>
    <row r="18" spans="1:3" x14ac:dyDescent="0.2">
      <c r="A18" t="s">
        <v>38</v>
      </c>
      <c r="B18" t="s">
        <v>39</v>
      </c>
      <c r="C18" t="s">
        <v>2</v>
      </c>
    </row>
    <row r="19" spans="1:3" x14ac:dyDescent="0.2">
      <c r="A19" t="s">
        <v>40</v>
      </c>
      <c r="B19" t="s">
        <v>41</v>
      </c>
      <c r="C19" t="s">
        <v>2</v>
      </c>
    </row>
    <row r="20" spans="1:3" x14ac:dyDescent="0.2">
      <c r="A20" t="s">
        <v>42</v>
      </c>
      <c r="B20" t="s">
        <v>43</v>
      </c>
      <c r="C20" t="s">
        <v>2</v>
      </c>
    </row>
    <row r="21" spans="1:3" x14ac:dyDescent="0.2">
      <c r="A21" t="s">
        <v>2</v>
      </c>
    </row>
    <row r="22" spans="1:3" x14ac:dyDescent="0.2">
      <c r="A22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1"/>
  <sheetViews>
    <sheetView tabSelected="1" workbookViewId="0">
      <selection activeCell="O3" sqref="O3"/>
    </sheetView>
  </sheetViews>
  <sheetFormatPr baseColWidth="10" defaultColWidth="8.83203125" defaultRowHeight="15" x14ac:dyDescent="0.2"/>
  <cols>
    <col min="1" max="1" width="18.33203125" bestFit="1" customWidth="1"/>
    <col min="2" max="2" width="18.33203125" customWidth="1"/>
    <col min="3" max="3" width="13.83203125" bestFit="1" customWidth="1"/>
    <col min="4" max="4" width="16.83203125" customWidth="1"/>
    <col min="5" max="5" width="9.83203125" bestFit="1" customWidth="1"/>
    <col min="6" max="6" width="7.5" bestFit="1" customWidth="1"/>
    <col min="7" max="7" width="13.5" bestFit="1" customWidth="1"/>
    <col min="8" max="8" width="13.1640625" bestFit="1" customWidth="1"/>
    <col min="9" max="9" width="7.1640625" customWidth="1"/>
    <col min="10" max="10" width="8.33203125" customWidth="1"/>
    <col min="11" max="11" width="21.5" bestFit="1" customWidth="1"/>
    <col min="12" max="12" width="21.83203125" customWidth="1"/>
    <col min="13" max="13" width="18" customWidth="1"/>
    <col min="14" max="14" width="8.33203125" bestFit="1" customWidth="1"/>
  </cols>
  <sheetData>
    <row r="1" spans="1:13" s="1" customFormat="1" x14ac:dyDescent="0.2">
      <c r="A1" s="1" t="s">
        <v>4</v>
      </c>
      <c r="B1" s="1" t="s">
        <v>45</v>
      </c>
      <c r="C1" s="1" t="s">
        <v>7</v>
      </c>
      <c r="D1" s="1" t="s">
        <v>46</v>
      </c>
      <c r="E1" s="1" t="s">
        <v>10</v>
      </c>
      <c r="F1" s="1" t="s">
        <v>13</v>
      </c>
      <c r="G1" s="1" t="s">
        <v>14</v>
      </c>
      <c r="H1" s="1" t="s">
        <v>16</v>
      </c>
      <c r="I1" s="1" t="s">
        <v>28</v>
      </c>
      <c r="J1" s="1" t="s">
        <v>30</v>
      </c>
      <c r="K1" s="1" t="s">
        <v>36</v>
      </c>
      <c r="L1" s="1" t="s">
        <v>55</v>
      </c>
      <c r="M1" s="1" t="s">
        <v>56</v>
      </c>
    </row>
    <row r="2" spans="1:13" x14ac:dyDescent="0.2">
      <c r="A2" t="s">
        <v>9</v>
      </c>
      <c r="B2">
        <f>IF(C2=0,1)</f>
        <v>1</v>
      </c>
      <c r="C2">
        <v>0</v>
      </c>
      <c r="D2" t="s">
        <v>47</v>
      </c>
      <c r="E2">
        <v>1</v>
      </c>
      <c r="F2" t="s">
        <v>48</v>
      </c>
      <c r="G2" t="s">
        <v>49</v>
      </c>
      <c r="H2" t="s">
        <v>50</v>
      </c>
      <c r="I2">
        <v>1.43</v>
      </c>
      <c r="J2">
        <v>0.25</v>
      </c>
      <c r="K2">
        <v>34.299999999999997</v>
      </c>
      <c r="L2" s="2">
        <f>(I2*1000)/K2</f>
        <v>41.690962099125365</v>
      </c>
      <c r="M2" s="2">
        <f>(J2*1000)/K2</f>
        <v>7.2886297376093303</v>
      </c>
    </row>
    <row r="3" spans="1:13" x14ac:dyDescent="0.2">
      <c r="A3" t="s">
        <v>9</v>
      </c>
      <c r="B3">
        <f t="shared" ref="B3:B21" si="0">IF(C3=0,1)</f>
        <v>1</v>
      </c>
      <c r="C3">
        <v>0</v>
      </c>
      <c r="D3" t="s">
        <v>47</v>
      </c>
      <c r="E3">
        <v>2</v>
      </c>
      <c r="F3" t="s">
        <v>48</v>
      </c>
      <c r="G3" t="s">
        <v>49</v>
      </c>
      <c r="H3" t="s">
        <v>50</v>
      </c>
      <c r="I3">
        <v>1.64</v>
      </c>
      <c r="J3">
        <v>0.3</v>
      </c>
      <c r="K3">
        <v>38.5</v>
      </c>
      <c r="L3" s="2">
        <f t="shared" ref="L3:L66" si="1">(I3*1000)/K3</f>
        <v>42.597402597402599</v>
      </c>
      <c r="M3" s="2">
        <f t="shared" ref="M3:M66" si="2">(J3*1000)/K3</f>
        <v>7.7922077922077921</v>
      </c>
    </row>
    <row r="4" spans="1:13" x14ac:dyDescent="0.2">
      <c r="A4" t="s">
        <v>9</v>
      </c>
      <c r="B4">
        <f t="shared" si="0"/>
        <v>1</v>
      </c>
      <c r="C4">
        <v>0</v>
      </c>
      <c r="D4" t="s">
        <v>47</v>
      </c>
      <c r="E4">
        <v>3</v>
      </c>
      <c r="F4" t="s">
        <v>48</v>
      </c>
      <c r="G4" t="s">
        <v>49</v>
      </c>
      <c r="H4" t="s">
        <v>51</v>
      </c>
      <c r="I4">
        <v>1.5</v>
      </c>
      <c r="J4">
        <v>0.19</v>
      </c>
      <c r="K4">
        <v>34.799999999999997</v>
      </c>
      <c r="L4" s="2">
        <f t="shared" si="1"/>
        <v>43.103448275862071</v>
      </c>
      <c r="M4" s="2">
        <f t="shared" si="2"/>
        <v>5.4597701149425291</v>
      </c>
    </row>
    <row r="5" spans="1:13" x14ac:dyDescent="0.2">
      <c r="A5" t="s">
        <v>9</v>
      </c>
      <c r="B5">
        <f t="shared" si="0"/>
        <v>1</v>
      </c>
      <c r="C5">
        <v>0</v>
      </c>
      <c r="D5" t="s">
        <v>47</v>
      </c>
      <c r="E5">
        <v>4</v>
      </c>
      <c r="F5" t="s">
        <v>48</v>
      </c>
      <c r="G5" t="s">
        <v>49</v>
      </c>
      <c r="H5" t="s">
        <v>50</v>
      </c>
      <c r="I5">
        <v>1.43</v>
      </c>
      <c r="J5">
        <v>0.23</v>
      </c>
      <c r="K5">
        <v>32.4</v>
      </c>
      <c r="L5" s="2">
        <f t="shared" si="1"/>
        <v>44.135802469135804</v>
      </c>
      <c r="M5" s="2">
        <f t="shared" si="2"/>
        <v>7.0987654320987659</v>
      </c>
    </row>
    <row r="6" spans="1:13" x14ac:dyDescent="0.2">
      <c r="A6" t="s">
        <v>9</v>
      </c>
      <c r="B6">
        <f t="shared" si="0"/>
        <v>1</v>
      </c>
      <c r="C6">
        <v>0</v>
      </c>
      <c r="D6" t="s">
        <v>47</v>
      </c>
      <c r="E6">
        <v>5</v>
      </c>
      <c r="F6" t="s">
        <v>48</v>
      </c>
      <c r="G6" t="s">
        <v>49</v>
      </c>
      <c r="H6" t="s">
        <v>51</v>
      </c>
      <c r="I6">
        <v>1.75</v>
      </c>
      <c r="J6">
        <v>0.26</v>
      </c>
      <c r="K6">
        <v>41.1</v>
      </c>
      <c r="L6" s="2">
        <f t="shared" si="1"/>
        <v>42.579075425790755</v>
      </c>
      <c r="M6" s="2">
        <f t="shared" si="2"/>
        <v>6.32603406326034</v>
      </c>
    </row>
    <row r="7" spans="1:13" x14ac:dyDescent="0.2">
      <c r="A7" t="s">
        <v>9</v>
      </c>
      <c r="B7">
        <f t="shared" si="0"/>
        <v>1</v>
      </c>
      <c r="C7">
        <v>0</v>
      </c>
      <c r="D7" t="s">
        <v>47</v>
      </c>
      <c r="E7">
        <v>6</v>
      </c>
      <c r="F7" t="s">
        <v>48</v>
      </c>
      <c r="G7" t="s">
        <v>49</v>
      </c>
      <c r="H7" t="s">
        <v>50</v>
      </c>
      <c r="I7">
        <v>1.66</v>
      </c>
      <c r="J7">
        <v>0.25</v>
      </c>
      <c r="K7">
        <v>39.299999999999997</v>
      </c>
      <c r="L7" s="2">
        <f t="shared" si="1"/>
        <v>42.239185750636132</v>
      </c>
      <c r="M7" s="2">
        <f t="shared" si="2"/>
        <v>6.3613231552162857</v>
      </c>
    </row>
    <row r="8" spans="1:13" x14ac:dyDescent="0.2">
      <c r="A8" t="s">
        <v>9</v>
      </c>
      <c r="B8">
        <f t="shared" si="0"/>
        <v>1</v>
      </c>
      <c r="C8">
        <v>0</v>
      </c>
      <c r="D8" t="s">
        <v>47</v>
      </c>
      <c r="E8">
        <v>7</v>
      </c>
      <c r="F8" t="s">
        <v>48</v>
      </c>
      <c r="G8" t="s">
        <v>49</v>
      </c>
      <c r="H8" t="s">
        <v>51</v>
      </c>
      <c r="I8">
        <v>1.62</v>
      </c>
      <c r="J8">
        <v>0.17</v>
      </c>
      <c r="K8">
        <v>35.200000000000003</v>
      </c>
      <c r="L8" s="2">
        <f t="shared" si="1"/>
        <v>46.022727272727266</v>
      </c>
      <c r="M8" s="2">
        <f t="shared" si="2"/>
        <v>4.8295454545454541</v>
      </c>
    </row>
    <row r="9" spans="1:13" x14ac:dyDescent="0.2">
      <c r="A9" t="s">
        <v>9</v>
      </c>
      <c r="B9">
        <f t="shared" si="0"/>
        <v>1</v>
      </c>
      <c r="C9">
        <v>0</v>
      </c>
      <c r="D9" t="s">
        <v>47</v>
      </c>
      <c r="E9">
        <v>8</v>
      </c>
      <c r="F9" t="s">
        <v>48</v>
      </c>
      <c r="G9" t="s">
        <v>49</v>
      </c>
      <c r="H9" t="s">
        <v>50</v>
      </c>
      <c r="I9">
        <v>1.71</v>
      </c>
      <c r="J9">
        <v>0.26</v>
      </c>
      <c r="K9">
        <v>36.700000000000003</v>
      </c>
      <c r="L9" s="2">
        <f t="shared" si="1"/>
        <v>46.594005449591279</v>
      </c>
      <c r="M9" s="2">
        <f t="shared" si="2"/>
        <v>7.084468664850136</v>
      </c>
    </row>
    <row r="10" spans="1:13" x14ac:dyDescent="0.2">
      <c r="A10" t="s">
        <v>9</v>
      </c>
      <c r="B10">
        <f t="shared" si="0"/>
        <v>1</v>
      </c>
      <c r="C10">
        <v>0</v>
      </c>
      <c r="D10" t="s">
        <v>47</v>
      </c>
      <c r="E10">
        <v>9</v>
      </c>
      <c r="F10" t="s">
        <v>48</v>
      </c>
      <c r="G10" t="s">
        <v>49</v>
      </c>
      <c r="H10" t="s">
        <v>51</v>
      </c>
      <c r="I10">
        <v>1.96</v>
      </c>
      <c r="J10">
        <v>0.28000000000000003</v>
      </c>
      <c r="K10">
        <v>43.9</v>
      </c>
      <c r="L10" s="2">
        <f t="shared" si="1"/>
        <v>44.646924829157179</v>
      </c>
      <c r="M10" s="2">
        <f t="shared" si="2"/>
        <v>6.3781321184510249</v>
      </c>
    </row>
    <row r="11" spans="1:13" x14ac:dyDescent="0.2">
      <c r="A11" t="s">
        <v>9</v>
      </c>
      <c r="B11">
        <f t="shared" si="0"/>
        <v>1</v>
      </c>
      <c r="C11">
        <v>0</v>
      </c>
      <c r="D11" t="s">
        <v>47</v>
      </c>
      <c r="E11">
        <v>10</v>
      </c>
      <c r="F11" t="s">
        <v>48</v>
      </c>
      <c r="G11" t="s">
        <v>49</v>
      </c>
      <c r="H11" t="s">
        <v>51</v>
      </c>
      <c r="I11">
        <v>1.63</v>
      </c>
      <c r="J11">
        <v>0.22</v>
      </c>
      <c r="K11">
        <v>35.299999999999997</v>
      </c>
      <c r="L11" s="2">
        <f t="shared" si="1"/>
        <v>46.175637393767708</v>
      </c>
      <c r="M11" s="2">
        <f t="shared" si="2"/>
        <v>6.2322946175637401</v>
      </c>
    </row>
    <row r="12" spans="1:13" x14ac:dyDescent="0.2">
      <c r="A12" t="s">
        <v>9</v>
      </c>
      <c r="B12">
        <f t="shared" si="0"/>
        <v>1</v>
      </c>
      <c r="C12">
        <v>0</v>
      </c>
      <c r="D12" t="s">
        <v>47</v>
      </c>
      <c r="E12">
        <v>61</v>
      </c>
      <c r="F12" t="s">
        <v>52</v>
      </c>
      <c r="G12" t="s">
        <v>53</v>
      </c>
      <c r="H12" t="s">
        <v>50</v>
      </c>
      <c r="I12">
        <v>1.07</v>
      </c>
      <c r="J12">
        <v>0.26</v>
      </c>
      <c r="K12">
        <v>24.3</v>
      </c>
      <c r="L12" s="2">
        <f t="shared" si="1"/>
        <v>44.032921810699584</v>
      </c>
      <c r="M12" s="2">
        <f t="shared" si="2"/>
        <v>10.699588477366255</v>
      </c>
    </row>
    <row r="13" spans="1:13" x14ac:dyDescent="0.2">
      <c r="A13" t="s">
        <v>9</v>
      </c>
      <c r="B13">
        <f t="shared" si="0"/>
        <v>1</v>
      </c>
      <c r="C13">
        <v>0</v>
      </c>
      <c r="D13" t="s">
        <v>47</v>
      </c>
      <c r="E13">
        <v>62</v>
      </c>
      <c r="F13" t="s">
        <v>52</v>
      </c>
      <c r="G13" t="s">
        <v>53</v>
      </c>
      <c r="H13" t="s">
        <v>50</v>
      </c>
      <c r="I13">
        <v>0.98</v>
      </c>
      <c r="J13" t="s">
        <v>54</v>
      </c>
      <c r="K13">
        <v>23.2</v>
      </c>
      <c r="L13" s="2">
        <f t="shared" si="1"/>
        <v>42.241379310344826</v>
      </c>
      <c r="M13" s="2" t="e">
        <f t="shared" si="2"/>
        <v>#VALUE!</v>
      </c>
    </row>
    <row r="14" spans="1:13" x14ac:dyDescent="0.2">
      <c r="A14" t="s">
        <v>9</v>
      </c>
      <c r="B14">
        <f t="shared" si="0"/>
        <v>1</v>
      </c>
      <c r="C14">
        <v>0</v>
      </c>
      <c r="D14" t="s">
        <v>47</v>
      </c>
      <c r="E14">
        <v>63</v>
      </c>
      <c r="F14" t="s">
        <v>52</v>
      </c>
      <c r="G14" t="s">
        <v>53</v>
      </c>
      <c r="H14" t="s">
        <v>50</v>
      </c>
      <c r="I14">
        <v>1.34</v>
      </c>
      <c r="J14">
        <v>0.2</v>
      </c>
      <c r="K14">
        <v>33</v>
      </c>
      <c r="L14" s="2">
        <f t="shared" si="1"/>
        <v>40.606060606060609</v>
      </c>
      <c r="M14" s="2">
        <f t="shared" si="2"/>
        <v>6.0606060606060606</v>
      </c>
    </row>
    <row r="15" spans="1:13" x14ac:dyDescent="0.2">
      <c r="A15" t="s">
        <v>9</v>
      </c>
      <c r="B15">
        <f t="shared" si="0"/>
        <v>1</v>
      </c>
      <c r="C15">
        <v>0</v>
      </c>
      <c r="D15" t="s">
        <v>47</v>
      </c>
      <c r="E15">
        <v>64</v>
      </c>
      <c r="F15" t="s">
        <v>52</v>
      </c>
      <c r="G15" t="s">
        <v>53</v>
      </c>
      <c r="H15" t="s">
        <v>50</v>
      </c>
      <c r="I15">
        <v>1.3</v>
      </c>
      <c r="J15">
        <v>0.28000000000000003</v>
      </c>
      <c r="K15">
        <v>32.6</v>
      </c>
      <c r="L15" s="2">
        <f t="shared" si="1"/>
        <v>39.877300613496928</v>
      </c>
      <c r="M15" s="2">
        <f t="shared" si="2"/>
        <v>8.5889570552147241</v>
      </c>
    </row>
    <row r="16" spans="1:13" x14ac:dyDescent="0.2">
      <c r="A16" t="s">
        <v>9</v>
      </c>
      <c r="B16">
        <f t="shared" si="0"/>
        <v>1</v>
      </c>
      <c r="C16">
        <v>0</v>
      </c>
      <c r="D16" t="s">
        <v>47</v>
      </c>
      <c r="E16">
        <v>65</v>
      </c>
      <c r="F16" t="s">
        <v>52</v>
      </c>
      <c r="G16" t="s">
        <v>53</v>
      </c>
      <c r="H16" t="s">
        <v>50</v>
      </c>
      <c r="I16">
        <v>1.24</v>
      </c>
      <c r="J16">
        <v>0.25</v>
      </c>
      <c r="K16">
        <v>31.4</v>
      </c>
      <c r="L16" s="2">
        <f t="shared" si="1"/>
        <v>39.490445859872615</v>
      </c>
      <c r="M16" s="2">
        <f t="shared" si="2"/>
        <v>7.9617834394904463</v>
      </c>
    </row>
    <row r="17" spans="1:13" x14ac:dyDescent="0.2">
      <c r="A17" t="s">
        <v>9</v>
      </c>
      <c r="B17">
        <f t="shared" si="0"/>
        <v>1</v>
      </c>
      <c r="C17">
        <v>0</v>
      </c>
      <c r="D17" t="s">
        <v>47</v>
      </c>
      <c r="E17">
        <v>66</v>
      </c>
      <c r="F17" t="s">
        <v>52</v>
      </c>
      <c r="G17" t="s">
        <v>53</v>
      </c>
      <c r="H17" t="s">
        <v>50</v>
      </c>
      <c r="I17">
        <v>1.02</v>
      </c>
      <c r="J17">
        <v>0.18</v>
      </c>
      <c r="K17">
        <v>25.2</v>
      </c>
      <c r="L17" s="2">
        <f t="shared" si="1"/>
        <v>40.476190476190474</v>
      </c>
      <c r="M17" s="2">
        <f t="shared" si="2"/>
        <v>7.1428571428571432</v>
      </c>
    </row>
    <row r="18" spans="1:13" x14ac:dyDescent="0.2">
      <c r="A18" t="s">
        <v>9</v>
      </c>
      <c r="B18">
        <f t="shared" si="0"/>
        <v>1</v>
      </c>
      <c r="C18">
        <v>0</v>
      </c>
      <c r="D18" t="s">
        <v>47</v>
      </c>
      <c r="E18">
        <v>67</v>
      </c>
      <c r="F18" t="s">
        <v>52</v>
      </c>
      <c r="G18" t="s">
        <v>53</v>
      </c>
      <c r="H18" t="s">
        <v>50</v>
      </c>
      <c r="I18">
        <v>0.96</v>
      </c>
      <c r="J18">
        <v>0.18</v>
      </c>
      <c r="K18">
        <v>24.6</v>
      </c>
      <c r="L18" s="2">
        <f t="shared" si="1"/>
        <v>39.024390243902438</v>
      </c>
      <c r="M18" s="2">
        <f t="shared" si="2"/>
        <v>7.3170731707317067</v>
      </c>
    </row>
    <row r="19" spans="1:13" x14ac:dyDescent="0.2">
      <c r="A19" t="s">
        <v>9</v>
      </c>
      <c r="B19">
        <f t="shared" si="0"/>
        <v>1</v>
      </c>
      <c r="C19">
        <v>0</v>
      </c>
      <c r="D19" t="s">
        <v>47</v>
      </c>
      <c r="E19">
        <v>68</v>
      </c>
      <c r="F19" t="s">
        <v>52</v>
      </c>
      <c r="G19" t="s">
        <v>53</v>
      </c>
      <c r="H19" t="s">
        <v>50</v>
      </c>
      <c r="I19">
        <v>1</v>
      </c>
      <c r="J19">
        <v>0.2</v>
      </c>
      <c r="K19">
        <v>25.6</v>
      </c>
      <c r="L19" s="2">
        <f t="shared" si="1"/>
        <v>39.0625</v>
      </c>
      <c r="M19" s="2">
        <f t="shared" si="2"/>
        <v>7.8125</v>
      </c>
    </row>
    <row r="20" spans="1:13" x14ac:dyDescent="0.2">
      <c r="A20" t="s">
        <v>9</v>
      </c>
      <c r="B20">
        <f t="shared" si="0"/>
        <v>1</v>
      </c>
      <c r="C20">
        <v>0</v>
      </c>
      <c r="D20" t="s">
        <v>47</v>
      </c>
      <c r="E20">
        <v>69</v>
      </c>
      <c r="F20" t="s">
        <v>52</v>
      </c>
      <c r="G20" t="s">
        <v>53</v>
      </c>
      <c r="H20" t="s">
        <v>50</v>
      </c>
      <c r="I20">
        <v>1.0900000000000001</v>
      </c>
      <c r="J20">
        <v>0.21</v>
      </c>
      <c r="K20">
        <v>28.5</v>
      </c>
      <c r="L20" s="2">
        <f t="shared" si="1"/>
        <v>38.245614035087719</v>
      </c>
      <c r="M20" s="2">
        <f t="shared" si="2"/>
        <v>7.3684210526315788</v>
      </c>
    </row>
    <row r="21" spans="1:13" x14ac:dyDescent="0.2">
      <c r="A21" t="s">
        <v>9</v>
      </c>
      <c r="B21">
        <f t="shared" si="0"/>
        <v>1</v>
      </c>
      <c r="C21">
        <v>0</v>
      </c>
      <c r="D21" t="s">
        <v>47</v>
      </c>
      <c r="E21">
        <v>70</v>
      </c>
      <c r="F21" t="s">
        <v>52</v>
      </c>
      <c r="G21" t="s">
        <v>53</v>
      </c>
      <c r="H21" t="s">
        <v>50</v>
      </c>
      <c r="I21">
        <v>1.26</v>
      </c>
      <c r="J21">
        <v>0.21</v>
      </c>
      <c r="K21">
        <v>28.6</v>
      </c>
      <c r="L21" s="2">
        <f t="shared" si="1"/>
        <v>44.055944055944053</v>
      </c>
      <c r="M21" s="2">
        <f t="shared" si="2"/>
        <v>7.3426573426573425</v>
      </c>
    </row>
    <row r="22" spans="1:13" x14ac:dyDescent="0.2">
      <c r="A22" t="s">
        <v>9</v>
      </c>
      <c r="B22">
        <f>IF(C22=21,2)</f>
        <v>2</v>
      </c>
      <c r="C22">
        <v>21</v>
      </c>
      <c r="D22" t="s">
        <v>47</v>
      </c>
      <c r="E22">
        <v>11</v>
      </c>
      <c r="F22" t="s">
        <v>48</v>
      </c>
      <c r="G22" t="s">
        <v>49</v>
      </c>
      <c r="H22" t="s">
        <v>51</v>
      </c>
      <c r="I22">
        <v>1.82</v>
      </c>
      <c r="J22">
        <v>0.28999999999999998</v>
      </c>
      <c r="K22">
        <v>41</v>
      </c>
      <c r="L22" s="2">
        <f t="shared" si="1"/>
        <v>44.390243902439025</v>
      </c>
      <c r="M22" s="2">
        <f t="shared" si="2"/>
        <v>7.0731707317073171</v>
      </c>
    </row>
    <row r="23" spans="1:13" x14ac:dyDescent="0.2">
      <c r="A23" t="s">
        <v>9</v>
      </c>
      <c r="B23">
        <f t="shared" ref="B23:B41" si="3">IF(C23=21,2)</f>
        <v>2</v>
      </c>
      <c r="C23">
        <v>21</v>
      </c>
      <c r="D23" t="s">
        <v>47</v>
      </c>
      <c r="E23">
        <v>12</v>
      </c>
      <c r="F23" t="s">
        <v>48</v>
      </c>
      <c r="G23" t="s">
        <v>49</v>
      </c>
      <c r="H23" t="s">
        <v>51</v>
      </c>
      <c r="I23">
        <v>1.66</v>
      </c>
      <c r="J23">
        <v>0.21</v>
      </c>
      <c r="K23">
        <v>38.299999999999997</v>
      </c>
      <c r="L23" s="2">
        <f t="shared" si="1"/>
        <v>43.342036553524807</v>
      </c>
      <c r="M23" s="2">
        <f t="shared" si="2"/>
        <v>5.4830287206266322</v>
      </c>
    </row>
    <row r="24" spans="1:13" x14ac:dyDescent="0.2">
      <c r="A24" t="s">
        <v>9</v>
      </c>
      <c r="B24">
        <f t="shared" si="3"/>
        <v>2</v>
      </c>
      <c r="C24">
        <v>21</v>
      </c>
      <c r="D24" t="s">
        <v>47</v>
      </c>
      <c r="E24">
        <v>13</v>
      </c>
      <c r="F24" t="s">
        <v>48</v>
      </c>
      <c r="G24" t="s">
        <v>49</v>
      </c>
      <c r="H24" t="s">
        <v>51</v>
      </c>
      <c r="I24">
        <v>1.78</v>
      </c>
      <c r="J24">
        <v>0.24</v>
      </c>
      <c r="K24">
        <v>39.1</v>
      </c>
      <c r="L24" s="2">
        <f t="shared" si="1"/>
        <v>45.524296675191813</v>
      </c>
      <c r="M24" s="2">
        <f t="shared" si="2"/>
        <v>6.1381074168797953</v>
      </c>
    </row>
    <row r="25" spans="1:13" x14ac:dyDescent="0.2">
      <c r="A25" t="s">
        <v>9</v>
      </c>
      <c r="B25">
        <f t="shared" si="3"/>
        <v>2</v>
      </c>
      <c r="C25">
        <v>21</v>
      </c>
      <c r="D25" t="s">
        <v>47</v>
      </c>
      <c r="E25">
        <v>14</v>
      </c>
      <c r="F25" t="s">
        <v>48</v>
      </c>
      <c r="G25" t="s">
        <v>49</v>
      </c>
      <c r="H25" t="s">
        <v>50</v>
      </c>
      <c r="I25">
        <v>1.68</v>
      </c>
      <c r="J25">
        <v>0.25</v>
      </c>
      <c r="K25">
        <v>37.9</v>
      </c>
      <c r="L25" s="2">
        <f t="shared" si="1"/>
        <v>44.327176781002642</v>
      </c>
      <c r="M25" s="2">
        <f t="shared" si="2"/>
        <v>6.5963060686015833</v>
      </c>
    </row>
    <row r="26" spans="1:13" x14ac:dyDescent="0.2">
      <c r="A26" t="s">
        <v>9</v>
      </c>
      <c r="B26">
        <f t="shared" si="3"/>
        <v>2</v>
      </c>
      <c r="C26">
        <v>21</v>
      </c>
      <c r="D26" t="s">
        <v>47</v>
      </c>
      <c r="E26">
        <v>15</v>
      </c>
      <c r="F26" t="s">
        <v>48</v>
      </c>
      <c r="G26" t="s">
        <v>49</v>
      </c>
      <c r="H26" t="s">
        <v>50</v>
      </c>
      <c r="I26">
        <v>1.71</v>
      </c>
      <c r="J26">
        <v>0.24</v>
      </c>
      <c r="K26">
        <v>37.5</v>
      </c>
      <c r="L26" s="2">
        <f t="shared" si="1"/>
        <v>45.6</v>
      </c>
      <c r="M26" s="2">
        <f t="shared" si="2"/>
        <v>6.4</v>
      </c>
    </row>
    <row r="27" spans="1:13" x14ac:dyDescent="0.2">
      <c r="A27" t="s">
        <v>9</v>
      </c>
      <c r="B27">
        <f t="shared" si="3"/>
        <v>2</v>
      </c>
      <c r="C27">
        <v>21</v>
      </c>
      <c r="D27" t="s">
        <v>47</v>
      </c>
      <c r="E27">
        <v>16</v>
      </c>
      <c r="F27" t="s">
        <v>48</v>
      </c>
      <c r="G27" t="s">
        <v>49</v>
      </c>
      <c r="H27" t="s">
        <v>50</v>
      </c>
      <c r="I27">
        <v>1.83</v>
      </c>
      <c r="J27">
        <v>0.17</v>
      </c>
      <c r="K27">
        <v>41.3</v>
      </c>
      <c r="L27" s="2">
        <f t="shared" si="1"/>
        <v>44.309927360774822</v>
      </c>
      <c r="M27" s="2">
        <f t="shared" si="2"/>
        <v>4.1162227602905572</v>
      </c>
    </row>
    <row r="28" spans="1:13" x14ac:dyDescent="0.2">
      <c r="A28" t="s">
        <v>9</v>
      </c>
      <c r="B28">
        <f t="shared" si="3"/>
        <v>2</v>
      </c>
      <c r="C28">
        <v>21</v>
      </c>
      <c r="D28" t="s">
        <v>47</v>
      </c>
      <c r="E28">
        <v>17</v>
      </c>
      <c r="F28" t="s">
        <v>48</v>
      </c>
      <c r="G28" t="s">
        <v>49</v>
      </c>
      <c r="H28" t="s">
        <v>51</v>
      </c>
      <c r="I28">
        <v>1.37</v>
      </c>
      <c r="J28">
        <v>0.17</v>
      </c>
      <c r="K28">
        <v>29.7</v>
      </c>
      <c r="L28" s="2">
        <f t="shared" si="1"/>
        <v>46.127946127946132</v>
      </c>
      <c r="M28" s="2">
        <f t="shared" si="2"/>
        <v>5.7239057239057241</v>
      </c>
    </row>
    <row r="29" spans="1:13" x14ac:dyDescent="0.2">
      <c r="A29" t="s">
        <v>9</v>
      </c>
      <c r="B29">
        <f t="shared" si="3"/>
        <v>2</v>
      </c>
      <c r="C29">
        <v>21</v>
      </c>
      <c r="D29" t="s">
        <v>47</v>
      </c>
      <c r="E29">
        <v>18</v>
      </c>
      <c r="F29" t="s">
        <v>48</v>
      </c>
      <c r="G29" t="s">
        <v>49</v>
      </c>
      <c r="H29" t="s">
        <v>51</v>
      </c>
      <c r="I29">
        <v>1.57</v>
      </c>
      <c r="J29">
        <v>0.26</v>
      </c>
      <c r="K29">
        <v>34.5</v>
      </c>
      <c r="L29" s="2">
        <f t="shared" si="1"/>
        <v>45.507246376811594</v>
      </c>
      <c r="M29" s="2">
        <f t="shared" si="2"/>
        <v>7.5362318840579707</v>
      </c>
    </row>
    <row r="30" spans="1:13" x14ac:dyDescent="0.2">
      <c r="A30" t="s">
        <v>9</v>
      </c>
      <c r="B30">
        <f t="shared" si="3"/>
        <v>2</v>
      </c>
      <c r="C30">
        <v>21</v>
      </c>
      <c r="D30" t="s">
        <v>47</v>
      </c>
      <c r="E30">
        <v>19</v>
      </c>
      <c r="F30" t="s">
        <v>48</v>
      </c>
      <c r="G30" t="s">
        <v>49</v>
      </c>
      <c r="H30" t="s">
        <v>50</v>
      </c>
      <c r="I30">
        <v>1.5</v>
      </c>
      <c r="J30">
        <v>0.28000000000000003</v>
      </c>
      <c r="K30">
        <v>33.6</v>
      </c>
      <c r="L30" s="2">
        <f t="shared" si="1"/>
        <v>44.642857142857139</v>
      </c>
      <c r="M30" s="2">
        <f t="shared" si="2"/>
        <v>8.3333333333333321</v>
      </c>
    </row>
    <row r="31" spans="1:13" x14ac:dyDescent="0.2">
      <c r="A31" t="s">
        <v>9</v>
      </c>
      <c r="B31">
        <f t="shared" si="3"/>
        <v>2</v>
      </c>
      <c r="C31">
        <v>21</v>
      </c>
      <c r="D31" t="s">
        <v>47</v>
      </c>
      <c r="E31">
        <v>20</v>
      </c>
      <c r="F31" t="s">
        <v>48</v>
      </c>
      <c r="G31" t="s">
        <v>49</v>
      </c>
      <c r="H31" t="s">
        <v>50</v>
      </c>
      <c r="I31">
        <v>1.55</v>
      </c>
      <c r="J31">
        <v>0.31</v>
      </c>
      <c r="K31">
        <v>37.4</v>
      </c>
      <c r="L31" s="2">
        <f t="shared" si="1"/>
        <v>41.44385026737968</v>
      </c>
      <c r="M31" s="2">
        <f t="shared" si="2"/>
        <v>8.2887700534759361</v>
      </c>
    </row>
    <row r="32" spans="1:13" x14ac:dyDescent="0.2">
      <c r="A32" t="s">
        <v>9</v>
      </c>
      <c r="B32">
        <f t="shared" si="3"/>
        <v>2</v>
      </c>
      <c r="C32">
        <v>21</v>
      </c>
      <c r="D32" t="s">
        <v>47</v>
      </c>
      <c r="E32">
        <v>71</v>
      </c>
      <c r="F32" t="s">
        <v>52</v>
      </c>
      <c r="G32" t="s">
        <v>53</v>
      </c>
      <c r="H32" t="s">
        <v>50</v>
      </c>
      <c r="I32">
        <v>1.17</v>
      </c>
      <c r="J32">
        <v>0.24</v>
      </c>
      <c r="K32">
        <v>32.1</v>
      </c>
      <c r="L32" s="2">
        <f t="shared" si="1"/>
        <v>36.44859813084112</v>
      </c>
      <c r="M32" s="2">
        <f t="shared" si="2"/>
        <v>7.4766355140186915</v>
      </c>
    </row>
    <row r="33" spans="1:13" x14ac:dyDescent="0.2">
      <c r="A33" t="s">
        <v>9</v>
      </c>
      <c r="B33">
        <f t="shared" si="3"/>
        <v>2</v>
      </c>
      <c r="C33">
        <v>21</v>
      </c>
      <c r="D33" t="s">
        <v>47</v>
      </c>
      <c r="E33">
        <v>72</v>
      </c>
      <c r="F33" t="s">
        <v>52</v>
      </c>
      <c r="G33" t="s">
        <v>53</v>
      </c>
      <c r="H33" t="s">
        <v>50</v>
      </c>
      <c r="I33">
        <v>1.35</v>
      </c>
      <c r="J33">
        <v>0.22</v>
      </c>
      <c r="K33">
        <v>26.5</v>
      </c>
      <c r="L33" s="2">
        <f t="shared" si="1"/>
        <v>50.943396226415096</v>
      </c>
      <c r="M33" s="2">
        <f t="shared" si="2"/>
        <v>8.3018867924528301</v>
      </c>
    </row>
    <row r="34" spans="1:13" x14ac:dyDescent="0.2">
      <c r="A34" t="s">
        <v>9</v>
      </c>
      <c r="B34">
        <f t="shared" si="3"/>
        <v>2</v>
      </c>
      <c r="C34">
        <v>21</v>
      </c>
      <c r="D34" t="s">
        <v>47</v>
      </c>
      <c r="E34">
        <v>73</v>
      </c>
      <c r="F34" t="s">
        <v>52</v>
      </c>
      <c r="G34" t="s">
        <v>53</v>
      </c>
      <c r="H34" t="s">
        <v>50</v>
      </c>
      <c r="I34">
        <v>1.31</v>
      </c>
      <c r="J34">
        <v>0.17</v>
      </c>
      <c r="K34">
        <v>28.7</v>
      </c>
      <c r="L34" s="2">
        <f t="shared" si="1"/>
        <v>45.644599303135891</v>
      </c>
      <c r="M34" s="2">
        <f t="shared" si="2"/>
        <v>5.9233449477351918</v>
      </c>
    </row>
    <row r="35" spans="1:13" x14ac:dyDescent="0.2">
      <c r="A35" t="s">
        <v>9</v>
      </c>
      <c r="B35">
        <f t="shared" si="3"/>
        <v>2</v>
      </c>
      <c r="C35">
        <v>21</v>
      </c>
      <c r="D35" t="s">
        <v>47</v>
      </c>
      <c r="E35">
        <v>74</v>
      </c>
      <c r="F35" t="s">
        <v>52</v>
      </c>
      <c r="G35" t="s">
        <v>53</v>
      </c>
      <c r="H35" t="s">
        <v>50</v>
      </c>
      <c r="I35">
        <v>1.1399999999999999</v>
      </c>
      <c r="J35">
        <v>0.18</v>
      </c>
      <c r="K35">
        <v>24.5</v>
      </c>
      <c r="L35" s="2">
        <f t="shared" si="1"/>
        <v>46.530612244897959</v>
      </c>
      <c r="M35" s="2">
        <f t="shared" si="2"/>
        <v>7.3469387755102042</v>
      </c>
    </row>
    <row r="36" spans="1:13" x14ac:dyDescent="0.2">
      <c r="A36" t="s">
        <v>9</v>
      </c>
      <c r="B36">
        <f t="shared" si="3"/>
        <v>2</v>
      </c>
      <c r="C36">
        <v>21</v>
      </c>
      <c r="D36" t="s">
        <v>47</v>
      </c>
      <c r="E36">
        <v>75</v>
      </c>
      <c r="F36" t="s">
        <v>52</v>
      </c>
      <c r="G36" t="s">
        <v>53</v>
      </c>
      <c r="H36" t="s">
        <v>50</v>
      </c>
      <c r="I36">
        <v>1.05</v>
      </c>
      <c r="J36">
        <v>0.19</v>
      </c>
      <c r="K36">
        <v>26.5</v>
      </c>
      <c r="L36" s="2">
        <f t="shared" si="1"/>
        <v>39.622641509433961</v>
      </c>
      <c r="M36" s="2">
        <f t="shared" si="2"/>
        <v>7.1698113207547172</v>
      </c>
    </row>
    <row r="37" spans="1:13" x14ac:dyDescent="0.2">
      <c r="A37" t="s">
        <v>9</v>
      </c>
      <c r="B37">
        <f t="shared" si="3"/>
        <v>2</v>
      </c>
      <c r="C37">
        <v>21</v>
      </c>
      <c r="D37" t="s">
        <v>47</v>
      </c>
      <c r="E37">
        <v>76</v>
      </c>
      <c r="F37" t="s">
        <v>52</v>
      </c>
      <c r="G37" t="s">
        <v>53</v>
      </c>
      <c r="H37" t="s">
        <v>50</v>
      </c>
      <c r="I37">
        <v>1.33</v>
      </c>
      <c r="J37">
        <v>0.22</v>
      </c>
      <c r="K37">
        <v>33.5</v>
      </c>
      <c r="L37" s="2">
        <f t="shared" si="1"/>
        <v>39.701492537313435</v>
      </c>
      <c r="M37" s="2">
        <f t="shared" si="2"/>
        <v>6.5671641791044779</v>
      </c>
    </row>
    <row r="38" spans="1:13" x14ac:dyDescent="0.2">
      <c r="A38" t="s">
        <v>9</v>
      </c>
      <c r="B38">
        <f t="shared" si="3"/>
        <v>2</v>
      </c>
      <c r="C38">
        <v>21</v>
      </c>
      <c r="D38" t="s">
        <v>47</v>
      </c>
      <c r="E38">
        <v>77</v>
      </c>
      <c r="F38" t="s">
        <v>52</v>
      </c>
      <c r="G38" t="s">
        <v>53</v>
      </c>
      <c r="H38" t="s">
        <v>50</v>
      </c>
      <c r="I38">
        <v>1.27</v>
      </c>
      <c r="J38">
        <v>0.18</v>
      </c>
      <c r="K38">
        <v>28.8</v>
      </c>
      <c r="L38" s="2">
        <f t="shared" si="1"/>
        <v>44.097222222222221</v>
      </c>
      <c r="M38" s="2">
        <f t="shared" si="2"/>
        <v>6.25</v>
      </c>
    </row>
    <row r="39" spans="1:13" x14ac:dyDescent="0.2">
      <c r="A39" t="s">
        <v>9</v>
      </c>
      <c r="B39">
        <f t="shared" si="3"/>
        <v>2</v>
      </c>
      <c r="C39">
        <v>21</v>
      </c>
      <c r="D39" t="s">
        <v>47</v>
      </c>
      <c r="E39">
        <v>78</v>
      </c>
      <c r="F39" t="s">
        <v>52</v>
      </c>
      <c r="G39" t="s">
        <v>53</v>
      </c>
      <c r="H39" t="s">
        <v>50</v>
      </c>
      <c r="I39">
        <v>1.17</v>
      </c>
      <c r="J39">
        <v>0.25</v>
      </c>
      <c r="K39">
        <v>28</v>
      </c>
      <c r="L39" s="2">
        <f t="shared" si="1"/>
        <v>41.785714285714285</v>
      </c>
      <c r="M39" s="2">
        <f t="shared" si="2"/>
        <v>8.9285714285714288</v>
      </c>
    </row>
    <row r="40" spans="1:13" x14ac:dyDescent="0.2">
      <c r="A40" t="s">
        <v>9</v>
      </c>
      <c r="B40">
        <f t="shared" si="3"/>
        <v>2</v>
      </c>
      <c r="C40">
        <v>21</v>
      </c>
      <c r="D40" t="s">
        <v>47</v>
      </c>
      <c r="E40">
        <v>79</v>
      </c>
      <c r="F40" t="s">
        <v>52</v>
      </c>
      <c r="G40" t="s">
        <v>53</v>
      </c>
      <c r="H40" t="s">
        <v>50</v>
      </c>
      <c r="I40">
        <v>1.33</v>
      </c>
      <c r="J40">
        <v>0.21</v>
      </c>
      <c r="K40">
        <v>35.4</v>
      </c>
      <c r="L40" s="2">
        <f t="shared" si="1"/>
        <v>37.570621468926554</v>
      </c>
      <c r="M40" s="2">
        <f t="shared" si="2"/>
        <v>5.9322033898305087</v>
      </c>
    </row>
    <row r="41" spans="1:13" x14ac:dyDescent="0.2">
      <c r="A41" t="s">
        <v>9</v>
      </c>
      <c r="B41">
        <f t="shared" si="3"/>
        <v>2</v>
      </c>
      <c r="C41">
        <v>21</v>
      </c>
      <c r="D41" t="s">
        <v>47</v>
      </c>
      <c r="E41">
        <v>80</v>
      </c>
      <c r="F41" t="s">
        <v>52</v>
      </c>
      <c r="G41" t="s">
        <v>53</v>
      </c>
      <c r="H41" t="s">
        <v>50</v>
      </c>
      <c r="I41">
        <v>1.1200000000000001</v>
      </c>
      <c r="J41">
        <v>0.18</v>
      </c>
      <c r="K41">
        <v>25.8</v>
      </c>
      <c r="L41" s="2">
        <f t="shared" si="1"/>
        <v>43.410852713178294</v>
      </c>
      <c r="M41" s="2">
        <f t="shared" si="2"/>
        <v>6.9767441860465116</v>
      </c>
    </row>
    <row r="42" spans="1:13" x14ac:dyDescent="0.2">
      <c r="A42" t="s">
        <v>9</v>
      </c>
      <c r="B42">
        <f>IF(C42=41.9,3)</f>
        <v>3</v>
      </c>
      <c r="C42">
        <v>41.9</v>
      </c>
      <c r="D42" t="s">
        <v>47</v>
      </c>
      <c r="E42">
        <v>21</v>
      </c>
      <c r="F42" t="s">
        <v>48</v>
      </c>
      <c r="G42" t="s">
        <v>49</v>
      </c>
      <c r="H42" t="s">
        <v>51</v>
      </c>
      <c r="I42">
        <v>1.55</v>
      </c>
      <c r="J42">
        <v>0.21</v>
      </c>
      <c r="K42">
        <v>33.200000000000003</v>
      </c>
      <c r="L42" s="2">
        <f t="shared" si="1"/>
        <v>46.6867469879518</v>
      </c>
      <c r="M42" s="2">
        <f t="shared" si="2"/>
        <v>6.3253012048192767</v>
      </c>
    </row>
    <row r="43" spans="1:13" x14ac:dyDescent="0.2">
      <c r="A43" t="s">
        <v>9</v>
      </c>
      <c r="B43">
        <f t="shared" ref="B43:B61" si="4">IF(C43=41.9,3)</f>
        <v>3</v>
      </c>
      <c r="C43">
        <v>41.9</v>
      </c>
      <c r="D43" t="s">
        <v>47</v>
      </c>
      <c r="E43">
        <v>22</v>
      </c>
      <c r="F43" t="s">
        <v>48</v>
      </c>
      <c r="G43" t="s">
        <v>49</v>
      </c>
      <c r="H43" t="s">
        <v>50</v>
      </c>
      <c r="I43">
        <v>1.46</v>
      </c>
      <c r="J43">
        <v>0.28999999999999998</v>
      </c>
      <c r="K43">
        <v>33.200000000000003</v>
      </c>
      <c r="L43" s="2">
        <f t="shared" si="1"/>
        <v>43.975903614457827</v>
      </c>
      <c r="M43" s="2">
        <f t="shared" si="2"/>
        <v>8.7349397590361431</v>
      </c>
    </row>
    <row r="44" spans="1:13" x14ac:dyDescent="0.2">
      <c r="A44" t="s">
        <v>9</v>
      </c>
      <c r="B44">
        <f t="shared" si="4"/>
        <v>3</v>
      </c>
      <c r="C44">
        <v>41.9</v>
      </c>
      <c r="D44" t="s">
        <v>47</v>
      </c>
      <c r="E44">
        <v>23</v>
      </c>
      <c r="F44" t="s">
        <v>48</v>
      </c>
      <c r="G44" t="s">
        <v>49</v>
      </c>
      <c r="H44" t="s">
        <v>50</v>
      </c>
      <c r="I44">
        <v>1.64</v>
      </c>
      <c r="J44">
        <v>0.22</v>
      </c>
      <c r="K44">
        <v>35.799999999999997</v>
      </c>
      <c r="L44" s="2">
        <f t="shared" si="1"/>
        <v>45.81005586592179</v>
      </c>
      <c r="M44" s="2">
        <f t="shared" si="2"/>
        <v>6.1452513966480451</v>
      </c>
    </row>
    <row r="45" spans="1:13" x14ac:dyDescent="0.2">
      <c r="A45" t="s">
        <v>9</v>
      </c>
      <c r="B45">
        <f t="shared" si="4"/>
        <v>3</v>
      </c>
      <c r="C45">
        <v>41.9</v>
      </c>
      <c r="D45" t="s">
        <v>47</v>
      </c>
      <c r="E45">
        <v>24</v>
      </c>
      <c r="F45" t="s">
        <v>48</v>
      </c>
      <c r="G45" t="s">
        <v>49</v>
      </c>
      <c r="H45" t="s">
        <v>51</v>
      </c>
      <c r="I45">
        <v>1.57</v>
      </c>
      <c r="J45">
        <v>0.22</v>
      </c>
      <c r="K45">
        <v>36.6</v>
      </c>
      <c r="L45" s="2">
        <f t="shared" si="1"/>
        <v>42.896174863387976</v>
      </c>
      <c r="M45" s="2">
        <f t="shared" si="2"/>
        <v>6.0109289617486334</v>
      </c>
    </row>
    <row r="46" spans="1:13" x14ac:dyDescent="0.2">
      <c r="A46" t="s">
        <v>9</v>
      </c>
      <c r="B46">
        <f t="shared" si="4"/>
        <v>3</v>
      </c>
      <c r="C46">
        <v>41.9</v>
      </c>
      <c r="D46" t="s">
        <v>47</v>
      </c>
      <c r="E46">
        <v>25</v>
      </c>
      <c r="F46" t="s">
        <v>48</v>
      </c>
      <c r="G46" t="s">
        <v>49</v>
      </c>
      <c r="H46" t="s">
        <v>50</v>
      </c>
      <c r="I46">
        <v>1.5</v>
      </c>
      <c r="J46">
        <v>0.28999999999999998</v>
      </c>
      <c r="K46">
        <v>33.799999999999997</v>
      </c>
      <c r="L46" s="2">
        <f t="shared" si="1"/>
        <v>44.378698224852073</v>
      </c>
      <c r="M46" s="2">
        <f t="shared" si="2"/>
        <v>8.5798816568047336</v>
      </c>
    </row>
    <row r="47" spans="1:13" x14ac:dyDescent="0.2">
      <c r="A47" t="s">
        <v>9</v>
      </c>
      <c r="B47">
        <f t="shared" si="4"/>
        <v>3</v>
      </c>
      <c r="C47">
        <v>41.9</v>
      </c>
      <c r="D47" t="s">
        <v>47</v>
      </c>
      <c r="E47">
        <v>26</v>
      </c>
      <c r="F47" t="s">
        <v>48</v>
      </c>
      <c r="G47" t="s">
        <v>49</v>
      </c>
      <c r="H47" t="s">
        <v>51</v>
      </c>
      <c r="I47">
        <v>1.46</v>
      </c>
      <c r="J47">
        <v>0.24</v>
      </c>
      <c r="K47">
        <v>33.9</v>
      </c>
      <c r="L47" s="2">
        <f t="shared" si="1"/>
        <v>43.067846607669615</v>
      </c>
      <c r="M47" s="2">
        <f t="shared" si="2"/>
        <v>7.0796460176991154</v>
      </c>
    </row>
    <row r="48" spans="1:13" x14ac:dyDescent="0.2">
      <c r="A48" t="s">
        <v>9</v>
      </c>
      <c r="B48">
        <f t="shared" si="4"/>
        <v>3</v>
      </c>
      <c r="C48">
        <v>41.9</v>
      </c>
      <c r="D48" t="s">
        <v>47</v>
      </c>
      <c r="E48">
        <v>27</v>
      </c>
      <c r="F48" t="s">
        <v>48</v>
      </c>
      <c r="G48" t="s">
        <v>49</v>
      </c>
      <c r="H48" t="s">
        <v>50</v>
      </c>
      <c r="I48">
        <v>1.75</v>
      </c>
      <c r="J48">
        <v>0.31</v>
      </c>
      <c r="K48">
        <v>36.700000000000003</v>
      </c>
      <c r="L48" s="2">
        <f t="shared" si="1"/>
        <v>47.683923705722066</v>
      </c>
      <c r="M48" s="2">
        <f t="shared" si="2"/>
        <v>8.4468664850136239</v>
      </c>
    </row>
    <row r="49" spans="1:13" x14ac:dyDescent="0.2">
      <c r="A49" t="s">
        <v>9</v>
      </c>
      <c r="B49">
        <f t="shared" si="4"/>
        <v>3</v>
      </c>
      <c r="C49">
        <v>41.9</v>
      </c>
      <c r="D49" t="s">
        <v>47</v>
      </c>
      <c r="E49">
        <v>28</v>
      </c>
      <c r="F49" t="s">
        <v>48</v>
      </c>
      <c r="G49" t="s">
        <v>49</v>
      </c>
      <c r="H49" t="s">
        <v>51</v>
      </c>
      <c r="I49">
        <v>2.2000000000000002</v>
      </c>
      <c r="J49">
        <v>0.16</v>
      </c>
      <c r="K49">
        <v>46.1</v>
      </c>
      <c r="L49" s="2">
        <f t="shared" si="1"/>
        <v>47.722342733188718</v>
      </c>
      <c r="M49" s="2">
        <f t="shared" si="2"/>
        <v>3.4707158351409979</v>
      </c>
    </row>
    <row r="50" spans="1:13" x14ac:dyDescent="0.2">
      <c r="A50" t="s">
        <v>9</v>
      </c>
      <c r="B50">
        <f t="shared" si="4"/>
        <v>3</v>
      </c>
      <c r="C50">
        <v>41.9</v>
      </c>
      <c r="D50" t="s">
        <v>47</v>
      </c>
      <c r="E50">
        <v>29</v>
      </c>
      <c r="F50" t="s">
        <v>48</v>
      </c>
      <c r="G50" t="s">
        <v>49</v>
      </c>
      <c r="H50" t="s">
        <v>50</v>
      </c>
      <c r="I50">
        <v>1.72</v>
      </c>
      <c r="J50">
        <v>0.21</v>
      </c>
      <c r="K50">
        <v>41.5</v>
      </c>
      <c r="L50" s="2">
        <f t="shared" si="1"/>
        <v>41.445783132530117</v>
      </c>
      <c r="M50" s="2">
        <f t="shared" si="2"/>
        <v>5.0602409638554215</v>
      </c>
    </row>
    <row r="51" spans="1:13" x14ac:dyDescent="0.2">
      <c r="A51" t="s">
        <v>9</v>
      </c>
      <c r="B51">
        <f t="shared" si="4"/>
        <v>3</v>
      </c>
      <c r="C51">
        <v>41.9</v>
      </c>
      <c r="D51" t="s">
        <v>47</v>
      </c>
      <c r="E51">
        <v>30</v>
      </c>
      <c r="F51" t="s">
        <v>48</v>
      </c>
      <c r="G51" t="s">
        <v>49</v>
      </c>
      <c r="H51" t="s">
        <v>51</v>
      </c>
      <c r="I51">
        <v>1.77</v>
      </c>
      <c r="J51">
        <v>0.23</v>
      </c>
      <c r="K51">
        <v>41.4</v>
      </c>
      <c r="L51" s="2">
        <f t="shared" si="1"/>
        <v>42.753623188405797</v>
      </c>
      <c r="M51" s="2">
        <f t="shared" si="2"/>
        <v>5.5555555555555554</v>
      </c>
    </row>
    <row r="52" spans="1:13" x14ac:dyDescent="0.2">
      <c r="A52" t="s">
        <v>9</v>
      </c>
      <c r="B52">
        <f t="shared" si="4"/>
        <v>3</v>
      </c>
      <c r="C52">
        <v>41.9</v>
      </c>
      <c r="D52" t="s">
        <v>47</v>
      </c>
      <c r="E52">
        <v>81</v>
      </c>
      <c r="F52" t="s">
        <v>52</v>
      </c>
      <c r="G52" t="s">
        <v>53</v>
      </c>
      <c r="H52" t="s">
        <v>50</v>
      </c>
      <c r="I52">
        <v>1.31</v>
      </c>
      <c r="J52">
        <v>0.23</v>
      </c>
      <c r="K52">
        <v>30.7</v>
      </c>
      <c r="L52" s="2">
        <f t="shared" si="1"/>
        <v>42.671009771986974</v>
      </c>
      <c r="M52" s="2">
        <f t="shared" si="2"/>
        <v>7.4918566775244297</v>
      </c>
    </row>
    <row r="53" spans="1:13" x14ac:dyDescent="0.2">
      <c r="A53" t="s">
        <v>9</v>
      </c>
      <c r="B53">
        <f t="shared" si="4"/>
        <v>3</v>
      </c>
      <c r="C53">
        <v>41.9</v>
      </c>
      <c r="D53" t="s">
        <v>47</v>
      </c>
      <c r="E53">
        <v>82</v>
      </c>
      <c r="F53" t="s">
        <v>52</v>
      </c>
      <c r="G53" t="s">
        <v>53</v>
      </c>
      <c r="H53" t="s">
        <v>50</v>
      </c>
      <c r="I53">
        <v>1.2</v>
      </c>
      <c r="J53">
        <v>0.17</v>
      </c>
      <c r="K53">
        <v>28.2</v>
      </c>
      <c r="L53" s="2">
        <f t="shared" si="1"/>
        <v>42.553191489361701</v>
      </c>
      <c r="M53" s="2">
        <f t="shared" si="2"/>
        <v>6.0283687943262416</v>
      </c>
    </row>
    <row r="54" spans="1:13" x14ac:dyDescent="0.2">
      <c r="A54" t="s">
        <v>9</v>
      </c>
      <c r="B54">
        <f t="shared" si="4"/>
        <v>3</v>
      </c>
      <c r="C54">
        <v>41.9</v>
      </c>
      <c r="D54" t="s">
        <v>47</v>
      </c>
      <c r="E54">
        <v>83</v>
      </c>
      <c r="F54" t="s">
        <v>52</v>
      </c>
      <c r="G54" t="s">
        <v>53</v>
      </c>
      <c r="H54" t="s">
        <v>50</v>
      </c>
      <c r="I54">
        <v>1.0900000000000001</v>
      </c>
      <c r="J54">
        <v>0.17</v>
      </c>
      <c r="K54">
        <v>28.1</v>
      </c>
      <c r="L54" s="2">
        <f t="shared" si="1"/>
        <v>38.790035587188612</v>
      </c>
      <c r="M54" s="2">
        <f t="shared" si="2"/>
        <v>6.0498220640569391</v>
      </c>
    </row>
    <row r="55" spans="1:13" x14ac:dyDescent="0.2">
      <c r="A55" t="s">
        <v>9</v>
      </c>
      <c r="B55">
        <f t="shared" si="4"/>
        <v>3</v>
      </c>
      <c r="C55">
        <v>41.9</v>
      </c>
      <c r="D55" t="s">
        <v>47</v>
      </c>
      <c r="E55">
        <v>84</v>
      </c>
      <c r="F55" t="s">
        <v>52</v>
      </c>
      <c r="G55" t="s">
        <v>53</v>
      </c>
      <c r="H55" t="s">
        <v>50</v>
      </c>
      <c r="I55">
        <v>1.19</v>
      </c>
      <c r="J55">
        <v>0.21</v>
      </c>
      <c r="K55">
        <v>28.6</v>
      </c>
      <c r="L55" s="2">
        <f t="shared" si="1"/>
        <v>41.608391608391607</v>
      </c>
      <c r="M55" s="2">
        <f t="shared" si="2"/>
        <v>7.3426573426573425</v>
      </c>
    </row>
    <row r="56" spans="1:13" x14ac:dyDescent="0.2">
      <c r="A56" t="s">
        <v>9</v>
      </c>
      <c r="B56">
        <f t="shared" si="4"/>
        <v>3</v>
      </c>
      <c r="C56">
        <v>41.9</v>
      </c>
      <c r="D56" t="s">
        <v>47</v>
      </c>
      <c r="E56">
        <v>85</v>
      </c>
      <c r="F56" t="s">
        <v>52</v>
      </c>
      <c r="G56" t="s">
        <v>53</v>
      </c>
      <c r="H56" t="s">
        <v>50</v>
      </c>
      <c r="I56">
        <v>1.0900000000000001</v>
      </c>
      <c r="J56">
        <v>0.25</v>
      </c>
      <c r="K56">
        <v>26.1</v>
      </c>
      <c r="L56" s="2">
        <f t="shared" si="1"/>
        <v>41.762452107279692</v>
      </c>
      <c r="M56" s="2">
        <f t="shared" si="2"/>
        <v>9.5785440613026811</v>
      </c>
    </row>
    <row r="57" spans="1:13" x14ac:dyDescent="0.2">
      <c r="A57" t="s">
        <v>9</v>
      </c>
      <c r="B57">
        <f t="shared" si="4"/>
        <v>3</v>
      </c>
      <c r="C57">
        <v>41.9</v>
      </c>
      <c r="D57" t="s">
        <v>47</v>
      </c>
      <c r="E57">
        <v>86</v>
      </c>
      <c r="F57" t="s">
        <v>52</v>
      </c>
      <c r="G57" t="s">
        <v>53</v>
      </c>
      <c r="H57" t="s">
        <v>50</v>
      </c>
      <c r="I57">
        <v>1.55</v>
      </c>
      <c r="J57">
        <v>0.22</v>
      </c>
      <c r="K57">
        <v>31.4</v>
      </c>
      <c r="L57" s="2">
        <f t="shared" si="1"/>
        <v>49.363057324840767</v>
      </c>
      <c r="M57" s="2">
        <f t="shared" si="2"/>
        <v>7.0063694267515926</v>
      </c>
    </row>
    <row r="58" spans="1:13" x14ac:dyDescent="0.2">
      <c r="A58" t="s">
        <v>9</v>
      </c>
      <c r="B58">
        <f t="shared" si="4"/>
        <v>3</v>
      </c>
      <c r="C58">
        <v>41.9</v>
      </c>
      <c r="D58" t="s">
        <v>47</v>
      </c>
      <c r="E58">
        <v>87</v>
      </c>
      <c r="F58" t="s">
        <v>52</v>
      </c>
      <c r="G58" t="s">
        <v>53</v>
      </c>
      <c r="H58" t="s">
        <v>50</v>
      </c>
      <c r="I58">
        <v>1.23</v>
      </c>
      <c r="J58">
        <v>0.17</v>
      </c>
      <c r="K58">
        <v>35.1</v>
      </c>
      <c r="L58" s="2">
        <f t="shared" si="1"/>
        <v>35.042735042735039</v>
      </c>
      <c r="M58" s="2">
        <f t="shared" si="2"/>
        <v>4.8433048433048427</v>
      </c>
    </row>
    <row r="59" spans="1:13" x14ac:dyDescent="0.2">
      <c r="A59" t="s">
        <v>9</v>
      </c>
      <c r="B59">
        <f t="shared" si="4"/>
        <v>3</v>
      </c>
      <c r="C59">
        <v>41.9</v>
      </c>
      <c r="D59" t="s">
        <v>47</v>
      </c>
      <c r="E59">
        <v>88</v>
      </c>
      <c r="F59" t="s">
        <v>52</v>
      </c>
      <c r="G59" t="s">
        <v>53</v>
      </c>
      <c r="H59" t="s">
        <v>50</v>
      </c>
      <c r="I59">
        <v>1.21</v>
      </c>
      <c r="J59">
        <v>0.19</v>
      </c>
      <c r="K59">
        <v>31.7</v>
      </c>
      <c r="L59" s="2">
        <f t="shared" si="1"/>
        <v>38.170347003154575</v>
      </c>
      <c r="M59" s="2">
        <f t="shared" si="2"/>
        <v>5.9936908517350158</v>
      </c>
    </row>
    <row r="60" spans="1:13" x14ac:dyDescent="0.2">
      <c r="A60" t="s">
        <v>9</v>
      </c>
      <c r="B60">
        <f t="shared" si="4"/>
        <v>3</v>
      </c>
      <c r="C60">
        <v>41.9</v>
      </c>
      <c r="D60" t="s">
        <v>47</v>
      </c>
      <c r="E60">
        <v>89</v>
      </c>
      <c r="F60" t="s">
        <v>52</v>
      </c>
      <c r="G60" t="s">
        <v>53</v>
      </c>
      <c r="H60" t="s">
        <v>50</v>
      </c>
      <c r="I60">
        <v>1.17</v>
      </c>
      <c r="J60">
        <v>0.21</v>
      </c>
      <c r="K60">
        <v>28.6</v>
      </c>
      <c r="L60" s="2">
        <f t="shared" si="1"/>
        <v>40.909090909090907</v>
      </c>
      <c r="M60" s="2">
        <f t="shared" si="2"/>
        <v>7.3426573426573425</v>
      </c>
    </row>
    <row r="61" spans="1:13" x14ac:dyDescent="0.2">
      <c r="A61" t="s">
        <v>9</v>
      </c>
      <c r="B61">
        <f t="shared" si="4"/>
        <v>3</v>
      </c>
      <c r="C61">
        <v>41.9</v>
      </c>
      <c r="D61" t="s">
        <v>47</v>
      </c>
      <c r="E61">
        <v>90</v>
      </c>
      <c r="F61" t="s">
        <v>52</v>
      </c>
      <c r="G61" t="s">
        <v>53</v>
      </c>
      <c r="H61" t="s">
        <v>50</v>
      </c>
      <c r="I61">
        <v>0.76</v>
      </c>
      <c r="J61">
        <v>0.16</v>
      </c>
      <c r="K61">
        <v>23</v>
      </c>
      <c r="L61" s="2">
        <f t="shared" si="1"/>
        <v>33.043478260869563</v>
      </c>
      <c r="M61" s="2">
        <f t="shared" si="2"/>
        <v>6.9565217391304346</v>
      </c>
    </row>
    <row r="62" spans="1:13" x14ac:dyDescent="0.2">
      <c r="A62" t="s">
        <v>9</v>
      </c>
      <c r="B62">
        <f>IF(C62=83.8,4)</f>
        <v>4</v>
      </c>
      <c r="C62">
        <v>83.8</v>
      </c>
      <c r="D62" t="s">
        <v>47</v>
      </c>
      <c r="E62">
        <v>31</v>
      </c>
      <c r="F62" t="s">
        <v>48</v>
      </c>
      <c r="G62" t="s">
        <v>49</v>
      </c>
      <c r="H62" t="s">
        <v>51</v>
      </c>
      <c r="I62">
        <v>1.57</v>
      </c>
      <c r="J62">
        <v>0.2</v>
      </c>
      <c r="K62">
        <v>33.799999999999997</v>
      </c>
      <c r="L62" s="2">
        <f t="shared" si="1"/>
        <v>46.449704142011839</v>
      </c>
      <c r="M62" s="2">
        <f t="shared" si="2"/>
        <v>5.9171597633136104</v>
      </c>
    </row>
    <row r="63" spans="1:13" x14ac:dyDescent="0.2">
      <c r="A63" t="s">
        <v>9</v>
      </c>
      <c r="B63">
        <f t="shared" ref="B63:B81" si="5">IF(C63=83.8,4)</f>
        <v>4</v>
      </c>
      <c r="C63">
        <v>83.8</v>
      </c>
      <c r="D63" t="s">
        <v>47</v>
      </c>
      <c r="E63">
        <v>32</v>
      </c>
      <c r="F63" t="s">
        <v>48</v>
      </c>
      <c r="G63" t="s">
        <v>49</v>
      </c>
      <c r="H63" t="s">
        <v>50</v>
      </c>
      <c r="I63">
        <v>1.48</v>
      </c>
      <c r="J63">
        <v>0.28999999999999998</v>
      </c>
      <c r="K63">
        <v>32.200000000000003</v>
      </c>
      <c r="L63" s="2">
        <f t="shared" si="1"/>
        <v>45.962732919254655</v>
      </c>
      <c r="M63" s="2">
        <f t="shared" si="2"/>
        <v>9.0062111801242235</v>
      </c>
    </row>
    <row r="64" spans="1:13" x14ac:dyDescent="0.2">
      <c r="A64" t="s">
        <v>9</v>
      </c>
      <c r="B64">
        <f t="shared" si="5"/>
        <v>4</v>
      </c>
      <c r="C64">
        <v>83.8</v>
      </c>
      <c r="D64" t="s">
        <v>47</v>
      </c>
      <c r="E64">
        <v>33</v>
      </c>
      <c r="F64" t="s">
        <v>48</v>
      </c>
      <c r="G64" t="s">
        <v>49</v>
      </c>
      <c r="H64" t="s">
        <v>51</v>
      </c>
      <c r="I64">
        <v>1.59</v>
      </c>
      <c r="J64">
        <v>0.18</v>
      </c>
      <c r="K64">
        <v>39</v>
      </c>
      <c r="L64" s="2">
        <f t="shared" si="1"/>
        <v>40.769230769230766</v>
      </c>
      <c r="M64" s="2">
        <f t="shared" si="2"/>
        <v>4.615384615384615</v>
      </c>
    </row>
    <row r="65" spans="1:13" x14ac:dyDescent="0.2">
      <c r="A65" t="s">
        <v>9</v>
      </c>
      <c r="B65">
        <f t="shared" si="5"/>
        <v>4</v>
      </c>
      <c r="C65">
        <v>83.8</v>
      </c>
      <c r="D65" t="s">
        <v>47</v>
      </c>
      <c r="E65">
        <v>34</v>
      </c>
      <c r="F65" t="s">
        <v>48</v>
      </c>
      <c r="G65" t="s">
        <v>49</v>
      </c>
      <c r="H65" t="s">
        <v>50</v>
      </c>
      <c r="I65">
        <v>1.58</v>
      </c>
      <c r="J65">
        <v>0.23</v>
      </c>
      <c r="K65">
        <v>36.799999999999997</v>
      </c>
      <c r="L65" s="2">
        <f t="shared" si="1"/>
        <v>42.934782608695656</v>
      </c>
      <c r="M65" s="2">
        <f t="shared" si="2"/>
        <v>6.2500000000000009</v>
      </c>
    </row>
    <row r="66" spans="1:13" x14ac:dyDescent="0.2">
      <c r="A66" t="s">
        <v>9</v>
      </c>
      <c r="B66">
        <f t="shared" si="5"/>
        <v>4</v>
      </c>
      <c r="C66">
        <v>83.8</v>
      </c>
      <c r="D66" t="s">
        <v>47</v>
      </c>
      <c r="E66">
        <v>35</v>
      </c>
      <c r="F66" t="s">
        <v>48</v>
      </c>
      <c r="G66" t="s">
        <v>49</v>
      </c>
      <c r="H66" t="s">
        <v>50</v>
      </c>
      <c r="I66">
        <v>2.0299999999999998</v>
      </c>
      <c r="J66">
        <v>0.21</v>
      </c>
      <c r="K66">
        <v>43</v>
      </c>
      <c r="L66" s="2">
        <f t="shared" si="1"/>
        <v>47.20930232558139</v>
      </c>
      <c r="M66" s="2">
        <f t="shared" si="2"/>
        <v>4.8837209302325579</v>
      </c>
    </row>
    <row r="67" spans="1:13" x14ac:dyDescent="0.2">
      <c r="A67" t="s">
        <v>9</v>
      </c>
      <c r="B67">
        <f t="shared" si="5"/>
        <v>4</v>
      </c>
      <c r="C67">
        <v>83.8</v>
      </c>
      <c r="D67" t="s">
        <v>47</v>
      </c>
      <c r="E67">
        <v>36</v>
      </c>
      <c r="F67" t="s">
        <v>48</v>
      </c>
      <c r="G67" t="s">
        <v>49</v>
      </c>
      <c r="H67" t="s">
        <v>51</v>
      </c>
      <c r="I67">
        <v>1.54</v>
      </c>
      <c r="J67">
        <v>0.24</v>
      </c>
      <c r="K67">
        <v>31.3</v>
      </c>
      <c r="L67" s="2">
        <f t="shared" ref="L67:L121" si="6">(I67*1000)/K67</f>
        <v>49.201277955271564</v>
      </c>
      <c r="M67" s="2">
        <f t="shared" ref="M67:M121" si="7">(J67*1000)/K67</f>
        <v>7.6677316293929714</v>
      </c>
    </row>
    <row r="68" spans="1:13" x14ac:dyDescent="0.2">
      <c r="A68" t="s">
        <v>9</v>
      </c>
      <c r="B68">
        <f t="shared" si="5"/>
        <v>4</v>
      </c>
      <c r="C68">
        <v>83.8</v>
      </c>
      <c r="D68" t="s">
        <v>47</v>
      </c>
      <c r="E68">
        <v>37</v>
      </c>
      <c r="F68" t="s">
        <v>48</v>
      </c>
      <c r="G68" t="s">
        <v>49</v>
      </c>
      <c r="H68" t="s">
        <v>51</v>
      </c>
      <c r="I68">
        <v>1.54</v>
      </c>
      <c r="J68">
        <v>0.24</v>
      </c>
      <c r="K68">
        <v>36.299999999999997</v>
      </c>
      <c r="L68" s="2">
        <f t="shared" si="6"/>
        <v>42.424242424242429</v>
      </c>
      <c r="M68" s="2">
        <f t="shared" si="7"/>
        <v>6.6115702479338845</v>
      </c>
    </row>
    <row r="69" spans="1:13" x14ac:dyDescent="0.2">
      <c r="A69" t="s">
        <v>9</v>
      </c>
      <c r="B69">
        <f t="shared" si="5"/>
        <v>4</v>
      </c>
      <c r="C69">
        <v>83.8</v>
      </c>
      <c r="D69" t="s">
        <v>47</v>
      </c>
      <c r="E69">
        <v>38</v>
      </c>
      <c r="F69" t="s">
        <v>48</v>
      </c>
      <c r="G69" t="s">
        <v>49</v>
      </c>
      <c r="H69" t="s">
        <v>50</v>
      </c>
      <c r="I69">
        <v>1.81</v>
      </c>
      <c r="J69">
        <v>0.28000000000000003</v>
      </c>
      <c r="K69">
        <v>37.9</v>
      </c>
      <c r="L69" s="2">
        <f t="shared" si="6"/>
        <v>47.757255936675463</v>
      </c>
      <c r="M69" s="2">
        <f t="shared" si="7"/>
        <v>7.3878627968337733</v>
      </c>
    </row>
    <row r="70" spans="1:13" x14ac:dyDescent="0.2">
      <c r="A70" t="s">
        <v>9</v>
      </c>
      <c r="B70">
        <f t="shared" si="5"/>
        <v>4</v>
      </c>
      <c r="C70">
        <v>83.8</v>
      </c>
      <c r="D70" t="s">
        <v>47</v>
      </c>
      <c r="E70">
        <v>39</v>
      </c>
      <c r="F70" t="s">
        <v>48</v>
      </c>
      <c r="G70" t="s">
        <v>49</v>
      </c>
      <c r="H70" t="s">
        <v>51</v>
      </c>
      <c r="I70">
        <v>1.87</v>
      </c>
      <c r="J70">
        <v>0.21</v>
      </c>
      <c r="K70">
        <v>42.8</v>
      </c>
      <c r="L70" s="2">
        <f t="shared" si="6"/>
        <v>43.691588785046733</v>
      </c>
      <c r="M70" s="2">
        <f t="shared" si="7"/>
        <v>4.906542056074767</v>
      </c>
    </row>
    <row r="71" spans="1:13" x14ac:dyDescent="0.2">
      <c r="A71" t="s">
        <v>9</v>
      </c>
      <c r="B71">
        <f t="shared" si="5"/>
        <v>4</v>
      </c>
      <c r="C71">
        <v>83.8</v>
      </c>
      <c r="D71" t="s">
        <v>47</v>
      </c>
      <c r="E71">
        <v>40</v>
      </c>
      <c r="F71" t="s">
        <v>48</v>
      </c>
      <c r="G71" t="s">
        <v>49</v>
      </c>
      <c r="H71" t="s">
        <v>50</v>
      </c>
      <c r="I71">
        <v>1.81</v>
      </c>
      <c r="J71">
        <v>0.22</v>
      </c>
      <c r="K71">
        <v>38.9</v>
      </c>
      <c r="L71" s="2">
        <f t="shared" si="6"/>
        <v>46.529562982005146</v>
      </c>
      <c r="M71" s="2">
        <f t="shared" si="7"/>
        <v>5.6555269922879177</v>
      </c>
    </row>
    <row r="72" spans="1:13" x14ac:dyDescent="0.2">
      <c r="A72" t="s">
        <v>9</v>
      </c>
      <c r="B72">
        <f t="shared" si="5"/>
        <v>4</v>
      </c>
      <c r="C72">
        <v>83.8</v>
      </c>
      <c r="D72" t="s">
        <v>47</v>
      </c>
      <c r="E72">
        <v>91</v>
      </c>
      <c r="F72" t="s">
        <v>52</v>
      </c>
      <c r="G72" t="s">
        <v>53</v>
      </c>
      <c r="H72" t="s">
        <v>50</v>
      </c>
      <c r="I72">
        <v>1.18</v>
      </c>
      <c r="J72">
        <v>0.21</v>
      </c>
      <c r="K72">
        <v>29.8</v>
      </c>
      <c r="L72" s="2">
        <f t="shared" si="6"/>
        <v>39.597315436241608</v>
      </c>
      <c r="M72" s="2">
        <f t="shared" si="7"/>
        <v>7.0469798657718119</v>
      </c>
    </row>
    <row r="73" spans="1:13" x14ac:dyDescent="0.2">
      <c r="A73" t="s">
        <v>9</v>
      </c>
      <c r="B73">
        <f t="shared" si="5"/>
        <v>4</v>
      </c>
      <c r="C73">
        <v>83.8</v>
      </c>
      <c r="D73" t="s">
        <v>47</v>
      </c>
      <c r="E73">
        <v>92</v>
      </c>
      <c r="F73" t="s">
        <v>52</v>
      </c>
      <c r="G73" t="s">
        <v>53</v>
      </c>
      <c r="H73" t="s">
        <v>50</v>
      </c>
      <c r="I73">
        <v>1.31</v>
      </c>
      <c r="J73">
        <v>0.17</v>
      </c>
      <c r="K73">
        <v>29</v>
      </c>
      <c r="L73" s="2">
        <f t="shared" si="6"/>
        <v>45.172413793103445</v>
      </c>
      <c r="M73" s="2">
        <f t="shared" si="7"/>
        <v>5.8620689655172411</v>
      </c>
    </row>
    <row r="74" spans="1:13" x14ac:dyDescent="0.2">
      <c r="A74" t="s">
        <v>9</v>
      </c>
      <c r="B74">
        <f t="shared" si="5"/>
        <v>4</v>
      </c>
      <c r="C74">
        <v>83.8</v>
      </c>
      <c r="D74" t="s">
        <v>47</v>
      </c>
      <c r="E74">
        <v>93</v>
      </c>
      <c r="F74" t="s">
        <v>52</v>
      </c>
      <c r="G74" t="s">
        <v>53</v>
      </c>
      <c r="H74" t="s">
        <v>50</v>
      </c>
      <c r="I74">
        <v>1.41</v>
      </c>
      <c r="J74">
        <v>0.22</v>
      </c>
      <c r="K74">
        <v>36.700000000000003</v>
      </c>
      <c r="L74" s="2">
        <f t="shared" si="6"/>
        <v>38.41961852861035</v>
      </c>
      <c r="M74" s="2">
        <f t="shared" si="7"/>
        <v>5.9945504087193457</v>
      </c>
    </row>
    <row r="75" spans="1:13" x14ac:dyDescent="0.2">
      <c r="A75" t="s">
        <v>9</v>
      </c>
      <c r="B75">
        <f t="shared" si="5"/>
        <v>4</v>
      </c>
      <c r="C75">
        <v>83.8</v>
      </c>
      <c r="D75" t="s">
        <v>47</v>
      </c>
      <c r="E75">
        <v>94</v>
      </c>
      <c r="F75" t="s">
        <v>52</v>
      </c>
      <c r="G75" t="s">
        <v>53</v>
      </c>
      <c r="H75" t="s">
        <v>50</v>
      </c>
      <c r="I75">
        <v>1.19</v>
      </c>
      <c r="J75">
        <v>0.21</v>
      </c>
      <c r="K75">
        <v>30.2</v>
      </c>
      <c r="L75" s="2">
        <f t="shared" si="6"/>
        <v>39.403973509933778</v>
      </c>
      <c r="M75" s="2">
        <f t="shared" si="7"/>
        <v>6.9536423841059607</v>
      </c>
    </row>
    <row r="76" spans="1:13" x14ac:dyDescent="0.2">
      <c r="A76" t="s">
        <v>9</v>
      </c>
      <c r="B76">
        <f t="shared" si="5"/>
        <v>4</v>
      </c>
      <c r="C76">
        <v>83.8</v>
      </c>
      <c r="D76" t="s">
        <v>47</v>
      </c>
      <c r="E76">
        <v>95</v>
      </c>
      <c r="F76" t="s">
        <v>52</v>
      </c>
      <c r="G76" t="s">
        <v>53</v>
      </c>
      <c r="H76" t="s">
        <v>50</v>
      </c>
      <c r="I76">
        <v>1.05</v>
      </c>
      <c r="J76">
        <v>0.2</v>
      </c>
      <c r="K76">
        <v>26.1</v>
      </c>
      <c r="L76" s="2">
        <f t="shared" si="6"/>
        <v>40.229885057471265</v>
      </c>
      <c r="M76" s="2">
        <f t="shared" si="7"/>
        <v>7.6628352490421454</v>
      </c>
    </row>
    <row r="77" spans="1:13" x14ac:dyDescent="0.2">
      <c r="A77" t="s">
        <v>9</v>
      </c>
      <c r="B77">
        <f t="shared" si="5"/>
        <v>4</v>
      </c>
      <c r="C77">
        <v>83.8</v>
      </c>
      <c r="D77" t="s">
        <v>47</v>
      </c>
      <c r="E77">
        <v>96</v>
      </c>
      <c r="F77" t="s">
        <v>52</v>
      </c>
      <c r="G77" t="s">
        <v>53</v>
      </c>
      <c r="H77" t="s">
        <v>50</v>
      </c>
      <c r="I77">
        <v>1.05</v>
      </c>
      <c r="J77">
        <v>0.26</v>
      </c>
      <c r="K77">
        <v>24.3</v>
      </c>
      <c r="L77" s="2">
        <f t="shared" si="6"/>
        <v>43.209876543209873</v>
      </c>
      <c r="M77" s="2">
        <f t="shared" si="7"/>
        <v>10.699588477366255</v>
      </c>
    </row>
    <row r="78" spans="1:13" x14ac:dyDescent="0.2">
      <c r="A78" t="s">
        <v>9</v>
      </c>
      <c r="B78">
        <f t="shared" si="5"/>
        <v>4</v>
      </c>
      <c r="C78">
        <v>83.8</v>
      </c>
      <c r="D78" t="s">
        <v>47</v>
      </c>
      <c r="E78">
        <v>97</v>
      </c>
      <c r="F78" t="s">
        <v>52</v>
      </c>
      <c r="G78" t="s">
        <v>53</v>
      </c>
      <c r="H78" t="s">
        <v>50</v>
      </c>
      <c r="I78">
        <v>1.2</v>
      </c>
      <c r="J78">
        <v>0.18</v>
      </c>
      <c r="K78">
        <v>27.5</v>
      </c>
      <c r="L78" s="2">
        <f t="shared" si="6"/>
        <v>43.636363636363633</v>
      </c>
      <c r="M78" s="2">
        <f t="shared" si="7"/>
        <v>6.5454545454545459</v>
      </c>
    </row>
    <row r="79" spans="1:13" x14ac:dyDescent="0.2">
      <c r="A79" t="s">
        <v>9</v>
      </c>
      <c r="B79">
        <f t="shared" si="5"/>
        <v>4</v>
      </c>
      <c r="C79">
        <v>83.8</v>
      </c>
      <c r="D79" t="s">
        <v>47</v>
      </c>
      <c r="E79">
        <v>98</v>
      </c>
      <c r="F79" t="s">
        <v>52</v>
      </c>
      <c r="G79" t="s">
        <v>53</v>
      </c>
      <c r="H79" t="s">
        <v>50</v>
      </c>
      <c r="I79">
        <v>1.01</v>
      </c>
      <c r="J79">
        <v>0.2</v>
      </c>
      <c r="K79">
        <v>23.1</v>
      </c>
      <c r="L79" s="2">
        <f t="shared" si="6"/>
        <v>43.722943722943718</v>
      </c>
      <c r="M79" s="2">
        <f t="shared" si="7"/>
        <v>8.6580086580086579</v>
      </c>
    </row>
    <row r="80" spans="1:13" x14ac:dyDescent="0.2">
      <c r="A80" t="s">
        <v>9</v>
      </c>
      <c r="B80">
        <f t="shared" si="5"/>
        <v>4</v>
      </c>
      <c r="C80">
        <v>83.8</v>
      </c>
      <c r="D80" t="s">
        <v>47</v>
      </c>
      <c r="E80">
        <v>99</v>
      </c>
      <c r="F80" t="s">
        <v>52</v>
      </c>
      <c r="G80" t="s">
        <v>53</v>
      </c>
      <c r="H80" t="s">
        <v>50</v>
      </c>
      <c r="I80">
        <v>1.32</v>
      </c>
      <c r="J80">
        <v>0.23</v>
      </c>
      <c r="K80">
        <v>29.4</v>
      </c>
      <c r="L80" s="2">
        <f t="shared" si="6"/>
        <v>44.897959183673471</v>
      </c>
      <c r="M80" s="2">
        <f t="shared" si="7"/>
        <v>7.8231292517006805</v>
      </c>
    </row>
    <row r="81" spans="1:13" x14ac:dyDescent="0.2">
      <c r="A81" t="s">
        <v>9</v>
      </c>
      <c r="B81">
        <f t="shared" si="5"/>
        <v>4</v>
      </c>
      <c r="C81">
        <v>83.8</v>
      </c>
      <c r="D81" t="s">
        <v>47</v>
      </c>
      <c r="E81">
        <v>100</v>
      </c>
      <c r="F81" t="s">
        <v>52</v>
      </c>
      <c r="G81" t="s">
        <v>53</v>
      </c>
      <c r="H81" t="s">
        <v>50</v>
      </c>
      <c r="I81">
        <v>1.1599999999999999</v>
      </c>
      <c r="J81">
        <v>0.19</v>
      </c>
      <c r="K81">
        <v>24.9</v>
      </c>
      <c r="L81" s="2">
        <f t="shared" si="6"/>
        <v>46.586345381526108</v>
      </c>
      <c r="M81" s="2">
        <f t="shared" si="7"/>
        <v>7.6305220883534144</v>
      </c>
    </row>
    <row r="82" spans="1:13" x14ac:dyDescent="0.2">
      <c r="A82" t="s">
        <v>9</v>
      </c>
      <c r="B82">
        <f>IF(C82=168,5)</f>
        <v>5</v>
      </c>
      <c r="C82">
        <v>168</v>
      </c>
      <c r="D82" t="s">
        <v>47</v>
      </c>
      <c r="E82">
        <v>41</v>
      </c>
      <c r="F82" t="s">
        <v>48</v>
      </c>
      <c r="G82" t="s">
        <v>49</v>
      </c>
      <c r="H82" t="s">
        <v>50</v>
      </c>
      <c r="I82">
        <v>1.72</v>
      </c>
      <c r="J82">
        <v>0.27</v>
      </c>
      <c r="K82">
        <v>36</v>
      </c>
      <c r="L82" s="2">
        <f t="shared" si="6"/>
        <v>47.777777777777779</v>
      </c>
      <c r="M82" s="2">
        <f t="shared" si="7"/>
        <v>7.5</v>
      </c>
    </row>
    <row r="83" spans="1:13" x14ac:dyDescent="0.2">
      <c r="A83" t="s">
        <v>9</v>
      </c>
      <c r="B83">
        <f t="shared" ref="B83:B101" si="8">IF(C83=168,5)</f>
        <v>5</v>
      </c>
      <c r="C83">
        <v>168</v>
      </c>
      <c r="D83" t="s">
        <v>47</v>
      </c>
      <c r="E83">
        <v>42</v>
      </c>
      <c r="F83" t="s">
        <v>48</v>
      </c>
      <c r="G83" t="s">
        <v>49</v>
      </c>
      <c r="H83" t="s">
        <v>50</v>
      </c>
      <c r="I83">
        <v>1.47</v>
      </c>
      <c r="J83">
        <v>0.24</v>
      </c>
      <c r="K83">
        <v>33.1</v>
      </c>
      <c r="L83" s="2">
        <f t="shared" si="6"/>
        <v>44.410876132930511</v>
      </c>
      <c r="M83" s="2">
        <f t="shared" si="7"/>
        <v>7.2507552870090635</v>
      </c>
    </row>
    <row r="84" spans="1:13" x14ac:dyDescent="0.2">
      <c r="A84" t="s">
        <v>9</v>
      </c>
      <c r="B84">
        <f t="shared" si="8"/>
        <v>5</v>
      </c>
      <c r="C84">
        <v>168</v>
      </c>
      <c r="D84" t="s">
        <v>47</v>
      </c>
      <c r="E84">
        <v>43</v>
      </c>
      <c r="F84" t="s">
        <v>48</v>
      </c>
      <c r="G84" t="s">
        <v>49</v>
      </c>
      <c r="H84" t="s">
        <v>51</v>
      </c>
      <c r="I84">
        <v>1.54</v>
      </c>
      <c r="J84">
        <v>0.28000000000000003</v>
      </c>
      <c r="K84">
        <v>34.700000000000003</v>
      </c>
      <c r="L84" s="2">
        <f t="shared" si="6"/>
        <v>44.380403458213252</v>
      </c>
      <c r="M84" s="2">
        <f t="shared" si="7"/>
        <v>8.0691642651296824</v>
      </c>
    </row>
    <row r="85" spans="1:13" x14ac:dyDescent="0.2">
      <c r="A85" t="s">
        <v>9</v>
      </c>
      <c r="B85">
        <f t="shared" si="8"/>
        <v>5</v>
      </c>
      <c r="C85">
        <v>168</v>
      </c>
      <c r="D85" t="s">
        <v>47</v>
      </c>
      <c r="E85">
        <v>44</v>
      </c>
      <c r="F85" t="s">
        <v>48</v>
      </c>
      <c r="G85" t="s">
        <v>49</v>
      </c>
      <c r="H85" t="s">
        <v>51</v>
      </c>
      <c r="I85">
        <v>1.44</v>
      </c>
      <c r="J85">
        <v>0.23</v>
      </c>
      <c r="K85">
        <v>31.3</v>
      </c>
      <c r="L85" s="2">
        <f t="shared" si="6"/>
        <v>46.006389776357828</v>
      </c>
      <c r="M85" s="2">
        <f t="shared" si="7"/>
        <v>7.3482428115015974</v>
      </c>
    </row>
    <row r="86" spans="1:13" x14ac:dyDescent="0.2">
      <c r="A86" t="s">
        <v>9</v>
      </c>
      <c r="B86">
        <f t="shared" si="8"/>
        <v>5</v>
      </c>
      <c r="C86">
        <v>168</v>
      </c>
      <c r="D86" t="s">
        <v>47</v>
      </c>
      <c r="E86">
        <v>45</v>
      </c>
      <c r="F86" t="s">
        <v>48</v>
      </c>
      <c r="G86" t="s">
        <v>49</v>
      </c>
      <c r="H86" t="s">
        <v>51</v>
      </c>
      <c r="I86">
        <v>1.7</v>
      </c>
      <c r="J86">
        <v>0.27</v>
      </c>
      <c r="K86">
        <v>36.799999999999997</v>
      </c>
      <c r="L86" s="2">
        <f t="shared" si="6"/>
        <v>46.195652173913047</v>
      </c>
      <c r="M86" s="2">
        <f t="shared" si="7"/>
        <v>7.3369565217391308</v>
      </c>
    </row>
    <row r="87" spans="1:13" x14ac:dyDescent="0.2">
      <c r="A87" t="s">
        <v>9</v>
      </c>
      <c r="B87">
        <f t="shared" si="8"/>
        <v>5</v>
      </c>
      <c r="C87">
        <v>168</v>
      </c>
      <c r="D87" t="s">
        <v>47</v>
      </c>
      <c r="E87">
        <v>46</v>
      </c>
      <c r="F87" t="s">
        <v>48</v>
      </c>
      <c r="G87" t="s">
        <v>49</v>
      </c>
      <c r="H87" t="s">
        <v>51</v>
      </c>
      <c r="I87">
        <v>1.63</v>
      </c>
      <c r="J87">
        <v>0.25</v>
      </c>
      <c r="K87">
        <v>36</v>
      </c>
      <c r="L87" s="2">
        <f t="shared" si="6"/>
        <v>45.277777777777779</v>
      </c>
      <c r="M87" s="2">
        <f t="shared" si="7"/>
        <v>6.9444444444444446</v>
      </c>
    </row>
    <row r="88" spans="1:13" x14ac:dyDescent="0.2">
      <c r="A88" t="s">
        <v>9</v>
      </c>
      <c r="B88">
        <f t="shared" si="8"/>
        <v>5</v>
      </c>
      <c r="C88">
        <v>168</v>
      </c>
      <c r="D88" t="s">
        <v>47</v>
      </c>
      <c r="E88">
        <v>47</v>
      </c>
      <c r="F88" t="s">
        <v>48</v>
      </c>
      <c r="G88" t="s">
        <v>49</v>
      </c>
      <c r="H88" t="s">
        <v>51</v>
      </c>
      <c r="I88">
        <v>1.35</v>
      </c>
      <c r="J88">
        <v>0.16</v>
      </c>
      <c r="K88">
        <v>28.9</v>
      </c>
      <c r="L88" s="2">
        <f t="shared" si="6"/>
        <v>46.712802768166092</v>
      </c>
      <c r="M88" s="2">
        <f t="shared" si="7"/>
        <v>5.5363321799307963</v>
      </c>
    </row>
    <row r="89" spans="1:13" x14ac:dyDescent="0.2">
      <c r="A89" t="s">
        <v>9</v>
      </c>
      <c r="B89">
        <f t="shared" si="8"/>
        <v>5</v>
      </c>
      <c r="C89">
        <v>168</v>
      </c>
      <c r="D89" t="s">
        <v>47</v>
      </c>
      <c r="E89">
        <v>48</v>
      </c>
      <c r="F89" t="s">
        <v>48</v>
      </c>
      <c r="G89" t="s">
        <v>49</v>
      </c>
      <c r="H89" t="s">
        <v>50</v>
      </c>
      <c r="I89">
        <v>1.56</v>
      </c>
      <c r="J89">
        <v>0.22</v>
      </c>
      <c r="K89">
        <v>33</v>
      </c>
      <c r="L89" s="2">
        <f t="shared" si="6"/>
        <v>47.272727272727273</v>
      </c>
      <c r="M89" s="2">
        <f t="shared" si="7"/>
        <v>6.666666666666667</v>
      </c>
    </row>
    <row r="90" spans="1:13" x14ac:dyDescent="0.2">
      <c r="A90" t="s">
        <v>9</v>
      </c>
      <c r="B90">
        <f t="shared" si="8"/>
        <v>5</v>
      </c>
      <c r="C90">
        <v>168</v>
      </c>
      <c r="D90" t="s">
        <v>47</v>
      </c>
      <c r="E90">
        <v>49</v>
      </c>
      <c r="F90" t="s">
        <v>48</v>
      </c>
      <c r="G90" t="s">
        <v>49</v>
      </c>
      <c r="H90" t="s">
        <v>50</v>
      </c>
      <c r="I90">
        <v>1.58</v>
      </c>
      <c r="J90">
        <v>0.31</v>
      </c>
      <c r="K90">
        <v>34</v>
      </c>
      <c r="L90" s="2">
        <f t="shared" si="6"/>
        <v>46.470588235294116</v>
      </c>
      <c r="M90" s="2">
        <f t="shared" si="7"/>
        <v>9.117647058823529</v>
      </c>
    </row>
    <row r="91" spans="1:13" x14ac:dyDescent="0.2">
      <c r="A91" t="s">
        <v>9</v>
      </c>
      <c r="B91">
        <f t="shared" si="8"/>
        <v>5</v>
      </c>
      <c r="C91">
        <v>168</v>
      </c>
      <c r="D91" t="s">
        <v>47</v>
      </c>
      <c r="E91">
        <v>50</v>
      </c>
      <c r="F91" t="s">
        <v>48</v>
      </c>
      <c r="G91" t="s">
        <v>49</v>
      </c>
      <c r="H91" t="s">
        <v>50</v>
      </c>
      <c r="I91">
        <v>1.42</v>
      </c>
      <c r="J91">
        <v>0.17</v>
      </c>
      <c r="K91">
        <v>31.6</v>
      </c>
      <c r="L91" s="2">
        <f t="shared" si="6"/>
        <v>44.936708860759495</v>
      </c>
      <c r="M91" s="2">
        <f t="shared" si="7"/>
        <v>5.3797468354430373</v>
      </c>
    </row>
    <row r="92" spans="1:13" x14ac:dyDescent="0.2">
      <c r="A92" t="s">
        <v>9</v>
      </c>
      <c r="B92">
        <f t="shared" si="8"/>
        <v>5</v>
      </c>
      <c r="C92">
        <v>168</v>
      </c>
      <c r="D92" t="s">
        <v>47</v>
      </c>
      <c r="E92">
        <v>101</v>
      </c>
      <c r="F92" t="s">
        <v>52</v>
      </c>
      <c r="G92" t="s">
        <v>53</v>
      </c>
      <c r="H92" t="s">
        <v>50</v>
      </c>
      <c r="I92">
        <v>1.3</v>
      </c>
      <c r="J92">
        <v>0.28999999999999998</v>
      </c>
      <c r="K92">
        <v>28.7</v>
      </c>
      <c r="L92" s="2">
        <f t="shared" si="6"/>
        <v>45.296167247386762</v>
      </c>
      <c r="M92" s="2">
        <f t="shared" si="7"/>
        <v>10.104529616724738</v>
      </c>
    </row>
    <row r="93" spans="1:13" x14ac:dyDescent="0.2">
      <c r="A93" t="s">
        <v>9</v>
      </c>
      <c r="B93">
        <f t="shared" si="8"/>
        <v>5</v>
      </c>
      <c r="C93">
        <v>168</v>
      </c>
      <c r="D93" t="s">
        <v>47</v>
      </c>
      <c r="E93">
        <v>102</v>
      </c>
      <c r="F93" t="s">
        <v>52</v>
      </c>
      <c r="G93" t="s">
        <v>53</v>
      </c>
      <c r="H93" t="s">
        <v>50</v>
      </c>
      <c r="I93">
        <v>1.1399999999999999</v>
      </c>
      <c r="J93">
        <v>0.24</v>
      </c>
      <c r="K93">
        <v>26.6</v>
      </c>
      <c r="L93" s="2">
        <f t="shared" si="6"/>
        <v>42.857142857142854</v>
      </c>
      <c r="M93" s="2">
        <f t="shared" si="7"/>
        <v>9.022556390977444</v>
      </c>
    </row>
    <row r="94" spans="1:13" x14ac:dyDescent="0.2">
      <c r="A94" t="s">
        <v>9</v>
      </c>
      <c r="B94">
        <f t="shared" si="8"/>
        <v>5</v>
      </c>
      <c r="C94">
        <v>168</v>
      </c>
      <c r="D94" t="s">
        <v>47</v>
      </c>
      <c r="E94">
        <v>103</v>
      </c>
      <c r="F94" t="s">
        <v>52</v>
      </c>
      <c r="G94" t="s">
        <v>53</v>
      </c>
      <c r="H94" t="s">
        <v>50</v>
      </c>
      <c r="I94">
        <v>1.02</v>
      </c>
      <c r="J94">
        <v>0.17</v>
      </c>
      <c r="K94">
        <v>24</v>
      </c>
      <c r="L94" s="2">
        <f t="shared" si="6"/>
        <v>42.5</v>
      </c>
      <c r="M94" s="2">
        <f t="shared" si="7"/>
        <v>7.083333333333333</v>
      </c>
    </row>
    <row r="95" spans="1:13" x14ac:dyDescent="0.2">
      <c r="A95" t="s">
        <v>9</v>
      </c>
      <c r="B95">
        <f t="shared" si="8"/>
        <v>5</v>
      </c>
      <c r="C95">
        <v>168</v>
      </c>
      <c r="D95" t="s">
        <v>47</v>
      </c>
      <c r="E95">
        <v>104</v>
      </c>
      <c r="F95" t="s">
        <v>52</v>
      </c>
      <c r="G95" t="s">
        <v>53</v>
      </c>
      <c r="H95" t="s">
        <v>50</v>
      </c>
      <c r="I95">
        <v>0.97</v>
      </c>
      <c r="J95">
        <v>0.18</v>
      </c>
      <c r="K95">
        <v>25.2</v>
      </c>
      <c r="L95" s="2">
        <f t="shared" si="6"/>
        <v>38.492063492063494</v>
      </c>
      <c r="M95" s="2">
        <f t="shared" si="7"/>
        <v>7.1428571428571432</v>
      </c>
    </row>
    <row r="96" spans="1:13" x14ac:dyDescent="0.2">
      <c r="A96" t="s">
        <v>9</v>
      </c>
      <c r="B96">
        <f t="shared" si="8"/>
        <v>5</v>
      </c>
      <c r="C96">
        <v>168</v>
      </c>
      <c r="D96" t="s">
        <v>47</v>
      </c>
      <c r="E96">
        <v>105</v>
      </c>
      <c r="F96" t="s">
        <v>52</v>
      </c>
      <c r="G96" t="s">
        <v>53</v>
      </c>
      <c r="H96" t="s">
        <v>50</v>
      </c>
      <c r="I96">
        <v>1.33</v>
      </c>
      <c r="J96">
        <v>0.2</v>
      </c>
      <c r="K96">
        <v>32.1</v>
      </c>
      <c r="L96" s="2">
        <f t="shared" si="6"/>
        <v>41.433021806853581</v>
      </c>
      <c r="M96" s="2">
        <f t="shared" si="7"/>
        <v>6.2305295950155761</v>
      </c>
    </row>
    <row r="97" spans="1:13" x14ac:dyDescent="0.2">
      <c r="A97" t="s">
        <v>9</v>
      </c>
      <c r="B97">
        <f t="shared" si="8"/>
        <v>5</v>
      </c>
      <c r="C97">
        <v>168</v>
      </c>
      <c r="D97" t="s">
        <v>47</v>
      </c>
      <c r="E97">
        <v>106</v>
      </c>
      <c r="F97" t="s">
        <v>52</v>
      </c>
      <c r="G97" t="s">
        <v>53</v>
      </c>
      <c r="H97" t="s">
        <v>50</v>
      </c>
      <c r="I97">
        <v>1.1399999999999999</v>
      </c>
      <c r="J97">
        <v>0.22</v>
      </c>
      <c r="K97">
        <v>35.299999999999997</v>
      </c>
      <c r="L97" s="2">
        <f t="shared" si="6"/>
        <v>32.294617563739379</v>
      </c>
      <c r="M97" s="2">
        <f t="shared" si="7"/>
        <v>6.2322946175637401</v>
      </c>
    </row>
    <row r="98" spans="1:13" x14ac:dyDescent="0.2">
      <c r="A98" t="s">
        <v>9</v>
      </c>
      <c r="B98">
        <f t="shared" si="8"/>
        <v>5</v>
      </c>
      <c r="C98">
        <v>168</v>
      </c>
      <c r="D98" t="s">
        <v>47</v>
      </c>
      <c r="E98">
        <v>107</v>
      </c>
      <c r="F98" t="s">
        <v>52</v>
      </c>
      <c r="G98" t="s">
        <v>53</v>
      </c>
      <c r="H98" t="s">
        <v>50</v>
      </c>
      <c r="I98">
        <v>1.05</v>
      </c>
      <c r="J98">
        <v>0.19</v>
      </c>
      <c r="K98">
        <v>27.1</v>
      </c>
      <c r="L98" s="2">
        <f t="shared" si="6"/>
        <v>38.745387453874535</v>
      </c>
      <c r="M98" s="2">
        <f t="shared" si="7"/>
        <v>7.0110701107011071</v>
      </c>
    </row>
    <row r="99" spans="1:13" x14ac:dyDescent="0.2">
      <c r="A99" t="s">
        <v>9</v>
      </c>
      <c r="B99">
        <f t="shared" si="8"/>
        <v>5</v>
      </c>
      <c r="C99">
        <v>168</v>
      </c>
      <c r="D99" t="s">
        <v>47</v>
      </c>
      <c r="E99">
        <v>108</v>
      </c>
      <c r="F99" t="s">
        <v>52</v>
      </c>
      <c r="G99" t="s">
        <v>53</v>
      </c>
      <c r="H99" t="s">
        <v>50</v>
      </c>
      <c r="I99">
        <v>1.3</v>
      </c>
      <c r="J99">
        <v>0.19</v>
      </c>
      <c r="K99">
        <v>28.1</v>
      </c>
      <c r="L99" s="2">
        <f t="shared" si="6"/>
        <v>46.263345195729535</v>
      </c>
      <c r="M99" s="2">
        <f t="shared" si="7"/>
        <v>6.7615658362989324</v>
      </c>
    </row>
    <row r="100" spans="1:13" x14ac:dyDescent="0.2">
      <c r="A100" t="s">
        <v>9</v>
      </c>
      <c r="B100">
        <f t="shared" si="8"/>
        <v>5</v>
      </c>
      <c r="C100">
        <v>168</v>
      </c>
      <c r="D100" t="s">
        <v>47</v>
      </c>
      <c r="E100">
        <v>109</v>
      </c>
      <c r="F100" t="s">
        <v>52</v>
      </c>
      <c r="G100" t="s">
        <v>53</v>
      </c>
      <c r="H100" t="s">
        <v>50</v>
      </c>
      <c r="I100">
        <v>1.34</v>
      </c>
      <c r="J100">
        <v>0.25</v>
      </c>
      <c r="K100">
        <v>34.299999999999997</v>
      </c>
      <c r="L100" s="2">
        <f t="shared" si="6"/>
        <v>39.06705539358601</v>
      </c>
      <c r="M100" s="2">
        <f t="shared" si="7"/>
        <v>7.2886297376093303</v>
      </c>
    </row>
    <row r="101" spans="1:13" x14ac:dyDescent="0.2">
      <c r="A101" t="s">
        <v>9</v>
      </c>
      <c r="B101">
        <f t="shared" si="8"/>
        <v>5</v>
      </c>
      <c r="C101">
        <v>168</v>
      </c>
      <c r="D101" t="s">
        <v>47</v>
      </c>
      <c r="E101">
        <v>110</v>
      </c>
      <c r="F101" t="s">
        <v>52</v>
      </c>
      <c r="G101" t="s">
        <v>53</v>
      </c>
      <c r="H101" t="s">
        <v>50</v>
      </c>
      <c r="I101">
        <v>1.19</v>
      </c>
      <c r="J101">
        <v>0.18</v>
      </c>
      <c r="K101">
        <v>26.9</v>
      </c>
      <c r="L101" s="2">
        <f t="shared" si="6"/>
        <v>44.237918215613384</v>
      </c>
      <c r="M101" s="2">
        <f t="shared" si="7"/>
        <v>6.6914498141263943</v>
      </c>
    </row>
    <row r="102" spans="1:13" x14ac:dyDescent="0.2">
      <c r="A102" t="s">
        <v>9</v>
      </c>
      <c r="B102">
        <f>IF(C102=335,6)</f>
        <v>6</v>
      </c>
      <c r="C102">
        <v>335</v>
      </c>
      <c r="D102" t="s">
        <v>47</v>
      </c>
      <c r="E102">
        <v>51</v>
      </c>
      <c r="F102" t="s">
        <v>48</v>
      </c>
      <c r="G102" t="s">
        <v>49</v>
      </c>
      <c r="H102" t="s">
        <v>50</v>
      </c>
      <c r="I102">
        <v>1.57</v>
      </c>
      <c r="J102">
        <v>0.24</v>
      </c>
      <c r="K102">
        <v>32.9</v>
      </c>
      <c r="L102" s="2">
        <f t="shared" si="6"/>
        <v>47.72036474164134</v>
      </c>
      <c r="M102" s="2">
        <f t="shared" si="7"/>
        <v>7.2948328267477205</v>
      </c>
    </row>
    <row r="103" spans="1:13" x14ac:dyDescent="0.2">
      <c r="A103" t="s">
        <v>9</v>
      </c>
      <c r="B103">
        <f t="shared" ref="B103:B121" si="9">IF(C103=335,6)</f>
        <v>6</v>
      </c>
      <c r="C103">
        <v>335</v>
      </c>
      <c r="D103" t="s">
        <v>47</v>
      </c>
      <c r="E103">
        <v>52</v>
      </c>
      <c r="F103" t="s">
        <v>48</v>
      </c>
      <c r="G103" t="s">
        <v>49</v>
      </c>
      <c r="H103" t="s">
        <v>51</v>
      </c>
      <c r="I103">
        <v>1.73</v>
      </c>
      <c r="J103">
        <v>0.21</v>
      </c>
      <c r="K103">
        <v>35.700000000000003</v>
      </c>
      <c r="L103" s="2">
        <f t="shared" si="6"/>
        <v>48.459383753501399</v>
      </c>
      <c r="M103" s="2">
        <f t="shared" si="7"/>
        <v>5.8823529411764701</v>
      </c>
    </row>
    <row r="104" spans="1:13" x14ac:dyDescent="0.2">
      <c r="A104" t="s">
        <v>9</v>
      </c>
      <c r="B104">
        <f t="shared" si="9"/>
        <v>6</v>
      </c>
      <c r="C104">
        <v>335</v>
      </c>
      <c r="D104" t="s">
        <v>47</v>
      </c>
      <c r="E104">
        <v>53</v>
      </c>
      <c r="F104" t="s">
        <v>48</v>
      </c>
      <c r="G104" t="s">
        <v>49</v>
      </c>
      <c r="H104" t="s">
        <v>51</v>
      </c>
      <c r="I104">
        <v>1.8</v>
      </c>
      <c r="J104">
        <v>0.23</v>
      </c>
      <c r="K104">
        <v>34.200000000000003</v>
      </c>
      <c r="L104" s="2">
        <f t="shared" si="6"/>
        <v>52.631578947368418</v>
      </c>
      <c r="M104" s="2">
        <f t="shared" si="7"/>
        <v>6.7251461988304087</v>
      </c>
    </row>
    <row r="105" spans="1:13" x14ac:dyDescent="0.2">
      <c r="A105" t="s">
        <v>9</v>
      </c>
      <c r="B105">
        <f t="shared" si="9"/>
        <v>6</v>
      </c>
      <c r="C105">
        <v>335</v>
      </c>
      <c r="D105" t="s">
        <v>47</v>
      </c>
      <c r="E105">
        <v>54</v>
      </c>
      <c r="F105" t="s">
        <v>48</v>
      </c>
      <c r="G105" t="s">
        <v>49</v>
      </c>
      <c r="H105" t="s">
        <v>51</v>
      </c>
      <c r="I105">
        <v>1.59</v>
      </c>
      <c r="J105">
        <v>0.2</v>
      </c>
      <c r="K105">
        <v>31.7</v>
      </c>
      <c r="L105" s="2">
        <f t="shared" si="6"/>
        <v>50.15772870662461</v>
      </c>
      <c r="M105" s="2">
        <f t="shared" si="7"/>
        <v>6.309148264984227</v>
      </c>
    </row>
    <row r="106" spans="1:13" x14ac:dyDescent="0.2">
      <c r="A106" t="s">
        <v>9</v>
      </c>
      <c r="B106">
        <f t="shared" si="9"/>
        <v>6</v>
      </c>
      <c r="C106">
        <v>335</v>
      </c>
      <c r="D106" t="s">
        <v>47</v>
      </c>
      <c r="E106">
        <v>55</v>
      </c>
      <c r="F106" t="s">
        <v>48</v>
      </c>
      <c r="G106" t="s">
        <v>49</v>
      </c>
      <c r="H106" t="s">
        <v>50</v>
      </c>
      <c r="I106">
        <v>1.76</v>
      </c>
      <c r="J106">
        <v>0.22</v>
      </c>
      <c r="K106">
        <v>35.5</v>
      </c>
      <c r="L106" s="2">
        <f t="shared" si="6"/>
        <v>49.577464788732392</v>
      </c>
      <c r="M106" s="2">
        <f t="shared" si="7"/>
        <v>6.197183098591549</v>
      </c>
    </row>
    <row r="107" spans="1:13" x14ac:dyDescent="0.2">
      <c r="A107" t="s">
        <v>9</v>
      </c>
      <c r="B107">
        <f t="shared" si="9"/>
        <v>6</v>
      </c>
      <c r="C107">
        <v>335</v>
      </c>
      <c r="D107" t="s">
        <v>47</v>
      </c>
      <c r="E107">
        <v>56</v>
      </c>
      <c r="F107" t="s">
        <v>48</v>
      </c>
      <c r="G107" t="s">
        <v>49</v>
      </c>
      <c r="H107" t="s">
        <v>50</v>
      </c>
      <c r="I107">
        <v>1.35</v>
      </c>
      <c r="J107">
        <v>0.18</v>
      </c>
      <c r="K107">
        <v>28.4</v>
      </c>
      <c r="L107" s="2">
        <f t="shared" si="6"/>
        <v>47.535211267605639</v>
      </c>
      <c r="M107" s="2">
        <f t="shared" si="7"/>
        <v>6.3380281690140849</v>
      </c>
    </row>
    <row r="108" spans="1:13" x14ac:dyDescent="0.2">
      <c r="A108" t="s">
        <v>9</v>
      </c>
      <c r="B108">
        <f t="shared" si="9"/>
        <v>6</v>
      </c>
      <c r="C108">
        <v>335</v>
      </c>
      <c r="D108" t="s">
        <v>47</v>
      </c>
      <c r="E108">
        <v>57</v>
      </c>
      <c r="F108" t="s">
        <v>48</v>
      </c>
      <c r="G108" t="s">
        <v>49</v>
      </c>
      <c r="H108" t="s">
        <v>50</v>
      </c>
      <c r="I108">
        <v>1.62</v>
      </c>
      <c r="J108">
        <v>0.24</v>
      </c>
      <c r="K108">
        <v>35.1</v>
      </c>
      <c r="L108" s="2">
        <f t="shared" si="6"/>
        <v>46.153846153846153</v>
      </c>
      <c r="M108" s="2">
        <f t="shared" si="7"/>
        <v>6.8376068376068373</v>
      </c>
    </row>
    <row r="109" spans="1:13" x14ac:dyDescent="0.2">
      <c r="A109" t="s">
        <v>9</v>
      </c>
      <c r="B109">
        <f t="shared" si="9"/>
        <v>6</v>
      </c>
      <c r="C109">
        <v>335</v>
      </c>
      <c r="D109" t="s">
        <v>47</v>
      </c>
      <c r="E109">
        <v>58</v>
      </c>
      <c r="F109" t="s">
        <v>48</v>
      </c>
      <c r="G109" t="s">
        <v>49</v>
      </c>
      <c r="H109" t="s">
        <v>51</v>
      </c>
      <c r="I109">
        <v>1.57</v>
      </c>
      <c r="J109">
        <v>0.27</v>
      </c>
      <c r="K109">
        <v>31.7</v>
      </c>
      <c r="L109" s="2">
        <f t="shared" si="6"/>
        <v>49.526813880126184</v>
      </c>
      <c r="M109" s="2">
        <f t="shared" si="7"/>
        <v>8.517350157728707</v>
      </c>
    </row>
    <row r="110" spans="1:13" x14ac:dyDescent="0.2">
      <c r="A110" t="s">
        <v>9</v>
      </c>
      <c r="B110">
        <f t="shared" si="9"/>
        <v>6</v>
      </c>
      <c r="C110">
        <v>335</v>
      </c>
      <c r="D110" t="s">
        <v>47</v>
      </c>
      <c r="E110">
        <v>59</v>
      </c>
      <c r="F110" t="s">
        <v>48</v>
      </c>
      <c r="G110" t="s">
        <v>49</v>
      </c>
      <c r="H110" t="s">
        <v>50</v>
      </c>
      <c r="I110">
        <v>1.5</v>
      </c>
      <c r="J110">
        <v>0.23</v>
      </c>
      <c r="K110">
        <v>30</v>
      </c>
      <c r="L110" s="2">
        <f t="shared" si="6"/>
        <v>50</v>
      </c>
      <c r="M110" s="2">
        <f t="shared" si="7"/>
        <v>7.666666666666667</v>
      </c>
    </row>
    <row r="111" spans="1:13" x14ac:dyDescent="0.2">
      <c r="A111" t="s">
        <v>9</v>
      </c>
      <c r="B111">
        <f t="shared" si="9"/>
        <v>6</v>
      </c>
      <c r="C111">
        <v>335</v>
      </c>
      <c r="D111" t="s">
        <v>47</v>
      </c>
      <c r="E111">
        <v>60</v>
      </c>
      <c r="F111" t="s">
        <v>48</v>
      </c>
      <c r="G111" t="s">
        <v>49</v>
      </c>
      <c r="H111" t="s">
        <v>51</v>
      </c>
      <c r="I111">
        <v>1.36</v>
      </c>
      <c r="J111">
        <v>0.2</v>
      </c>
      <c r="K111">
        <v>28.8</v>
      </c>
      <c r="L111" s="2">
        <f t="shared" si="6"/>
        <v>47.222222222222221</v>
      </c>
      <c r="M111" s="2">
        <f t="shared" si="7"/>
        <v>6.9444444444444446</v>
      </c>
    </row>
    <row r="112" spans="1:13" x14ac:dyDescent="0.2">
      <c r="A112" t="s">
        <v>9</v>
      </c>
      <c r="B112">
        <f t="shared" si="9"/>
        <v>6</v>
      </c>
      <c r="C112">
        <v>335</v>
      </c>
      <c r="D112" t="s">
        <v>47</v>
      </c>
      <c r="E112">
        <v>111</v>
      </c>
      <c r="F112" t="s">
        <v>52</v>
      </c>
      <c r="G112" t="s">
        <v>53</v>
      </c>
      <c r="H112" t="s">
        <v>50</v>
      </c>
      <c r="I112">
        <v>1.25</v>
      </c>
      <c r="J112">
        <v>0.16</v>
      </c>
      <c r="K112">
        <v>26.6</v>
      </c>
      <c r="L112" s="2">
        <f t="shared" si="6"/>
        <v>46.992481203007515</v>
      </c>
      <c r="M112" s="2">
        <f t="shared" si="7"/>
        <v>6.0150375939849621</v>
      </c>
    </row>
    <row r="113" spans="1:13" x14ac:dyDescent="0.2">
      <c r="A113" t="s">
        <v>9</v>
      </c>
      <c r="B113">
        <f t="shared" si="9"/>
        <v>6</v>
      </c>
      <c r="C113">
        <v>335</v>
      </c>
      <c r="D113" t="s">
        <v>47</v>
      </c>
      <c r="E113">
        <v>112</v>
      </c>
      <c r="F113" t="s">
        <v>52</v>
      </c>
      <c r="G113" t="s">
        <v>53</v>
      </c>
      <c r="H113" t="s">
        <v>50</v>
      </c>
      <c r="I113">
        <v>1.06</v>
      </c>
      <c r="J113">
        <v>0.21</v>
      </c>
      <c r="K113">
        <v>25.5</v>
      </c>
      <c r="L113" s="2">
        <f t="shared" si="6"/>
        <v>41.568627450980394</v>
      </c>
      <c r="M113" s="2">
        <f t="shared" si="7"/>
        <v>8.235294117647058</v>
      </c>
    </row>
    <row r="114" spans="1:13" x14ac:dyDescent="0.2">
      <c r="A114" t="s">
        <v>9</v>
      </c>
      <c r="B114">
        <f t="shared" si="9"/>
        <v>6</v>
      </c>
      <c r="C114">
        <v>335</v>
      </c>
      <c r="D114" t="s">
        <v>47</v>
      </c>
      <c r="E114">
        <v>113</v>
      </c>
      <c r="F114" t="s">
        <v>52</v>
      </c>
      <c r="G114" t="s">
        <v>53</v>
      </c>
      <c r="H114" t="s">
        <v>50</v>
      </c>
      <c r="I114">
        <v>1.03</v>
      </c>
      <c r="J114">
        <v>0.17</v>
      </c>
      <c r="K114">
        <v>23.5</v>
      </c>
      <c r="L114" s="2">
        <f t="shared" si="6"/>
        <v>43.829787234042556</v>
      </c>
      <c r="M114" s="2">
        <f t="shared" si="7"/>
        <v>7.2340425531914896</v>
      </c>
    </row>
    <row r="115" spans="1:13" x14ac:dyDescent="0.2">
      <c r="A115" t="s">
        <v>9</v>
      </c>
      <c r="B115">
        <f t="shared" si="9"/>
        <v>6</v>
      </c>
      <c r="C115">
        <v>335</v>
      </c>
      <c r="D115" t="s">
        <v>47</v>
      </c>
      <c r="E115">
        <v>114</v>
      </c>
      <c r="F115" t="s">
        <v>52</v>
      </c>
      <c r="G115" t="s">
        <v>53</v>
      </c>
      <c r="H115" t="s">
        <v>50</v>
      </c>
      <c r="I115">
        <v>1.19</v>
      </c>
      <c r="J115">
        <v>0.2</v>
      </c>
      <c r="K115">
        <v>25.4</v>
      </c>
      <c r="L115" s="2">
        <f t="shared" si="6"/>
        <v>46.850393700787407</v>
      </c>
      <c r="M115" s="2">
        <f t="shared" si="7"/>
        <v>7.8740157480314963</v>
      </c>
    </row>
    <row r="116" spans="1:13" x14ac:dyDescent="0.2">
      <c r="A116" t="s">
        <v>9</v>
      </c>
      <c r="B116">
        <f t="shared" si="9"/>
        <v>6</v>
      </c>
      <c r="C116">
        <v>335</v>
      </c>
      <c r="D116" t="s">
        <v>47</v>
      </c>
      <c r="E116">
        <v>115</v>
      </c>
      <c r="F116" t="s">
        <v>52</v>
      </c>
      <c r="G116" t="s">
        <v>53</v>
      </c>
      <c r="H116" t="s">
        <v>50</v>
      </c>
      <c r="I116">
        <v>1.21</v>
      </c>
      <c r="J116">
        <v>0.26</v>
      </c>
      <c r="K116">
        <v>28.5</v>
      </c>
      <c r="L116" s="2">
        <f t="shared" si="6"/>
        <v>42.456140350877192</v>
      </c>
      <c r="M116" s="2">
        <f t="shared" si="7"/>
        <v>9.1228070175438596</v>
      </c>
    </row>
    <row r="117" spans="1:13" x14ac:dyDescent="0.2">
      <c r="A117" t="s">
        <v>9</v>
      </c>
      <c r="B117">
        <f t="shared" si="9"/>
        <v>6</v>
      </c>
      <c r="C117">
        <v>335</v>
      </c>
      <c r="D117" t="s">
        <v>47</v>
      </c>
      <c r="E117">
        <v>116</v>
      </c>
      <c r="F117" t="s">
        <v>52</v>
      </c>
      <c r="G117" t="s">
        <v>53</v>
      </c>
      <c r="H117" t="s">
        <v>50</v>
      </c>
      <c r="I117">
        <v>1.07</v>
      </c>
      <c r="J117">
        <v>0.18</v>
      </c>
      <c r="K117">
        <v>23.2</v>
      </c>
      <c r="L117" s="2">
        <f t="shared" si="6"/>
        <v>46.120689655172413</v>
      </c>
      <c r="M117" s="2">
        <f t="shared" si="7"/>
        <v>7.7586206896551726</v>
      </c>
    </row>
    <row r="118" spans="1:13" x14ac:dyDescent="0.2">
      <c r="A118" t="s">
        <v>9</v>
      </c>
      <c r="B118">
        <f t="shared" si="9"/>
        <v>6</v>
      </c>
      <c r="C118">
        <v>335</v>
      </c>
      <c r="D118" t="s">
        <v>47</v>
      </c>
      <c r="E118">
        <v>117</v>
      </c>
      <c r="F118" t="s">
        <v>52</v>
      </c>
      <c r="G118" t="s">
        <v>53</v>
      </c>
      <c r="H118" t="s">
        <v>50</v>
      </c>
      <c r="I118">
        <v>1.33</v>
      </c>
      <c r="J118">
        <v>0.21</v>
      </c>
      <c r="K118">
        <v>27.9</v>
      </c>
      <c r="L118" s="2">
        <f t="shared" si="6"/>
        <v>47.670250896057347</v>
      </c>
      <c r="M118" s="2">
        <f t="shared" si="7"/>
        <v>7.5268817204301079</v>
      </c>
    </row>
    <row r="119" spans="1:13" x14ac:dyDescent="0.2">
      <c r="A119" t="s">
        <v>9</v>
      </c>
      <c r="B119">
        <f t="shared" si="9"/>
        <v>6</v>
      </c>
      <c r="C119">
        <v>335</v>
      </c>
      <c r="D119" t="s">
        <v>47</v>
      </c>
      <c r="E119">
        <v>118</v>
      </c>
      <c r="F119" t="s">
        <v>52</v>
      </c>
      <c r="G119" t="s">
        <v>53</v>
      </c>
      <c r="H119" t="s">
        <v>50</v>
      </c>
      <c r="I119">
        <v>1.06</v>
      </c>
      <c r="J119">
        <v>0.2</v>
      </c>
      <c r="K119">
        <v>23.6</v>
      </c>
      <c r="L119" s="2">
        <f t="shared" si="6"/>
        <v>44.915254237288131</v>
      </c>
      <c r="M119" s="2">
        <f t="shared" si="7"/>
        <v>8.4745762711864394</v>
      </c>
    </row>
    <row r="120" spans="1:13" x14ac:dyDescent="0.2">
      <c r="A120" t="s">
        <v>9</v>
      </c>
      <c r="B120">
        <f t="shared" si="9"/>
        <v>6</v>
      </c>
      <c r="C120">
        <v>335</v>
      </c>
      <c r="D120" t="s">
        <v>47</v>
      </c>
      <c r="E120">
        <v>119</v>
      </c>
      <c r="F120" t="s">
        <v>52</v>
      </c>
      <c r="G120" t="s">
        <v>53</v>
      </c>
      <c r="H120" t="s">
        <v>50</v>
      </c>
      <c r="I120">
        <v>1.1200000000000001</v>
      </c>
      <c r="J120">
        <v>0.18</v>
      </c>
      <c r="K120">
        <v>24.7</v>
      </c>
      <c r="L120" s="2">
        <f t="shared" si="6"/>
        <v>45.344129554655872</v>
      </c>
      <c r="M120" s="2">
        <f t="shared" si="7"/>
        <v>7.287449392712551</v>
      </c>
    </row>
    <row r="121" spans="1:13" x14ac:dyDescent="0.2">
      <c r="A121" t="s">
        <v>9</v>
      </c>
      <c r="B121">
        <f t="shared" si="9"/>
        <v>6</v>
      </c>
      <c r="C121">
        <v>335</v>
      </c>
      <c r="D121" t="s">
        <v>47</v>
      </c>
      <c r="E121">
        <v>120</v>
      </c>
      <c r="F121" t="s">
        <v>52</v>
      </c>
      <c r="G121" t="s">
        <v>53</v>
      </c>
      <c r="H121" t="s">
        <v>50</v>
      </c>
      <c r="I121">
        <v>1.08</v>
      </c>
      <c r="J121">
        <v>0.2</v>
      </c>
      <c r="K121">
        <v>24.4</v>
      </c>
      <c r="L121" s="2">
        <f t="shared" si="6"/>
        <v>44.262295081967217</v>
      </c>
      <c r="M121" s="2">
        <f t="shared" si="7"/>
        <v>8.1967213114754109</v>
      </c>
    </row>
  </sheetData>
  <sortState xmlns:xlrd2="http://schemas.microsoft.com/office/spreadsheetml/2017/richdata2" ref="A2:M121">
    <sortCondition ref="B2:B12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6E70BF306DA7499CCC3B709ED1E7B1" ma:contentTypeVersion="4" ma:contentTypeDescription="Create a new document." ma:contentTypeScope="" ma:versionID="a6dd68c3ee577971aca66e4cfa4e8649">
  <xsd:schema xmlns:xsd="http://www.w3.org/2001/XMLSchema" xmlns:xs="http://www.w3.org/2001/XMLSchema" xmlns:p="http://schemas.microsoft.com/office/2006/metadata/properties" xmlns:ns2="f67734ee-e770-410e-87bb-5e6fed249a1d" targetNamespace="http://schemas.microsoft.com/office/2006/metadata/properties" ma:root="true" ma:fieldsID="706c8c53b9d2ba65be98d77f28b01eeb" ns2:_="">
    <xsd:import namespace="f67734ee-e770-410e-87bb-5e6fed249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734ee-e770-410e-87bb-5e6fed249a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153AF8-F775-4EE3-A42D-E1D1690F04E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f67734ee-e770-410e-87bb-5e6fed249a1d"/>
    <ds:schemaRef ds:uri="http://purl.org/dc/dcmitype/"/>
    <ds:schemaRef ds:uri="http://purl.org/dc/elements/1.1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EAD6E93-B5BE-4B13-9ABE-E310646EE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734ee-e770-410e-87bb-5e6fed249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F6C2C0-F4B1-40AB-B55A-3B0292454B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to Column Labels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Jb Buckner</cp:lastModifiedBy>
  <cp:revision/>
  <dcterms:created xsi:type="dcterms:W3CDTF">2022-01-28T17:29:54Z</dcterms:created>
  <dcterms:modified xsi:type="dcterms:W3CDTF">2024-10-11T16:06:37Z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0x010100866E70BF306DA7499CCC3B709ED1E7B1</vt:lpwstr>
  </property>
  <property fmtid="{D5CDD505-2E9C-101B-9397-08002B2CF9AE}" pid="3" name="MediaServiceImageTags">
    <vt:lpwstr/>
  </property>
</Properties>
</file>