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nuniversity-my.sharepoint.com/personal/jbuckner5_elon_edu/Documents/Fall 2024/Stats Practicum/DLH Data Files/Copy of SD Mice/"/>
    </mc:Choice>
  </mc:AlternateContent>
  <xr:revisionPtr revIDLastSave="180" documentId="11_5416301668095F4877BF41D2DEEA97C86788C72C" xr6:coauthVersionLast="47" xr6:coauthVersionMax="47" xr10:uidLastSave="{43667FE4-1920-A44E-B3C1-A00C4CBE89B6}"/>
  <bookViews>
    <workbookView xWindow="0" yWindow="500" windowWidth="28800" windowHeight="16180" firstSheet="1" activeTab="1" xr2:uid="{00000000-000D-0000-FFFF-FFFF00000000}"/>
  </bookViews>
  <sheets>
    <sheet name="Key to Column Labels" sheetId="1" r:id="rId1"/>
    <sheet name="Data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2" l="1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0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8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6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4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22" i="2"/>
  <c r="B3" i="2" a="1"/>
  <c r="B3" i="2"/>
  <c r="B4" i="2" a="1"/>
  <c r="B4" i="2"/>
  <c r="B5" i="2" a="1"/>
  <c r="B5" i="2"/>
  <c r="B6" i="2" a="1"/>
  <c r="B6" i="2"/>
  <c r="B7" i="2" a="1"/>
  <c r="B7" i="2"/>
  <c r="B8" i="2" a="1"/>
  <c r="B8" i="2"/>
  <c r="B9" i="2" a="1"/>
  <c r="B9" i="2"/>
  <c r="B10" i="2" a="1"/>
  <c r="B10" i="2"/>
  <c r="B11" i="2" a="1"/>
  <c r="B11" i="2"/>
  <c r="B12" i="2" a="1"/>
  <c r="B12" i="2"/>
  <c r="B13" i="2" a="1"/>
  <c r="B13" i="2"/>
  <c r="B14" i="2" a="1"/>
  <c r="B14" i="2"/>
  <c r="B15" i="2" a="1"/>
  <c r="B15" i="2"/>
  <c r="B16" i="2" a="1"/>
  <c r="B16" i="2"/>
  <c r="B17" i="2" a="1"/>
  <c r="B17" i="2"/>
  <c r="B18" i="2" a="1"/>
  <c r="B18" i="2"/>
  <c r="B19" i="2" a="1"/>
  <c r="B19" i="2"/>
  <c r="B20" i="2" a="1"/>
  <c r="B20" i="2"/>
  <c r="B21" i="2" a="1"/>
  <c r="B21" i="2"/>
  <c r="B2" i="2" a="1"/>
  <c r="B2" i="2"/>
  <c r="M2" i="2"/>
  <c r="L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<sst xmlns="http://schemas.openxmlformats.org/spreadsheetml/2006/main" count="537" uniqueCount="41">
  <si>
    <t>Column Label</t>
  </si>
  <si>
    <t>Explanation of Column Label</t>
  </si>
  <si>
    <t/>
  </si>
  <si>
    <t>13-Week Dosed-Feed Toxicity Study of tris(2-Chloroisopropy1)phosphate (TCPP) (C20712, CAS No. 13674-84-5) in B6C3F1 Mice</t>
  </si>
  <si>
    <t>NTP Study Number</t>
  </si>
  <si>
    <t>NTP study number</t>
  </si>
  <si>
    <t>TOX</t>
  </si>
  <si>
    <t>Concentration</t>
  </si>
  <si>
    <t>Dose in mg/kg</t>
  </si>
  <si>
    <t>C20712-02</t>
  </si>
  <si>
    <t>Animal ID</t>
  </si>
  <si>
    <t>Animal number</t>
  </si>
  <si>
    <t>05/11/2018</t>
  </si>
  <si>
    <t>Sex</t>
  </si>
  <si>
    <t>Removal Day</t>
  </si>
  <si>
    <t>Day animal was removed from study (SD = Study day; )</t>
  </si>
  <si>
    <t>Heart</t>
  </si>
  <si>
    <t>Heart weight in grams</t>
  </si>
  <si>
    <t>Kidney-Right</t>
  </si>
  <si>
    <t>Right Kidney weight in grams</t>
  </si>
  <si>
    <t>Liver</t>
  </si>
  <si>
    <t>Liver weight in grams</t>
  </si>
  <si>
    <t>Lungs</t>
  </si>
  <si>
    <t>Lungs weight in grams</t>
  </si>
  <si>
    <t>njrkgregnerg</t>
  </si>
  <si>
    <t>Terminal Body Weight</t>
  </si>
  <si>
    <t>Terminal body weight in grams</t>
  </si>
  <si>
    <t>Testis Right</t>
  </si>
  <si>
    <t>Right Testis weight  in grams</t>
  </si>
  <si>
    <t>Thymus</t>
  </si>
  <si>
    <t>Thymus weight in grams</t>
  </si>
  <si>
    <t>Group</t>
  </si>
  <si>
    <t xml:space="preserve">Chemical </t>
  </si>
  <si>
    <t>Selection</t>
  </si>
  <si>
    <t>Liver_Relative_Weight</t>
  </si>
  <si>
    <t>Lung_Relative_Weight</t>
  </si>
  <si>
    <t>X-C20712-02</t>
  </si>
  <si>
    <t>tris(2-Chloroisopropy1)phosphate (TCPP)</t>
  </si>
  <si>
    <t>Male</t>
  </si>
  <si>
    <t>SD96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</si>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</sst>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242424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8.83203125" bestFit="1" customWidth="1"/>
    <col min="2" max="2" width="4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 t="s">
        <v>2</v>
      </c>
      <c r="D2" t="s">
        <v>6</v>
      </c>
    </row>
    <row r="3" spans="1:7" x14ac:dyDescent="0.2">
      <c r="A3" t="s">
        <v>7</v>
      </c>
      <c r="B3" t="s">
        <v>8</v>
      </c>
      <c r="C3" t="s">
        <v>2</v>
      </c>
      <c r="D3" t="s">
        <v>9</v>
      </c>
    </row>
    <row r="4" spans="1:7" x14ac:dyDescent="0.2">
      <c r="A4" t="s">
        <v>10</v>
      </c>
      <c r="B4" t="s">
        <v>11</v>
      </c>
      <c r="C4" t="s">
        <v>2</v>
      </c>
      <c r="D4" t="s">
        <v>12</v>
      </c>
    </row>
    <row r="5" spans="1:7" x14ac:dyDescent="0.2">
      <c r="A5" t="s">
        <v>13</v>
      </c>
      <c r="B5" t="s">
        <v>13</v>
      </c>
      <c r="C5" t="s">
        <v>2</v>
      </c>
    </row>
    <row r="6" spans="1:7" x14ac:dyDescent="0.2">
      <c r="A6" t="s">
        <v>14</v>
      </c>
      <c r="B6" t="s">
        <v>15</v>
      </c>
      <c r="C6" t="s">
        <v>2</v>
      </c>
    </row>
    <row r="7" spans="1:7" x14ac:dyDescent="0.2">
      <c r="A7" t="s">
        <v>16</v>
      </c>
      <c r="B7" t="s">
        <v>17</v>
      </c>
      <c r="C7" t="s">
        <v>2</v>
      </c>
    </row>
    <row r="8" spans="1:7" x14ac:dyDescent="0.2">
      <c r="A8" t="s">
        <v>18</v>
      </c>
      <c r="B8" t="s">
        <v>19</v>
      </c>
      <c r="C8" t="s">
        <v>2</v>
      </c>
    </row>
    <row r="9" spans="1:7" x14ac:dyDescent="0.2">
      <c r="A9" t="s">
        <v>20</v>
      </c>
      <c r="B9" t="s">
        <v>21</v>
      </c>
      <c r="C9" t="s">
        <v>2</v>
      </c>
    </row>
    <row r="10" spans="1:7" x14ac:dyDescent="0.2">
      <c r="A10" t="s">
        <v>22</v>
      </c>
      <c r="B10" t="s">
        <v>23</v>
      </c>
      <c r="C10" t="s">
        <v>2</v>
      </c>
      <c r="G10" t="s">
        <v>24</v>
      </c>
    </row>
    <row r="11" spans="1:7" x14ac:dyDescent="0.2">
      <c r="A11" t="s">
        <v>25</v>
      </c>
      <c r="B11" t="s">
        <v>26</v>
      </c>
      <c r="C11" t="s">
        <v>2</v>
      </c>
    </row>
    <row r="12" spans="1:7" x14ac:dyDescent="0.2">
      <c r="A12" t="s">
        <v>27</v>
      </c>
      <c r="B12" t="s">
        <v>28</v>
      </c>
      <c r="C12" t="s">
        <v>2</v>
      </c>
    </row>
    <row r="13" spans="1:7" x14ac:dyDescent="0.2">
      <c r="A13" t="s">
        <v>29</v>
      </c>
      <c r="B13" t="s">
        <v>30</v>
      </c>
      <c r="C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1"/>
  <sheetViews>
    <sheetView tabSelected="1" workbookViewId="0">
      <selection activeCell="L102" sqref="L102"/>
    </sheetView>
  </sheetViews>
  <sheetFormatPr baseColWidth="10" defaultColWidth="8.83203125" defaultRowHeight="15" x14ac:dyDescent="0.2"/>
  <cols>
    <col min="1" max="1" width="18.83203125" customWidth="1"/>
    <col min="2" max="2" width="16.6640625" customWidth="1"/>
    <col min="3" max="3" width="16.33203125" customWidth="1"/>
    <col min="4" max="4" width="37.5" bestFit="1" customWidth="1"/>
    <col min="5" max="5" width="13.83203125" customWidth="1"/>
    <col min="6" max="7" width="10.5" customWidth="1"/>
    <col min="8" max="8" width="11.6640625" bestFit="1" customWidth="1"/>
    <col min="9" max="9" width="8.6640625" customWidth="1"/>
    <col min="10" max="10" width="10.6640625" customWidth="1"/>
    <col min="11" max="11" width="21.6640625" customWidth="1"/>
    <col min="12" max="12" width="21.1640625" customWidth="1"/>
    <col min="13" max="13" width="20.5" customWidth="1"/>
  </cols>
  <sheetData>
    <row r="1" spans="1:13" s="1" customFormat="1" x14ac:dyDescent="0.2">
      <c r="A1" s="1" t="s">
        <v>4</v>
      </c>
      <c r="B1" s="1" t="s">
        <v>31</v>
      </c>
      <c r="C1" s="1" t="s">
        <v>7</v>
      </c>
      <c r="D1" s="1" t="s">
        <v>32</v>
      </c>
      <c r="E1" s="1" t="s">
        <v>10</v>
      </c>
      <c r="F1" s="1" t="s">
        <v>13</v>
      </c>
      <c r="G1" s="1" t="s">
        <v>33</v>
      </c>
      <c r="H1" s="1" t="s">
        <v>14</v>
      </c>
      <c r="I1" s="1" t="s">
        <v>20</v>
      </c>
      <c r="J1" s="1" t="s">
        <v>22</v>
      </c>
      <c r="K1" s="1" t="s">
        <v>25</v>
      </c>
      <c r="L1" s="1" t="s">
        <v>34</v>
      </c>
      <c r="M1" s="1" t="s">
        <v>35</v>
      </c>
    </row>
    <row r="2" spans="1:13" x14ac:dyDescent="0.2">
      <c r="A2" t="s">
        <v>36</v>
      </c>
      <c r="B2" s="5" cm="1">
        <f t="array" ref="B2">_xlfn.IFS(C2=0,1)</f>
        <v>1</v>
      </c>
      <c r="C2" s="4">
        <v>0</v>
      </c>
      <c r="D2" s="2" t="s">
        <v>37</v>
      </c>
      <c r="E2" s="4">
        <v>1</v>
      </c>
      <c r="F2" t="s">
        <v>38</v>
      </c>
      <c r="H2" t="s">
        <v>39</v>
      </c>
      <c r="I2" s="4">
        <v>1.42</v>
      </c>
      <c r="J2" s="4">
        <v>0.22</v>
      </c>
      <c r="K2" s="4">
        <v>32</v>
      </c>
      <c r="L2" s="3">
        <f>(I2 * 1000) / K2</f>
        <v>44.375</v>
      </c>
      <c r="M2" s="3">
        <f>(J2 * 1000) / K2</f>
        <v>6.875</v>
      </c>
    </row>
    <row r="3" spans="1:13" x14ac:dyDescent="0.2">
      <c r="A3" t="s">
        <v>36</v>
      </c>
      <c r="B3" s="5" cm="1">
        <f t="array" ref="B3">_xlfn.IFS(C3=0,1)</f>
        <v>1</v>
      </c>
      <c r="C3" s="4">
        <v>0</v>
      </c>
      <c r="D3" s="2" t="s">
        <v>37</v>
      </c>
      <c r="E3" s="4">
        <v>2</v>
      </c>
      <c r="F3" t="s">
        <v>38</v>
      </c>
      <c r="H3" t="s">
        <v>39</v>
      </c>
      <c r="I3" s="4">
        <v>1.66</v>
      </c>
      <c r="J3" s="4">
        <v>0.35</v>
      </c>
      <c r="K3" s="4">
        <v>35.5</v>
      </c>
      <c r="L3" s="3">
        <f t="shared" ref="L3:L66" si="0">(I3 * 1000) / K3</f>
        <v>46.760563380281688</v>
      </c>
      <c r="M3" s="3">
        <f t="shared" ref="M3:M66" si="1">(J3 * 1000) / K3</f>
        <v>9.8591549295774641</v>
      </c>
    </row>
    <row r="4" spans="1:13" x14ac:dyDescent="0.2">
      <c r="A4" t="s">
        <v>36</v>
      </c>
      <c r="B4" s="5" cm="1">
        <f t="array" ref="B4">_xlfn.IFS(C4=0,1)</f>
        <v>1</v>
      </c>
      <c r="C4" s="4">
        <v>0</v>
      </c>
      <c r="D4" s="2" t="s">
        <v>37</v>
      </c>
      <c r="E4" s="4">
        <v>3</v>
      </c>
      <c r="F4" t="s">
        <v>38</v>
      </c>
      <c r="H4" t="s">
        <v>39</v>
      </c>
      <c r="I4" s="4">
        <v>1.36</v>
      </c>
      <c r="J4" s="4">
        <v>0.23</v>
      </c>
      <c r="K4" s="4">
        <v>28.1</v>
      </c>
      <c r="L4" s="3">
        <f t="shared" si="0"/>
        <v>48.398576512455513</v>
      </c>
      <c r="M4" s="3">
        <f t="shared" si="1"/>
        <v>8.185053380782918</v>
      </c>
    </row>
    <row r="5" spans="1:13" x14ac:dyDescent="0.2">
      <c r="A5" t="s">
        <v>36</v>
      </c>
      <c r="B5" s="5" cm="1">
        <f t="array" ref="B5">_xlfn.IFS(C5=0,1)</f>
        <v>1</v>
      </c>
      <c r="C5" s="4">
        <v>0</v>
      </c>
      <c r="D5" s="2" t="s">
        <v>37</v>
      </c>
      <c r="E5" s="4">
        <v>4</v>
      </c>
      <c r="F5" t="s">
        <v>38</v>
      </c>
      <c r="H5" t="s">
        <v>39</v>
      </c>
      <c r="I5" s="4">
        <v>1.37</v>
      </c>
      <c r="J5" s="4">
        <v>0.33</v>
      </c>
      <c r="K5" s="4">
        <v>28.9</v>
      </c>
      <c r="L5" s="3">
        <f t="shared" si="0"/>
        <v>47.404844290657444</v>
      </c>
      <c r="M5" s="3">
        <f t="shared" si="1"/>
        <v>11.418685121107266</v>
      </c>
    </row>
    <row r="6" spans="1:13" x14ac:dyDescent="0.2">
      <c r="A6" t="s">
        <v>36</v>
      </c>
      <c r="B6" s="5" cm="1">
        <f t="array" ref="B6">_xlfn.IFS(C6=0,1)</f>
        <v>1</v>
      </c>
      <c r="C6" s="4">
        <v>0</v>
      </c>
      <c r="D6" s="2" t="s">
        <v>37</v>
      </c>
      <c r="E6" s="4">
        <v>5</v>
      </c>
      <c r="F6" t="s">
        <v>38</v>
      </c>
      <c r="H6" t="s">
        <v>39</v>
      </c>
      <c r="I6" s="4">
        <v>1.8</v>
      </c>
      <c r="J6" s="4">
        <v>0.24</v>
      </c>
      <c r="K6" s="4">
        <v>39.5</v>
      </c>
      <c r="L6" s="3">
        <f t="shared" si="0"/>
        <v>45.569620253164558</v>
      </c>
      <c r="M6" s="3">
        <f t="shared" si="1"/>
        <v>6.075949367088608</v>
      </c>
    </row>
    <row r="7" spans="1:13" x14ac:dyDescent="0.2">
      <c r="A7" t="s">
        <v>36</v>
      </c>
      <c r="B7" s="5" cm="1">
        <f t="array" ref="B7">_xlfn.IFS(C7=0,1)</f>
        <v>1</v>
      </c>
      <c r="C7" s="4">
        <v>0</v>
      </c>
      <c r="D7" s="2" t="s">
        <v>37</v>
      </c>
      <c r="E7" s="4">
        <v>6</v>
      </c>
      <c r="F7" t="s">
        <v>38</v>
      </c>
      <c r="H7" t="s">
        <v>39</v>
      </c>
      <c r="I7" s="4">
        <v>1.6</v>
      </c>
      <c r="J7" s="4">
        <v>0.28999999999999998</v>
      </c>
      <c r="K7" s="4">
        <v>33.700000000000003</v>
      </c>
      <c r="L7" s="3">
        <f t="shared" si="0"/>
        <v>47.47774480712166</v>
      </c>
      <c r="M7" s="3">
        <f t="shared" si="1"/>
        <v>8.6053412462908003</v>
      </c>
    </row>
    <row r="8" spans="1:13" x14ac:dyDescent="0.2">
      <c r="A8" t="s">
        <v>36</v>
      </c>
      <c r="B8" s="5" cm="1">
        <f t="array" ref="B8">_xlfn.IFS(C8=0,1)</f>
        <v>1</v>
      </c>
      <c r="C8" s="4">
        <v>0</v>
      </c>
      <c r="D8" s="2" t="s">
        <v>37</v>
      </c>
      <c r="E8" s="4">
        <v>7</v>
      </c>
      <c r="F8" t="s">
        <v>38</v>
      </c>
      <c r="H8" t="s">
        <v>39</v>
      </c>
      <c r="I8" s="4">
        <v>1.39</v>
      </c>
      <c r="J8" s="4">
        <v>0.26</v>
      </c>
      <c r="K8" s="4">
        <v>29.8</v>
      </c>
      <c r="L8" s="3">
        <f t="shared" si="0"/>
        <v>46.644295302013418</v>
      </c>
      <c r="M8" s="3">
        <f t="shared" si="1"/>
        <v>8.724832214765101</v>
      </c>
    </row>
    <row r="9" spans="1:13" x14ac:dyDescent="0.2">
      <c r="A9" t="s">
        <v>36</v>
      </c>
      <c r="B9" s="5" cm="1">
        <f t="array" ref="B9">_xlfn.IFS(C9=0,1)</f>
        <v>1</v>
      </c>
      <c r="C9" s="4">
        <v>0</v>
      </c>
      <c r="D9" s="2" t="s">
        <v>37</v>
      </c>
      <c r="E9" s="4">
        <v>8</v>
      </c>
      <c r="F9" t="s">
        <v>38</v>
      </c>
      <c r="H9" t="s">
        <v>39</v>
      </c>
      <c r="I9" s="4">
        <v>1.45</v>
      </c>
      <c r="J9" s="4">
        <v>0.19</v>
      </c>
      <c r="K9" s="4">
        <v>31.4</v>
      </c>
      <c r="L9" s="3">
        <f t="shared" si="0"/>
        <v>46.178343949044589</v>
      </c>
      <c r="M9" s="3">
        <f t="shared" si="1"/>
        <v>6.0509554140127388</v>
      </c>
    </row>
    <row r="10" spans="1:13" x14ac:dyDescent="0.2">
      <c r="A10" t="s">
        <v>36</v>
      </c>
      <c r="B10" s="5" cm="1">
        <f t="array" ref="B10">_xlfn.IFS(C10=0,1)</f>
        <v>1</v>
      </c>
      <c r="C10" s="4">
        <v>0</v>
      </c>
      <c r="D10" s="2" t="s">
        <v>37</v>
      </c>
      <c r="E10" s="4">
        <v>9</v>
      </c>
      <c r="F10" t="s">
        <v>38</v>
      </c>
      <c r="H10" t="s">
        <v>39</v>
      </c>
      <c r="I10" s="4">
        <v>1.62</v>
      </c>
      <c r="J10" s="4">
        <v>0.32</v>
      </c>
      <c r="K10" s="4">
        <v>35.9</v>
      </c>
      <c r="L10" s="3">
        <f t="shared" si="0"/>
        <v>45.125348189415043</v>
      </c>
      <c r="M10" s="3">
        <f t="shared" si="1"/>
        <v>8.9136490250696383</v>
      </c>
    </row>
    <row r="11" spans="1:13" x14ac:dyDescent="0.2">
      <c r="A11" t="s">
        <v>36</v>
      </c>
      <c r="B11" s="5" cm="1">
        <f t="array" ref="B11">_xlfn.IFS(C11=0,1)</f>
        <v>1</v>
      </c>
      <c r="C11" s="4">
        <v>0</v>
      </c>
      <c r="D11" s="2" t="s">
        <v>37</v>
      </c>
      <c r="E11" s="4">
        <v>10</v>
      </c>
      <c r="F11" t="s">
        <v>38</v>
      </c>
      <c r="H11" t="s">
        <v>39</v>
      </c>
      <c r="I11" s="4">
        <v>1.63</v>
      </c>
      <c r="J11" s="4">
        <v>0.27</v>
      </c>
      <c r="K11" s="4">
        <v>38.4</v>
      </c>
      <c r="L11" s="3">
        <f t="shared" si="0"/>
        <v>42.447916666666671</v>
      </c>
      <c r="M11" s="3">
        <f t="shared" si="1"/>
        <v>7.03125</v>
      </c>
    </row>
    <row r="12" spans="1:13" x14ac:dyDescent="0.2">
      <c r="A12" t="s">
        <v>36</v>
      </c>
      <c r="B12" s="5" cm="1">
        <f t="array" ref="B12">_xlfn.IFS(C12=0,1)</f>
        <v>1</v>
      </c>
      <c r="C12" s="4">
        <v>0</v>
      </c>
      <c r="D12" s="2" t="s">
        <v>37</v>
      </c>
      <c r="E12" s="4">
        <v>61</v>
      </c>
      <c r="F12" t="s">
        <v>40</v>
      </c>
      <c r="H12" t="s">
        <v>39</v>
      </c>
      <c r="I12" s="4">
        <v>1.2</v>
      </c>
      <c r="J12" s="4">
        <v>0.28000000000000003</v>
      </c>
      <c r="K12" s="4">
        <v>24.8</v>
      </c>
      <c r="L12" s="3">
        <f t="shared" si="0"/>
        <v>48.387096774193544</v>
      </c>
      <c r="M12" s="3">
        <f t="shared" si="1"/>
        <v>11.29032258064516</v>
      </c>
    </row>
    <row r="13" spans="1:13" x14ac:dyDescent="0.2">
      <c r="A13" t="s">
        <v>36</v>
      </c>
      <c r="B13" s="5" cm="1">
        <f t="array" ref="B13">_xlfn.IFS(C13=0,1)</f>
        <v>1</v>
      </c>
      <c r="C13" s="4">
        <v>0</v>
      </c>
      <c r="D13" s="2" t="s">
        <v>37</v>
      </c>
      <c r="E13" s="4">
        <v>62</v>
      </c>
      <c r="F13" t="s">
        <v>40</v>
      </c>
      <c r="H13" t="s">
        <v>39</v>
      </c>
      <c r="I13" s="4">
        <v>1.1200000000000001</v>
      </c>
      <c r="J13" s="4">
        <v>0.2</v>
      </c>
      <c r="K13" s="4">
        <v>24.5</v>
      </c>
      <c r="L13" s="3">
        <f t="shared" si="0"/>
        <v>45.714285714285715</v>
      </c>
      <c r="M13" s="3">
        <f t="shared" si="1"/>
        <v>8.1632653061224492</v>
      </c>
    </row>
    <row r="14" spans="1:13" x14ac:dyDescent="0.2">
      <c r="A14" t="s">
        <v>36</v>
      </c>
      <c r="B14" s="5" cm="1">
        <f t="array" ref="B14">_xlfn.IFS(C14=0,1)</f>
        <v>1</v>
      </c>
      <c r="C14" s="4">
        <v>0</v>
      </c>
      <c r="D14" s="2" t="s">
        <v>37</v>
      </c>
      <c r="E14" s="4">
        <v>63</v>
      </c>
      <c r="F14" t="s">
        <v>40</v>
      </c>
      <c r="H14" t="s">
        <v>39</v>
      </c>
      <c r="I14" s="4">
        <v>1.1100000000000001</v>
      </c>
      <c r="J14" s="4">
        <v>0.21</v>
      </c>
      <c r="K14" s="4">
        <v>23.5</v>
      </c>
      <c r="L14" s="3">
        <f t="shared" si="0"/>
        <v>47.234042553191486</v>
      </c>
      <c r="M14" s="3">
        <f t="shared" si="1"/>
        <v>8.9361702127659566</v>
      </c>
    </row>
    <row r="15" spans="1:13" x14ac:dyDescent="0.2">
      <c r="A15" t="s">
        <v>36</v>
      </c>
      <c r="B15" s="5" cm="1">
        <f t="array" ref="B15">_xlfn.IFS(C15=0,1)</f>
        <v>1</v>
      </c>
      <c r="C15" s="4">
        <v>0</v>
      </c>
      <c r="D15" s="2" t="s">
        <v>37</v>
      </c>
      <c r="E15" s="4">
        <v>64</v>
      </c>
      <c r="F15" t="s">
        <v>40</v>
      </c>
      <c r="H15" t="s">
        <v>39</v>
      </c>
      <c r="I15" s="4">
        <v>1.1000000000000001</v>
      </c>
      <c r="J15" s="4">
        <v>0.27</v>
      </c>
      <c r="K15" s="4">
        <v>24.5</v>
      </c>
      <c r="L15" s="3">
        <f t="shared" si="0"/>
        <v>44.897959183673471</v>
      </c>
      <c r="M15" s="3">
        <f t="shared" si="1"/>
        <v>11.020408163265307</v>
      </c>
    </row>
    <row r="16" spans="1:13" x14ac:dyDescent="0.2">
      <c r="A16" t="s">
        <v>36</v>
      </c>
      <c r="B16" s="5" cm="1">
        <f t="array" ref="B16">_xlfn.IFS(C16=0,1)</f>
        <v>1</v>
      </c>
      <c r="C16" s="4">
        <v>0</v>
      </c>
      <c r="D16" s="2" t="s">
        <v>37</v>
      </c>
      <c r="E16" s="4">
        <v>65</v>
      </c>
      <c r="F16" t="s">
        <v>40</v>
      </c>
      <c r="H16" t="s">
        <v>39</v>
      </c>
      <c r="I16" s="4">
        <v>1.01</v>
      </c>
      <c r="J16" s="4">
        <v>0.19</v>
      </c>
      <c r="K16" s="4">
        <v>23.4</v>
      </c>
      <c r="L16" s="3">
        <f t="shared" si="0"/>
        <v>43.162393162393165</v>
      </c>
      <c r="M16" s="3">
        <f t="shared" si="1"/>
        <v>8.119658119658121</v>
      </c>
    </row>
    <row r="17" spans="1:13" x14ac:dyDescent="0.2">
      <c r="A17" t="s">
        <v>36</v>
      </c>
      <c r="B17" s="5" cm="1">
        <f t="array" ref="B17">_xlfn.IFS(C17=0,1)</f>
        <v>1</v>
      </c>
      <c r="C17" s="4">
        <v>0</v>
      </c>
      <c r="D17" s="2" t="s">
        <v>37</v>
      </c>
      <c r="E17" s="4">
        <v>66</v>
      </c>
      <c r="F17" t="s">
        <v>40</v>
      </c>
      <c r="H17" t="s">
        <v>39</v>
      </c>
      <c r="I17" s="4">
        <v>1.1299999999999999</v>
      </c>
      <c r="J17" s="4">
        <v>0.19</v>
      </c>
      <c r="K17" s="4">
        <v>24.4</v>
      </c>
      <c r="L17" s="3">
        <f t="shared" si="0"/>
        <v>46.311475409836071</v>
      </c>
      <c r="M17" s="3">
        <f t="shared" si="1"/>
        <v>7.7868852459016402</v>
      </c>
    </row>
    <row r="18" spans="1:13" x14ac:dyDescent="0.2">
      <c r="A18" t="s">
        <v>36</v>
      </c>
      <c r="B18" s="5" cm="1">
        <f t="array" ref="B18">_xlfn.IFS(C18=0,1)</f>
        <v>1</v>
      </c>
      <c r="C18" s="4">
        <v>0</v>
      </c>
      <c r="D18" s="2" t="s">
        <v>37</v>
      </c>
      <c r="E18" s="4">
        <v>67</v>
      </c>
      <c r="F18" t="s">
        <v>40</v>
      </c>
      <c r="H18" t="s">
        <v>39</v>
      </c>
      <c r="I18" s="4">
        <v>1.1499999999999999</v>
      </c>
      <c r="J18" s="4">
        <v>0.3</v>
      </c>
      <c r="K18" s="4">
        <v>25.9</v>
      </c>
      <c r="L18" s="3">
        <f t="shared" si="0"/>
        <v>44.401544401544406</v>
      </c>
      <c r="M18" s="3">
        <f t="shared" si="1"/>
        <v>11.583011583011583</v>
      </c>
    </row>
    <row r="19" spans="1:13" x14ac:dyDescent="0.2">
      <c r="A19" t="s">
        <v>36</v>
      </c>
      <c r="B19" s="5" cm="1">
        <f t="array" ref="B19">_xlfn.IFS(C19=0,1)</f>
        <v>1</v>
      </c>
      <c r="C19" s="4">
        <v>0</v>
      </c>
      <c r="D19" s="2" t="s">
        <v>37</v>
      </c>
      <c r="E19" s="4">
        <v>68</v>
      </c>
      <c r="F19" t="s">
        <v>40</v>
      </c>
      <c r="H19" t="s">
        <v>39</v>
      </c>
      <c r="I19" s="4">
        <v>1.1000000000000001</v>
      </c>
      <c r="J19" s="4">
        <v>0.22</v>
      </c>
      <c r="K19" s="4">
        <v>23.9</v>
      </c>
      <c r="L19" s="3">
        <f t="shared" si="0"/>
        <v>46.02510460251046</v>
      </c>
      <c r="M19" s="3">
        <f t="shared" si="1"/>
        <v>9.2050209205020934</v>
      </c>
    </row>
    <row r="20" spans="1:13" x14ac:dyDescent="0.2">
      <c r="A20" t="s">
        <v>36</v>
      </c>
      <c r="B20" s="5" cm="1">
        <f t="array" ref="B20">_xlfn.IFS(C20=0,1)</f>
        <v>1</v>
      </c>
      <c r="C20" s="4">
        <v>0</v>
      </c>
      <c r="D20" s="2" t="s">
        <v>37</v>
      </c>
      <c r="E20" s="4">
        <v>69</v>
      </c>
      <c r="F20" t="s">
        <v>40</v>
      </c>
      <c r="H20" t="s">
        <v>39</v>
      </c>
      <c r="I20" s="4">
        <v>1.1299999999999999</v>
      </c>
      <c r="J20" s="4">
        <v>0.2</v>
      </c>
      <c r="K20" s="4">
        <v>23.9</v>
      </c>
      <c r="L20" s="3">
        <f t="shared" si="0"/>
        <v>47.280334728033473</v>
      </c>
      <c r="M20" s="3">
        <f t="shared" si="1"/>
        <v>8.3682008368200833</v>
      </c>
    </row>
    <row r="21" spans="1:13" x14ac:dyDescent="0.2">
      <c r="A21" t="s">
        <v>36</v>
      </c>
      <c r="B21" s="5" cm="1">
        <f t="array" ref="B21">_xlfn.IFS(C21=0,1)</f>
        <v>1</v>
      </c>
      <c r="C21" s="4">
        <v>0</v>
      </c>
      <c r="D21" s="2" t="s">
        <v>37</v>
      </c>
      <c r="E21" s="4">
        <v>70</v>
      </c>
      <c r="F21" t="s">
        <v>40</v>
      </c>
      <c r="H21" t="s">
        <v>39</v>
      </c>
      <c r="I21" s="4">
        <v>1.26</v>
      </c>
      <c r="J21" s="4">
        <v>0.28000000000000003</v>
      </c>
      <c r="K21" s="4">
        <v>26.3</v>
      </c>
      <c r="L21" s="3">
        <f t="shared" si="0"/>
        <v>47.908745247148289</v>
      </c>
      <c r="M21" s="3">
        <f t="shared" si="1"/>
        <v>10.64638783269962</v>
      </c>
    </row>
    <row r="22" spans="1:13" x14ac:dyDescent="0.2">
      <c r="A22" t="s">
        <v>36</v>
      </c>
      <c r="B22" s="5">
        <f>IF(C22=1250,2)</f>
        <v>2</v>
      </c>
      <c r="C22" s="4">
        <v>1250</v>
      </c>
      <c r="D22" s="2" t="s">
        <v>37</v>
      </c>
      <c r="E22" s="4">
        <v>11</v>
      </c>
      <c r="F22" t="s">
        <v>38</v>
      </c>
      <c r="H22" t="s">
        <v>39</v>
      </c>
      <c r="I22" s="4">
        <v>1.55</v>
      </c>
      <c r="J22" s="4">
        <v>0.28000000000000003</v>
      </c>
      <c r="K22" s="4">
        <v>33.9</v>
      </c>
      <c r="L22" s="3">
        <f t="shared" si="0"/>
        <v>45.722713864306783</v>
      </c>
      <c r="M22" s="3">
        <f t="shared" si="1"/>
        <v>8.2595870206489685</v>
      </c>
    </row>
    <row r="23" spans="1:13" x14ac:dyDescent="0.2">
      <c r="A23" t="s">
        <v>36</v>
      </c>
      <c r="B23" s="5">
        <f t="shared" ref="B23:B86" si="2">IF(C23=1250,2)</f>
        <v>2</v>
      </c>
      <c r="C23" s="4">
        <v>1250</v>
      </c>
      <c r="D23" s="2" t="s">
        <v>37</v>
      </c>
      <c r="E23" s="4">
        <v>12</v>
      </c>
      <c r="F23" t="s">
        <v>38</v>
      </c>
      <c r="H23" t="s">
        <v>39</v>
      </c>
      <c r="I23" s="4">
        <v>1.53</v>
      </c>
      <c r="J23" s="4">
        <v>0.28000000000000003</v>
      </c>
      <c r="K23" s="4">
        <v>33.1</v>
      </c>
      <c r="L23" s="3">
        <f t="shared" si="0"/>
        <v>46.223564954682779</v>
      </c>
      <c r="M23" s="3">
        <f t="shared" si="1"/>
        <v>8.4592145015105729</v>
      </c>
    </row>
    <row r="24" spans="1:13" x14ac:dyDescent="0.2">
      <c r="A24" t="s">
        <v>36</v>
      </c>
      <c r="B24" s="5">
        <f t="shared" si="2"/>
        <v>2</v>
      </c>
      <c r="C24" s="4">
        <v>1250</v>
      </c>
      <c r="D24" s="2" t="s">
        <v>37</v>
      </c>
      <c r="E24" s="4">
        <v>13</v>
      </c>
      <c r="F24" t="s">
        <v>38</v>
      </c>
      <c r="H24" t="s">
        <v>39</v>
      </c>
      <c r="I24" s="4">
        <v>1.62</v>
      </c>
      <c r="J24" s="4">
        <v>0.38</v>
      </c>
      <c r="K24" s="4">
        <v>34.200000000000003</v>
      </c>
      <c r="L24" s="3">
        <f t="shared" si="0"/>
        <v>47.368421052631575</v>
      </c>
      <c r="M24" s="3">
        <f t="shared" si="1"/>
        <v>11.111111111111111</v>
      </c>
    </row>
    <row r="25" spans="1:13" x14ac:dyDescent="0.2">
      <c r="A25" t="s">
        <v>36</v>
      </c>
      <c r="B25" s="5">
        <f t="shared" si="2"/>
        <v>2</v>
      </c>
      <c r="C25" s="4">
        <v>1250</v>
      </c>
      <c r="D25" s="2" t="s">
        <v>37</v>
      </c>
      <c r="E25" s="4">
        <v>14</v>
      </c>
      <c r="F25" t="s">
        <v>38</v>
      </c>
      <c r="H25" t="s">
        <v>39</v>
      </c>
      <c r="I25" s="4">
        <v>1.32</v>
      </c>
      <c r="J25" s="4">
        <v>0.21</v>
      </c>
      <c r="K25" s="4">
        <v>29.7</v>
      </c>
      <c r="L25" s="3">
        <f t="shared" si="0"/>
        <v>44.444444444444443</v>
      </c>
      <c r="M25" s="3">
        <f t="shared" si="1"/>
        <v>7.0707070707070709</v>
      </c>
    </row>
    <row r="26" spans="1:13" x14ac:dyDescent="0.2">
      <c r="A26" t="s">
        <v>36</v>
      </c>
      <c r="B26" s="5">
        <f t="shared" si="2"/>
        <v>2</v>
      </c>
      <c r="C26" s="4">
        <v>1250</v>
      </c>
      <c r="D26" s="2" t="s">
        <v>37</v>
      </c>
      <c r="E26" s="4">
        <v>15</v>
      </c>
      <c r="F26" t="s">
        <v>38</v>
      </c>
      <c r="H26" t="s">
        <v>39</v>
      </c>
      <c r="I26" s="4">
        <v>1.61</v>
      </c>
      <c r="J26" s="4">
        <v>0.31</v>
      </c>
      <c r="K26" s="4">
        <v>32.799999999999997</v>
      </c>
      <c r="L26" s="3">
        <f t="shared" si="0"/>
        <v>49.085365853658544</v>
      </c>
      <c r="M26" s="3">
        <f t="shared" si="1"/>
        <v>9.4512195121951219</v>
      </c>
    </row>
    <row r="27" spans="1:13" x14ac:dyDescent="0.2">
      <c r="A27" t="s">
        <v>36</v>
      </c>
      <c r="B27" s="5">
        <f t="shared" si="2"/>
        <v>2</v>
      </c>
      <c r="C27" s="4">
        <v>1250</v>
      </c>
      <c r="D27" s="2" t="s">
        <v>37</v>
      </c>
      <c r="E27" s="4">
        <v>16</v>
      </c>
      <c r="F27" t="s">
        <v>38</v>
      </c>
      <c r="H27" t="s">
        <v>39</v>
      </c>
      <c r="I27" s="4">
        <v>1.6</v>
      </c>
      <c r="J27" s="4">
        <v>0.28000000000000003</v>
      </c>
      <c r="K27" s="4">
        <v>31.5</v>
      </c>
      <c r="L27" s="3">
        <f t="shared" si="0"/>
        <v>50.793650793650791</v>
      </c>
      <c r="M27" s="3">
        <f t="shared" si="1"/>
        <v>8.8888888888888893</v>
      </c>
    </row>
    <row r="28" spans="1:13" x14ac:dyDescent="0.2">
      <c r="A28" t="s">
        <v>36</v>
      </c>
      <c r="B28" s="5">
        <f t="shared" si="2"/>
        <v>2</v>
      </c>
      <c r="C28" s="4">
        <v>1250</v>
      </c>
      <c r="D28" s="2" t="s">
        <v>37</v>
      </c>
      <c r="E28" s="4">
        <v>17</v>
      </c>
      <c r="F28" t="s">
        <v>38</v>
      </c>
      <c r="H28" t="s">
        <v>39</v>
      </c>
      <c r="I28" s="4">
        <v>1.46</v>
      </c>
      <c r="J28" s="4">
        <v>0.25</v>
      </c>
      <c r="K28" s="4">
        <v>29.5</v>
      </c>
      <c r="L28" s="3">
        <f t="shared" si="0"/>
        <v>49.491525423728817</v>
      </c>
      <c r="M28" s="3">
        <f t="shared" si="1"/>
        <v>8.4745762711864412</v>
      </c>
    </row>
    <row r="29" spans="1:13" x14ac:dyDescent="0.2">
      <c r="A29" t="s">
        <v>36</v>
      </c>
      <c r="B29" s="5">
        <f t="shared" si="2"/>
        <v>2</v>
      </c>
      <c r="C29" s="4">
        <v>1250</v>
      </c>
      <c r="D29" s="2" t="s">
        <v>37</v>
      </c>
      <c r="E29" s="4">
        <v>18</v>
      </c>
      <c r="F29" t="s">
        <v>38</v>
      </c>
      <c r="H29" t="s">
        <v>39</v>
      </c>
      <c r="I29" s="4">
        <v>1.57</v>
      </c>
      <c r="J29" s="4">
        <v>0.31</v>
      </c>
      <c r="K29" s="4">
        <v>31.9</v>
      </c>
      <c r="L29" s="3">
        <f t="shared" si="0"/>
        <v>49.21630094043887</v>
      </c>
      <c r="M29" s="3">
        <f t="shared" si="1"/>
        <v>9.7178683385579934</v>
      </c>
    </row>
    <row r="30" spans="1:13" x14ac:dyDescent="0.2">
      <c r="A30" t="s">
        <v>36</v>
      </c>
      <c r="B30" s="5">
        <f t="shared" si="2"/>
        <v>2</v>
      </c>
      <c r="C30" s="4">
        <v>1250</v>
      </c>
      <c r="D30" s="2" t="s">
        <v>37</v>
      </c>
      <c r="E30" s="4">
        <v>19</v>
      </c>
      <c r="F30" t="s">
        <v>38</v>
      </c>
      <c r="H30" t="s">
        <v>39</v>
      </c>
      <c r="I30" s="4">
        <v>1.44</v>
      </c>
      <c r="J30" s="4">
        <v>0.19</v>
      </c>
      <c r="K30" s="4">
        <v>28.7</v>
      </c>
      <c r="L30" s="3">
        <f t="shared" si="0"/>
        <v>50.174216027874564</v>
      </c>
      <c r="M30" s="3">
        <f t="shared" si="1"/>
        <v>6.6202090592334493</v>
      </c>
    </row>
    <row r="31" spans="1:13" x14ac:dyDescent="0.2">
      <c r="A31" t="s">
        <v>36</v>
      </c>
      <c r="B31" s="5">
        <f t="shared" si="2"/>
        <v>2</v>
      </c>
      <c r="C31" s="4">
        <v>1250</v>
      </c>
      <c r="D31" s="2" t="s">
        <v>37</v>
      </c>
      <c r="E31" s="4">
        <v>20</v>
      </c>
      <c r="F31" t="s">
        <v>38</v>
      </c>
      <c r="H31" t="s">
        <v>39</v>
      </c>
      <c r="I31" s="4">
        <v>1.69</v>
      </c>
      <c r="J31" s="4">
        <v>0.28000000000000003</v>
      </c>
      <c r="K31" s="4">
        <v>34.9</v>
      </c>
      <c r="L31" s="3">
        <f t="shared" si="0"/>
        <v>48.424068767908309</v>
      </c>
      <c r="M31" s="3">
        <f t="shared" si="1"/>
        <v>8.0229226361031518</v>
      </c>
    </row>
    <row r="32" spans="1:13" x14ac:dyDescent="0.2">
      <c r="A32" t="s">
        <v>36</v>
      </c>
      <c r="B32" s="5">
        <f t="shared" si="2"/>
        <v>2</v>
      </c>
      <c r="C32" s="4">
        <v>1250</v>
      </c>
      <c r="D32" s="2" t="s">
        <v>37</v>
      </c>
      <c r="E32" s="4">
        <v>71</v>
      </c>
      <c r="F32" t="s">
        <v>40</v>
      </c>
      <c r="H32" t="s">
        <v>39</v>
      </c>
      <c r="I32" s="4">
        <v>1.07</v>
      </c>
      <c r="J32" s="4">
        <v>0.27</v>
      </c>
      <c r="K32" s="4">
        <v>21.7</v>
      </c>
      <c r="L32" s="3">
        <f t="shared" si="0"/>
        <v>49.308755760368662</v>
      </c>
      <c r="M32" s="3">
        <f t="shared" si="1"/>
        <v>12.442396313364055</v>
      </c>
    </row>
    <row r="33" spans="1:13" x14ac:dyDescent="0.2">
      <c r="A33" t="s">
        <v>36</v>
      </c>
      <c r="B33" s="5">
        <f t="shared" si="2"/>
        <v>2</v>
      </c>
      <c r="C33" s="4">
        <v>1250</v>
      </c>
      <c r="D33" s="2" t="s">
        <v>37</v>
      </c>
      <c r="E33" s="4">
        <v>72</v>
      </c>
      <c r="F33" t="s">
        <v>40</v>
      </c>
      <c r="H33" t="s">
        <v>39</v>
      </c>
      <c r="I33" s="4">
        <v>1.06</v>
      </c>
      <c r="J33" s="4">
        <v>0.28999999999999998</v>
      </c>
      <c r="K33" s="4">
        <v>22.3</v>
      </c>
      <c r="L33" s="3">
        <f t="shared" si="0"/>
        <v>47.533632286995513</v>
      </c>
      <c r="M33" s="3">
        <f t="shared" si="1"/>
        <v>13.004484304932735</v>
      </c>
    </row>
    <row r="34" spans="1:13" x14ac:dyDescent="0.2">
      <c r="A34" t="s">
        <v>36</v>
      </c>
      <c r="B34" s="5">
        <f t="shared" si="2"/>
        <v>2</v>
      </c>
      <c r="C34" s="4">
        <v>1250</v>
      </c>
      <c r="D34" s="2" t="s">
        <v>37</v>
      </c>
      <c r="E34" s="4">
        <v>73</v>
      </c>
      <c r="F34" t="s">
        <v>40</v>
      </c>
      <c r="H34" t="s">
        <v>39</v>
      </c>
      <c r="I34" s="4">
        <v>1.0900000000000001</v>
      </c>
      <c r="J34" s="4">
        <v>0.18</v>
      </c>
      <c r="K34" s="4">
        <v>21.3</v>
      </c>
      <c r="L34" s="3">
        <f t="shared" si="0"/>
        <v>51.173708920187792</v>
      </c>
      <c r="M34" s="3">
        <f t="shared" si="1"/>
        <v>8.4507042253521121</v>
      </c>
    </row>
    <row r="35" spans="1:13" x14ac:dyDescent="0.2">
      <c r="A35" t="s">
        <v>36</v>
      </c>
      <c r="B35" s="5">
        <f t="shared" si="2"/>
        <v>2</v>
      </c>
      <c r="C35" s="4">
        <v>1250</v>
      </c>
      <c r="D35" s="2" t="s">
        <v>37</v>
      </c>
      <c r="E35" s="4">
        <v>74</v>
      </c>
      <c r="F35" t="s">
        <v>40</v>
      </c>
      <c r="H35" t="s">
        <v>39</v>
      </c>
      <c r="I35" s="4">
        <v>0.97</v>
      </c>
      <c r="J35" s="4">
        <v>0.22</v>
      </c>
      <c r="K35" s="4">
        <v>21.1</v>
      </c>
      <c r="L35" s="3">
        <f t="shared" si="0"/>
        <v>45.97156398104265</v>
      </c>
      <c r="M35" s="3">
        <f t="shared" si="1"/>
        <v>10.42654028436019</v>
      </c>
    </row>
    <row r="36" spans="1:13" x14ac:dyDescent="0.2">
      <c r="A36" t="s">
        <v>36</v>
      </c>
      <c r="B36" s="5">
        <f t="shared" si="2"/>
        <v>2</v>
      </c>
      <c r="C36" s="4">
        <v>1250</v>
      </c>
      <c r="D36" s="2" t="s">
        <v>37</v>
      </c>
      <c r="E36" s="4">
        <v>75</v>
      </c>
      <c r="F36" t="s">
        <v>40</v>
      </c>
      <c r="H36" t="s">
        <v>39</v>
      </c>
      <c r="I36" s="4">
        <v>1</v>
      </c>
      <c r="J36" s="4">
        <v>0.19</v>
      </c>
      <c r="K36" s="4">
        <v>21.3</v>
      </c>
      <c r="L36" s="3">
        <f t="shared" si="0"/>
        <v>46.948356807511736</v>
      </c>
      <c r="M36" s="3">
        <f t="shared" si="1"/>
        <v>8.92018779342723</v>
      </c>
    </row>
    <row r="37" spans="1:13" x14ac:dyDescent="0.2">
      <c r="A37" t="s">
        <v>36</v>
      </c>
      <c r="B37" s="5">
        <f t="shared" si="2"/>
        <v>2</v>
      </c>
      <c r="C37" s="4">
        <v>1250</v>
      </c>
      <c r="D37" s="2" t="s">
        <v>37</v>
      </c>
      <c r="E37" s="4">
        <v>76</v>
      </c>
      <c r="F37" t="s">
        <v>40</v>
      </c>
      <c r="H37" t="s">
        <v>39</v>
      </c>
      <c r="I37" s="4">
        <v>1.05</v>
      </c>
      <c r="J37" s="4">
        <v>0.17</v>
      </c>
      <c r="K37" s="4">
        <v>21.7</v>
      </c>
      <c r="L37" s="3">
        <f t="shared" si="0"/>
        <v>48.387096774193552</v>
      </c>
      <c r="M37" s="3">
        <f t="shared" si="1"/>
        <v>7.8341013824884795</v>
      </c>
    </row>
    <row r="38" spans="1:13" x14ac:dyDescent="0.2">
      <c r="A38" t="s">
        <v>36</v>
      </c>
      <c r="B38" s="5">
        <f t="shared" si="2"/>
        <v>2</v>
      </c>
      <c r="C38" s="4">
        <v>1250</v>
      </c>
      <c r="D38" s="2" t="s">
        <v>37</v>
      </c>
      <c r="E38" s="4">
        <v>77</v>
      </c>
      <c r="F38" t="s">
        <v>40</v>
      </c>
      <c r="H38" t="s">
        <v>39</v>
      </c>
      <c r="I38" s="4">
        <v>1.02</v>
      </c>
      <c r="J38" s="4">
        <v>0.2</v>
      </c>
      <c r="K38" s="4">
        <v>21.3</v>
      </c>
      <c r="L38" s="3">
        <f t="shared" si="0"/>
        <v>47.887323943661968</v>
      </c>
      <c r="M38" s="3">
        <f t="shared" si="1"/>
        <v>9.3896713615023479</v>
      </c>
    </row>
    <row r="39" spans="1:13" x14ac:dyDescent="0.2">
      <c r="A39" t="s">
        <v>36</v>
      </c>
      <c r="B39" s="5">
        <f t="shared" si="2"/>
        <v>2</v>
      </c>
      <c r="C39" s="4">
        <v>1250</v>
      </c>
      <c r="D39" s="2" t="s">
        <v>37</v>
      </c>
      <c r="E39" s="4">
        <v>78</v>
      </c>
      <c r="F39" t="s">
        <v>40</v>
      </c>
      <c r="H39" t="s">
        <v>39</v>
      </c>
      <c r="I39" s="4">
        <v>0.97</v>
      </c>
      <c r="J39" s="4">
        <v>0.19</v>
      </c>
      <c r="K39" s="4">
        <v>21.3</v>
      </c>
      <c r="L39" s="3">
        <f t="shared" si="0"/>
        <v>45.539906103286384</v>
      </c>
      <c r="M39" s="3">
        <f t="shared" si="1"/>
        <v>8.92018779342723</v>
      </c>
    </row>
    <row r="40" spans="1:13" x14ac:dyDescent="0.2">
      <c r="A40" t="s">
        <v>36</v>
      </c>
      <c r="B40" s="5">
        <f t="shared" si="2"/>
        <v>2</v>
      </c>
      <c r="C40" s="4">
        <v>1250</v>
      </c>
      <c r="D40" s="2" t="s">
        <v>37</v>
      </c>
      <c r="E40" s="4">
        <v>79</v>
      </c>
      <c r="F40" t="s">
        <v>40</v>
      </c>
      <c r="H40" t="s">
        <v>39</v>
      </c>
      <c r="I40" s="4">
        <v>1.07</v>
      </c>
      <c r="J40" s="4">
        <v>0.25</v>
      </c>
      <c r="K40" s="4">
        <v>21.2</v>
      </c>
      <c r="L40" s="3">
        <f t="shared" si="0"/>
        <v>50.471698113207552</v>
      </c>
      <c r="M40" s="3">
        <f t="shared" si="1"/>
        <v>11.79245283018868</v>
      </c>
    </row>
    <row r="41" spans="1:13" x14ac:dyDescent="0.2">
      <c r="A41" t="s">
        <v>36</v>
      </c>
      <c r="B41" s="5">
        <f t="shared" si="2"/>
        <v>2</v>
      </c>
      <c r="C41" s="4">
        <v>1250</v>
      </c>
      <c r="D41" s="2" t="s">
        <v>37</v>
      </c>
      <c r="E41" s="4">
        <v>80</v>
      </c>
      <c r="F41" t="s">
        <v>40</v>
      </c>
      <c r="H41" t="s">
        <v>39</v>
      </c>
      <c r="I41" s="4">
        <v>1.08</v>
      </c>
      <c r="J41" s="4">
        <v>0.2</v>
      </c>
      <c r="K41" s="4">
        <v>22.5</v>
      </c>
      <c r="L41" s="3">
        <f t="shared" si="0"/>
        <v>48</v>
      </c>
      <c r="M41" s="3">
        <f t="shared" si="1"/>
        <v>8.8888888888888893</v>
      </c>
    </row>
    <row r="42" spans="1:13" x14ac:dyDescent="0.2">
      <c r="A42" t="s">
        <v>36</v>
      </c>
      <c r="B42" s="5">
        <f>IF(C42=2500,3)</f>
        <v>3</v>
      </c>
      <c r="C42" s="4">
        <v>2500</v>
      </c>
      <c r="D42" s="2" t="s">
        <v>37</v>
      </c>
      <c r="E42" s="4">
        <v>21</v>
      </c>
      <c r="F42" t="s">
        <v>38</v>
      </c>
      <c r="H42" t="s">
        <v>39</v>
      </c>
      <c r="I42" s="4">
        <v>1.55</v>
      </c>
      <c r="J42" s="4">
        <v>0.25</v>
      </c>
      <c r="K42" s="4">
        <v>30.7</v>
      </c>
      <c r="L42" s="3">
        <f t="shared" si="0"/>
        <v>50.488599348534201</v>
      </c>
      <c r="M42" s="3">
        <f t="shared" si="1"/>
        <v>8.1433224755700326</v>
      </c>
    </row>
    <row r="43" spans="1:13" x14ac:dyDescent="0.2">
      <c r="A43" t="s">
        <v>36</v>
      </c>
      <c r="B43" s="5">
        <f t="shared" ref="B43:B106" si="3">IF(C43=2500,3)</f>
        <v>3</v>
      </c>
      <c r="C43" s="4">
        <v>2500</v>
      </c>
      <c r="D43" s="2" t="s">
        <v>37</v>
      </c>
      <c r="E43" s="4">
        <v>22</v>
      </c>
      <c r="F43" t="s">
        <v>38</v>
      </c>
      <c r="H43" t="s">
        <v>39</v>
      </c>
      <c r="I43" s="4">
        <v>1.5</v>
      </c>
      <c r="J43" s="4">
        <v>0.28999999999999998</v>
      </c>
      <c r="K43" s="4">
        <v>28.2</v>
      </c>
      <c r="L43" s="3">
        <f t="shared" si="0"/>
        <v>53.191489361702132</v>
      </c>
      <c r="M43" s="3">
        <f t="shared" si="1"/>
        <v>10.283687943262411</v>
      </c>
    </row>
    <row r="44" spans="1:13" x14ac:dyDescent="0.2">
      <c r="A44" t="s">
        <v>36</v>
      </c>
      <c r="B44" s="5">
        <f t="shared" si="3"/>
        <v>3</v>
      </c>
      <c r="C44" s="4">
        <v>2500</v>
      </c>
      <c r="D44" s="2" t="s">
        <v>37</v>
      </c>
      <c r="E44" s="4">
        <v>23</v>
      </c>
      <c r="F44" t="s">
        <v>38</v>
      </c>
      <c r="H44" t="s">
        <v>39</v>
      </c>
      <c r="I44" s="4">
        <v>1.6</v>
      </c>
      <c r="J44" s="4">
        <v>0.31</v>
      </c>
      <c r="K44" s="4">
        <v>32.200000000000003</v>
      </c>
      <c r="L44" s="3">
        <f t="shared" si="0"/>
        <v>49.689440993788814</v>
      </c>
      <c r="M44" s="3">
        <f t="shared" si="1"/>
        <v>9.6273291925465827</v>
      </c>
    </row>
    <row r="45" spans="1:13" x14ac:dyDescent="0.2">
      <c r="A45" t="s">
        <v>36</v>
      </c>
      <c r="B45" s="5">
        <f t="shared" si="3"/>
        <v>3</v>
      </c>
      <c r="C45" s="4">
        <v>2500</v>
      </c>
      <c r="D45" s="2" t="s">
        <v>37</v>
      </c>
      <c r="E45" s="4">
        <v>24</v>
      </c>
      <c r="F45" t="s">
        <v>38</v>
      </c>
      <c r="H45" t="s">
        <v>39</v>
      </c>
      <c r="I45" s="4">
        <v>1.64</v>
      </c>
      <c r="J45" s="4">
        <v>0.34</v>
      </c>
      <c r="K45" s="4">
        <v>32.200000000000003</v>
      </c>
      <c r="L45" s="3">
        <f t="shared" si="0"/>
        <v>50.931677018633536</v>
      </c>
      <c r="M45" s="3">
        <f t="shared" si="1"/>
        <v>10.559006211180124</v>
      </c>
    </row>
    <row r="46" spans="1:13" x14ac:dyDescent="0.2">
      <c r="A46" t="s">
        <v>36</v>
      </c>
      <c r="B46" s="5">
        <f t="shared" si="3"/>
        <v>3</v>
      </c>
      <c r="C46" s="4">
        <v>2500</v>
      </c>
      <c r="D46" s="2" t="s">
        <v>37</v>
      </c>
      <c r="E46" s="4">
        <v>25</v>
      </c>
      <c r="F46" t="s">
        <v>38</v>
      </c>
      <c r="H46" t="s">
        <v>39</v>
      </c>
      <c r="I46" s="4">
        <v>1.45</v>
      </c>
      <c r="J46" s="4">
        <v>0.3</v>
      </c>
      <c r="K46" s="4">
        <v>27.7</v>
      </c>
      <c r="L46" s="3">
        <f t="shared" si="0"/>
        <v>52.346570397111911</v>
      </c>
      <c r="M46" s="3">
        <f t="shared" si="1"/>
        <v>10.830324909747294</v>
      </c>
    </row>
    <row r="47" spans="1:13" x14ac:dyDescent="0.2">
      <c r="A47" t="s">
        <v>36</v>
      </c>
      <c r="B47" s="5">
        <f t="shared" si="3"/>
        <v>3</v>
      </c>
      <c r="C47" s="4">
        <v>2500</v>
      </c>
      <c r="D47" s="2" t="s">
        <v>37</v>
      </c>
      <c r="E47" s="4">
        <v>26</v>
      </c>
      <c r="F47" t="s">
        <v>38</v>
      </c>
      <c r="H47" t="s">
        <v>39</v>
      </c>
      <c r="I47" s="4">
        <v>1.68</v>
      </c>
      <c r="J47" s="4">
        <v>0.27</v>
      </c>
      <c r="K47" s="4">
        <v>32</v>
      </c>
      <c r="L47" s="3">
        <f t="shared" si="0"/>
        <v>52.5</v>
      </c>
      <c r="M47" s="3">
        <f t="shared" si="1"/>
        <v>8.4375</v>
      </c>
    </row>
    <row r="48" spans="1:13" x14ac:dyDescent="0.2">
      <c r="A48" t="s">
        <v>36</v>
      </c>
      <c r="B48" s="5">
        <f t="shared" si="3"/>
        <v>3</v>
      </c>
      <c r="C48" s="4">
        <v>2500</v>
      </c>
      <c r="D48" s="2" t="s">
        <v>37</v>
      </c>
      <c r="E48" s="4">
        <v>27</v>
      </c>
      <c r="F48" t="s">
        <v>38</v>
      </c>
      <c r="H48" t="s">
        <v>39</v>
      </c>
      <c r="I48" s="4">
        <v>1.29</v>
      </c>
      <c r="J48" s="4">
        <v>0.31</v>
      </c>
      <c r="K48" s="4">
        <v>25.1</v>
      </c>
      <c r="L48" s="3">
        <f t="shared" si="0"/>
        <v>51.394422310756973</v>
      </c>
      <c r="M48" s="3">
        <f t="shared" si="1"/>
        <v>12.350597609561753</v>
      </c>
    </row>
    <row r="49" spans="1:13" x14ac:dyDescent="0.2">
      <c r="A49" t="s">
        <v>36</v>
      </c>
      <c r="B49" s="5">
        <f t="shared" si="3"/>
        <v>3</v>
      </c>
      <c r="C49" s="4">
        <v>2500</v>
      </c>
      <c r="D49" s="2" t="s">
        <v>37</v>
      </c>
      <c r="E49" s="4">
        <v>28</v>
      </c>
      <c r="F49" t="s">
        <v>38</v>
      </c>
      <c r="H49" t="s">
        <v>39</v>
      </c>
      <c r="I49" s="4">
        <v>1.51</v>
      </c>
      <c r="J49" s="4">
        <v>0.24</v>
      </c>
      <c r="K49" s="4">
        <v>30.2</v>
      </c>
      <c r="L49" s="3">
        <f t="shared" si="0"/>
        <v>50</v>
      </c>
      <c r="M49" s="3">
        <f t="shared" si="1"/>
        <v>7.9470198675496695</v>
      </c>
    </row>
    <row r="50" spans="1:13" x14ac:dyDescent="0.2">
      <c r="A50" t="s">
        <v>36</v>
      </c>
      <c r="B50" s="5">
        <f t="shared" si="3"/>
        <v>3</v>
      </c>
      <c r="C50" s="4">
        <v>2500</v>
      </c>
      <c r="D50" s="2" t="s">
        <v>37</v>
      </c>
      <c r="E50" s="4">
        <v>29</v>
      </c>
      <c r="F50" t="s">
        <v>38</v>
      </c>
      <c r="H50" t="s">
        <v>39</v>
      </c>
      <c r="I50" s="4">
        <v>1.4</v>
      </c>
      <c r="J50" s="4">
        <v>0.35</v>
      </c>
      <c r="K50" s="4">
        <v>28</v>
      </c>
      <c r="L50" s="3">
        <f t="shared" si="0"/>
        <v>50</v>
      </c>
      <c r="M50" s="3">
        <f t="shared" si="1"/>
        <v>12.5</v>
      </c>
    </row>
    <row r="51" spans="1:13" x14ac:dyDescent="0.2">
      <c r="A51" t="s">
        <v>36</v>
      </c>
      <c r="B51" s="5">
        <f t="shared" si="3"/>
        <v>3</v>
      </c>
      <c r="C51" s="4">
        <v>2500</v>
      </c>
      <c r="D51" s="2" t="s">
        <v>37</v>
      </c>
      <c r="E51" s="4">
        <v>30</v>
      </c>
      <c r="F51" t="s">
        <v>38</v>
      </c>
      <c r="H51" t="s">
        <v>39</v>
      </c>
      <c r="I51" s="4">
        <v>1.62</v>
      </c>
      <c r="J51" s="4">
        <v>0.23</v>
      </c>
      <c r="K51" s="4">
        <v>31.1</v>
      </c>
      <c r="L51" s="3">
        <f t="shared" si="0"/>
        <v>52.090032154340832</v>
      </c>
      <c r="M51" s="3">
        <f t="shared" si="1"/>
        <v>7.395498392282958</v>
      </c>
    </row>
    <row r="52" spans="1:13" x14ac:dyDescent="0.2">
      <c r="A52" t="s">
        <v>36</v>
      </c>
      <c r="B52" s="5">
        <f t="shared" si="3"/>
        <v>3</v>
      </c>
      <c r="C52" s="4">
        <v>2500</v>
      </c>
      <c r="D52" s="2" t="s">
        <v>37</v>
      </c>
      <c r="E52" s="4">
        <v>81</v>
      </c>
      <c r="F52" t="s">
        <v>40</v>
      </c>
      <c r="H52" t="s">
        <v>39</v>
      </c>
      <c r="I52" s="4">
        <v>0.95</v>
      </c>
      <c r="J52" s="4">
        <v>0.26</v>
      </c>
      <c r="K52" s="4">
        <v>19.2</v>
      </c>
      <c r="L52" s="3">
        <f t="shared" si="0"/>
        <v>49.479166666666671</v>
      </c>
      <c r="M52" s="3">
        <f t="shared" si="1"/>
        <v>13.541666666666668</v>
      </c>
    </row>
    <row r="53" spans="1:13" x14ac:dyDescent="0.2">
      <c r="A53" t="s">
        <v>36</v>
      </c>
      <c r="B53" s="5">
        <f t="shared" si="3"/>
        <v>3</v>
      </c>
      <c r="C53" s="4">
        <v>2500</v>
      </c>
      <c r="D53" s="2" t="s">
        <v>37</v>
      </c>
      <c r="E53" s="4">
        <v>82</v>
      </c>
      <c r="F53" t="s">
        <v>40</v>
      </c>
      <c r="H53" t="s">
        <v>39</v>
      </c>
      <c r="I53" s="4">
        <v>0.88</v>
      </c>
      <c r="J53" s="4">
        <v>0.19</v>
      </c>
      <c r="K53" s="4">
        <v>20.2</v>
      </c>
      <c r="L53" s="3">
        <f t="shared" si="0"/>
        <v>43.564356435643568</v>
      </c>
      <c r="M53" s="3">
        <f t="shared" si="1"/>
        <v>9.4059405940594054</v>
      </c>
    </row>
    <row r="54" spans="1:13" x14ac:dyDescent="0.2">
      <c r="A54" t="s">
        <v>36</v>
      </c>
      <c r="B54" s="5">
        <f t="shared" si="3"/>
        <v>3</v>
      </c>
      <c r="C54" s="4">
        <v>2500</v>
      </c>
      <c r="D54" s="2" t="s">
        <v>37</v>
      </c>
      <c r="E54" s="4">
        <v>83</v>
      </c>
      <c r="F54" t="s">
        <v>40</v>
      </c>
      <c r="H54" t="s">
        <v>39</v>
      </c>
      <c r="I54" s="4">
        <v>1.02</v>
      </c>
      <c r="J54" s="4">
        <v>0.19</v>
      </c>
      <c r="K54" s="4">
        <v>20.399999999999999</v>
      </c>
      <c r="L54" s="3">
        <f t="shared" si="0"/>
        <v>50</v>
      </c>
      <c r="M54" s="3">
        <f t="shared" si="1"/>
        <v>9.3137254901960791</v>
      </c>
    </row>
    <row r="55" spans="1:13" x14ac:dyDescent="0.2">
      <c r="A55" t="s">
        <v>36</v>
      </c>
      <c r="B55" s="5">
        <f t="shared" si="3"/>
        <v>3</v>
      </c>
      <c r="C55" s="4">
        <v>2500</v>
      </c>
      <c r="D55" s="2" t="s">
        <v>37</v>
      </c>
      <c r="E55" s="4">
        <v>84</v>
      </c>
      <c r="F55" t="s">
        <v>40</v>
      </c>
      <c r="H55" t="s">
        <v>39</v>
      </c>
      <c r="I55" s="4">
        <v>0.84</v>
      </c>
      <c r="J55" s="4">
        <v>0.19</v>
      </c>
      <c r="K55" s="4">
        <v>19.8</v>
      </c>
      <c r="L55" s="3">
        <f t="shared" si="0"/>
        <v>42.424242424242422</v>
      </c>
      <c r="M55" s="3">
        <f t="shared" si="1"/>
        <v>9.5959595959595951</v>
      </c>
    </row>
    <row r="56" spans="1:13" x14ac:dyDescent="0.2">
      <c r="A56" t="s">
        <v>36</v>
      </c>
      <c r="B56" s="5">
        <f t="shared" si="3"/>
        <v>3</v>
      </c>
      <c r="C56" s="4">
        <v>2500</v>
      </c>
      <c r="D56" s="2" t="s">
        <v>37</v>
      </c>
      <c r="E56" s="4">
        <v>85</v>
      </c>
      <c r="F56" t="s">
        <v>40</v>
      </c>
      <c r="H56" t="s">
        <v>39</v>
      </c>
      <c r="I56" s="4">
        <v>0.94</v>
      </c>
      <c r="J56" s="4">
        <v>0.21</v>
      </c>
      <c r="K56" s="4">
        <v>20.3</v>
      </c>
      <c r="L56" s="3">
        <f t="shared" si="0"/>
        <v>46.305418719211822</v>
      </c>
      <c r="M56" s="3">
        <f t="shared" si="1"/>
        <v>10.344827586206897</v>
      </c>
    </row>
    <row r="57" spans="1:13" x14ac:dyDescent="0.2">
      <c r="A57" t="s">
        <v>36</v>
      </c>
      <c r="B57" s="5">
        <f t="shared" si="3"/>
        <v>3</v>
      </c>
      <c r="C57" s="4">
        <v>2500</v>
      </c>
      <c r="D57" s="2" t="s">
        <v>37</v>
      </c>
      <c r="E57" s="4">
        <v>86</v>
      </c>
      <c r="F57" t="s">
        <v>40</v>
      </c>
      <c r="H57" t="s">
        <v>39</v>
      </c>
      <c r="I57" s="4">
        <v>1.24</v>
      </c>
      <c r="J57" s="4">
        <v>0.19</v>
      </c>
      <c r="K57" s="4">
        <v>24.9</v>
      </c>
      <c r="L57" s="3">
        <f t="shared" si="0"/>
        <v>49.799196787148595</v>
      </c>
      <c r="M57" s="3">
        <f t="shared" si="1"/>
        <v>7.6305220883534144</v>
      </c>
    </row>
    <row r="58" spans="1:13" x14ac:dyDescent="0.2">
      <c r="A58" t="s">
        <v>36</v>
      </c>
      <c r="B58" s="5">
        <f t="shared" si="3"/>
        <v>3</v>
      </c>
      <c r="C58" s="4">
        <v>2500</v>
      </c>
      <c r="D58" s="2" t="s">
        <v>37</v>
      </c>
      <c r="E58" s="4">
        <v>87</v>
      </c>
      <c r="F58" t="s">
        <v>40</v>
      </c>
      <c r="H58" t="s">
        <v>39</v>
      </c>
      <c r="I58" s="4">
        <v>1.23</v>
      </c>
      <c r="J58" s="4">
        <v>0.25</v>
      </c>
      <c r="K58" s="4">
        <v>24.6</v>
      </c>
      <c r="L58" s="3">
        <f t="shared" si="0"/>
        <v>50</v>
      </c>
      <c r="M58" s="3">
        <f t="shared" si="1"/>
        <v>10.16260162601626</v>
      </c>
    </row>
    <row r="59" spans="1:13" x14ac:dyDescent="0.2">
      <c r="A59" t="s">
        <v>36</v>
      </c>
      <c r="B59" s="5">
        <f t="shared" si="3"/>
        <v>3</v>
      </c>
      <c r="C59" s="4">
        <v>2500</v>
      </c>
      <c r="D59" s="2" t="s">
        <v>37</v>
      </c>
      <c r="E59" s="4">
        <v>88</v>
      </c>
      <c r="F59" t="s">
        <v>40</v>
      </c>
      <c r="H59" t="s">
        <v>39</v>
      </c>
      <c r="I59" s="4">
        <v>1.18</v>
      </c>
      <c r="J59" s="4">
        <v>0.24</v>
      </c>
      <c r="K59" s="4">
        <v>24.1</v>
      </c>
      <c r="L59" s="3">
        <f t="shared" si="0"/>
        <v>48.962655601659748</v>
      </c>
      <c r="M59" s="3">
        <f t="shared" si="1"/>
        <v>9.9585062240663902</v>
      </c>
    </row>
    <row r="60" spans="1:13" x14ac:dyDescent="0.2">
      <c r="A60" t="s">
        <v>36</v>
      </c>
      <c r="B60" s="5">
        <f t="shared" si="3"/>
        <v>3</v>
      </c>
      <c r="C60" s="4">
        <v>2500</v>
      </c>
      <c r="D60" s="2" t="s">
        <v>37</v>
      </c>
      <c r="E60" s="4">
        <v>89</v>
      </c>
      <c r="F60" t="s">
        <v>40</v>
      </c>
      <c r="H60" t="s">
        <v>39</v>
      </c>
      <c r="I60" s="4">
        <v>1.48</v>
      </c>
      <c r="J60" s="4">
        <v>0.34</v>
      </c>
      <c r="K60" s="4">
        <v>27.4</v>
      </c>
      <c r="L60" s="3">
        <f t="shared" si="0"/>
        <v>54.01459854014599</v>
      </c>
      <c r="M60" s="3">
        <f t="shared" si="1"/>
        <v>12.408759124087592</v>
      </c>
    </row>
    <row r="61" spans="1:13" x14ac:dyDescent="0.2">
      <c r="A61" t="s">
        <v>36</v>
      </c>
      <c r="B61" s="5">
        <f t="shared" si="3"/>
        <v>3</v>
      </c>
      <c r="C61" s="4">
        <v>2500</v>
      </c>
      <c r="D61" s="2" t="s">
        <v>37</v>
      </c>
      <c r="E61" s="4">
        <v>90</v>
      </c>
      <c r="F61" t="s">
        <v>40</v>
      </c>
      <c r="H61" t="s">
        <v>39</v>
      </c>
      <c r="I61" s="4">
        <v>1.44</v>
      </c>
      <c r="J61" s="4">
        <v>0.36</v>
      </c>
      <c r="K61" s="4">
        <v>25.8</v>
      </c>
      <c r="L61" s="3">
        <f t="shared" si="0"/>
        <v>55.813953488372093</v>
      </c>
      <c r="M61" s="3">
        <f t="shared" si="1"/>
        <v>13.953488372093023</v>
      </c>
    </row>
    <row r="62" spans="1:13" x14ac:dyDescent="0.2">
      <c r="A62" t="s">
        <v>36</v>
      </c>
      <c r="B62" s="5">
        <f>IF(C62=5000,4)</f>
        <v>4</v>
      </c>
      <c r="C62" s="4">
        <v>5000</v>
      </c>
      <c r="D62" s="2" t="s">
        <v>37</v>
      </c>
      <c r="E62" s="4">
        <v>31</v>
      </c>
      <c r="F62" t="s">
        <v>38</v>
      </c>
      <c r="H62" t="s">
        <v>39</v>
      </c>
      <c r="I62" s="4">
        <v>1.53</v>
      </c>
      <c r="J62" s="4">
        <v>0.28999999999999998</v>
      </c>
      <c r="K62" s="4">
        <v>27.5</v>
      </c>
      <c r="L62" s="3">
        <f t="shared" si="0"/>
        <v>55.636363636363633</v>
      </c>
      <c r="M62" s="3">
        <f t="shared" si="1"/>
        <v>10.545454545454545</v>
      </c>
    </row>
    <row r="63" spans="1:13" x14ac:dyDescent="0.2">
      <c r="A63" t="s">
        <v>36</v>
      </c>
      <c r="B63" s="5">
        <f t="shared" ref="B63:B121" si="4">IF(C63=5000,4)</f>
        <v>4</v>
      </c>
      <c r="C63" s="4">
        <v>5000</v>
      </c>
      <c r="D63" s="2" t="s">
        <v>37</v>
      </c>
      <c r="E63" s="4">
        <v>32</v>
      </c>
      <c r="F63" t="s">
        <v>38</v>
      </c>
      <c r="H63" t="s">
        <v>39</v>
      </c>
      <c r="I63" s="4">
        <v>1.58</v>
      </c>
      <c r="J63" s="4">
        <v>0.27</v>
      </c>
      <c r="K63" s="4">
        <v>29</v>
      </c>
      <c r="L63" s="3">
        <f t="shared" si="0"/>
        <v>54.482758620689658</v>
      </c>
      <c r="M63" s="3">
        <f t="shared" si="1"/>
        <v>9.3103448275862064</v>
      </c>
    </row>
    <row r="64" spans="1:13" x14ac:dyDescent="0.2">
      <c r="A64" t="s">
        <v>36</v>
      </c>
      <c r="B64" s="5">
        <f t="shared" si="4"/>
        <v>4</v>
      </c>
      <c r="C64" s="4">
        <v>5000</v>
      </c>
      <c r="D64" s="2" t="s">
        <v>37</v>
      </c>
      <c r="E64" s="4">
        <v>33</v>
      </c>
      <c r="F64" t="s">
        <v>38</v>
      </c>
      <c r="H64" t="s">
        <v>39</v>
      </c>
      <c r="I64" s="4">
        <v>1.62</v>
      </c>
      <c r="J64" s="4">
        <v>0.25</v>
      </c>
      <c r="K64" s="4">
        <v>27.4</v>
      </c>
      <c r="L64" s="3">
        <f t="shared" si="0"/>
        <v>59.12408759124088</v>
      </c>
      <c r="M64" s="3">
        <f t="shared" si="1"/>
        <v>9.1240875912408761</v>
      </c>
    </row>
    <row r="65" spans="1:13" x14ac:dyDescent="0.2">
      <c r="A65" t="s">
        <v>36</v>
      </c>
      <c r="B65" s="5">
        <f t="shared" si="4"/>
        <v>4</v>
      </c>
      <c r="C65" s="4">
        <v>5000</v>
      </c>
      <c r="D65" s="2" t="s">
        <v>37</v>
      </c>
      <c r="E65" s="4">
        <v>34</v>
      </c>
      <c r="F65" t="s">
        <v>38</v>
      </c>
      <c r="H65" t="s">
        <v>39</v>
      </c>
      <c r="I65" s="4">
        <v>1.47</v>
      </c>
      <c r="J65" s="4">
        <v>0.28000000000000003</v>
      </c>
      <c r="K65" s="4">
        <v>26.7</v>
      </c>
      <c r="L65" s="3">
        <f t="shared" si="0"/>
        <v>55.056179775280903</v>
      </c>
      <c r="M65" s="3">
        <f t="shared" si="1"/>
        <v>10.486891385767791</v>
      </c>
    </row>
    <row r="66" spans="1:13" x14ac:dyDescent="0.2">
      <c r="A66" t="s">
        <v>36</v>
      </c>
      <c r="B66" s="5">
        <f t="shared" si="4"/>
        <v>4</v>
      </c>
      <c r="C66" s="4">
        <v>5000</v>
      </c>
      <c r="D66" s="2" t="s">
        <v>37</v>
      </c>
      <c r="E66" s="4">
        <v>35</v>
      </c>
      <c r="F66" t="s">
        <v>38</v>
      </c>
      <c r="H66" t="s">
        <v>39</v>
      </c>
      <c r="I66" s="4">
        <v>1.56</v>
      </c>
      <c r="J66" s="4">
        <v>0.19</v>
      </c>
      <c r="K66" s="4">
        <v>28</v>
      </c>
      <c r="L66" s="3">
        <f t="shared" si="0"/>
        <v>55.714285714285715</v>
      </c>
      <c r="M66" s="3">
        <f t="shared" si="1"/>
        <v>6.7857142857142856</v>
      </c>
    </row>
    <row r="67" spans="1:13" x14ac:dyDescent="0.2">
      <c r="A67" t="s">
        <v>36</v>
      </c>
      <c r="B67" s="5">
        <f t="shared" si="4"/>
        <v>4</v>
      </c>
      <c r="C67" s="4">
        <v>5000</v>
      </c>
      <c r="D67" s="2" t="s">
        <v>37</v>
      </c>
      <c r="E67" s="4">
        <v>36</v>
      </c>
      <c r="F67" t="s">
        <v>38</v>
      </c>
      <c r="H67" t="s">
        <v>39</v>
      </c>
      <c r="I67" s="4">
        <v>1.64</v>
      </c>
      <c r="J67" s="4">
        <v>0.21</v>
      </c>
      <c r="K67" s="4">
        <v>30.4</v>
      </c>
      <c r="L67" s="3">
        <f t="shared" ref="L67:L121" si="5">(I67 * 1000) / K67</f>
        <v>53.947368421052637</v>
      </c>
      <c r="M67" s="3">
        <f t="shared" ref="M67:M121" si="6">(J67 * 1000) / K67</f>
        <v>6.9078947368421053</v>
      </c>
    </row>
    <row r="68" spans="1:13" x14ac:dyDescent="0.2">
      <c r="A68" t="s">
        <v>36</v>
      </c>
      <c r="B68" s="5">
        <f t="shared" si="4"/>
        <v>4</v>
      </c>
      <c r="C68" s="4">
        <v>5000</v>
      </c>
      <c r="D68" s="2" t="s">
        <v>37</v>
      </c>
      <c r="E68" s="4">
        <v>37</v>
      </c>
      <c r="F68" t="s">
        <v>38</v>
      </c>
      <c r="H68" t="s">
        <v>39</v>
      </c>
      <c r="I68" s="4">
        <v>1.68</v>
      </c>
      <c r="J68" s="4">
        <v>0.28000000000000003</v>
      </c>
      <c r="K68" s="4">
        <v>28.9</v>
      </c>
      <c r="L68" s="3">
        <f t="shared" si="5"/>
        <v>58.131487889273359</v>
      </c>
      <c r="M68" s="3">
        <f t="shared" si="6"/>
        <v>9.6885813148788937</v>
      </c>
    </row>
    <row r="69" spans="1:13" x14ac:dyDescent="0.2">
      <c r="A69" t="s">
        <v>36</v>
      </c>
      <c r="B69" s="5">
        <f t="shared" si="4"/>
        <v>4</v>
      </c>
      <c r="C69" s="4">
        <v>5000</v>
      </c>
      <c r="D69" s="2" t="s">
        <v>37</v>
      </c>
      <c r="E69" s="4">
        <v>38</v>
      </c>
      <c r="F69" t="s">
        <v>38</v>
      </c>
      <c r="H69" t="s">
        <v>39</v>
      </c>
      <c r="I69" s="4">
        <v>1.51</v>
      </c>
      <c r="J69" s="4">
        <v>0.28000000000000003</v>
      </c>
      <c r="K69" s="4">
        <v>26.6</v>
      </c>
      <c r="L69" s="3">
        <f t="shared" si="5"/>
        <v>56.766917293233078</v>
      </c>
      <c r="M69" s="3">
        <f t="shared" si="6"/>
        <v>10.526315789473683</v>
      </c>
    </row>
    <row r="70" spans="1:13" x14ac:dyDescent="0.2">
      <c r="A70" t="s">
        <v>36</v>
      </c>
      <c r="B70" s="5">
        <f t="shared" si="4"/>
        <v>4</v>
      </c>
      <c r="C70" s="4">
        <v>5000</v>
      </c>
      <c r="D70" s="2" t="s">
        <v>37</v>
      </c>
      <c r="E70" s="4">
        <v>39</v>
      </c>
      <c r="F70" t="s">
        <v>38</v>
      </c>
      <c r="H70" t="s">
        <v>39</v>
      </c>
      <c r="I70" s="4">
        <v>1.5</v>
      </c>
      <c r="J70" s="4">
        <v>0.27</v>
      </c>
      <c r="K70" s="4">
        <v>27.8</v>
      </c>
      <c r="L70" s="3">
        <f t="shared" si="5"/>
        <v>53.956834532374103</v>
      </c>
      <c r="M70" s="3">
        <f t="shared" si="6"/>
        <v>9.7122302158273381</v>
      </c>
    </row>
    <row r="71" spans="1:13" x14ac:dyDescent="0.2">
      <c r="A71" t="s">
        <v>36</v>
      </c>
      <c r="B71" s="5">
        <f t="shared" si="4"/>
        <v>4</v>
      </c>
      <c r="C71" s="4">
        <v>5000</v>
      </c>
      <c r="D71" s="2" t="s">
        <v>37</v>
      </c>
      <c r="E71" s="4">
        <v>40</v>
      </c>
      <c r="F71" t="s">
        <v>38</v>
      </c>
      <c r="H71" t="s">
        <v>39</v>
      </c>
      <c r="I71" s="4">
        <v>1.45</v>
      </c>
      <c r="J71" s="4">
        <v>0.28000000000000003</v>
      </c>
      <c r="K71" s="4">
        <v>27.1</v>
      </c>
      <c r="L71" s="3">
        <f t="shared" si="5"/>
        <v>53.505535055350549</v>
      </c>
      <c r="M71" s="3">
        <f t="shared" si="6"/>
        <v>10.332103321033209</v>
      </c>
    </row>
    <row r="72" spans="1:13" x14ac:dyDescent="0.2">
      <c r="A72" t="s">
        <v>36</v>
      </c>
      <c r="B72" s="5">
        <f t="shared" si="4"/>
        <v>4</v>
      </c>
      <c r="C72" s="4">
        <v>5000</v>
      </c>
      <c r="D72" s="2" t="s">
        <v>37</v>
      </c>
      <c r="E72" s="4">
        <v>91</v>
      </c>
      <c r="F72" t="s">
        <v>40</v>
      </c>
      <c r="H72" t="s">
        <v>39</v>
      </c>
      <c r="I72" s="4">
        <v>1.1599999999999999</v>
      </c>
      <c r="J72" s="4">
        <v>0.28999999999999998</v>
      </c>
      <c r="K72" s="4">
        <v>23.6</v>
      </c>
      <c r="L72" s="3">
        <f t="shared" si="5"/>
        <v>49.152542372881356</v>
      </c>
      <c r="M72" s="3">
        <f t="shared" si="6"/>
        <v>12.288135593220339</v>
      </c>
    </row>
    <row r="73" spans="1:13" x14ac:dyDescent="0.2">
      <c r="A73" t="s">
        <v>36</v>
      </c>
      <c r="B73" s="5">
        <f t="shared" si="4"/>
        <v>4</v>
      </c>
      <c r="C73" s="4">
        <v>5000</v>
      </c>
      <c r="D73" s="2" t="s">
        <v>37</v>
      </c>
      <c r="E73" s="4">
        <v>92</v>
      </c>
      <c r="F73" t="s">
        <v>40</v>
      </c>
      <c r="H73" t="s">
        <v>39</v>
      </c>
      <c r="I73" s="4">
        <v>1.27</v>
      </c>
      <c r="J73" s="4">
        <v>0.28999999999999998</v>
      </c>
      <c r="K73" s="4">
        <v>24.5</v>
      </c>
      <c r="L73" s="3">
        <f t="shared" si="5"/>
        <v>51.836734693877553</v>
      </c>
      <c r="M73" s="3">
        <f t="shared" si="6"/>
        <v>11.836734693877551</v>
      </c>
    </row>
    <row r="74" spans="1:13" x14ac:dyDescent="0.2">
      <c r="A74" t="s">
        <v>36</v>
      </c>
      <c r="B74" s="5">
        <f t="shared" si="4"/>
        <v>4</v>
      </c>
      <c r="C74" s="4">
        <v>5000</v>
      </c>
      <c r="D74" s="2" t="s">
        <v>37</v>
      </c>
      <c r="E74" s="4">
        <v>93</v>
      </c>
      <c r="F74" t="s">
        <v>40</v>
      </c>
      <c r="H74" t="s">
        <v>39</v>
      </c>
      <c r="I74" s="4">
        <v>1.1399999999999999</v>
      </c>
      <c r="J74" s="4">
        <v>0.2</v>
      </c>
      <c r="K74" s="4">
        <v>22.6</v>
      </c>
      <c r="L74" s="3">
        <f t="shared" si="5"/>
        <v>50.442477876106189</v>
      </c>
      <c r="M74" s="3">
        <f t="shared" si="6"/>
        <v>8.8495575221238933</v>
      </c>
    </row>
    <row r="75" spans="1:13" x14ac:dyDescent="0.2">
      <c r="A75" t="s">
        <v>36</v>
      </c>
      <c r="B75" s="5">
        <f t="shared" si="4"/>
        <v>4</v>
      </c>
      <c r="C75" s="4">
        <v>5000</v>
      </c>
      <c r="D75" s="2" t="s">
        <v>37</v>
      </c>
      <c r="E75" s="4">
        <v>94</v>
      </c>
      <c r="F75" t="s">
        <v>40</v>
      </c>
      <c r="H75" t="s">
        <v>39</v>
      </c>
      <c r="I75" s="4">
        <v>1.38</v>
      </c>
      <c r="J75" s="4">
        <v>0.2</v>
      </c>
      <c r="K75" s="4">
        <v>24.7</v>
      </c>
      <c r="L75" s="3">
        <f t="shared" si="5"/>
        <v>55.870445344129557</v>
      </c>
      <c r="M75" s="3">
        <f t="shared" si="6"/>
        <v>8.097165991902834</v>
      </c>
    </row>
    <row r="76" spans="1:13" x14ac:dyDescent="0.2">
      <c r="A76" t="s">
        <v>36</v>
      </c>
      <c r="B76" s="5">
        <f t="shared" si="4"/>
        <v>4</v>
      </c>
      <c r="C76" s="4">
        <v>5000</v>
      </c>
      <c r="D76" s="2" t="s">
        <v>37</v>
      </c>
      <c r="E76" s="4">
        <v>95</v>
      </c>
      <c r="F76" t="s">
        <v>40</v>
      </c>
      <c r="H76" t="s">
        <v>39</v>
      </c>
      <c r="I76" s="4">
        <v>1.23</v>
      </c>
      <c r="J76" s="4">
        <v>0.18</v>
      </c>
      <c r="K76" s="4">
        <v>23.3</v>
      </c>
      <c r="L76" s="3">
        <f t="shared" si="5"/>
        <v>52.789699570815451</v>
      </c>
      <c r="M76" s="3">
        <f t="shared" si="6"/>
        <v>7.7253218884120169</v>
      </c>
    </row>
    <row r="77" spans="1:13" x14ac:dyDescent="0.2">
      <c r="A77" t="s">
        <v>36</v>
      </c>
      <c r="B77" s="5">
        <f t="shared" si="4"/>
        <v>4</v>
      </c>
      <c r="C77" s="4">
        <v>5000</v>
      </c>
      <c r="D77" s="2" t="s">
        <v>37</v>
      </c>
      <c r="E77" s="4">
        <v>96</v>
      </c>
      <c r="F77" t="s">
        <v>40</v>
      </c>
      <c r="H77" t="s">
        <v>39</v>
      </c>
      <c r="I77" s="4">
        <v>1.21</v>
      </c>
      <c r="J77" s="4">
        <v>0.24</v>
      </c>
      <c r="K77" s="4">
        <v>24.2</v>
      </c>
      <c r="L77" s="3">
        <f t="shared" si="5"/>
        <v>50</v>
      </c>
      <c r="M77" s="3">
        <f t="shared" si="6"/>
        <v>9.9173553719008272</v>
      </c>
    </row>
    <row r="78" spans="1:13" x14ac:dyDescent="0.2">
      <c r="A78" t="s">
        <v>36</v>
      </c>
      <c r="B78" s="5">
        <f t="shared" si="4"/>
        <v>4</v>
      </c>
      <c r="C78" s="4">
        <v>5000</v>
      </c>
      <c r="D78" s="2" t="s">
        <v>37</v>
      </c>
      <c r="E78" s="4">
        <v>97</v>
      </c>
      <c r="F78" t="s">
        <v>40</v>
      </c>
      <c r="H78" t="s">
        <v>39</v>
      </c>
      <c r="I78" s="4">
        <v>1.37</v>
      </c>
      <c r="J78" s="4">
        <v>0.31</v>
      </c>
      <c r="K78" s="4">
        <v>25.6</v>
      </c>
      <c r="L78" s="3">
        <f t="shared" si="5"/>
        <v>53.515625</v>
      </c>
      <c r="M78" s="3">
        <f t="shared" si="6"/>
        <v>12.109375</v>
      </c>
    </row>
    <row r="79" spans="1:13" x14ac:dyDescent="0.2">
      <c r="A79" t="s">
        <v>36</v>
      </c>
      <c r="B79" s="5">
        <f t="shared" si="4"/>
        <v>4</v>
      </c>
      <c r="C79" s="4">
        <v>5000</v>
      </c>
      <c r="D79" s="2" t="s">
        <v>37</v>
      </c>
      <c r="E79" s="4">
        <v>98</v>
      </c>
      <c r="F79" t="s">
        <v>40</v>
      </c>
      <c r="H79" t="s">
        <v>39</v>
      </c>
      <c r="I79" s="4">
        <v>1.05</v>
      </c>
      <c r="J79" s="4">
        <v>0.22</v>
      </c>
      <c r="K79" s="4">
        <v>22.4</v>
      </c>
      <c r="L79" s="3">
        <f t="shared" si="5"/>
        <v>46.875</v>
      </c>
      <c r="M79" s="3">
        <f t="shared" si="6"/>
        <v>9.8214285714285712</v>
      </c>
    </row>
    <row r="80" spans="1:13" x14ac:dyDescent="0.2">
      <c r="A80" t="s">
        <v>36</v>
      </c>
      <c r="B80" s="5">
        <f t="shared" si="4"/>
        <v>4</v>
      </c>
      <c r="C80" s="4">
        <v>5000</v>
      </c>
      <c r="D80" s="2" t="s">
        <v>37</v>
      </c>
      <c r="E80" s="4">
        <v>99</v>
      </c>
      <c r="F80" t="s">
        <v>40</v>
      </c>
      <c r="H80" t="s">
        <v>39</v>
      </c>
      <c r="I80" s="4">
        <v>1.18</v>
      </c>
      <c r="J80" s="4">
        <v>0.22</v>
      </c>
      <c r="K80" s="4">
        <v>22.5</v>
      </c>
      <c r="L80" s="3">
        <f t="shared" si="5"/>
        <v>52.444444444444443</v>
      </c>
      <c r="M80" s="3">
        <f t="shared" si="6"/>
        <v>9.7777777777777786</v>
      </c>
    </row>
    <row r="81" spans="1:13" x14ac:dyDescent="0.2">
      <c r="A81" t="s">
        <v>36</v>
      </c>
      <c r="B81" s="5">
        <f t="shared" si="4"/>
        <v>4</v>
      </c>
      <c r="C81" s="4">
        <v>5000</v>
      </c>
      <c r="D81" s="2" t="s">
        <v>37</v>
      </c>
      <c r="E81" s="4">
        <v>100</v>
      </c>
      <c r="F81" t="s">
        <v>40</v>
      </c>
      <c r="H81" t="s">
        <v>39</v>
      </c>
      <c r="I81" s="4">
        <v>1.19</v>
      </c>
      <c r="J81" s="4">
        <v>0.23</v>
      </c>
      <c r="K81" s="4">
        <v>24.5</v>
      </c>
      <c r="L81" s="3">
        <f t="shared" si="5"/>
        <v>48.571428571428569</v>
      </c>
      <c r="M81" s="3">
        <f t="shared" si="6"/>
        <v>9.387755102040817</v>
      </c>
    </row>
    <row r="82" spans="1:13" x14ac:dyDescent="0.2">
      <c r="A82" t="s">
        <v>36</v>
      </c>
      <c r="B82" s="5">
        <f>IF(C82=10000,5)</f>
        <v>5</v>
      </c>
      <c r="C82" s="4">
        <v>10000</v>
      </c>
      <c r="D82" s="2" t="s">
        <v>37</v>
      </c>
      <c r="E82" s="4">
        <v>41</v>
      </c>
      <c r="F82" t="s">
        <v>38</v>
      </c>
      <c r="H82" t="s">
        <v>39</v>
      </c>
      <c r="I82" s="4">
        <v>1.81</v>
      </c>
      <c r="J82" s="4">
        <v>0.27</v>
      </c>
      <c r="K82" s="4">
        <v>26.3</v>
      </c>
      <c r="L82" s="3">
        <f t="shared" si="5"/>
        <v>68.821292775665398</v>
      </c>
      <c r="M82" s="3">
        <f t="shared" si="6"/>
        <v>10.266159695817491</v>
      </c>
    </row>
    <row r="83" spans="1:13" x14ac:dyDescent="0.2">
      <c r="A83" t="s">
        <v>36</v>
      </c>
      <c r="B83" s="5">
        <f t="shared" ref="B83:B121" si="7">IF(C83=10000,5)</f>
        <v>5</v>
      </c>
      <c r="C83" s="4">
        <v>10000</v>
      </c>
      <c r="D83" s="2" t="s">
        <v>37</v>
      </c>
      <c r="E83" s="4">
        <v>42</v>
      </c>
      <c r="F83" t="s">
        <v>38</v>
      </c>
      <c r="H83" t="s">
        <v>39</v>
      </c>
      <c r="I83" s="4">
        <v>1.9</v>
      </c>
      <c r="J83" s="4">
        <v>0.26</v>
      </c>
      <c r="K83" s="4">
        <v>26.9</v>
      </c>
      <c r="L83" s="3">
        <f t="shared" si="5"/>
        <v>70.631970260223056</v>
      </c>
      <c r="M83" s="3">
        <f t="shared" si="6"/>
        <v>9.6654275092936803</v>
      </c>
    </row>
    <row r="84" spans="1:13" x14ac:dyDescent="0.2">
      <c r="A84" t="s">
        <v>36</v>
      </c>
      <c r="B84" s="5">
        <f t="shared" si="7"/>
        <v>5</v>
      </c>
      <c r="C84" s="4">
        <v>10000</v>
      </c>
      <c r="D84" s="2" t="s">
        <v>37</v>
      </c>
      <c r="E84" s="4">
        <v>43</v>
      </c>
      <c r="F84" t="s">
        <v>38</v>
      </c>
      <c r="H84" t="s">
        <v>39</v>
      </c>
      <c r="I84" s="4">
        <v>1.81</v>
      </c>
      <c r="J84" s="4">
        <v>0.24</v>
      </c>
      <c r="K84" s="4">
        <v>27</v>
      </c>
      <c r="L84" s="3">
        <f t="shared" si="5"/>
        <v>67.037037037037038</v>
      </c>
      <c r="M84" s="3">
        <f t="shared" si="6"/>
        <v>8.8888888888888893</v>
      </c>
    </row>
    <row r="85" spans="1:13" x14ac:dyDescent="0.2">
      <c r="A85" t="s">
        <v>36</v>
      </c>
      <c r="B85" s="5">
        <f t="shared" si="7"/>
        <v>5</v>
      </c>
      <c r="C85" s="4">
        <v>10000</v>
      </c>
      <c r="D85" s="2" t="s">
        <v>37</v>
      </c>
      <c r="E85" s="4">
        <v>44</v>
      </c>
      <c r="F85" t="s">
        <v>38</v>
      </c>
      <c r="H85" t="s">
        <v>39</v>
      </c>
      <c r="I85" s="4">
        <v>1.59</v>
      </c>
      <c r="J85" s="4">
        <v>0.21</v>
      </c>
      <c r="K85" s="4">
        <v>25.9</v>
      </c>
      <c r="L85" s="3">
        <f t="shared" si="5"/>
        <v>61.389961389961393</v>
      </c>
      <c r="M85" s="3">
        <f t="shared" si="6"/>
        <v>8.1081081081081088</v>
      </c>
    </row>
    <row r="86" spans="1:13" x14ac:dyDescent="0.2">
      <c r="A86" t="s">
        <v>36</v>
      </c>
      <c r="B86" s="5">
        <f t="shared" si="7"/>
        <v>5</v>
      </c>
      <c r="C86" s="4">
        <v>10000</v>
      </c>
      <c r="D86" s="2" t="s">
        <v>37</v>
      </c>
      <c r="E86" s="4">
        <v>45</v>
      </c>
      <c r="F86" t="s">
        <v>38</v>
      </c>
      <c r="H86" t="s">
        <v>39</v>
      </c>
      <c r="I86" s="4">
        <v>1.58</v>
      </c>
      <c r="J86" s="4">
        <v>0.18</v>
      </c>
      <c r="K86" s="4">
        <v>24.8</v>
      </c>
      <c r="L86" s="3">
        <f t="shared" si="5"/>
        <v>63.70967741935484</v>
      </c>
      <c r="M86" s="3">
        <f t="shared" si="6"/>
        <v>7.258064516129032</v>
      </c>
    </row>
    <row r="87" spans="1:13" x14ac:dyDescent="0.2">
      <c r="A87" t="s">
        <v>36</v>
      </c>
      <c r="B87" s="5">
        <f t="shared" si="7"/>
        <v>5</v>
      </c>
      <c r="C87" s="4">
        <v>10000</v>
      </c>
      <c r="D87" s="2" t="s">
        <v>37</v>
      </c>
      <c r="E87" s="4">
        <v>46</v>
      </c>
      <c r="F87" t="s">
        <v>38</v>
      </c>
      <c r="H87" t="s">
        <v>39</v>
      </c>
      <c r="I87" s="4">
        <v>1.7</v>
      </c>
      <c r="J87" s="4">
        <v>0.25</v>
      </c>
      <c r="K87" s="4">
        <v>25.1</v>
      </c>
      <c r="L87" s="3">
        <f t="shared" si="5"/>
        <v>67.729083665338635</v>
      </c>
      <c r="M87" s="3">
        <f t="shared" si="6"/>
        <v>9.9601593625498008</v>
      </c>
    </row>
    <row r="88" spans="1:13" x14ac:dyDescent="0.2">
      <c r="A88" t="s">
        <v>36</v>
      </c>
      <c r="B88" s="5">
        <f t="shared" si="7"/>
        <v>5</v>
      </c>
      <c r="C88" s="4">
        <v>10000</v>
      </c>
      <c r="D88" s="2" t="s">
        <v>37</v>
      </c>
      <c r="E88" s="4">
        <v>47</v>
      </c>
      <c r="F88" t="s">
        <v>38</v>
      </c>
      <c r="H88" t="s">
        <v>39</v>
      </c>
      <c r="I88" s="4">
        <v>0.85</v>
      </c>
      <c r="J88" s="4">
        <v>0.34</v>
      </c>
      <c r="K88" s="4">
        <v>17.7</v>
      </c>
      <c r="L88" s="3">
        <f t="shared" si="5"/>
        <v>48.022598870056498</v>
      </c>
      <c r="M88" s="3">
        <f t="shared" si="6"/>
        <v>19.209039548022599</v>
      </c>
    </row>
    <row r="89" spans="1:13" x14ac:dyDescent="0.2">
      <c r="A89" t="s">
        <v>36</v>
      </c>
      <c r="B89" s="5">
        <f t="shared" si="7"/>
        <v>5</v>
      </c>
      <c r="C89" s="4">
        <v>10000</v>
      </c>
      <c r="D89" s="2" t="s">
        <v>37</v>
      </c>
      <c r="E89" s="4">
        <v>48</v>
      </c>
      <c r="F89" t="s">
        <v>38</v>
      </c>
      <c r="H89" t="s">
        <v>39</v>
      </c>
      <c r="I89" s="4">
        <v>1.7</v>
      </c>
      <c r="J89" s="4">
        <v>0.24</v>
      </c>
      <c r="K89" s="4">
        <v>25.6</v>
      </c>
      <c r="L89" s="3">
        <f t="shared" si="5"/>
        <v>66.40625</v>
      </c>
      <c r="M89" s="3">
        <f t="shared" si="6"/>
        <v>9.375</v>
      </c>
    </row>
    <row r="90" spans="1:13" x14ac:dyDescent="0.2">
      <c r="A90" t="s">
        <v>36</v>
      </c>
      <c r="B90" s="5">
        <f t="shared" si="7"/>
        <v>5</v>
      </c>
      <c r="C90" s="4">
        <v>10000</v>
      </c>
      <c r="D90" s="2" t="s">
        <v>37</v>
      </c>
      <c r="E90" s="4">
        <v>49</v>
      </c>
      <c r="F90" t="s">
        <v>38</v>
      </c>
      <c r="H90" t="s">
        <v>39</v>
      </c>
      <c r="I90" s="4">
        <v>1.69</v>
      </c>
      <c r="J90" s="4">
        <v>0.26</v>
      </c>
      <c r="K90" s="4">
        <v>26.8</v>
      </c>
      <c r="L90" s="3">
        <f t="shared" si="5"/>
        <v>63.059701492537314</v>
      </c>
      <c r="M90" s="3">
        <f t="shared" si="6"/>
        <v>9.7014925373134329</v>
      </c>
    </row>
    <row r="91" spans="1:13" x14ac:dyDescent="0.2">
      <c r="A91" t="s">
        <v>36</v>
      </c>
      <c r="B91" s="5">
        <f t="shared" si="7"/>
        <v>5</v>
      </c>
      <c r="C91" s="4">
        <v>10000</v>
      </c>
      <c r="D91" s="2" t="s">
        <v>37</v>
      </c>
      <c r="E91" s="4">
        <v>50</v>
      </c>
      <c r="F91" t="s">
        <v>38</v>
      </c>
      <c r="H91" t="s">
        <v>39</v>
      </c>
      <c r="I91" s="4">
        <v>1.79</v>
      </c>
      <c r="J91" s="4">
        <v>0.28000000000000003</v>
      </c>
      <c r="K91" s="4">
        <v>26.6</v>
      </c>
      <c r="L91" s="3">
        <f t="shared" si="5"/>
        <v>67.293233082706763</v>
      </c>
      <c r="M91" s="3">
        <f t="shared" si="6"/>
        <v>10.526315789473683</v>
      </c>
    </row>
    <row r="92" spans="1:13" x14ac:dyDescent="0.2">
      <c r="A92" t="s">
        <v>36</v>
      </c>
      <c r="B92" s="5">
        <f t="shared" si="7"/>
        <v>5</v>
      </c>
      <c r="C92" s="4">
        <v>10000</v>
      </c>
      <c r="D92" s="2" t="s">
        <v>37</v>
      </c>
      <c r="E92" s="4">
        <v>101</v>
      </c>
      <c r="F92" t="s">
        <v>40</v>
      </c>
      <c r="H92" t="s">
        <v>39</v>
      </c>
      <c r="I92" s="4">
        <v>1.18</v>
      </c>
      <c r="J92" s="4">
        <v>0.18</v>
      </c>
      <c r="K92" s="4">
        <v>21.2</v>
      </c>
      <c r="L92" s="3">
        <f t="shared" si="5"/>
        <v>55.660377358490571</v>
      </c>
      <c r="M92" s="3">
        <f t="shared" si="6"/>
        <v>8.4905660377358494</v>
      </c>
    </row>
    <row r="93" spans="1:13" x14ac:dyDescent="0.2">
      <c r="A93" t="s">
        <v>36</v>
      </c>
      <c r="B93" s="5">
        <f t="shared" si="7"/>
        <v>5</v>
      </c>
      <c r="C93" s="4">
        <v>10000</v>
      </c>
      <c r="D93" s="2" t="s">
        <v>37</v>
      </c>
      <c r="E93" s="4">
        <v>102</v>
      </c>
      <c r="F93" t="s">
        <v>40</v>
      </c>
      <c r="H93" t="s">
        <v>39</v>
      </c>
      <c r="I93" s="4">
        <v>1.53</v>
      </c>
      <c r="J93" s="4">
        <v>0.28999999999999998</v>
      </c>
      <c r="K93" s="4">
        <v>25.6</v>
      </c>
      <c r="L93" s="3">
        <f t="shared" si="5"/>
        <v>59.765625</v>
      </c>
      <c r="M93" s="3">
        <f t="shared" si="6"/>
        <v>11.328125</v>
      </c>
    </row>
    <row r="94" spans="1:13" x14ac:dyDescent="0.2">
      <c r="A94" t="s">
        <v>36</v>
      </c>
      <c r="B94" s="5">
        <f t="shared" si="7"/>
        <v>5</v>
      </c>
      <c r="C94" s="4">
        <v>10000</v>
      </c>
      <c r="D94" s="2" t="s">
        <v>37</v>
      </c>
      <c r="E94" s="4">
        <v>103</v>
      </c>
      <c r="F94" t="s">
        <v>40</v>
      </c>
      <c r="H94" t="s">
        <v>39</v>
      </c>
      <c r="I94" s="4">
        <v>1.04</v>
      </c>
      <c r="J94" s="4">
        <v>0.28999999999999998</v>
      </c>
      <c r="K94" s="4">
        <v>21.3</v>
      </c>
      <c r="L94" s="3">
        <f t="shared" si="5"/>
        <v>48.826291079812208</v>
      </c>
      <c r="M94" s="3">
        <f t="shared" si="6"/>
        <v>13.615023474178404</v>
      </c>
    </row>
    <row r="95" spans="1:13" x14ac:dyDescent="0.2">
      <c r="A95" t="s">
        <v>36</v>
      </c>
      <c r="B95" s="5">
        <f t="shared" si="7"/>
        <v>5</v>
      </c>
      <c r="C95" s="4">
        <v>10000</v>
      </c>
      <c r="D95" s="2" t="s">
        <v>37</v>
      </c>
      <c r="E95" s="4">
        <v>104</v>
      </c>
      <c r="F95" t="s">
        <v>40</v>
      </c>
      <c r="H95" t="s">
        <v>39</v>
      </c>
      <c r="I95" s="4">
        <v>1.17</v>
      </c>
      <c r="J95" s="4">
        <v>0.23</v>
      </c>
      <c r="K95" s="4">
        <v>21.8</v>
      </c>
      <c r="L95" s="3">
        <f t="shared" si="5"/>
        <v>53.669724770642198</v>
      </c>
      <c r="M95" s="3">
        <f t="shared" si="6"/>
        <v>10.55045871559633</v>
      </c>
    </row>
    <row r="96" spans="1:13" x14ac:dyDescent="0.2">
      <c r="A96" t="s">
        <v>36</v>
      </c>
      <c r="B96" s="5">
        <f t="shared" si="7"/>
        <v>5</v>
      </c>
      <c r="C96" s="4">
        <v>10000</v>
      </c>
      <c r="D96" s="2" t="s">
        <v>37</v>
      </c>
      <c r="E96" s="4">
        <v>105</v>
      </c>
      <c r="F96" t="s">
        <v>40</v>
      </c>
      <c r="H96" t="s">
        <v>39</v>
      </c>
      <c r="I96" s="4">
        <v>1.23</v>
      </c>
      <c r="J96" s="4">
        <v>0.17</v>
      </c>
      <c r="K96" s="4">
        <v>22.9</v>
      </c>
      <c r="L96" s="3">
        <f t="shared" si="5"/>
        <v>53.711790393013104</v>
      </c>
      <c r="M96" s="3">
        <f t="shared" si="6"/>
        <v>7.4235807860262017</v>
      </c>
    </row>
    <row r="97" spans="1:13" x14ac:dyDescent="0.2">
      <c r="A97" t="s">
        <v>36</v>
      </c>
      <c r="B97" s="5">
        <f t="shared" si="7"/>
        <v>5</v>
      </c>
      <c r="C97" s="4">
        <v>10000</v>
      </c>
      <c r="D97" s="2" t="s">
        <v>37</v>
      </c>
      <c r="E97" s="4">
        <v>106</v>
      </c>
      <c r="F97" t="s">
        <v>40</v>
      </c>
      <c r="H97" t="s">
        <v>39</v>
      </c>
      <c r="I97" s="4">
        <v>1.1399999999999999</v>
      </c>
      <c r="J97" s="4">
        <v>0.25</v>
      </c>
      <c r="K97" s="4">
        <v>21.3</v>
      </c>
      <c r="L97" s="3">
        <f t="shared" si="5"/>
        <v>53.521126760563376</v>
      </c>
      <c r="M97" s="3">
        <f t="shared" si="6"/>
        <v>11.737089201877934</v>
      </c>
    </row>
    <row r="98" spans="1:13" x14ac:dyDescent="0.2">
      <c r="A98" t="s">
        <v>36</v>
      </c>
      <c r="B98" s="5">
        <f t="shared" si="7"/>
        <v>5</v>
      </c>
      <c r="C98" s="4">
        <v>10000</v>
      </c>
      <c r="D98" s="2" t="s">
        <v>37</v>
      </c>
      <c r="E98" s="4">
        <v>107</v>
      </c>
      <c r="F98" t="s">
        <v>40</v>
      </c>
      <c r="H98" t="s">
        <v>39</v>
      </c>
      <c r="I98" s="4">
        <v>1.25</v>
      </c>
      <c r="J98" s="4">
        <v>0.25</v>
      </c>
      <c r="K98" s="4">
        <v>22.1</v>
      </c>
      <c r="L98" s="3">
        <f t="shared" si="5"/>
        <v>56.561085972850677</v>
      </c>
      <c r="M98" s="3">
        <f t="shared" si="6"/>
        <v>11.312217194570135</v>
      </c>
    </row>
    <row r="99" spans="1:13" x14ac:dyDescent="0.2">
      <c r="A99" t="s">
        <v>36</v>
      </c>
      <c r="B99" s="5">
        <f t="shared" si="7"/>
        <v>5</v>
      </c>
      <c r="C99" s="4">
        <v>10000</v>
      </c>
      <c r="D99" s="2" t="s">
        <v>37</v>
      </c>
      <c r="E99" s="4">
        <v>108</v>
      </c>
      <c r="F99" t="s">
        <v>40</v>
      </c>
      <c r="H99" t="s">
        <v>39</v>
      </c>
      <c r="I99" s="4">
        <v>1.23</v>
      </c>
      <c r="J99" s="4">
        <v>0.27</v>
      </c>
      <c r="K99" s="4">
        <v>22.8</v>
      </c>
      <c r="L99" s="3">
        <f t="shared" si="5"/>
        <v>53.94736842105263</v>
      </c>
      <c r="M99" s="3">
        <f t="shared" si="6"/>
        <v>11.842105263157894</v>
      </c>
    </row>
    <row r="100" spans="1:13" x14ac:dyDescent="0.2">
      <c r="A100" t="s">
        <v>36</v>
      </c>
      <c r="B100" s="5">
        <f t="shared" si="7"/>
        <v>5</v>
      </c>
      <c r="C100" s="4">
        <v>10000</v>
      </c>
      <c r="D100" s="2" t="s">
        <v>37</v>
      </c>
      <c r="E100" s="4">
        <v>109</v>
      </c>
      <c r="F100" t="s">
        <v>40</v>
      </c>
      <c r="H100" t="s">
        <v>39</v>
      </c>
      <c r="I100" s="4">
        <v>1.1299999999999999</v>
      </c>
      <c r="J100" s="4">
        <v>0.26</v>
      </c>
      <c r="K100" s="4">
        <v>20.8</v>
      </c>
      <c r="L100" s="3">
        <f t="shared" si="5"/>
        <v>54.326923076923073</v>
      </c>
      <c r="M100" s="3">
        <f t="shared" si="6"/>
        <v>12.5</v>
      </c>
    </row>
    <row r="101" spans="1:13" x14ac:dyDescent="0.2">
      <c r="A101" t="s">
        <v>36</v>
      </c>
      <c r="B101" s="5">
        <f t="shared" si="7"/>
        <v>5</v>
      </c>
      <c r="C101" s="4">
        <v>10000</v>
      </c>
      <c r="D101" s="2" t="s">
        <v>37</v>
      </c>
      <c r="E101" s="4">
        <v>110</v>
      </c>
      <c r="F101" t="s">
        <v>40</v>
      </c>
      <c r="H101" t="s">
        <v>39</v>
      </c>
      <c r="I101" s="4">
        <v>1.29</v>
      </c>
      <c r="J101" s="4">
        <v>0.21</v>
      </c>
      <c r="K101" s="4">
        <v>21.9</v>
      </c>
      <c r="L101" s="3">
        <f t="shared" si="5"/>
        <v>58.904109589041099</v>
      </c>
      <c r="M101" s="3">
        <f t="shared" si="6"/>
        <v>9.589041095890412</v>
      </c>
    </row>
    <row r="102" spans="1:13" x14ac:dyDescent="0.2">
      <c r="A102" t="s">
        <v>36</v>
      </c>
      <c r="B102" s="5">
        <f>IF(C102=20000,6)</f>
        <v>6</v>
      </c>
      <c r="C102" s="4">
        <v>20000</v>
      </c>
      <c r="D102" s="2" t="s">
        <v>37</v>
      </c>
      <c r="E102" s="4">
        <v>51</v>
      </c>
      <c r="F102" t="s">
        <v>38</v>
      </c>
      <c r="H102" t="s">
        <v>39</v>
      </c>
      <c r="I102" s="4">
        <v>2.38</v>
      </c>
      <c r="J102" s="4">
        <v>0.25</v>
      </c>
      <c r="K102" s="4">
        <v>26.5</v>
      </c>
      <c r="L102" s="3">
        <f t="shared" si="5"/>
        <v>89.811320754716988</v>
      </c>
      <c r="M102" s="3">
        <f t="shared" si="6"/>
        <v>9.433962264150944</v>
      </c>
    </row>
    <row r="103" spans="1:13" x14ac:dyDescent="0.2">
      <c r="A103" t="s">
        <v>36</v>
      </c>
      <c r="B103" s="5">
        <f t="shared" ref="B103:B121" si="8">IF(C103=20000,6)</f>
        <v>6</v>
      </c>
      <c r="C103" s="4">
        <v>20000</v>
      </c>
      <c r="D103" s="2" t="s">
        <v>37</v>
      </c>
      <c r="E103" s="4">
        <v>52</v>
      </c>
      <c r="F103" t="s">
        <v>38</v>
      </c>
      <c r="H103" t="s">
        <v>39</v>
      </c>
      <c r="I103" s="4">
        <v>2.36</v>
      </c>
      <c r="J103" s="4">
        <v>0.26</v>
      </c>
      <c r="K103" s="4">
        <v>26.5</v>
      </c>
      <c r="L103" s="3">
        <f t="shared" si="5"/>
        <v>89.056603773584911</v>
      </c>
      <c r="M103" s="3">
        <f t="shared" si="6"/>
        <v>9.8113207547169807</v>
      </c>
    </row>
    <row r="104" spans="1:13" x14ac:dyDescent="0.2">
      <c r="A104" t="s">
        <v>36</v>
      </c>
      <c r="B104" s="5">
        <f t="shared" si="8"/>
        <v>6</v>
      </c>
      <c r="C104" s="4">
        <v>20000</v>
      </c>
      <c r="D104" s="2" t="s">
        <v>37</v>
      </c>
      <c r="E104" s="4">
        <v>53</v>
      </c>
      <c r="F104" t="s">
        <v>38</v>
      </c>
      <c r="H104" t="s">
        <v>39</v>
      </c>
      <c r="I104" s="4">
        <v>2.1</v>
      </c>
      <c r="J104" s="4">
        <v>0.19</v>
      </c>
      <c r="K104" s="4">
        <v>24.3</v>
      </c>
      <c r="L104" s="3">
        <f t="shared" si="5"/>
        <v>86.419753086419746</v>
      </c>
      <c r="M104" s="3">
        <f t="shared" si="6"/>
        <v>7.8189300411522629</v>
      </c>
    </row>
    <row r="105" spans="1:13" x14ac:dyDescent="0.2">
      <c r="A105" t="s">
        <v>36</v>
      </c>
      <c r="B105" s="5">
        <f t="shared" si="8"/>
        <v>6</v>
      </c>
      <c r="C105" s="4">
        <v>20000</v>
      </c>
      <c r="D105" s="2" t="s">
        <v>37</v>
      </c>
      <c r="E105" s="4">
        <v>54</v>
      </c>
      <c r="F105" t="s">
        <v>38</v>
      </c>
      <c r="H105" t="s">
        <v>39</v>
      </c>
      <c r="I105" s="4">
        <v>2.06</v>
      </c>
      <c r="J105" s="4">
        <v>0.2</v>
      </c>
      <c r="K105" s="4">
        <v>22.8</v>
      </c>
      <c r="L105" s="3">
        <f t="shared" si="5"/>
        <v>90.350877192982452</v>
      </c>
      <c r="M105" s="3">
        <f t="shared" si="6"/>
        <v>8.7719298245614024</v>
      </c>
    </row>
    <row r="106" spans="1:13" x14ac:dyDescent="0.2">
      <c r="A106" t="s">
        <v>36</v>
      </c>
      <c r="B106" s="5">
        <f t="shared" si="8"/>
        <v>6</v>
      </c>
      <c r="C106" s="4">
        <v>20000</v>
      </c>
      <c r="D106" s="2" t="s">
        <v>37</v>
      </c>
      <c r="E106" s="4">
        <v>55</v>
      </c>
      <c r="F106" t="s">
        <v>38</v>
      </c>
      <c r="H106" t="s">
        <v>39</v>
      </c>
      <c r="I106" s="4">
        <v>2.0499999999999998</v>
      </c>
      <c r="J106" s="4">
        <v>0.27</v>
      </c>
      <c r="K106" s="4">
        <v>24</v>
      </c>
      <c r="L106" s="3">
        <f t="shared" si="5"/>
        <v>85.416666666666671</v>
      </c>
      <c r="M106" s="3">
        <f t="shared" si="6"/>
        <v>11.25</v>
      </c>
    </row>
    <row r="107" spans="1:13" x14ac:dyDescent="0.2">
      <c r="A107" t="s">
        <v>36</v>
      </c>
      <c r="B107" s="5">
        <f t="shared" si="8"/>
        <v>6</v>
      </c>
      <c r="C107" s="4">
        <v>20000</v>
      </c>
      <c r="D107" s="2" t="s">
        <v>37</v>
      </c>
      <c r="E107" s="4">
        <v>56</v>
      </c>
      <c r="F107" t="s">
        <v>38</v>
      </c>
      <c r="H107" t="s">
        <v>39</v>
      </c>
      <c r="I107" s="4">
        <v>2.13</v>
      </c>
      <c r="J107" s="4">
        <v>0.28999999999999998</v>
      </c>
      <c r="K107" s="4">
        <v>22.3</v>
      </c>
      <c r="L107" s="3">
        <f t="shared" si="5"/>
        <v>95.515695067264573</v>
      </c>
      <c r="M107" s="3">
        <f t="shared" si="6"/>
        <v>13.004484304932735</v>
      </c>
    </row>
    <row r="108" spans="1:13" x14ac:dyDescent="0.2">
      <c r="A108" t="s">
        <v>36</v>
      </c>
      <c r="B108" s="5">
        <f t="shared" si="8"/>
        <v>6</v>
      </c>
      <c r="C108" s="4">
        <v>20000</v>
      </c>
      <c r="D108" s="2" t="s">
        <v>37</v>
      </c>
      <c r="E108" s="4">
        <v>57</v>
      </c>
      <c r="F108" t="s">
        <v>38</v>
      </c>
      <c r="H108" t="s">
        <v>39</v>
      </c>
      <c r="I108" s="4">
        <v>2.11</v>
      </c>
      <c r="J108" s="4">
        <v>0.24</v>
      </c>
      <c r="K108" s="4">
        <v>22.7</v>
      </c>
      <c r="L108" s="3">
        <f t="shared" si="5"/>
        <v>92.951541850220266</v>
      </c>
      <c r="M108" s="3">
        <f t="shared" si="6"/>
        <v>10.572687224669604</v>
      </c>
    </row>
    <row r="109" spans="1:13" x14ac:dyDescent="0.2">
      <c r="A109" t="s">
        <v>36</v>
      </c>
      <c r="B109" s="5">
        <f t="shared" si="8"/>
        <v>6</v>
      </c>
      <c r="C109" s="4">
        <v>20000</v>
      </c>
      <c r="D109" s="2" t="s">
        <v>37</v>
      </c>
      <c r="E109" s="4">
        <v>58</v>
      </c>
      <c r="F109" t="s">
        <v>38</v>
      </c>
      <c r="H109" t="s">
        <v>39</v>
      </c>
      <c r="I109" s="4">
        <v>2.44</v>
      </c>
      <c r="J109" s="4">
        <v>0.25</v>
      </c>
      <c r="K109" s="4">
        <v>26.1</v>
      </c>
      <c r="L109" s="3">
        <f t="shared" si="5"/>
        <v>93.486590038314176</v>
      </c>
      <c r="M109" s="3">
        <f t="shared" si="6"/>
        <v>9.5785440613026811</v>
      </c>
    </row>
    <row r="110" spans="1:13" x14ac:dyDescent="0.2">
      <c r="A110" t="s">
        <v>36</v>
      </c>
      <c r="B110" s="5">
        <f t="shared" si="8"/>
        <v>6</v>
      </c>
      <c r="C110" s="4">
        <v>20000</v>
      </c>
      <c r="D110" s="2" t="s">
        <v>37</v>
      </c>
      <c r="E110" s="4">
        <v>59</v>
      </c>
      <c r="F110" t="s">
        <v>38</v>
      </c>
      <c r="H110" t="s">
        <v>39</v>
      </c>
      <c r="I110" s="4">
        <v>2.0099999999999998</v>
      </c>
      <c r="J110" s="4">
        <v>0.23</v>
      </c>
      <c r="K110" s="4">
        <v>24.1</v>
      </c>
      <c r="L110" s="3">
        <f t="shared" si="5"/>
        <v>83.402489626556005</v>
      </c>
      <c r="M110" s="3">
        <f t="shared" si="6"/>
        <v>9.5435684647302903</v>
      </c>
    </row>
    <row r="111" spans="1:13" x14ac:dyDescent="0.2">
      <c r="A111" t="s">
        <v>36</v>
      </c>
      <c r="B111" s="5">
        <f t="shared" si="8"/>
        <v>6</v>
      </c>
      <c r="C111" s="4">
        <v>20000</v>
      </c>
      <c r="D111" s="2" t="s">
        <v>37</v>
      </c>
      <c r="E111" s="4">
        <v>60</v>
      </c>
      <c r="F111" t="s">
        <v>38</v>
      </c>
      <c r="H111" t="s">
        <v>39</v>
      </c>
      <c r="I111" s="4">
        <v>1.54</v>
      </c>
      <c r="J111" s="4">
        <v>0.18</v>
      </c>
      <c r="K111" s="4">
        <v>18.2</v>
      </c>
      <c r="L111" s="3">
        <f t="shared" si="5"/>
        <v>84.615384615384613</v>
      </c>
      <c r="M111" s="3">
        <f t="shared" si="6"/>
        <v>9.8901098901098905</v>
      </c>
    </row>
    <row r="112" spans="1:13" x14ac:dyDescent="0.2">
      <c r="A112" t="s">
        <v>36</v>
      </c>
      <c r="B112" s="5">
        <f t="shared" si="8"/>
        <v>6</v>
      </c>
      <c r="C112" s="4">
        <v>20000</v>
      </c>
      <c r="D112" s="2" t="s">
        <v>37</v>
      </c>
      <c r="E112" s="4">
        <v>111</v>
      </c>
      <c r="F112" t="s">
        <v>40</v>
      </c>
      <c r="H112" t="s">
        <v>39</v>
      </c>
      <c r="I112" s="4">
        <v>1.64</v>
      </c>
      <c r="J112" s="4">
        <v>0.2</v>
      </c>
      <c r="K112" s="4">
        <v>21.6</v>
      </c>
      <c r="L112" s="3">
        <f t="shared" si="5"/>
        <v>75.925925925925924</v>
      </c>
      <c r="M112" s="3">
        <f t="shared" si="6"/>
        <v>9.2592592592592595</v>
      </c>
    </row>
    <row r="113" spans="1:13" x14ac:dyDescent="0.2">
      <c r="A113" t="s">
        <v>36</v>
      </c>
      <c r="B113" s="5">
        <f t="shared" si="8"/>
        <v>6</v>
      </c>
      <c r="C113" s="4">
        <v>20000</v>
      </c>
      <c r="D113" s="2" t="s">
        <v>37</v>
      </c>
      <c r="E113" s="4">
        <v>112</v>
      </c>
      <c r="F113" t="s">
        <v>40</v>
      </c>
      <c r="H113" t="s">
        <v>39</v>
      </c>
      <c r="I113" s="4">
        <v>1.61</v>
      </c>
      <c r="J113" s="4">
        <v>0.23</v>
      </c>
      <c r="K113" s="4">
        <v>22.5</v>
      </c>
      <c r="L113" s="3">
        <f t="shared" si="5"/>
        <v>71.555555555555557</v>
      </c>
      <c r="M113" s="3">
        <f t="shared" si="6"/>
        <v>10.222222222222221</v>
      </c>
    </row>
    <row r="114" spans="1:13" x14ac:dyDescent="0.2">
      <c r="A114" t="s">
        <v>36</v>
      </c>
      <c r="B114" s="5">
        <f t="shared" si="8"/>
        <v>6</v>
      </c>
      <c r="C114" s="4">
        <v>20000</v>
      </c>
      <c r="D114" s="2" t="s">
        <v>37</v>
      </c>
      <c r="E114" s="4">
        <v>113</v>
      </c>
      <c r="F114" t="s">
        <v>40</v>
      </c>
      <c r="H114" t="s">
        <v>39</v>
      </c>
      <c r="I114" s="4">
        <v>1.35</v>
      </c>
      <c r="J114" s="4">
        <v>0.26</v>
      </c>
      <c r="K114" s="4">
        <v>19.7</v>
      </c>
      <c r="L114" s="3">
        <f t="shared" si="5"/>
        <v>68.527918781725887</v>
      </c>
      <c r="M114" s="3">
        <f t="shared" si="6"/>
        <v>13.197969543147208</v>
      </c>
    </row>
    <row r="115" spans="1:13" x14ac:dyDescent="0.2">
      <c r="A115" t="s">
        <v>36</v>
      </c>
      <c r="B115" s="5">
        <f t="shared" si="8"/>
        <v>6</v>
      </c>
      <c r="C115" s="4">
        <v>20000</v>
      </c>
      <c r="D115" s="2" t="s">
        <v>37</v>
      </c>
      <c r="E115" s="4">
        <v>114</v>
      </c>
      <c r="F115" t="s">
        <v>40</v>
      </c>
      <c r="H115" t="s">
        <v>39</v>
      </c>
      <c r="I115" s="4">
        <v>1.29</v>
      </c>
      <c r="J115" s="4">
        <v>0.23</v>
      </c>
      <c r="K115" s="4">
        <v>20</v>
      </c>
      <c r="L115" s="3">
        <f t="shared" si="5"/>
        <v>64.5</v>
      </c>
      <c r="M115" s="3">
        <f t="shared" si="6"/>
        <v>11.5</v>
      </c>
    </row>
    <row r="116" spans="1:13" x14ac:dyDescent="0.2">
      <c r="A116" t="s">
        <v>36</v>
      </c>
      <c r="B116" s="5">
        <f t="shared" si="8"/>
        <v>6</v>
      </c>
      <c r="C116" s="4">
        <v>20000</v>
      </c>
      <c r="D116" s="2" t="s">
        <v>37</v>
      </c>
      <c r="E116" s="4">
        <v>115</v>
      </c>
      <c r="F116" t="s">
        <v>40</v>
      </c>
      <c r="H116" t="s">
        <v>39</v>
      </c>
      <c r="I116" s="4">
        <v>1.3</v>
      </c>
      <c r="J116" s="4">
        <v>0.2</v>
      </c>
      <c r="K116" s="4">
        <v>19.600000000000001</v>
      </c>
      <c r="L116" s="3">
        <f t="shared" si="5"/>
        <v>66.326530612244895</v>
      </c>
      <c r="M116" s="3">
        <f t="shared" si="6"/>
        <v>10.204081632653061</v>
      </c>
    </row>
    <row r="117" spans="1:13" x14ac:dyDescent="0.2">
      <c r="A117" t="s">
        <v>36</v>
      </c>
      <c r="B117" s="5">
        <f t="shared" si="8"/>
        <v>6</v>
      </c>
      <c r="C117" s="4">
        <v>20000</v>
      </c>
      <c r="D117" s="2" t="s">
        <v>37</v>
      </c>
      <c r="E117" s="4">
        <v>116</v>
      </c>
      <c r="F117" t="s">
        <v>40</v>
      </c>
      <c r="H117" t="s">
        <v>39</v>
      </c>
      <c r="I117" s="4">
        <v>1.38</v>
      </c>
      <c r="J117" s="4">
        <v>0.2</v>
      </c>
      <c r="K117" s="4">
        <v>19.7</v>
      </c>
      <c r="L117" s="3">
        <f t="shared" si="5"/>
        <v>70.050761421319805</v>
      </c>
      <c r="M117" s="3">
        <f t="shared" si="6"/>
        <v>10.152284263959391</v>
      </c>
    </row>
    <row r="118" spans="1:13" x14ac:dyDescent="0.2">
      <c r="A118" t="s">
        <v>36</v>
      </c>
      <c r="B118" s="5">
        <f t="shared" si="8"/>
        <v>6</v>
      </c>
      <c r="C118" s="4">
        <v>20000</v>
      </c>
      <c r="D118" s="2" t="s">
        <v>37</v>
      </c>
      <c r="E118" s="4">
        <v>117</v>
      </c>
      <c r="F118" t="s">
        <v>40</v>
      </c>
      <c r="H118" t="s">
        <v>39</v>
      </c>
      <c r="I118" s="4">
        <v>1.46</v>
      </c>
      <c r="J118" s="4">
        <v>0.26</v>
      </c>
      <c r="K118" s="4">
        <v>21.9</v>
      </c>
      <c r="L118" s="3">
        <f t="shared" si="5"/>
        <v>66.666666666666671</v>
      </c>
      <c r="M118" s="3">
        <f t="shared" si="6"/>
        <v>11.872146118721462</v>
      </c>
    </row>
    <row r="119" spans="1:13" x14ac:dyDescent="0.2">
      <c r="A119" t="s">
        <v>36</v>
      </c>
      <c r="B119" s="5">
        <f t="shared" si="8"/>
        <v>6</v>
      </c>
      <c r="C119" s="4">
        <v>20000</v>
      </c>
      <c r="D119" s="2" t="s">
        <v>37</v>
      </c>
      <c r="E119" s="4">
        <v>118</v>
      </c>
      <c r="F119" t="s">
        <v>40</v>
      </c>
      <c r="H119" t="s">
        <v>39</v>
      </c>
      <c r="I119" s="4">
        <v>1.33</v>
      </c>
      <c r="J119" s="4">
        <v>0.22</v>
      </c>
      <c r="K119" s="4">
        <v>21.1</v>
      </c>
      <c r="L119" s="3">
        <f t="shared" si="5"/>
        <v>63.033175355450233</v>
      </c>
      <c r="M119" s="3">
        <f t="shared" si="6"/>
        <v>10.42654028436019</v>
      </c>
    </row>
    <row r="120" spans="1:13" x14ac:dyDescent="0.2">
      <c r="A120" t="s">
        <v>36</v>
      </c>
      <c r="B120" s="5">
        <f t="shared" si="8"/>
        <v>6</v>
      </c>
      <c r="C120" s="4">
        <v>20000</v>
      </c>
      <c r="D120" s="2" t="s">
        <v>37</v>
      </c>
      <c r="E120" s="4">
        <v>119</v>
      </c>
      <c r="F120" t="s">
        <v>40</v>
      </c>
      <c r="H120" t="s">
        <v>39</v>
      </c>
      <c r="I120" s="4">
        <v>1.34</v>
      </c>
      <c r="J120" s="4">
        <v>0.23</v>
      </c>
      <c r="K120" s="4">
        <v>20.7</v>
      </c>
      <c r="L120" s="3">
        <f t="shared" si="5"/>
        <v>64.734299516908209</v>
      </c>
      <c r="M120" s="3">
        <f t="shared" si="6"/>
        <v>11.111111111111111</v>
      </c>
    </row>
    <row r="121" spans="1:13" x14ac:dyDescent="0.2">
      <c r="A121" t="s">
        <v>36</v>
      </c>
      <c r="B121" s="5">
        <f t="shared" si="8"/>
        <v>6</v>
      </c>
      <c r="C121" s="4">
        <v>20000</v>
      </c>
      <c r="D121" s="2" t="s">
        <v>37</v>
      </c>
      <c r="E121" s="4">
        <v>120</v>
      </c>
      <c r="F121" t="s">
        <v>40</v>
      </c>
      <c r="H121" t="s">
        <v>39</v>
      </c>
      <c r="I121" s="4">
        <v>1.39</v>
      </c>
      <c r="J121" s="4">
        <v>0.19</v>
      </c>
      <c r="K121" s="4">
        <v>21.1</v>
      </c>
      <c r="L121" s="3">
        <f t="shared" si="5"/>
        <v>65.876777251184834</v>
      </c>
      <c r="M121" s="3">
        <f t="shared" si="6"/>
        <v>9.0047393364928912</v>
      </c>
    </row>
  </sheetData>
  <sortState xmlns:xlrd2="http://schemas.microsoft.com/office/spreadsheetml/2017/richdata2" ref="A2:M121">
    <sortCondition ref="B2:B1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E70BF306DA7499CCC3B709ED1E7B1" ma:contentTypeVersion="4" ma:contentTypeDescription="Create a new document." ma:contentTypeScope="" ma:versionID="a6dd68c3ee577971aca66e4cfa4e8649">
  <xsd:schema xmlns:xsd="http://www.w3.org/2001/XMLSchema" xmlns:xs="http://www.w3.org/2001/XMLSchema" xmlns:p="http://schemas.microsoft.com/office/2006/metadata/properties" xmlns:ns2="f67734ee-e770-410e-87bb-5e6fed249a1d" targetNamespace="http://schemas.microsoft.com/office/2006/metadata/properties" ma:root="true" ma:fieldsID="706c8c53b9d2ba65be98d77f28b01eeb" ns2:_="">
    <xsd:import namespace="f67734ee-e770-410e-87bb-5e6fed249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734ee-e770-410e-87bb-5e6fed249a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7C1E58-4E7F-4AB3-848D-B51D5CBE09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734ee-e770-410e-87bb-5e6fed249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26611-84A2-4679-8875-CC1626AA99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16CDFB-D4BC-46E7-8523-C0CD4578C9AA}">
  <ds:schemaRefs>
    <ds:schemaRef ds:uri="http://purl.org/dc/elements/1.1/"/>
    <ds:schemaRef ds:uri="http://purl.org/dc/terms/"/>
    <ds:schemaRef ds:uri="f67734ee-e770-410e-87bb-5e6fed249a1d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to Column Labels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Jb Buckner</cp:lastModifiedBy>
  <cp:revision/>
  <dcterms:created xsi:type="dcterms:W3CDTF">2018-05-11T18:59:24Z</dcterms:created>
  <dcterms:modified xsi:type="dcterms:W3CDTF">2024-10-11T15:54:37Z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0x010100866E70BF306DA7499CCC3B709ED1E7B1</vt:lpwstr>
  </property>
  <property fmtid="{D5CDD505-2E9C-101B-9397-08002B2CF9AE}" pid="3" name="MediaServiceImageTags">
    <vt:lpwstr/>
  </property>
</Properties>
</file>