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beleen Apwong\Desktop\Rstudios\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9" i="1" l="1"/>
  <c r="AC209" i="1"/>
  <c r="AB209" i="1"/>
  <c r="AA209" i="1"/>
  <c r="Z209" i="1"/>
  <c r="AD208" i="1"/>
  <c r="AC208" i="1"/>
  <c r="AB208" i="1"/>
  <c r="AA208" i="1"/>
  <c r="Z208" i="1"/>
  <c r="AD207" i="1"/>
  <c r="AC207" i="1"/>
  <c r="AB207" i="1"/>
  <c r="AA207" i="1"/>
  <c r="Z207" i="1"/>
  <c r="AI206" i="1"/>
  <c r="AH206" i="1"/>
  <c r="AE206" i="1"/>
  <c r="AD206" i="1"/>
  <c r="AC206" i="1"/>
  <c r="AB206" i="1"/>
  <c r="AG206" i="1" s="1"/>
  <c r="AA206" i="1"/>
  <c r="AF206" i="1" s="1"/>
  <c r="Z206" i="1"/>
  <c r="AD205" i="1"/>
  <c r="AC205" i="1"/>
  <c r="AB205" i="1"/>
  <c r="AA205" i="1"/>
  <c r="Z205" i="1"/>
  <c r="AD204" i="1"/>
  <c r="AC204" i="1"/>
  <c r="AB204" i="1"/>
  <c r="AA204" i="1"/>
  <c r="Z204" i="1"/>
  <c r="AD203" i="1"/>
  <c r="AC203" i="1"/>
  <c r="AB203" i="1"/>
  <c r="AA203" i="1"/>
  <c r="Z203" i="1"/>
  <c r="AG202" i="1"/>
  <c r="AF202" i="1"/>
  <c r="AD202" i="1"/>
  <c r="AC202" i="1"/>
  <c r="AH202" i="1" s="1"/>
  <c r="AB202" i="1"/>
  <c r="AA202" i="1"/>
  <c r="Z202" i="1"/>
  <c r="AD201" i="1"/>
  <c r="AI198" i="1" s="1"/>
  <c r="AC201" i="1"/>
  <c r="AB201" i="1"/>
  <c r="AA201" i="1"/>
  <c r="Z201" i="1"/>
  <c r="AE198" i="1" s="1"/>
  <c r="AJ198" i="1" s="1"/>
  <c r="AD200" i="1"/>
  <c r="AC200" i="1"/>
  <c r="AB200" i="1"/>
  <c r="AA200" i="1"/>
  <c r="Z200" i="1"/>
  <c r="AD199" i="1"/>
  <c r="AC199" i="1"/>
  <c r="AB199" i="1"/>
  <c r="AA199" i="1"/>
  <c r="Z199" i="1"/>
  <c r="AH198" i="1"/>
  <c r="AD198" i="1"/>
  <c r="AC198" i="1"/>
  <c r="AB198" i="1"/>
  <c r="AG198" i="1" s="1"/>
  <c r="AA198" i="1"/>
  <c r="AF198" i="1" s="1"/>
  <c r="Z198" i="1"/>
  <c r="AD197" i="1"/>
  <c r="AC197" i="1"/>
  <c r="AB197" i="1"/>
  <c r="AA197" i="1"/>
  <c r="Z197" i="1"/>
  <c r="AD196" i="1"/>
  <c r="AC196" i="1"/>
  <c r="AH194" i="1" s="1"/>
  <c r="AN194" i="1" s="1"/>
  <c r="AB196" i="1"/>
  <c r="AA196" i="1"/>
  <c r="Z196" i="1"/>
  <c r="AD195" i="1"/>
  <c r="AI194" i="1" s="1"/>
  <c r="AC195" i="1"/>
  <c r="AB195" i="1"/>
  <c r="AA195" i="1"/>
  <c r="Z195" i="1"/>
  <c r="AE194" i="1" s="1"/>
  <c r="AD194" i="1"/>
  <c r="AC194" i="1"/>
  <c r="AB194" i="1"/>
  <c r="AA194" i="1"/>
  <c r="AF194" i="1" s="1"/>
  <c r="AL194" i="1" s="1"/>
  <c r="Z194" i="1"/>
  <c r="AD192" i="1"/>
  <c r="AC192" i="1"/>
  <c r="AB192" i="1"/>
  <c r="AA192" i="1"/>
  <c r="Z192" i="1"/>
  <c r="AD191" i="1"/>
  <c r="AC191" i="1"/>
  <c r="AB191" i="1"/>
  <c r="AA191" i="1"/>
  <c r="Z191" i="1"/>
  <c r="AD190" i="1"/>
  <c r="AC190" i="1"/>
  <c r="AB190" i="1"/>
  <c r="AA190" i="1"/>
  <c r="Z190" i="1"/>
  <c r="AG189" i="1"/>
  <c r="AF189" i="1"/>
  <c r="AD189" i="1"/>
  <c r="AC189" i="1"/>
  <c r="AH189" i="1" s="1"/>
  <c r="AB189" i="1"/>
  <c r="AA189" i="1"/>
  <c r="Z189" i="1"/>
  <c r="AD187" i="1"/>
  <c r="AC187" i="1"/>
  <c r="AB187" i="1"/>
  <c r="AA187" i="1"/>
  <c r="Z187" i="1"/>
  <c r="AD186" i="1"/>
  <c r="AC186" i="1"/>
  <c r="AB186" i="1"/>
  <c r="AA186" i="1"/>
  <c r="Z186" i="1"/>
  <c r="AD185" i="1"/>
  <c r="AC185" i="1"/>
  <c r="AB185" i="1"/>
  <c r="AA185" i="1"/>
  <c r="Z185" i="1"/>
  <c r="AD184" i="1"/>
  <c r="AC184" i="1"/>
  <c r="AH181" i="1" s="1"/>
  <c r="AB184" i="1"/>
  <c r="AA184" i="1"/>
  <c r="Z184" i="1"/>
  <c r="AD183" i="1"/>
  <c r="AC183" i="1"/>
  <c r="AB183" i="1"/>
  <c r="AA183" i="1"/>
  <c r="Z183" i="1"/>
  <c r="AD182" i="1"/>
  <c r="AC182" i="1"/>
  <c r="AB182" i="1"/>
  <c r="AA182" i="1"/>
  <c r="Z182" i="1"/>
  <c r="AG181" i="1"/>
  <c r="AD181" i="1"/>
  <c r="AI181" i="1" s="1"/>
  <c r="AC181" i="1"/>
  <c r="AB181" i="1"/>
  <c r="AA181" i="1"/>
  <c r="Z181" i="1"/>
  <c r="AE181" i="1" s="1"/>
  <c r="AD180" i="1"/>
  <c r="AC180" i="1"/>
  <c r="AB180" i="1"/>
  <c r="AA180" i="1"/>
  <c r="AF177" i="1" s="1"/>
  <c r="Z180" i="1"/>
  <c r="AD179" i="1"/>
  <c r="AC179" i="1"/>
  <c r="AB179" i="1"/>
  <c r="AA179" i="1"/>
  <c r="Z179" i="1"/>
  <c r="AD178" i="1"/>
  <c r="AC178" i="1"/>
  <c r="AB178" i="1"/>
  <c r="AA178" i="1"/>
  <c r="Z178" i="1"/>
  <c r="AI177" i="1"/>
  <c r="AE177" i="1"/>
  <c r="AD177" i="1"/>
  <c r="AC177" i="1"/>
  <c r="AB177" i="1"/>
  <c r="AA177" i="1"/>
  <c r="Z177" i="1"/>
  <c r="AD176" i="1"/>
  <c r="AC176" i="1"/>
  <c r="AB176" i="1"/>
  <c r="AA176" i="1"/>
  <c r="Z176" i="1"/>
  <c r="AD175" i="1"/>
  <c r="AI173" i="1" s="1"/>
  <c r="AC175" i="1"/>
  <c r="AB175" i="1"/>
  <c r="AA175" i="1"/>
  <c r="Z175" i="1"/>
  <c r="AE173" i="1" s="1"/>
  <c r="AD174" i="1"/>
  <c r="AC174" i="1"/>
  <c r="AB174" i="1"/>
  <c r="AA174" i="1"/>
  <c r="Z174" i="1"/>
  <c r="AF173" i="1"/>
  <c r="AD173" i="1"/>
  <c r="AC173" i="1"/>
  <c r="AH173" i="1" s="1"/>
  <c r="AB173" i="1"/>
  <c r="AG173" i="1" s="1"/>
  <c r="AA173" i="1"/>
  <c r="Z173" i="1"/>
  <c r="AD171" i="1"/>
  <c r="AC171" i="1"/>
  <c r="AH168" i="1" s="1"/>
  <c r="AB171" i="1"/>
  <c r="AA171" i="1"/>
  <c r="Z171" i="1"/>
  <c r="AD170" i="1"/>
  <c r="AC170" i="1"/>
  <c r="AB170" i="1"/>
  <c r="AA170" i="1"/>
  <c r="Z170" i="1"/>
  <c r="AD169" i="1"/>
  <c r="AC169" i="1"/>
  <c r="AB169" i="1"/>
  <c r="AA169" i="1"/>
  <c r="Z169" i="1"/>
  <c r="AG168" i="1"/>
  <c r="AD168" i="1"/>
  <c r="AI168" i="1" s="1"/>
  <c r="AC168" i="1"/>
  <c r="AB168" i="1"/>
  <c r="AA168" i="1"/>
  <c r="AF168" i="1" s="1"/>
  <c r="Z168" i="1"/>
  <c r="AE168" i="1" s="1"/>
  <c r="AD167" i="1"/>
  <c r="AC167" i="1"/>
  <c r="AB167" i="1"/>
  <c r="AA167" i="1"/>
  <c r="AF164" i="1" s="1"/>
  <c r="AJ164" i="1" s="1"/>
  <c r="Z167" i="1"/>
  <c r="AD166" i="1"/>
  <c r="AC166" i="1"/>
  <c r="AB166" i="1"/>
  <c r="AA166" i="1"/>
  <c r="Z166" i="1"/>
  <c r="AD165" i="1"/>
  <c r="AC165" i="1"/>
  <c r="AB165" i="1"/>
  <c r="AA165" i="1"/>
  <c r="Z165" i="1"/>
  <c r="AD164" i="1"/>
  <c r="AI164" i="1" s="1"/>
  <c r="AC164" i="1"/>
  <c r="AH164" i="1" s="1"/>
  <c r="AB164" i="1"/>
  <c r="AG164" i="1" s="1"/>
  <c r="AA164" i="1"/>
  <c r="Z164" i="1"/>
  <c r="AE164" i="1" s="1"/>
  <c r="AD163" i="1"/>
  <c r="AC163" i="1"/>
  <c r="AH160" i="1" s="1"/>
  <c r="AB163" i="1"/>
  <c r="AA163" i="1"/>
  <c r="Z163" i="1"/>
  <c r="AD162" i="1"/>
  <c r="AC162" i="1"/>
  <c r="AB162" i="1"/>
  <c r="AA162" i="1"/>
  <c r="Z162" i="1"/>
  <c r="AD161" i="1"/>
  <c r="AC161" i="1"/>
  <c r="AB161" i="1"/>
  <c r="AA161" i="1"/>
  <c r="Z161" i="1"/>
  <c r="AD160" i="1"/>
  <c r="AI160" i="1" s="1"/>
  <c r="AC160" i="1"/>
  <c r="AB160" i="1"/>
  <c r="AG160" i="1" s="1"/>
  <c r="AA160" i="1"/>
  <c r="Z160" i="1"/>
  <c r="AE160" i="1" s="1"/>
  <c r="AD159" i="1"/>
  <c r="AC159" i="1"/>
  <c r="AB159" i="1"/>
  <c r="AA159" i="1"/>
  <c r="AF156" i="1" s="1"/>
  <c r="Z159" i="1"/>
  <c r="AD158" i="1"/>
  <c r="AC158" i="1"/>
  <c r="AB158" i="1"/>
  <c r="AA158" i="1"/>
  <c r="Z158" i="1"/>
  <c r="AD157" i="1"/>
  <c r="AC157" i="1"/>
  <c r="AB157" i="1"/>
  <c r="AA157" i="1"/>
  <c r="Z157" i="1"/>
  <c r="AD156" i="1"/>
  <c r="AI156" i="1" s="1"/>
  <c r="AC156" i="1"/>
  <c r="AB156" i="1"/>
  <c r="AG156" i="1" s="1"/>
  <c r="AA156" i="1"/>
  <c r="Z156" i="1"/>
  <c r="AE156" i="1" s="1"/>
  <c r="AD155" i="1"/>
  <c r="AC155" i="1"/>
  <c r="AB155" i="1"/>
  <c r="AA155" i="1"/>
  <c r="Z155" i="1"/>
  <c r="AD154" i="1"/>
  <c r="AC154" i="1"/>
  <c r="AB154" i="1"/>
  <c r="AA154" i="1"/>
  <c r="Z154" i="1"/>
  <c r="AD153" i="1"/>
  <c r="AC153" i="1"/>
  <c r="AB153" i="1"/>
  <c r="AA153" i="1"/>
  <c r="Z153" i="1"/>
  <c r="AF152" i="1"/>
  <c r="AD152" i="1"/>
  <c r="AC152" i="1"/>
  <c r="AB152" i="1"/>
  <c r="AG152" i="1" s="1"/>
  <c r="AA152" i="1"/>
  <c r="Z152" i="1"/>
  <c r="AD150" i="1"/>
  <c r="AC150" i="1"/>
  <c r="AB150" i="1"/>
  <c r="AA150" i="1"/>
  <c r="Z150" i="1"/>
  <c r="AD149" i="1"/>
  <c r="AC149" i="1"/>
  <c r="AB149" i="1"/>
  <c r="AA149" i="1"/>
  <c r="Z149" i="1"/>
  <c r="AD148" i="1"/>
  <c r="AC148" i="1"/>
  <c r="AB148" i="1"/>
  <c r="AA148" i="1"/>
  <c r="Z148" i="1"/>
  <c r="AH147" i="1"/>
  <c r="AD147" i="1"/>
  <c r="AC147" i="1"/>
  <c r="AB147" i="1"/>
  <c r="AG147" i="1" s="1"/>
  <c r="AA147" i="1"/>
  <c r="AF147" i="1" s="1"/>
  <c r="Z147" i="1"/>
  <c r="AD146" i="1"/>
  <c r="AC146" i="1"/>
  <c r="AB146" i="1"/>
  <c r="AA146" i="1"/>
  <c r="Z146" i="1"/>
  <c r="AD145" i="1"/>
  <c r="AC145" i="1"/>
  <c r="AB145" i="1"/>
  <c r="AA145" i="1"/>
  <c r="Z145" i="1"/>
  <c r="AD144" i="1"/>
  <c r="AC144" i="1"/>
  <c r="AB144" i="1"/>
  <c r="AA144" i="1"/>
  <c r="Z144" i="1"/>
  <c r="AF143" i="1"/>
  <c r="AD143" i="1"/>
  <c r="AI143" i="1" s="1"/>
  <c r="AC143" i="1"/>
  <c r="AH143" i="1" s="1"/>
  <c r="AB143" i="1"/>
  <c r="AG143" i="1" s="1"/>
  <c r="AA143" i="1"/>
  <c r="Z143" i="1"/>
  <c r="AE143" i="1" s="1"/>
  <c r="AJ143" i="1" s="1"/>
  <c r="AD142" i="1"/>
  <c r="AC142" i="1"/>
  <c r="AB142" i="1"/>
  <c r="AA142" i="1"/>
  <c r="Z142" i="1"/>
  <c r="AD141" i="1"/>
  <c r="AC141" i="1"/>
  <c r="AB141" i="1"/>
  <c r="AA141" i="1"/>
  <c r="Z141" i="1"/>
  <c r="AD140" i="1"/>
  <c r="AC140" i="1"/>
  <c r="AB140" i="1"/>
  <c r="AA140" i="1"/>
  <c r="Z140" i="1"/>
  <c r="AF139" i="1"/>
  <c r="AD139" i="1"/>
  <c r="AI139" i="1" s="1"/>
  <c r="AC139" i="1"/>
  <c r="AH139" i="1" s="1"/>
  <c r="AN139" i="1" s="1"/>
  <c r="AB139" i="1"/>
  <c r="AG139" i="1" s="1"/>
  <c r="AA139" i="1"/>
  <c r="Z139" i="1"/>
  <c r="AE139" i="1" s="1"/>
  <c r="AD137" i="1"/>
  <c r="AC137" i="1"/>
  <c r="AH134" i="1" s="1"/>
  <c r="AB137" i="1"/>
  <c r="AA137" i="1"/>
  <c r="Z137" i="1"/>
  <c r="AD136" i="1"/>
  <c r="AC136" i="1"/>
  <c r="AB136" i="1"/>
  <c r="AA136" i="1"/>
  <c r="Z136" i="1"/>
  <c r="AD135" i="1"/>
  <c r="AC135" i="1"/>
  <c r="AB135" i="1"/>
  <c r="AA135" i="1"/>
  <c r="Z135" i="1"/>
  <c r="AG134" i="1"/>
  <c r="AD134" i="1"/>
  <c r="AI134" i="1" s="1"/>
  <c r="AC134" i="1"/>
  <c r="AB134" i="1"/>
  <c r="AA134" i="1"/>
  <c r="AF134" i="1" s="1"/>
  <c r="Z134" i="1"/>
  <c r="AE134" i="1" s="1"/>
  <c r="AD133" i="1"/>
  <c r="AC133" i="1"/>
  <c r="AB133" i="1"/>
  <c r="AA133" i="1"/>
  <c r="AF130" i="1" s="1"/>
  <c r="AJ130" i="1" s="1"/>
  <c r="Z133" i="1"/>
  <c r="AD132" i="1"/>
  <c r="AC132" i="1"/>
  <c r="AB132" i="1"/>
  <c r="AA132" i="1"/>
  <c r="Z132" i="1"/>
  <c r="AD131" i="1"/>
  <c r="AC131" i="1"/>
  <c r="AB131" i="1"/>
  <c r="AA131" i="1"/>
  <c r="Z131" i="1"/>
  <c r="AD130" i="1"/>
  <c r="AI130" i="1" s="1"/>
  <c r="AC130" i="1"/>
  <c r="AH130" i="1" s="1"/>
  <c r="AB130" i="1"/>
  <c r="AG130" i="1" s="1"/>
  <c r="AA130" i="1"/>
  <c r="Z130" i="1"/>
  <c r="AE130" i="1" s="1"/>
  <c r="AD129" i="1"/>
  <c r="AC129" i="1"/>
  <c r="AH126" i="1" s="1"/>
  <c r="AB129" i="1"/>
  <c r="AA129" i="1"/>
  <c r="Z129" i="1"/>
  <c r="AD128" i="1"/>
  <c r="AC128" i="1"/>
  <c r="AB128" i="1"/>
  <c r="AA128" i="1"/>
  <c r="Z128" i="1"/>
  <c r="AD127" i="1"/>
  <c r="AC127" i="1"/>
  <c r="AB127" i="1"/>
  <c r="AA127" i="1"/>
  <c r="Z127" i="1"/>
  <c r="AG126" i="1"/>
  <c r="AD126" i="1"/>
  <c r="AI126" i="1" s="1"/>
  <c r="AC126" i="1"/>
  <c r="AB126" i="1"/>
  <c r="AA126" i="1"/>
  <c r="Z126" i="1"/>
  <c r="AE126" i="1" s="1"/>
  <c r="AD125" i="1"/>
  <c r="AC125" i="1"/>
  <c r="AB125" i="1"/>
  <c r="AA125" i="1"/>
  <c r="AF122" i="1" s="1"/>
  <c r="Z125" i="1"/>
  <c r="AD124" i="1"/>
  <c r="AC124" i="1"/>
  <c r="AB124" i="1"/>
  <c r="AA124" i="1"/>
  <c r="Z124" i="1"/>
  <c r="AD123" i="1"/>
  <c r="AC123" i="1"/>
  <c r="AB123" i="1"/>
  <c r="AA123" i="1"/>
  <c r="Z123" i="1"/>
  <c r="AD122" i="1"/>
  <c r="AI122" i="1" s="1"/>
  <c r="AC122" i="1"/>
  <c r="AB122" i="1"/>
  <c r="AG122" i="1" s="1"/>
  <c r="AA122" i="1"/>
  <c r="Z122" i="1"/>
  <c r="AE122" i="1" s="1"/>
  <c r="AD121" i="1"/>
  <c r="AC121" i="1"/>
  <c r="AB121" i="1"/>
  <c r="AA121" i="1"/>
  <c r="Z121" i="1"/>
  <c r="AD120" i="1"/>
  <c r="AC120" i="1"/>
  <c r="AB120" i="1"/>
  <c r="AA120" i="1"/>
  <c r="Z120" i="1"/>
  <c r="AD119" i="1"/>
  <c r="AC119" i="1"/>
  <c r="AB119" i="1"/>
  <c r="AA119" i="1"/>
  <c r="Z119" i="1"/>
  <c r="AF118" i="1"/>
  <c r="AD118" i="1"/>
  <c r="AC118" i="1"/>
  <c r="AB118" i="1"/>
  <c r="AG118" i="1" s="1"/>
  <c r="AA118" i="1"/>
  <c r="Z118" i="1"/>
  <c r="AD116" i="1"/>
  <c r="AC116" i="1"/>
  <c r="AH113" i="1" s="1"/>
  <c r="AB116" i="1"/>
  <c r="AA116" i="1"/>
  <c r="Z116" i="1"/>
  <c r="AD115" i="1"/>
  <c r="AC115" i="1"/>
  <c r="AB115" i="1"/>
  <c r="AA115" i="1"/>
  <c r="Z115" i="1"/>
  <c r="AD114" i="1"/>
  <c r="AC114" i="1"/>
  <c r="AB114" i="1"/>
  <c r="AA114" i="1"/>
  <c r="Z114" i="1"/>
  <c r="AD113" i="1"/>
  <c r="AC113" i="1"/>
  <c r="AB113" i="1"/>
  <c r="AG113" i="1" s="1"/>
  <c r="AA113" i="1"/>
  <c r="Z113" i="1"/>
  <c r="AD112" i="1"/>
  <c r="AC112" i="1"/>
  <c r="AB112" i="1"/>
  <c r="AA112" i="1"/>
  <c r="Z112" i="1"/>
  <c r="AD111" i="1"/>
  <c r="AC111" i="1"/>
  <c r="AB111" i="1"/>
  <c r="AA111" i="1"/>
  <c r="Z111" i="1"/>
  <c r="AD110" i="1"/>
  <c r="AC110" i="1"/>
  <c r="AB110" i="1"/>
  <c r="AA110" i="1"/>
  <c r="Z110" i="1"/>
  <c r="AI109" i="1"/>
  <c r="AF109" i="1"/>
  <c r="AJ109" i="1" s="1"/>
  <c r="AD109" i="1"/>
  <c r="AC109" i="1"/>
  <c r="AH109" i="1" s="1"/>
  <c r="AB109" i="1"/>
  <c r="AG109" i="1" s="1"/>
  <c r="AA109" i="1"/>
  <c r="Z109" i="1"/>
  <c r="AE109" i="1" s="1"/>
  <c r="AD108" i="1"/>
  <c r="AC108" i="1"/>
  <c r="AB108" i="1"/>
  <c r="AA108" i="1"/>
  <c r="Z108" i="1"/>
  <c r="AD107" i="1"/>
  <c r="AI105" i="1" s="1"/>
  <c r="AC107" i="1"/>
  <c r="AB107" i="1"/>
  <c r="AA107" i="1"/>
  <c r="Z107" i="1"/>
  <c r="AD106" i="1"/>
  <c r="AC106" i="1"/>
  <c r="AB106" i="1"/>
  <c r="AA106" i="1"/>
  <c r="Z106" i="1"/>
  <c r="AF105" i="1"/>
  <c r="AD105" i="1"/>
  <c r="AC105" i="1"/>
  <c r="AB105" i="1"/>
  <c r="AG105" i="1" s="1"/>
  <c r="AA105" i="1"/>
  <c r="Z105" i="1"/>
  <c r="AE105" i="1" s="1"/>
  <c r="AD103" i="1"/>
  <c r="AC103" i="1"/>
  <c r="AB103" i="1"/>
  <c r="AA103" i="1"/>
  <c r="Z103" i="1"/>
  <c r="AD102" i="1"/>
  <c r="AC102" i="1"/>
  <c r="AB102" i="1"/>
  <c r="AA102" i="1"/>
  <c r="Z102" i="1"/>
  <c r="AD101" i="1"/>
  <c r="AC101" i="1"/>
  <c r="AB101" i="1"/>
  <c r="AA101" i="1"/>
  <c r="Z101" i="1"/>
  <c r="AH100" i="1"/>
  <c r="AG100" i="1"/>
  <c r="AD100" i="1"/>
  <c r="AI100" i="1" s="1"/>
  <c r="AC100" i="1"/>
  <c r="AB100" i="1"/>
  <c r="AA100" i="1"/>
  <c r="Z100" i="1"/>
  <c r="AE100" i="1" s="1"/>
  <c r="AD99" i="1"/>
  <c r="AC99" i="1"/>
  <c r="AB99" i="1"/>
  <c r="AA99" i="1"/>
  <c r="Z99" i="1"/>
  <c r="AD98" i="1"/>
  <c r="AC98" i="1"/>
  <c r="AB98" i="1"/>
  <c r="AA98" i="1"/>
  <c r="Z98" i="1"/>
  <c r="AD97" i="1"/>
  <c r="AC97" i="1"/>
  <c r="AB97" i="1"/>
  <c r="AA97" i="1"/>
  <c r="Z97" i="1"/>
  <c r="AF96" i="1"/>
  <c r="AD96" i="1"/>
  <c r="AI96" i="1" s="1"/>
  <c r="AC96" i="1"/>
  <c r="AB96" i="1"/>
  <c r="AG96" i="1" s="1"/>
  <c r="AA96" i="1"/>
  <c r="Z96" i="1"/>
  <c r="AE96" i="1" s="1"/>
  <c r="AD95" i="1"/>
  <c r="AC95" i="1"/>
  <c r="AB95" i="1"/>
  <c r="AA95" i="1"/>
  <c r="Z95" i="1"/>
  <c r="AD94" i="1"/>
  <c r="AC94" i="1"/>
  <c r="AB94" i="1"/>
  <c r="AA94" i="1"/>
  <c r="Z94" i="1"/>
  <c r="AD93" i="1"/>
  <c r="AC93" i="1"/>
  <c r="AB93" i="1"/>
  <c r="AA93" i="1"/>
  <c r="Z93" i="1"/>
  <c r="AF92" i="1"/>
  <c r="AD92" i="1"/>
  <c r="AI92" i="1" s="1"/>
  <c r="AC92" i="1"/>
  <c r="AH92" i="1" s="1"/>
  <c r="AB92" i="1"/>
  <c r="AG92" i="1" s="1"/>
  <c r="AA92" i="1"/>
  <c r="Z92" i="1"/>
  <c r="AE92" i="1" s="1"/>
  <c r="AJ92" i="1" s="1"/>
  <c r="AD90" i="1"/>
  <c r="AC90" i="1"/>
  <c r="AB90" i="1"/>
  <c r="AA90" i="1"/>
  <c r="Z90" i="1"/>
  <c r="AD89" i="1"/>
  <c r="AC89" i="1"/>
  <c r="AB89" i="1"/>
  <c r="AA89" i="1"/>
  <c r="Z89" i="1"/>
  <c r="AD88" i="1"/>
  <c r="AC88" i="1"/>
  <c r="AB88" i="1"/>
  <c r="AA88" i="1"/>
  <c r="Z88" i="1"/>
  <c r="AH87" i="1"/>
  <c r="AG87" i="1"/>
  <c r="AD87" i="1"/>
  <c r="AI87" i="1" s="1"/>
  <c r="AC87" i="1"/>
  <c r="AB87" i="1"/>
  <c r="AA87" i="1"/>
  <c r="AF87" i="1" s="1"/>
  <c r="Z87" i="1"/>
  <c r="AE87" i="1" s="1"/>
  <c r="AD86" i="1"/>
  <c r="AC86" i="1"/>
  <c r="AB86" i="1"/>
  <c r="AA86" i="1"/>
  <c r="Z86" i="1"/>
  <c r="AD85" i="1"/>
  <c r="AC85" i="1"/>
  <c r="AB85" i="1"/>
  <c r="AA85" i="1"/>
  <c r="Z85" i="1"/>
  <c r="AD84" i="1"/>
  <c r="AC84" i="1"/>
  <c r="AB84" i="1"/>
  <c r="AA84" i="1"/>
  <c r="Z84" i="1"/>
  <c r="AI83" i="1"/>
  <c r="AF83" i="1"/>
  <c r="AD83" i="1"/>
  <c r="AC83" i="1"/>
  <c r="AH83" i="1" s="1"/>
  <c r="AB83" i="1"/>
  <c r="AG83" i="1" s="1"/>
  <c r="AA83" i="1"/>
  <c r="Z83" i="1"/>
  <c r="AE83" i="1" s="1"/>
  <c r="AJ83" i="1" s="1"/>
  <c r="AD82" i="1"/>
  <c r="AC82" i="1"/>
  <c r="AB82" i="1"/>
  <c r="AA82" i="1"/>
  <c r="Z82" i="1"/>
  <c r="AD81" i="1"/>
  <c r="AC81" i="1"/>
  <c r="AB81" i="1"/>
  <c r="AA81" i="1"/>
  <c r="Z81" i="1"/>
  <c r="AD80" i="1"/>
  <c r="AC80" i="1"/>
  <c r="AB80" i="1"/>
  <c r="AA80" i="1"/>
  <c r="Z80" i="1"/>
  <c r="AH79" i="1"/>
  <c r="AG79" i="1"/>
  <c r="AD79" i="1"/>
  <c r="AI79" i="1" s="1"/>
  <c r="AC79" i="1"/>
  <c r="AB79" i="1"/>
  <c r="AA79" i="1"/>
  <c r="Z79" i="1"/>
  <c r="AE79" i="1" s="1"/>
  <c r="AD78" i="1"/>
  <c r="AC78" i="1"/>
  <c r="AB78" i="1"/>
  <c r="AA78" i="1"/>
  <c r="Z78" i="1"/>
  <c r="AD77" i="1"/>
  <c r="AC77" i="1"/>
  <c r="AB77" i="1"/>
  <c r="AA77" i="1"/>
  <c r="Z77" i="1"/>
  <c r="AD76" i="1"/>
  <c r="AC76" i="1"/>
  <c r="AB76" i="1"/>
  <c r="AA76" i="1"/>
  <c r="Z76" i="1"/>
  <c r="AH75" i="1"/>
  <c r="AN75" i="1" s="1"/>
  <c r="AD75" i="1"/>
  <c r="AI75" i="1" s="1"/>
  <c r="AC75" i="1"/>
  <c r="AB75" i="1"/>
  <c r="AG75" i="1" s="1"/>
  <c r="AM75" i="1" s="1"/>
  <c r="AA75" i="1"/>
  <c r="AF75" i="1" s="1"/>
  <c r="Z75" i="1"/>
  <c r="AE75" i="1" s="1"/>
  <c r="AD73" i="1"/>
  <c r="AC73" i="1"/>
  <c r="AB73" i="1"/>
  <c r="AA73" i="1"/>
  <c r="Z73" i="1"/>
  <c r="AD72" i="1"/>
  <c r="AC72" i="1"/>
  <c r="AB72" i="1"/>
  <c r="AA72" i="1"/>
  <c r="Z72" i="1"/>
  <c r="AD71" i="1"/>
  <c r="AC71" i="1"/>
  <c r="AB71" i="1"/>
  <c r="AA71" i="1"/>
  <c r="Z71" i="1"/>
  <c r="AF70" i="1"/>
  <c r="AD70" i="1"/>
  <c r="AI70" i="1" s="1"/>
  <c r="AC70" i="1"/>
  <c r="AH70" i="1" s="1"/>
  <c r="AB70" i="1"/>
  <c r="AG70" i="1" s="1"/>
  <c r="AA70" i="1"/>
  <c r="Z70" i="1"/>
  <c r="AE70" i="1" s="1"/>
  <c r="AJ70" i="1" s="1"/>
  <c r="AD69" i="1"/>
  <c r="AC69" i="1"/>
  <c r="AB69" i="1"/>
  <c r="AA69" i="1"/>
  <c r="Z69" i="1"/>
  <c r="AD68" i="1"/>
  <c r="AC68" i="1"/>
  <c r="AB68" i="1"/>
  <c r="AA68" i="1"/>
  <c r="Z68" i="1"/>
  <c r="AD67" i="1"/>
  <c r="AC67" i="1"/>
  <c r="AB67" i="1"/>
  <c r="AA67" i="1"/>
  <c r="Z67" i="1"/>
  <c r="AH66" i="1"/>
  <c r="AD66" i="1"/>
  <c r="AI66" i="1" s="1"/>
  <c r="AC66" i="1"/>
  <c r="AB66" i="1"/>
  <c r="AG66" i="1" s="1"/>
  <c r="AA66" i="1"/>
  <c r="AF66" i="1" s="1"/>
  <c r="Z66" i="1"/>
  <c r="AE66" i="1" s="1"/>
  <c r="AJ66" i="1" s="1"/>
  <c r="AD65" i="1"/>
  <c r="AC65" i="1"/>
  <c r="AB65" i="1"/>
  <c r="AA65" i="1"/>
  <c r="Z65" i="1"/>
  <c r="AD64" i="1"/>
  <c r="AC64" i="1"/>
  <c r="AB64" i="1"/>
  <c r="AG62" i="1" s="1"/>
  <c r="AA64" i="1"/>
  <c r="Z64" i="1"/>
  <c r="AD63" i="1"/>
  <c r="AC63" i="1"/>
  <c r="AB63" i="1"/>
  <c r="AA63" i="1"/>
  <c r="Z63" i="1"/>
  <c r="AH62" i="1"/>
  <c r="AD62" i="1"/>
  <c r="AC62" i="1"/>
  <c r="AB62" i="1"/>
  <c r="AA62" i="1"/>
  <c r="AF62" i="1" s="1"/>
  <c r="Z62" i="1"/>
  <c r="AD61" i="1"/>
  <c r="AC61" i="1"/>
  <c r="AB61" i="1"/>
  <c r="AA61" i="1"/>
  <c r="Z61" i="1"/>
  <c r="AD60" i="1"/>
  <c r="AC60" i="1"/>
  <c r="AB60" i="1"/>
  <c r="AA60" i="1"/>
  <c r="Z60" i="1"/>
  <c r="AD59" i="1"/>
  <c r="AC59" i="1"/>
  <c r="AB59" i="1"/>
  <c r="AA59" i="1"/>
  <c r="Z59" i="1"/>
  <c r="AH58" i="1"/>
  <c r="AD58" i="1"/>
  <c r="AI58" i="1" s="1"/>
  <c r="AC58" i="1"/>
  <c r="AB58" i="1"/>
  <c r="AA58" i="1"/>
  <c r="AF58" i="1" s="1"/>
  <c r="AL58" i="1" s="1"/>
  <c r="Z58" i="1"/>
  <c r="AE58" i="1" s="1"/>
  <c r="AD56" i="1"/>
  <c r="AC56" i="1"/>
  <c r="AB56" i="1"/>
  <c r="AA56" i="1"/>
  <c r="AF53" i="1" s="1"/>
  <c r="Z56" i="1"/>
  <c r="AD55" i="1"/>
  <c r="AC55" i="1"/>
  <c r="AB55" i="1"/>
  <c r="AA55" i="1"/>
  <c r="Z55" i="1"/>
  <c r="AD54" i="1"/>
  <c r="AC54" i="1"/>
  <c r="AB54" i="1"/>
  <c r="AA54" i="1"/>
  <c r="Z54" i="1"/>
  <c r="AD53" i="1"/>
  <c r="AI53" i="1" s="1"/>
  <c r="AC53" i="1"/>
  <c r="AB53" i="1"/>
  <c r="AG53" i="1" s="1"/>
  <c r="AA53" i="1"/>
  <c r="Z53" i="1"/>
  <c r="AE53" i="1" s="1"/>
  <c r="AD52" i="1"/>
  <c r="AC52" i="1"/>
  <c r="AH49" i="1" s="1"/>
  <c r="AB52" i="1"/>
  <c r="AA52" i="1"/>
  <c r="Z52" i="1"/>
  <c r="AD51" i="1"/>
  <c r="AC51" i="1"/>
  <c r="AB51" i="1"/>
  <c r="AA51" i="1"/>
  <c r="Z51" i="1"/>
  <c r="AD50" i="1"/>
  <c r="AC50" i="1"/>
  <c r="AB50" i="1"/>
  <c r="AA50" i="1"/>
  <c r="Z50" i="1"/>
  <c r="AG49" i="1"/>
  <c r="AD49" i="1"/>
  <c r="AI49" i="1" s="1"/>
  <c r="AC49" i="1"/>
  <c r="AB49" i="1"/>
  <c r="AA49" i="1"/>
  <c r="Z49" i="1"/>
  <c r="AE49" i="1" s="1"/>
  <c r="AD48" i="1"/>
  <c r="AC48" i="1"/>
  <c r="AB48" i="1"/>
  <c r="AA48" i="1"/>
  <c r="Z48" i="1"/>
  <c r="AD47" i="1"/>
  <c r="AC47" i="1"/>
  <c r="AB47" i="1"/>
  <c r="AG45" i="1" s="1"/>
  <c r="AM45" i="1" s="1"/>
  <c r="AA47" i="1"/>
  <c r="Z47" i="1"/>
  <c r="AD46" i="1"/>
  <c r="AC46" i="1"/>
  <c r="AH45" i="1" s="1"/>
  <c r="AB46" i="1"/>
  <c r="AA46" i="1"/>
  <c r="Z46" i="1"/>
  <c r="AD45" i="1"/>
  <c r="AI45" i="1" s="1"/>
  <c r="AC45" i="1"/>
  <c r="AB45" i="1"/>
  <c r="AA45" i="1"/>
  <c r="Z45" i="1"/>
  <c r="AE45" i="1" s="1"/>
  <c r="AD43" i="1"/>
  <c r="AC43" i="1"/>
  <c r="AB43" i="1"/>
  <c r="AA43" i="1"/>
  <c r="Z43" i="1"/>
  <c r="AD42" i="1"/>
  <c r="AC42" i="1"/>
  <c r="AB42" i="1"/>
  <c r="AA42" i="1"/>
  <c r="Z42" i="1"/>
  <c r="AD41" i="1"/>
  <c r="AC41" i="1"/>
  <c r="AB41" i="1"/>
  <c r="AA41" i="1"/>
  <c r="Z41" i="1"/>
  <c r="AF40" i="1"/>
  <c r="AD40" i="1"/>
  <c r="AI40" i="1" s="1"/>
  <c r="AC40" i="1"/>
  <c r="AB40" i="1"/>
  <c r="AG40" i="1" s="1"/>
  <c r="AA40" i="1"/>
  <c r="Z40" i="1"/>
  <c r="AE40" i="1" s="1"/>
  <c r="AD39" i="1"/>
  <c r="AC39" i="1"/>
  <c r="AH36" i="1" s="1"/>
  <c r="AB39" i="1"/>
  <c r="AA39" i="1"/>
  <c r="Z39" i="1"/>
  <c r="AD38" i="1"/>
  <c r="AC38" i="1"/>
  <c r="AB38" i="1"/>
  <c r="AA38" i="1"/>
  <c r="Z38" i="1"/>
  <c r="AD37" i="1"/>
  <c r="AC37" i="1"/>
  <c r="AB37" i="1"/>
  <c r="AA37" i="1"/>
  <c r="Z37" i="1"/>
  <c r="AD36" i="1"/>
  <c r="AC36" i="1"/>
  <c r="AB36" i="1"/>
  <c r="AG36" i="1" s="1"/>
  <c r="AA36" i="1"/>
  <c r="Z36" i="1"/>
  <c r="AD35" i="1"/>
  <c r="AC35" i="1"/>
  <c r="AB35" i="1"/>
  <c r="AA35" i="1"/>
  <c r="Z35" i="1"/>
  <c r="AD34" i="1"/>
  <c r="AC34" i="1"/>
  <c r="AB34" i="1"/>
  <c r="AA34" i="1"/>
  <c r="Z34" i="1"/>
  <c r="AD33" i="1"/>
  <c r="AC33" i="1"/>
  <c r="AB33" i="1"/>
  <c r="AA33" i="1"/>
  <c r="Z33" i="1"/>
  <c r="AF32" i="1"/>
  <c r="AD32" i="1"/>
  <c r="AI32" i="1" s="1"/>
  <c r="AC32" i="1"/>
  <c r="AB32" i="1"/>
  <c r="AG32" i="1" s="1"/>
  <c r="AA32" i="1"/>
  <c r="Z32" i="1"/>
  <c r="AE32" i="1" s="1"/>
  <c r="AD31" i="1"/>
  <c r="AC31" i="1"/>
  <c r="AB31" i="1"/>
  <c r="AA31" i="1"/>
  <c r="Z31" i="1"/>
  <c r="AD30" i="1"/>
  <c r="AI28" i="1" s="1"/>
  <c r="AC30" i="1"/>
  <c r="AB30" i="1"/>
  <c r="AA30" i="1"/>
  <c r="Z30" i="1"/>
  <c r="AD29" i="1"/>
  <c r="AC29" i="1"/>
  <c r="AB29" i="1"/>
  <c r="AA29" i="1"/>
  <c r="Z29" i="1"/>
  <c r="AF28" i="1"/>
  <c r="AD28" i="1"/>
  <c r="AC28" i="1"/>
  <c r="AH28" i="1" s="1"/>
  <c r="AB28" i="1"/>
  <c r="AG28" i="1" s="1"/>
  <c r="AA28" i="1"/>
  <c r="Z28" i="1"/>
  <c r="AE28" i="1" s="1"/>
  <c r="AJ28" i="1" s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H23" i="1"/>
  <c r="AG23" i="1"/>
  <c r="AD23" i="1"/>
  <c r="AI23" i="1" s="1"/>
  <c r="AC23" i="1"/>
  <c r="AB23" i="1"/>
  <c r="AA23" i="1"/>
  <c r="AF23" i="1" s="1"/>
  <c r="Z23" i="1"/>
  <c r="AE23" i="1" s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G19" i="1"/>
  <c r="AD19" i="1"/>
  <c r="AI19" i="1" s="1"/>
  <c r="AC19" i="1"/>
  <c r="AH19" i="1" s="1"/>
  <c r="AB19" i="1"/>
  <c r="AA19" i="1"/>
  <c r="AF19" i="1" s="1"/>
  <c r="Z19" i="1"/>
  <c r="AE19" i="1" s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G15" i="1"/>
  <c r="AD15" i="1"/>
  <c r="AI15" i="1" s="1"/>
  <c r="AC15" i="1"/>
  <c r="AH15" i="1" s="1"/>
  <c r="AB15" i="1"/>
  <c r="AA15" i="1"/>
  <c r="AF15" i="1" s="1"/>
  <c r="Z15" i="1"/>
  <c r="AE15" i="1" s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G11" i="1"/>
  <c r="AM11" i="1" s="1"/>
  <c r="AD11" i="1"/>
  <c r="AI11" i="1" s="1"/>
  <c r="AO11" i="1" s="1"/>
  <c r="AC11" i="1"/>
  <c r="AH11" i="1" s="1"/>
  <c r="AB11" i="1"/>
  <c r="AA11" i="1"/>
  <c r="AF11" i="1" s="1"/>
  <c r="AL11" i="1" s="1"/>
  <c r="Z11" i="1"/>
  <c r="AE11" i="1" s="1"/>
  <c r="AJ19" i="1" l="1"/>
  <c r="AL75" i="1"/>
  <c r="AN11" i="1"/>
  <c r="AK11" i="1"/>
  <c r="AJ11" i="1"/>
  <c r="AJ40" i="1"/>
  <c r="AN45" i="1"/>
  <c r="AJ15" i="1"/>
  <c r="AK194" i="1"/>
  <c r="AJ194" i="1"/>
  <c r="AJ23" i="1"/>
  <c r="AM28" i="1"/>
  <c r="AH32" i="1"/>
  <c r="AN28" i="1" s="1"/>
  <c r="AF36" i="1"/>
  <c r="AE62" i="1"/>
  <c r="AI62" i="1"/>
  <c r="AK75" i="1"/>
  <c r="AJ75" i="1"/>
  <c r="AO75" i="1"/>
  <c r="AF79" i="1"/>
  <c r="AJ79" i="1" s="1"/>
  <c r="AJ87" i="1"/>
  <c r="AM92" i="1"/>
  <c r="AH96" i="1"/>
  <c r="AN92" i="1" s="1"/>
  <c r="AF100" i="1"/>
  <c r="AL92" i="1" s="1"/>
  <c r="AH105" i="1"/>
  <c r="AN105" i="1" s="1"/>
  <c r="AF113" i="1"/>
  <c r="AE118" i="1"/>
  <c r="AI118" i="1"/>
  <c r="AO118" i="1" s="1"/>
  <c r="AL139" i="1"/>
  <c r="AE147" i="1"/>
  <c r="AI147" i="1"/>
  <c r="AH152" i="1"/>
  <c r="AL173" i="1"/>
  <c r="AG177" i="1"/>
  <c r="AJ177" i="1" s="1"/>
  <c r="AO58" i="1"/>
  <c r="AK105" i="1"/>
  <c r="AJ126" i="1"/>
  <c r="AJ134" i="1"/>
  <c r="AM139" i="1"/>
  <c r="AJ139" i="1"/>
  <c r="AE152" i="1"/>
  <c r="AI152" i="1"/>
  <c r="AO152" i="1" s="1"/>
  <c r="AJ168" i="1"/>
  <c r="AJ173" i="1"/>
  <c r="AH177" i="1"/>
  <c r="AN173" i="1" s="1"/>
  <c r="AK45" i="1"/>
  <c r="AO45" i="1"/>
  <c r="AF49" i="1"/>
  <c r="AJ49" i="1" s="1"/>
  <c r="AH53" i="1"/>
  <c r="AJ53" i="1" s="1"/>
  <c r="AN58" i="1"/>
  <c r="AK92" i="1"/>
  <c r="AO92" i="1"/>
  <c r="AL105" i="1"/>
  <c r="AM118" i="1"/>
  <c r="AH122" i="1"/>
  <c r="AJ122" i="1" s="1"/>
  <c r="AF126" i="1"/>
  <c r="AL118" i="1" s="1"/>
  <c r="AL152" i="1"/>
  <c r="AJ160" i="1"/>
  <c r="AJ181" i="1"/>
  <c r="AJ206" i="1"/>
  <c r="AL28" i="1"/>
  <c r="AO28" i="1"/>
  <c r="AE36" i="1"/>
  <c r="AJ36" i="1" s="1"/>
  <c r="AI36" i="1"/>
  <c r="AH40" i="1"/>
  <c r="AF45" i="1"/>
  <c r="AG58" i="1"/>
  <c r="AM58" i="1" s="1"/>
  <c r="AJ100" i="1"/>
  <c r="AM105" i="1"/>
  <c r="AE113" i="1"/>
  <c r="AI113" i="1"/>
  <c r="AO105" i="1" s="1"/>
  <c r="AH118" i="1"/>
  <c r="AN118" i="1" s="1"/>
  <c r="AK139" i="1"/>
  <c r="AO139" i="1"/>
  <c r="AM152" i="1"/>
  <c r="AH156" i="1"/>
  <c r="AJ156" i="1" s="1"/>
  <c r="AF160" i="1"/>
  <c r="AF181" i="1"/>
  <c r="AE189" i="1"/>
  <c r="AI189" i="1"/>
  <c r="AO173" i="1" s="1"/>
  <c r="AG194" i="1"/>
  <c r="AM194" i="1" s="1"/>
  <c r="AE202" i="1"/>
  <c r="AI202" i="1"/>
  <c r="AO194" i="1" s="1"/>
  <c r="AR62" i="1" l="1"/>
  <c r="AR60" i="1"/>
  <c r="AR15" i="1"/>
  <c r="AJ189" i="1"/>
  <c r="AL45" i="1"/>
  <c r="AP11" i="1"/>
  <c r="AJ32" i="1"/>
  <c r="AP28" i="1" s="1"/>
  <c r="AJ202" i="1"/>
  <c r="AP194" i="1" s="1"/>
  <c r="AP173" i="1"/>
  <c r="AK152" i="1"/>
  <c r="AJ152" i="1"/>
  <c r="AP152" i="1" s="1"/>
  <c r="AK118" i="1"/>
  <c r="AJ118" i="1"/>
  <c r="AP118" i="1" s="1"/>
  <c r="AJ62" i="1"/>
  <c r="AJ96" i="1"/>
  <c r="AP92" i="1" s="1"/>
  <c r="AJ105" i="1"/>
  <c r="AM173" i="1"/>
  <c r="AR13" i="1" s="1"/>
  <c r="AP139" i="1"/>
  <c r="AK58" i="1"/>
  <c r="AK173" i="1"/>
  <c r="AJ147" i="1"/>
  <c r="AP75" i="1"/>
  <c r="AK28" i="1"/>
  <c r="AR58" i="1" s="1"/>
  <c r="AN152" i="1"/>
  <c r="AR61" i="1" s="1"/>
  <c r="AJ113" i="1"/>
  <c r="AJ45" i="1"/>
  <c r="AP45" i="1" s="1"/>
  <c r="AJ58" i="1"/>
  <c r="AR11" i="1" l="1"/>
  <c r="AR16" i="1"/>
  <c r="AR59" i="1"/>
  <c r="AR12" i="1"/>
  <c r="AP58" i="1"/>
  <c r="AR63" i="1" s="1"/>
  <c r="AR14" i="1"/>
  <c r="AP105" i="1"/>
</calcChain>
</file>

<file path=xl/sharedStrings.xml><?xml version="1.0" encoding="utf-8"?>
<sst xmlns="http://schemas.openxmlformats.org/spreadsheetml/2006/main" count="755" uniqueCount="104">
  <si>
    <t>Large Woody Debris Sound (Ls) &gt;7.5 cm</t>
  </si>
  <si>
    <t>Large Woody Debris Rotten (Lr) &gt;7.5 cm</t>
  </si>
  <si>
    <t>Medium (Md) 2.5-7.5 cm</t>
  </si>
  <si>
    <t>Small (Sd) 0.65-2.5 cm</t>
  </si>
  <si>
    <t>Fine (Fd) &lt; 0.65</t>
  </si>
  <si>
    <t>Carbon (Mg/ha)</t>
  </si>
  <si>
    <t>avgLS-wd</t>
  </si>
  <si>
    <t>avgLR-wd</t>
  </si>
  <si>
    <t>avgcM-wd</t>
  </si>
  <si>
    <t>avgcS-wd</t>
  </si>
  <si>
    <t>WD-total</t>
  </si>
  <si>
    <t>Measured Diameter (cm)</t>
  </si>
  <si>
    <t>count</t>
  </si>
  <si>
    <t>Large sound C (Mg/ha)</t>
  </si>
  <si>
    <t>Large rotten C (Mg/ha)</t>
  </si>
  <si>
    <t>Medium sound C (Mg/ha)</t>
  </si>
  <si>
    <t>Small sound C (Mg/ha)</t>
  </si>
  <si>
    <t>Fine sound C (Mg/ha)</t>
  </si>
  <si>
    <t>Large Sound Avg C (Mg/Ha)</t>
  </si>
  <si>
    <t>Large Rotten Avg C (Mg/Ha)</t>
  </si>
  <si>
    <t>Medium Avg C (Mg/Ha)</t>
  </si>
  <si>
    <t>Small Avg C (Mg/Ha)</t>
  </si>
  <si>
    <t>Fine Avg C (Mg/Ha)</t>
  </si>
  <si>
    <t>Total C (Mg/Ha)</t>
  </si>
  <si>
    <t>=((22/7)^2*(SUM(J3^2,K3^2,L3^2,M3^2,N3^2,O3^2)))/(8*12)*0.69*0.5</t>
  </si>
  <si>
    <t>=((22/7)^2*(SUM(Q4^2,R4^2,S4^2,T4^2,U4^2)))/(8*12)*0.69*0.5</t>
  </si>
  <si>
    <t>=((22/7)^2*(AE5*4.52^2))/(8*10)*0.71*0.5)</t>
  </si>
  <si>
    <t>=((22/7)^2*(AG6*1.47^2))/(8*3)*0.64*0.5</t>
  </si>
  <si>
    <t>=((22/7)^2*(AI7*0.43^2))/(8*2)*0.48*0.5</t>
  </si>
  <si>
    <t>Site</t>
  </si>
  <si>
    <t>Plot</t>
  </si>
  <si>
    <t>Subplot</t>
  </si>
  <si>
    <t>Transect</t>
  </si>
  <si>
    <t xml:space="preserve">Heading </t>
  </si>
  <si>
    <t>Date</t>
  </si>
  <si>
    <t>Large Sound 1</t>
  </si>
  <si>
    <t>Large Sound 2</t>
  </si>
  <si>
    <t>Large Sound 3</t>
  </si>
  <si>
    <t>Large Sound 4</t>
  </si>
  <si>
    <t>Large Sound 5</t>
  </si>
  <si>
    <t>Large Sound 6</t>
  </si>
  <si>
    <t>Large Sound 7</t>
  </si>
  <si>
    <t>Large Sound 8</t>
  </si>
  <si>
    <t>Large Rotten 1</t>
  </si>
  <si>
    <t>Large Rotten 2</t>
  </si>
  <si>
    <t>Large Rotten 3</t>
  </si>
  <si>
    <t>Large Rotten 4</t>
  </si>
  <si>
    <t>Large Rotten 5</t>
  </si>
  <si>
    <t>Large Rotten 6</t>
  </si>
  <si>
    <t>Large Rotten 7</t>
  </si>
  <si>
    <t>Large Rotten 8</t>
  </si>
  <si>
    <t>#Medium</t>
  </si>
  <si>
    <t>#Small</t>
  </si>
  <si>
    <t>#Fine</t>
  </si>
  <si>
    <t>Subplot Large Sound Avg C (Mg/Ha)</t>
  </si>
  <si>
    <t>Subplot Large Rotten Avg C (Mg/Ha)</t>
  </si>
  <si>
    <t>Subplot Medium Avg C (Mg/Ha)</t>
  </si>
  <si>
    <t>Subplot Small Avg C (Mg/Ha)</t>
  </si>
  <si>
    <t>Subplot Fine Avg C (Mg/Ha)</t>
  </si>
  <si>
    <t>Subplot Total C (Mg/Ha)</t>
  </si>
  <si>
    <t>Plot Avg Large Sound C (Mg/Ha)</t>
  </si>
  <si>
    <t>Plot Avg Large Rotten C (Mg/Ha)</t>
  </si>
  <si>
    <t>Plot Avg Medium C (Mg/Ha)</t>
  </si>
  <si>
    <t>Plot Avg Small C (Mg/Ha)</t>
  </si>
  <si>
    <t>Fine Plot Avg C (Mg/Ha)</t>
  </si>
  <si>
    <t>Plot Total C (Mg/Ha)</t>
  </si>
  <si>
    <t>Total Average</t>
  </si>
  <si>
    <t>Enipoas</t>
  </si>
  <si>
    <t>Interior</t>
  </si>
  <si>
    <t>A</t>
  </si>
  <si>
    <t xml:space="preserve">Large sound TOTAL Avg C (Mg C ha-1) </t>
  </si>
  <si>
    <t>B</t>
  </si>
  <si>
    <t xml:space="preserve">Large rotten TOTAL Avg C (Mg C ha-1) </t>
  </si>
  <si>
    <t>C</t>
  </si>
  <si>
    <t xml:space="preserve">Medium TOTAL Avg C (Mg C ha-1) </t>
  </si>
  <si>
    <t>D</t>
  </si>
  <si>
    <t xml:space="preserve">Small TOTAL Avg C (Mg C ha-1) </t>
  </si>
  <si>
    <t>Enipoas River</t>
  </si>
  <si>
    <t xml:space="preserve">Fine TOTAL Avg C (Mg C ha-1) </t>
  </si>
  <si>
    <t xml:space="preserve">TOTAL Avg C (Mg C ha-1) </t>
  </si>
  <si>
    <t>Fringe</t>
  </si>
  <si>
    <t>Enipein</t>
  </si>
  <si>
    <t xml:space="preserve"> Interior</t>
  </si>
  <si>
    <t>River</t>
  </si>
  <si>
    <t>Sokehs</t>
  </si>
  <si>
    <t>Sapwalap</t>
  </si>
  <si>
    <t>1A</t>
  </si>
  <si>
    <t>1B</t>
  </si>
  <si>
    <t>1C</t>
  </si>
  <si>
    <t>1D</t>
  </si>
  <si>
    <t>Riverine</t>
  </si>
  <si>
    <t>2A</t>
  </si>
  <si>
    <t>2B</t>
  </si>
  <si>
    <t>2C</t>
  </si>
  <si>
    <t>2D</t>
  </si>
  <si>
    <t>N</t>
  </si>
  <si>
    <t>E</t>
  </si>
  <si>
    <t>W</t>
  </si>
  <si>
    <t>S</t>
  </si>
  <si>
    <t>Palikir</t>
  </si>
  <si>
    <t>Alohkapw</t>
  </si>
  <si>
    <t>Pwudoi</t>
  </si>
  <si>
    <t>West</t>
  </si>
  <si>
    <t>Nan Pailong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</si>
</sst>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"/>
    <numFmt numFmtId="166" formatCode="d\-mmm\-yy;@"/>
  </numFmts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/>
    <xf numFmtId="2" fontId="1" fillId="0" borderId="1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1" xfId="0" applyNumberFormat="1" applyFont="1" applyFill="1" applyBorder="1" applyAlignment="1">
      <alignment textRotation="90" wrapText="1"/>
    </xf>
    <xf numFmtId="2" fontId="1" fillId="0" borderId="0" xfId="0" applyNumberFormat="1" applyFont="1" applyFill="1" applyBorder="1" applyAlignment="1">
      <alignment textRotation="90" wrapText="1"/>
    </xf>
    <xf numFmtId="165" fontId="1" fillId="0" borderId="1" xfId="0" quotePrefix="1" applyNumberFormat="1" applyFont="1" applyFill="1" applyBorder="1" applyAlignment="1"/>
    <xf numFmtId="0" fontId="1" fillId="0" borderId="0" xfId="0" applyFont="1" applyFill="1" applyBorder="1" applyAlignment="1">
      <alignment textRotation="90" wrapText="1"/>
    </xf>
    <xf numFmtId="2" fontId="1" fillId="0" borderId="1" xfId="0" applyNumberFormat="1" applyFont="1" applyFill="1" applyBorder="1" applyAlignment="1">
      <alignment textRotation="90"/>
    </xf>
    <xf numFmtId="2" fontId="1" fillId="0" borderId="0" xfId="0" applyNumberFormat="1" applyFont="1" applyFill="1" applyBorder="1" applyAlignment="1">
      <alignment textRotation="90"/>
    </xf>
    <xf numFmtId="165" fontId="1" fillId="0" borderId="0" xfId="0" quotePrefix="1" applyNumberFormat="1" applyFont="1" applyFill="1" applyBorder="1" applyAlignment="1"/>
    <xf numFmtId="0" fontId="2" fillId="0" borderId="2" xfId="0" applyFont="1" applyFill="1" applyBorder="1" applyAlignment="1"/>
    <xf numFmtId="164" fontId="2" fillId="0" borderId="2" xfId="0" applyNumberFormat="1" applyFont="1" applyFill="1" applyBorder="1" applyAlignment="1"/>
    <xf numFmtId="165" fontId="2" fillId="0" borderId="2" xfId="0" applyNumberFormat="1" applyFont="1" applyFill="1" applyBorder="1" applyAlignment="1">
      <alignment wrapText="1"/>
    </xf>
    <xf numFmtId="1" fontId="2" fillId="0" borderId="2" xfId="0" applyNumberFormat="1" applyFont="1" applyFill="1" applyBorder="1" applyAlignment="1">
      <alignment horizontal="right" wrapText="1"/>
    </xf>
    <xf numFmtId="2" fontId="2" fillId="0" borderId="3" xfId="0" applyNumberFormat="1" applyFont="1" applyFill="1" applyBorder="1" applyAlignment="1">
      <alignment textRotation="90" wrapText="1"/>
    </xf>
    <xf numFmtId="2" fontId="2" fillId="0" borderId="2" xfId="0" applyNumberFormat="1" applyFont="1" applyFill="1" applyBorder="1" applyAlignment="1">
      <alignment textRotation="90" wrapText="1"/>
    </xf>
    <xf numFmtId="2" fontId="2" fillId="2" borderId="3" xfId="0" applyNumberFormat="1" applyFont="1" applyFill="1" applyBorder="1" applyAlignment="1">
      <alignment textRotation="90" wrapText="1"/>
    </xf>
    <xf numFmtId="2" fontId="2" fillId="2" borderId="2" xfId="0" applyNumberFormat="1" applyFont="1" applyFill="1" applyBorder="1" applyAlignment="1">
      <alignment textRotation="90" wrapText="1"/>
    </xf>
    <xf numFmtId="2" fontId="2" fillId="3" borderId="2" xfId="0" applyNumberFormat="1" applyFont="1" applyFill="1" applyBorder="1"/>
    <xf numFmtId="2" fontId="2" fillId="4" borderId="3" xfId="0" applyNumberFormat="1" applyFont="1" applyFill="1" applyBorder="1" applyAlignment="1">
      <alignment textRotation="90" wrapText="1"/>
    </xf>
    <xf numFmtId="2" fontId="2" fillId="4" borderId="2" xfId="0" applyNumberFormat="1" applyFont="1" applyFill="1" applyBorder="1" applyAlignment="1">
      <alignment textRotation="90" wrapText="1"/>
    </xf>
    <xf numFmtId="0" fontId="2" fillId="0" borderId="3" xfId="0" applyFont="1" applyFill="1" applyBorder="1" applyAlignment="1"/>
    <xf numFmtId="0" fontId="3" fillId="5" borderId="2" xfId="0" applyFont="1" applyFill="1" applyBorder="1" applyAlignment="1"/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wrapText="1"/>
    </xf>
    <xf numFmtId="1" fontId="2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2" fontId="1" fillId="0" borderId="0" xfId="0" applyNumberFormat="1" applyFont="1" applyFill="1" applyBorder="1"/>
    <xf numFmtId="2" fontId="1" fillId="0" borderId="1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6" borderId="0" xfId="0" applyFont="1" applyFill="1" applyBorder="1"/>
    <xf numFmtId="164" fontId="1" fillId="6" borderId="0" xfId="0" applyNumberFormat="1" applyFont="1" applyFill="1"/>
    <xf numFmtId="165" fontId="1" fillId="6" borderId="0" xfId="0" applyNumberFormat="1" applyFont="1" applyFill="1"/>
    <xf numFmtId="0" fontId="1" fillId="6" borderId="0" xfId="0" applyFont="1" applyFill="1" applyAlignment="1">
      <alignment horizontal="right"/>
    </xf>
    <xf numFmtId="0" fontId="1" fillId="6" borderId="1" xfId="0" applyFont="1" applyFill="1" applyBorder="1"/>
    <xf numFmtId="0" fontId="1" fillId="6" borderId="0" xfId="0" applyFont="1" applyFill="1"/>
    <xf numFmtId="165" fontId="1" fillId="6" borderId="0" xfId="0" quotePrefix="1" applyNumberFormat="1" applyFont="1" applyFill="1" applyBorder="1" applyAlignment="1"/>
    <xf numFmtId="2" fontId="1" fillId="6" borderId="1" xfId="0" applyNumberFormat="1" applyFont="1" applyFill="1" applyBorder="1" applyAlignment="1"/>
    <xf numFmtId="2" fontId="1" fillId="6" borderId="0" xfId="0" applyNumberFormat="1" applyFont="1" applyFill="1" applyBorder="1" applyAlignment="1"/>
    <xf numFmtId="2" fontId="1" fillId="6" borderId="0" xfId="0" applyNumberFormat="1" applyFont="1" applyFill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right" wrapText="1"/>
    </xf>
    <xf numFmtId="2" fontId="1" fillId="2" borderId="0" xfId="0" applyNumberFormat="1" applyFont="1" applyFill="1" applyBorder="1"/>
    <xf numFmtId="2" fontId="1" fillId="6" borderId="0" xfId="0" applyNumberFormat="1" applyFont="1" applyFill="1" applyBorder="1"/>
    <xf numFmtId="2" fontId="1" fillId="6" borderId="1" xfId="0" applyNumberFormat="1" applyFont="1" applyFill="1" applyBorder="1"/>
    <xf numFmtId="2" fontId="1" fillId="6" borderId="0" xfId="0" applyNumberFormat="1" applyFont="1" applyFill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7" borderId="0" xfId="0" applyFont="1" applyFill="1" applyBorder="1"/>
    <xf numFmtId="164" fontId="1" fillId="7" borderId="0" xfId="0" applyNumberFormat="1" applyFont="1" applyFill="1"/>
    <xf numFmtId="165" fontId="1" fillId="7" borderId="0" xfId="0" applyNumberFormat="1" applyFont="1" applyFill="1"/>
    <xf numFmtId="0" fontId="1" fillId="7" borderId="0" xfId="0" applyFont="1" applyFill="1" applyAlignment="1">
      <alignment horizontal="right"/>
    </xf>
    <xf numFmtId="0" fontId="1" fillId="7" borderId="1" xfId="0" applyFont="1" applyFill="1" applyBorder="1"/>
    <xf numFmtId="0" fontId="1" fillId="7" borderId="0" xfId="0" applyFont="1" applyFill="1"/>
    <xf numFmtId="165" fontId="1" fillId="7" borderId="0" xfId="0" quotePrefix="1" applyNumberFormat="1" applyFont="1" applyFill="1" applyBorder="1" applyAlignment="1"/>
    <xf numFmtId="2" fontId="1" fillId="7" borderId="1" xfId="0" applyNumberFormat="1" applyFont="1" applyFill="1" applyBorder="1" applyAlignment="1"/>
    <xf numFmtId="2" fontId="1" fillId="7" borderId="0" xfId="0" applyNumberFormat="1" applyFont="1" applyFill="1" applyBorder="1" applyAlignment="1"/>
    <xf numFmtId="2" fontId="1" fillId="7" borderId="0" xfId="0" applyNumberFormat="1" applyFont="1" applyFill="1" applyBorder="1"/>
    <xf numFmtId="2" fontId="1" fillId="7" borderId="1" xfId="0" applyNumberFormat="1" applyFont="1" applyFill="1" applyBorder="1"/>
    <xf numFmtId="2" fontId="1" fillId="7" borderId="0" xfId="0" applyNumberFormat="1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5" fontId="1" fillId="8" borderId="0" xfId="0" applyNumberFormat="1" applyFont="1" applyFill="1"/>
    <xf numFmtId="164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right"/>
    </xf>
    <xf numFmtId="164" fontId="1" fillId="6" borderId="0" xfId="0" applyNumberFormat="1" applyFont="1" applyFill="1" applyBorder="1"/>
    <xf numFmtId="165" fontId="1" fillId="6" borderId="0" xfId="0" applyNumberFormat="1" applyFont="1" applyFill="1" applyBorder="1" applyAlignment="1">
      <alignment horizontal="right"/>
    </xf>
    <xf numFmtId="1" fontId="1" fillId="6" borderId="0" xfId="0" applyNumberFormat="1" applyFont="1" applyFill="1" applyBorder="1" applyAlignment="1">
      <alignment horizontal="right"/>
    </xf>
    <xf numFmtId="165" fontId="1" fillId="6" borderId="1" xfId="0" quotePrefix="1" applyNumberFormat="1" applyFont="1" applyFill="1" applyBorder="1" applyAlignment="1"/>
    <xf numFmtId="164" fontId="1" fillId="7" borderId="0" xfId="0" applyNumberFormat="1" applyFont="1" applyFill="1" applyBorder="1"/>
    <xf numFmtId="165" fontId="1" fillId="7" borderId="0" xfId="0" applyNumberFormat="1" applyFont="1" applyFill="1" applyBorder="1" applyAlignment="1">
      <alignment horizontal="right"/>
    </xf>
    <xf numFmtId="1" fontId="1" fillId="7" borderId="0" xfId="0" applyNumberFormat="1" applyFont="1" applyFill="1" applyBorder="1" applyAlignment="1">
      <alignment horizontal="right"/>
    </xf>
    <xf numFmtId="165" fontId="1" fillId="7" borderId="1" xfId="0" quotePrefix="1" applyNumberFormat="1" applyFont="1" applyFill="1" applyBorder="1" applyAlignment="1"/>
    <xf numFmtId="165" fontId="1" fillId="6" borderId="0" xfId="0" applyNumberFormat="1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Fill="1"/>
    <xf numFmtId="14" fontId="1" fillId="0" borderId="0" xfId="0" applyNumberFormat="1" applyFont="1" applyFill="1" applyBorder="1"/>
    <xf numFmtId="165" fontId="1" fillId="0" borderId="0" xfId="0" applyNumberFormat="1" applyFont="1" applyFill="1" applyBorder="1"/>
    <xf numFmtId="14" fontId="1" fillId="6" borderId="0" xfId="0" applyNumberFormat="1" applyFont="1" applyFill="1" applyBorder="1"/>
    <xf numFmtId="165" fontId="1" fillId="6" borderId="0" xfId="0" applyNumberFormat="1" applyFont="1" applyFill="1" applyBorder="1"/>
    <xf numFmtId="0" fontId="1" fillId="6" borderId="0" xfId="0" applyFont="1" applyFill="1" applyBorder="1" applyAlignment="1">
      <alignment horizontal="right"/>
    </xf>
    <xf numFmtId="0" fontId="4" fillId="0" borderId="0" xfId="0" applyFont="1"/>
    <xf numFmtId="165" fontId="4" fillId="0" borderId="0" xfId="0" applyNumberFormat="1" applyFont="1"/>
    <xf numFmtId="165" fontId="5" fillId="0" borderId="0" xfId="0" applyNumberFormat="1" applyFont="1"/>
    <xf numFmtId="0" fontId="4" fillId="0" borderId="0" xfId="0" applyFont="1" applyAlignment="1">
      <alignment horizontal="right"/>
    </xf>
    <xf numFmtId="166" fontId="1" fillId="7" borderId="0" xfId="0" applyNumberFormat="1" applyFont="1" applyFill="1" applyBorder="1"/>
    <xf numFmtId="165" fontId="4" fillId="7" borderId="0" xfId="0" applyNumberFormat="1" applyFont="1" applyFill="1"/>
    <xf numFmtId="165" fontId="5" fillId="7" borderId="0" xfId="0" applyNumberFormat="1" applyFont="1" applyFill="1"/>
    <xf numFmtId="0" fontId="4" fillId="7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9"/>
  <sheetViews>
    <sheetView tabSelected="1" workbookViewId="0">
      <selection sqref="A1:XFD1048576"/>
    </sheetView>
  </sheetViews>
  <sheetFormatPr defaultColWidth="7.5703125" defaultRowHeight="12.75" x14ac:dyDescent="0.2"/>
  <cols>
    <col min="1" max="5" width="7.5703125" style="60"/>
    <col min="6" max="6" width="11.42578125" style="56" customWidth="1"/>
    <col min="7" max="14" width="7.5703125" style="57"/>
    <col min="15" max="15" width="9.140625" style="57" customWidth="1"/>
    <col min="16" max="16" width="9.28515625" style="57" customWidth="1"/>
    <col min="17" max="17" width="8.7109375" style="57" customWidth="1"/>
    <col min="18" max="18" width="9.28515625" style="57" customWidth="1"/>
    <col min="19" max="22" width="10.140625" style="57" customWidth="1"/>
    <col min="23" max="23" width="9" style="58" customWidth="1"/>
    <col min="24" max="25" width="6.7109375" style="58" customWidth="1"/>
    <col min="26" max="26" width="7.5703125" style="59"/>
    <col min="27" max="30" width="7.5703125" style="60"/>
    <col min="31" max="31" width="7.5703125" style="10"/>
    <col min="32" max="33" width="7.5703125" style="9"/>
    <col min="34" max="34" width="8.140625" style="9" bestFit="1" customWidth="1"/>
    <col min="35" max="35" width="7.5703125" style="9"/>
    <col min="36" max="36" width="14.42578125" style="9" bestFit="1" customWidth="1"/>
    <col min="37" max="37" width="7.5703125" style="10" customWidth="1"/>
    <col min="38" max="41" width="7.5703125" style="9" customWidth="1"/>
    <col min="42" max="42" width="7.5703125" style="9"/>
    <col min="43" max="43" width="30.42578125" style="59" customWidth="1"/>
    <col min="44" max="44" width="7.5703125" style="60" customWidth="1"/>
    <col min="45" max="45" width="7.5703125" style="59"/>
    <col min="46" max="261" width="7.5703125" style="60"/>
    <col min="262" max="262" width="11.42578125" style="60" customWidth="1"/>
    <col min="263" max="270" width="7.5703125" style="60"/>
    <col min="271" max="271" width="9.140625" style="60" customWidth="1"/>
    <col min="272" max="272" width="9.28515625" style="60" customWidth="1"/>
    <col min="273" max="273" width="8.7109375" style="60" customWidth="1"/>
    <col min="274" max="274" width="9.28515625" style="60" customWidth="1"/>
    <col min="275" max="278" width="10.140625" style="60" customWidth="1"/>
    <col min="279" max="279" width="9" style="60" customWidth="1"/>
    <col min="280" max="281" width="6.7109375" style="60" customWidth="1"/>
    <col min="282" max="289" width="7.5703125" style="60"/>
    <col min="290" max="290" width="8.140625" style="60" bestFit="1" customWidth="1"/>
    <col min="291" max="291" width="7.5703125" style="60"/>
    <col min="292" max="292" width="14.42578125" style="60" bestFit="1" customWidth="1"/>
    <col min="293" max="297" width="7.5703125" style="60" customWidth="1"/>
    <col min="298" max="298" width="7.5703125" style="60"/>
    <col min="299" max="299" width="30.42578125" style="60" customWidth="1"/>
    <col min="300" max="300" width="7.5703125" style="60" customWidth="1"/>
    <col min="301" max="517" width="7.5703125" style="60"/>
    <col min="518" max="518" width="11.42578125" style="60" customWidth="1"/>
    <col min="519" max="526" width="7.5703125" style="60"/>
    <col min="527" max="527" width="9.140625" style="60" customWidth="1"/>
    <col min="528" max="528" width="9.28515625" style="60" customWidth="1"/>
    <col min="529" max="529" width="8.7109375" style="60" customWidth="1"/>
    <col min="530" max="530" width="9.28515625" style="60" customWidth="1"/>
    <col min="531" max="534" width="10.140625" style="60" customWidth="1"/>
    <col min="535" max="535" width="9" style="60" customWidth="1"/>
    <col min="536" max="537" width="6.7109375" style="60" customWidth="1"/>
    <col min="538" max="545" width="7.5703125" style="60"/>
    <col min="546" max="546" width="8.140625" style="60" bestFit="1" customWidth="1"/>
    <col min="547" max="547" width="7.5703125" style="60"/>
    <col min="548" max="548" width="14.42578125" style="60" bestFit="1" customWidth="1"/>
    <col min="549" max="553" width="7.5703125" style="60" customWidth="1"/>
    <col min="554" max="554" width="7.5703125" style="60"/>
    <col min="555" max="555" width="30.42578125" style="60" customWidth="1"/>
    <col min="556" max="556" width="7.5703125" style="60" customWidth="1"/>
    <col min="557" max="773" width="7.5703125" style="60"/>
    <col min="774" max="774" width="11.42578125" style="60" customWidth="1"/>
    <col min="775" max="782" width="7.5703125" style="60"/>
    <col min="783" max="783" width="9.140625" style="60" customWidth="1"/>
    <col min="784" max="784" width="9.28515625" style="60" customWidth="1"/>
    <col min="785" max="785" width="8.7109375" style="60" customWidth="1"/>
    <col min="786" max="786" width="9.28515625" style="60" customWidth="1"/>
    <col min="787" max="790" width="10.140625" style="60" customWidth="1"/>
    <col min="791" max="791" width="9" style="60" customWidth="1"/>
    <col min="792" max="793" width="6.7109375" style="60" customWidth="1"/>
    <col min="794" max="801" width="7.5703125" style="60"/>
    <col min="802" max="802" width="8.140625" style="60" bestFit="1" customWidth="1"/>
    <col min="803" max="803" width="7.5703125" style="60"/>
    <col min="804" max="804" width="14.42578125" style="60" bestFit="1" customWidth="1"/>
    <col min="805" max="809" width="7.5703125" style="60" customWidth="1"/>
    <col min="810" max="810" width="7.5703125" style="60"/>
    <col min="811" max="811" width="30.42578125" style="60" customWidth="1"/>
    <col min="812" max="812" width="7.5703125" style="60" customWidth="1"/>
    <col min="813" max="1029" width="7.5703125" style="60"/>
    <col min="1030" max="1030" width="11.42578125" style="60" customWidth="1"/>
    <col min="1031" max="1038" width="7.5703125" style="60"/>
    <col min="1039" max="1039" width="9.140625" style="60" customWidth="1"/>
    <col min="1040" max="1040" width="9.28515625" style="60" customWidth="1"/>
    <col min="1041" max="1041" width="8.7109375" style="60" customWidth="1"/>
    <col min="1042" max="1042" width="9.28515625" style="60" customWidth="1"/>
    <col min="1043" max="1046" width="10.140625" style="60" customWidth="1"/>
    <col min="1047" max="1047" width="9" style="60" customWidth="1"/>
    <col min="1048" max="1049" width="6.7109375" style="60" customWidth="1"/>
    <col min="1050" max="1057" width="7.5703125" style="60"/>
    <col min="1058" max="1058" width="8.140625" style="60" bestFit="1" customWidth="1"/>
    <col min="1059" max="1059" width="7.5703125" style="60"/>
    <col min="1060" max="1060" width="14.42578125" style="60" bestFit="1" customWidth="1"/>
    <col min="1061" max="1065" width="7.5703125" style="60" customWidth="1"/>
    <col min="1066" max="1066" width="7.5703125" style="60"/>
    <col min="1067" max="1067" width="30.42578125" style="60" customWidth="1"/>
    <col min="1068" max="1068" width="7.5703125" style="60" customWidth="1"/>
    <col min="1069" max="1285" width="7.5703125" style="60"/>
    <col min="1286" max="1286" width="11.42578125" style="60" customWidth="1"/>
    <col min="1287" max="1294" width="7.5703125" style="60"/>
    <col min="1295" max="1295" width="9.140625" style="60" customWidth="1"/>
    <col min="1296" max="1296" width="9.28515625" style="60" customWidth="1"/>
    <col min="1297" max="1297" width="8.7109375" style="60" customWidth="1"/>
    <col min="1298" max="1298" width="9.28515625" style="60" customWidth="1"/>
    <col min="1299" max="1302" width="10.140625" style="60" customWidth="1"/>
    <col min="1303" max="1303" width="9" style="60" customWidth="1"/>
    <col min="1304" max="1305" width="6.7109375" style="60" customWidth="1"/>
    <col min="1306" max="1313" width="7.5703125" style="60"/>
    <col min="1314" max="1314" width="8.140625" style="60" bestFit="1" customWidth="1"/>
    <col min="1315" max="1315" width="7.5703125" style="60"/>
    <col min="1316" max="1316" width="14.42578125" style="60" bestFit="1" customWidth="1"/>
    <col min="1317" max="1321" width="7.5703125" style="60" customWidth="1"/>
    <col min="1322" max="1322" width="7.5703125" style="60"/>
    <col min="1323" max="1323" width="30.42578125" style="60" customWidth="1"/>
    <col min="1324" max="1324" width="7.5703125" style="60" customWidth="1"/>
    <col min="1325" max="1541" width="7.5703125" style="60"/>
    <col min="1542" max="1542" width="11.42578125" style="60" customWidth="1"/>
    <col min="1543" max="1550" width="7.5703125" style="60"/>
    <col min="1551" max="1551" width="9.140625" style="60" customWidth="1"/>
    <col min="1552" max="1552" width="9.28515625" style="60" customWidth="1"/>
    <col min="1553" max="1553" width="8.7109375" style="60" customWidth="1"/>
    <col min="1554" max="1554" width="9.28515625" style="60" customWidth="1"/>
    <col min="1555" max="1558" width="10.140625" style="60" customWidth="1"/>
    <col min="1559" max="1559" width="9" style="60" customWidth="1"/>
    <col min="1560" max="1561" width="6.7109375" style="60" customWidth="1"/>
    <col min="1562" max="1569" width="7.5703125" style="60"/>
    <col min="1570" max="1570" width="8.140625" style="60" bestFit="1" customWidth="1"/>
    <col min="1571" max="1571" width="7.5703125" style="60"/>
    <col min="1572" max="1572" width="14.42578125" style="60" bestFit="1" customWidth="1"/>
    <col min="1573" max="1577" width="7.5703125" style="60" customWidth="1"/>
    <col min="1578" max="1578" width="7.5703125" style="60"/>
    <col min="1579" max="1579" width="30.42578125" style="60" customWidth="1"/>
    <col min="1580" max="1580" width="7.5703125" style="60" customWidth="1"/>
    <col min="1581" max="1797" width="7.5703125" style="60"/>
    <col min="1798" max="1798" width="11.42578125" style="60" customWidth="1"/>
    <col min="1799" max="1806" width="7.5703125" style="60"/>
    <col min="1807" max="1807" width="9.140625" style="60" customWidth="1"/>
    <col min="1808" max="1808" width="9.28515625" style="60" customWidth="1"/>
    <col min="1809" max="1809" width="8.7109375" style="60" customWidth="1"/>
    <col min="1810" max="1810" width="9.28515625" style="60" customWidth="1"/>
    <col min="1811" max="1814" width="10.140625" style="60" customWidth="1"/>
    <col min="1815" max="1815" width="9" style="60" customWidth="1"/>
    <col min="1816" max="1817" width="6.7109375" style="60" customWidth="1"/>
    <col min="1818" max="1825" width="7.5703125" style="60"/>
    <col min="1826" max="1826" width="8.140625" style="60" bestFit="1" customWidth="1"/>
    <col min="1827" max="1827" width="7.5703125" style="60"/>
    <col min="1828" max="1828" width="14.42578125" style="60" bestFit="1" customWidth="1"/>
    <col min="1829" max="1833" width="7.5703125" style="60" customWidth="1"/>
    <col min="1834" max="1834" width="7.5703125" style="60"/>
    <col min="1835" max="1835" width="30.42578125" style="60" customWidth="1"/>
    <col min="1836" max="1836" width="7.5703125" style="60" customWidth="1"/>
    <col min="1837" max="2053" width="7.5703125" style="60"/>
    <col min="2054" max="2054" width="11.42578125" style="60" customWidth="1"/>
    <col min="2055" max="2062" width="7.5703125" style="60"/>
    <col min="2063" max="2063" width="9.140625" style="60" customWidth="1"/>
    <col min="2064" max="2064" width="9.28515625" style="60" customWidth="1"/>
    <col min="2065" max="2065" width="8.7109375" style="60" customWidth="1"/>
    <col min="2066" max="2066" width="9.28515625" style="60" customWidth="1"/>
    <col min="2067" max="2070" width="10.140625" style="60" customWidth="1"/>
    <col min="2071" max="2071" width="9" style="60" customWidth="1"/>
    <col min="2072" max="2073" width="6.7109375" style="60" customWidth="1"/>
    <col min="2074" max="2081" width="7.5703125" style="60"/>
    <col min="2082" max="2082" width="8.140625" style="60" bestFit="1" customWidth="1"/>
    <col min="2083" max="2083" width="7.5703125" style="60"/>
    <col min="2084" max="2084" width="14.42578125" style="60" bestFit="1" customWidth="1"/>
    <col min="2085" max="2089" width="7.5703125" style="60" customWidth="1"/>
    <col min="2090" max="2090" width="7.5703125" style="60"/>
    <col min="2091" max="2091" width="30.42578125" style="60" customWidth="1"/>
    <col min="2092" max="2092" width="7.5703125" style="60" customWidth="1"/>
    <col min="2093" max="2309" width="7.5703125" style="60"/>
    <col min="2310" max="2310" width="11.42578125" style="60" customWidth="1"/>
    <col min="2311" max="2318" width="7.5703125" style="60"/>
    <col min="2319" max="2319" width="9.140625" style="60" customWidth="1"/>
    <col min="2320" max="2320" width="9.28515625" style="60" customWidth="1"/>
    <col min="2321" max="2321" width="8.7109375" style="60" customWidth="1"/>
    <col min="2322" max="2322" width="9.28515625" style="60" customWidth="1"/>
    <col min="2323" max="2326" width="10.140625" style="60" customWidth="1"/>
    <col min="2327" max="2327" width="9" style="60" customWidth="1"/>
    <col min="2328" max="2329" width="6.7109375" style="60" customWidth="1"/>
    <col min="2330" max="2337" width="7.5703125" style="60"/>
    <col min="2338" max="2338" width="8.140625" style="60" bestFit="1" customWidth="1"/>
    <col min="2339" max="2339" width="7.5703125" style="60"/>
    <col min="2340" max="2340" width="14.42578125" style="60" bestFit="1" customWidth="1"/>
    <col min="2341" max="2345" width="7.5703125" style="60" customWidth="1"/>
    <col min="2346" max="2346" width="7.5703125" style="60"/>
    <col min="2347" max="2347" width="30.42578125" style="60" customWidth="1"/>
    <col min="2348" max="2348" width="7.5703125" style="60" customWidth="1"/>
    <col min="2349" max="2565" width="7.5703125" style="60"/>
    <col min="2566" max="2566" width="11.42578125" style="60" customWidth="1"/>
    <col min="2567" max="2574" width="7.5703125" style="60"/>
    <col min="2575" max="2575" width="9.140625" style="60" customWidth="1"/>
    <col min="2576" max="2576" width="9.28515625" style="60" customWidth="1"/>
    <col min="2577" max="2577" width="8.7109375" style="60" customWidth="1"/>
    <col min="2578" max="2578" width="9.28515625" style="60" customWidth="1"/>
    <col min="2579" max="2582" width="10.140625" style="60" customWidth="1"/>
    <col min="2583" max="2583" width="9" style="60" customWidth="1"/>
    <col min="2584" max="2585" width="6.7109375" style="60" customWidth="1"/>
    <col min="2586" max="2593" width="7.5703125" style="60"/>
    <col min="2594" max="2594" width="8.140625" style="60" bestFit="1" customWidth="1"/>
    <col min="2595" max="2595" width="7.5703125" style="60"/>
    <col min="2596" max="2596" width="14.42578125" style="60" bestFit="1" customWidth="1"/>
    <col min="2597" max="2601" width="7.5703125" style="60" customWidth="1"/>
    <col min="2602" max="2602" width="7.5703125" style="60"/>
    <col min="2603" max="2603" width="30.42578125" style="60" customWidth="1"/>
    <col min="2604" max="2604" width="7.5703125" style="60" customWidth="1"/>
    <col min="2605" max="2821" width="7.5703125" style="60"/>
    <col min="2822" max="2822" width="11.42578125" style="60" customWidth="1"/>
    <col min="2823" max="2830" width="7.5703125" style="60"/>
    <col min="2831" max="2831" width="9.140625" style="60" customWidth="1"/>
    <col min="2832" max="2832" width="9.28515625" style="60" customWidth="1"/>
    <col min="2833" max="2833" width="8.7109375" style="60" customWidth="1"/>
    <col min="2834" max="2834" width="9.28515625" style="60" customWidth="1"/>
    <col min="2835" max="2838" width="10.140625" style="60" customWidth="1"/>
    <col min="2839" max="2839" width="9" style="60" customWidth="1"/>
    <col min="2840" max="2841" width="6.7109375" style="60" customWidth="1"/>
    <col min="2842" max="2849" width="7.5703125" style="60"/>
    <col min="2850" max="2850" width="8.140625" style="60" bestFit="1" customWidth="1"/>
    <col min="2851" max="2851" width="7.5703125" style="60"/>
    <col min="2852" max="2852" width="14.42578125" style="60" bestFit="1" customWidth="1"/>
    <col min="2853" max="2857" width="7.5703125" style="60" customWidth="1"/>
    <col min="2858" max="2858" width="7.5703125" style="60"/>
    <col min="2859" max="2859" width="30.42578125" style="60" customWidth="1"/>
    <col min="2860" max="2860" width="7.5703125" style="60" customWidth="1"/>
    <col min="2861" max="3077" width="7.5703125" style="60"/>
    <col min="3078" max="3078" width="11.42578125" style="60" customWidth="1"/>
    <col min="3079" max="3086" width="7.5703125" style="60"/>
    <col min="3087" max="3087" width="9.140625" style="60" customWidth="1"/>
    <col min="3088" max="3088" width="9.28515625" style="60" customWidth="1"/>
    <col min="3089" max="3089" width="8.7109375" style="60" customWidth="1"/>
    <col min="3090" max="3090" width="9.28515625" style="60" customWidth="1"/>
    <col min="3091" max="3094" width="10.140625" style="60" customWidth="1"/>
    <col min="3095" max="3095" width="9" style="60" customWidth="1"/>
    <col min="3096" max="3097" width="6.7109375" style="60" customWidth="1"/>
    <col min="3098" max="3105" width="7.5703125" style="60"/>
    <col min="3106" max="3106" width="8.140625" style="60" bestFit="1" customWidth="1"/>
    <col min="3107" max="3107" width="7.5703125" style="60"/>
    <col min="3108" max="3108" width="14.42578125" style="60" bestFit="1" customWidth="1"/>
    <col min="3109" max="3113" width="7.5703125" style="60" customWidth="1"/>
    <col min="3114" max="3114" width="7.5703125" style="60"/>
    <col min="3115" max="3115" width="30.42578125" style="60" customWidth="1"/>
    <col min="3116" max="3116" width="7.5703125" style="60" customWidth="1"/>
    <col min="3117" max="3333" width="7.5703125" style="60"/>
    <col min="3334" max="3334" width="11.42578125" style="60" customWidth="1"/>
    <col min="3335" max="3342" width="7.5703125" style="60"/>
    <col min="3343" max="3343" width="9.140625" style="60" customWidth="1"/>
    <col min="3344" max="3344" width="9.28515625" style="60" customWidth="1"/>
    <col min="3345" max="3345" width="8.7109375" style="60" customWidth="1"/>
    <col min="3346" max="3346" width="9.28515625" style="60" customWidth="1"/>
    <col min="3347" max="3350" width="10.140625" style="60" customWidth="1"/>
    <col min="3351" max="3351" width="9" style="60" customWidth="1"/>
    <col min="3352" max="3353" width="6.7109375" style="60" customWidth="1"/>
    <col min="3354" max="3361" width="7.5703125" style="60"/>
    <col min="3362" max="3362" width="8.140625" style="60" bestFit="1" customWidth="1"/>
    <col min="3363" max="3363" width="7.5703125" style="60"/>
    <col min="3364" max="3364" width="14.42578125" style="60" bestFit="1" customWidth="1"/>
    <col min="3365" max="3369" width="7.5703125" style="60" customWidth="1"/>
    <col min="3370" max="3370" width="7.5703125" style="60"/>
    <col min="3371" max="3371" width="30.42578125" style="60" customWidth="1"/>
    <col min="3372" max="3372" width="7.5703125" style="60" customWidth="1"/>
    <col min="3373" max="3589" width="7.5703125" style="60"/>
    <col min="3590" max="3590" width="11.42578125" style="60" customWidth="1"/>
    <col min="3591" max="3598" width="7.5703125" style="60"/>
    <col min="3599" max="3599" width="9.140625" style="60" customWidth="1"/>
    <col min="3600" max="3600" width="9.28515625" style="60" customWidth="1"/>
    <col min="3601" max="3601" width="8.7109375" style="60" customWidth="1"/>
    <col min="3602" max="3602" width="9.28515625" style="60" customWidth="1"/>
    <col min="3603" max="3606" width="10.140625" style="60" customWidth="1"/>
    <col min="3607" max="3607" width="9" style="60" customWidth="1"/>
    <col min="3608" max="3609" width="6.7109375" style="60" customWidth="1"/>
    <col min="3610" max="3617" width="7.5703125" style="60"/>
    <col min="3618" max="3618" width="8.140625" style="60" bestFit="1" customWidth="1"/>
    <col min="3619" max="3619" width="7.5703125" style="60"/>
    <col min="3620" max="3620" width="14.42578125" style="60" bestFit="1" customWidth="1"/>
    <col min="3621" max="3625" width="7.5703125" style="60" customWidth="1"/>
    <col min="3626" max="3626" width="7.5703125" style="60"/>
    <col min="3627" max="3627" width="30.42578125" style="60" customWidth="1"/>
    <col min="3628" max="3628" width="7.5703125" style="60" customWidth="1"/>
    <col min="3629" max="3845" width="7.5703125" style="60"/>
    <col min="3846" max="3846" width="11.42578125" style="60" customWidth="1"/>
    <col min="3847" max="3854" width="7.5703125" style="60"/>
    <col min="3855" max="3855" width="9.140625" style="60" customWidth="1"/>
    <col min="3856" max="3856" width="9.28515625" style="60" customWidth="1"/>
    <col min="3857" max="3857" width="8.7109375" style="60" customWidth="1"/>
    <col min="3858" max="3858" width="9.28515625" style="60" customWidth="1"/>
    <col min="3859" max="3862" width="10.140625" style="60" customWidth="1"/>
    <col min="3863" max="3863" width="9" style="60" customWidth="1"/>
    <col min="3864" max="3865" width="6.7109375" style="60" customWidth="1"/>
    <col min="3866" max="3873" width="7.5703125" style="60"/>
    <col min="3874" max="3874" width="8.140625" style="60" bestFit="1" customWidth="1"/>
    <col min="3875" max="3875" width="7.5703125" style="60"/>
    <col min="3876" max="3876" width="14.42578125" style="60" bestFit="1" customWidth="1"/>
    <col min="3877" max="3881" width="7.5703125" style="60" customWidth="1"/>
    <col min="3882" max="3882" width="7.5703125" style="60"/>
    <col min="3883" max="3883" width="30.42578125" style="60" customWidth="1"/>
    <col min="3884" max="3884" width="7.5703125" style="60" customWidth="1"/>
    <col min="3885" max="4101" width="7.5703125" style="60"/>
    <col min="4102" max="4102" width="11.42578125" style="60" customWidth="1"/>
    <col min="4103" max="4110" width="7.5703125" style="60"/>
    <col min="4111" max="4111" width="9.140625" style="60" customWidth="1"/>
    <col min="4112" max="4112" width="9.28515625" style="60" customWidth="1"/>
    <col min="4113" max="4113" width="8.7109375" style="60" customWidth="1"/>
    <col min="4114" max="4114" width="9.28515625" style="60" customWidth="1"/>
    <col min="4115" max="4118" width="10.140625" style="60" customWidth="1"/>
    <col min="4119" max="4119" width="9" style="60" customWidth="1"/>
    <col min="4120" max="4121" width="6.7109375" style="60" customWidth="1"/>
    <col min="4122" max="4129" width="7.5703125" style="60"/>
    <col min="4130" max="4130" width="8.140625" style="60" bestFit="1" customWidth="1"/>
    <col min="4131" max="4131" width="7.5703125" style="60"/>
    <col min="4132" max="4132" width="14.42578125" style="60" bestFit="1" customWidth="1"/>
    <col min="4133" max="4137" width="7.5703125" style="60" customWidth="1"/>
    <col min="4138" max="4138" width="7.5703125" style="60"/>
    <col min="4139" max="4139" width="30.42578125" style="60" customWidth="1"/>
    <col min="4140" max="4140" width="7.5703125" style="60" customWidth="1"/>
    <col min="4141" max="4357" width="7.5703125" style="60"/>
    <col min="4358" max="4358" width="11.42578125" style="60" customWidth="1"/>
    <col min="4359" max="4366" width="7.5703125" style="60"/>
    <col min="4367" max="4367" width="9.140625" style="60" customWidth="1"/>
    <col min="4368" max="4368" width="9.28515625" style="60" customWidth="1"/>
    <col min="4369" max="4369" width="8.7109375" style="60" customWidth="1"/>
    <col min="4370" max="4370" width="9.28515625" style="60" customWidth="1"/>
    <col min="4371" max="4374" width="10.140625" style="60" customWidth="1"/>
    <col min="4375" max="4375" width="9" style="60" customWidth="1"/>
    <col min="4376" max="4377" width="6.7109375" style="60" customWidth="1"/>
    <col min="4378" max="4385" width="7.5703125" style="60"/>
    <col min="4386" max="4386" width="8.140625" style="60" bestFit="1" customWidth="1"/>
    <col min="4387" max="4387" width="7.5703125" style="60"/>
    <col min="4388" max="4388" width="14.42578125" style="60" bestFit="1" customWidth="1"/>
    <col min="4389" max="4393" width="7.5703125" style="60" customWidth="1"/>
    <col min="4394" max="4394" width="7.5703125" style="60"/>
    <col min="4395" max="4395" width="30.42578125" style="60" customWidth="1"/>
    <col min="4396" max="4396" width="7.5703125" style="60" customWidth="1"/>
    <col min="4397" max="4613" width="7.5703125" style="60"/>
    <col min="4614" max="4614" width="11.42578125" style="60" customWidth="1"/>
    <col min="4615" max="4622" width="7.5703125" style="60"/>
    <col min="4623" max="4623" width="9.140625" style="60" customWidth="1"/>
    <col min="4624" max="4624" width="9.28515625" style="60" customWidth="1"/>
    <col min="4625" max="4625" width="8.7109375" style="60" customWidth="1"/>
    <col min="4626" max="4626" width="9.28515625" style="60" customWidth="1"/>
    <col min="4627" max="4630" width="10.140625" style="60" customWidth="1"/>
    <col min="4631" max="4631" width="9" style="60" customWidth="1"/>
    <col min="4632" max="4633" width="6.7109375" style="60" customWidth="1"/>
    <col min="4634" max="4641" width="7.5703125" style="60"/>
    <col min="4642" max="4642" width="8.140625" style="60" bestFit="1" customWidth="1"/>
    <col min="4643" max="4643" width="7.5703125" style="60"/>
    <col min="4644" max="4644" width="14.42578125" style="60" bestFit="1" customWidth="1"/>
    <col min="4645" max="4649" width="7.5703125" style="60" customWidth="1"/>
    <col min="4650" max="4650" width="7.5703125" style="60"/>
    <col min="4651" max="4651" width="30.42578125" style="60" customWidth="1"/>
    <col min="4652" max="4652" width="7.5703125" style="60" customWidth="1"/>
    <col min="4653" max="4869" width="7.5703125" style="60"/>
    <col min="4870" max="4870" width="11.42578125" style="60" customWidth="1"/>
    <col min="4871" max="4878" width="7.5703125" style="60"/>
    <col min="4879" max="4879" width="9.140625" style="60" customWidth="1"/>
    <col min="4880" max="4880" width="9.28515625" style="60" customWidth="1"/>
    <col min="4881" max="4881" width="8.7109375" style="60" customWidth="1"/>
    <col min="4882" max="4882" width="9.28515625" style="60" customWidth="1"/>
    <col min="4883" max="4886" width="10.140625" style="60" customWidth="1"/>
    <col min="4887" max="4887" width="9" style="60" customWidth="1"/>
    <col min="4888" max="4889" width="6.7109375" style="60" customWidth="1"/>
    <col min="4890" max="4897" width="7.5703125" style="60"/>
    <col min="4898" max="4898" width="8.140625" style="60" bestFit="1" customWidth="1"/>
    <col min="4899" max="4899" width="7.5703125" style="60"/>
    <col min="4900" max="4900" width="14.42578125" style="60" bestFit="1" customWidth="1"/>
    <col min="4901" max="4905" width="7.5703125" style="60" customWidth="1"/>
    <col min="4906" max="4906" width="7.5703125" style="60"/>
    <col min="4907" max="4907" width="30.42578125" style="60" customWidth="1"/>
    <col min="4908" max="4908" width="7.5703125" style="60" customWidth="1"/>
    <col min="4909" max="5125" width="7.5703125" style="60"/>
    <col min="5126" max="5126" width="11.42578125" style="60" customWidth="1"/>
    <col min="5127" max="5134" width="7.5703125" style="60"/>
    <col min="5135" max="5135" width="9.140625" style="60" customWidth="1"/>
    <col min="5136" max="5136" width="9.28515625" style="60" customWidth="1"/>
    <col min="5137" max="5137" width="8.7109375" style="60" customWidth="1"/>
    <col min="5138" max="5138" width="9.28515625" style="60" customWidth="1"/>
    <col min="5139" max="5142" width="10.140625" style="60" customWidth="1"/>
    <col min="5143" max="5143" width="9" style="60" customWidth="1"/>
    <col min="5144" max="5145" width="6.7109375" style="60" customWidth="1"/>
    <col min="5146" max="5153" width="7.5703125" style="60"/>
    <col min="5154" max="5154" width="8.140625" style="60" bestFit="1" customWidth="1"/>
    <col min="5155" max="5155" width="7.5703125" style="60"/>
    <col min="5156" max="5156" width="14.42578125" style="60" bestFit="1" customWidth="1"/>
    <col min="5157" max="5161" width="7.5703125" style="60" customWidth="1"/>
    <col min="5162" max="5162" width="7.5703125" style="60"/>
    <col min="5163" max="5163" width="30.42578125" style="60" customWidth="1"/>
    <col min="5164" max="5164" width="7.5703125" style="60" customWidth="1"/>
    <col min="5165" max="5381" width="7.5703125" style="60"/>
    <col min="5382" max="5382" width="11.42578125" style="60" customWidth="1"/>
    <col min="5383" max="5390" width="7.5703125" style="60"/>
    <col min="5391" max="5391" width="9.140625" style="60" customWidth="1"/>
    <col min="5392" max="5392" width="9.28515625" style="60" customWidth="1"/>
    <col min="5393" max="5393" width="8.7109375" style="60" customWidth="1"/>
    <col min="5394" max="5394" width="9.28515625" style="60" customWidth="1"/>
    <col min="5395" max="5398" width="10.140625" style="60" customWidth="1"/>
    <col min="5399" max="5399" width="9" style="60" customWidth="1"/>
    <col min="5400" max="5401" width="6.7109375" style="60" customWidth="1"/>
    <col min="5402" max="5409" width="7.5703125" style="60"/>
    <col min="5410" max="5410" width="8.140625" style="60" bestFit="1" customWidth="1"/>
    <col min="5411" max="5411" width="7.5703125" style="60"/>
    <col min="5412" max="5412" width="14.42578125" style="60" bestFit="1" customWidth="1"/>
    <col min="5413" max="5417" width="7.5703125" style="60" customWidth="1"/>
    <col min="5418" max="5418" width="7.5703125" style="60"/>
    <col min="5419" max="5419" width="30.42578125" style="60" customWidth="1"/>
    <col min="5420" max="5420" width="7.5703125" style="60" customWidth="1"/>
    <col min="5421" max="5637" width="7.5703125" style="60"/>
    <col min="5638" max="5638" width="11.42578125" style="60" customWidth="1"/>
    <col min="5639" max="5646" width="7.5703125" style="60"/>
    <col min="5647" max="5647" width="9.140625" style="60" customWidth="1"/>
    <col min="5648" max="5648" width="9.28515625" style="60" customWidth="1"/>
    <col min="5649" max="5649" width="8.7109375" style="60" customWidth="1"/>
    <col min="5650" max="5650" width="9.28515625" style="60" customWidth="1"/>
    <col min="5651" max="5654" width="10.140625" style="60" customWidth="1"/>
    <col min="5655" max="5655" width="9" style="60" customWidth="1"/>
    <col min="5656" max="5657" width="6.7109375" style="60" customWidth="1"/>
    <col min="5658" max="5665" width="7.5703125" style="60"/>
    <col min="5666" max="5666" width="8.140625" style="60" bestFit="1" customWidth="1"/>
    <col min="5667" max="5667" width="7.5703125" style="60"/>
    <col min="5668" max="5668" width="14.42578125" style="60" bestFit="1" customWidth="1"/>
    <col min="5669" max="5673" width="7.5703125" style="60" customWidth="1"/>
    <col min="5674" max="5674" width="7.5703125" style="60"/>
    <col min="5675" max="5675" width="30.42578125" style="60" customWidth="1"/>
    <col min="5676" max="5676" width="7.5703125" style="60" customWidth="1"/>
    <col min="5677" max="5893" width="7.5703125" style="60"/>
    <col min="5894" max="5894" width="11.42578125" style="60" customWidth="1"/>
    <col min="5895" max="5902" width="7.5703125" style="60"/>
    <col min="5903" max="5903" width="9.140625" style="60" customWidth="1"/>
    <col min="5904" max="5904" width="9.28515625" style="60" customWidth="1"/>
    <col min="5905" max="5905" width="8.7109375" style="60" customWidth="1"/>
    <col min="5906" max="5906" width="9.28515625" style="60" customWidth="1"/>
    <col min="5907" max="5910" width="10.140625" style="60" customWidth="1"/>
    <col min="5911" max="5911" width="9" style="60" customWidth="1"/>
    <col min="5912" max="5913" width="6.7109375" style="60" customWidth="1"/>
    <col min="5914" max="5921" width="7.5703125" style="60"/>
    <col min="5922" max="5922" width="8.140625" style="60" bestFit="1" customWidth="1"/>
    <col min="5923" max="5923" width="7.5703125" style="60"/>
    <col min="5924" max="5924" width="14.42578125" style="60" bestFit="1" customWidth="1"/>
    <col min="5925" max="5929" width="7.5703125" style="60" customWidth="1"/>
    <col min="5930" max="5930" width="7.5703125" style="60"/>
    <col min="5931" max="5931" width="30.42578125" style="60" customWidth="1"/>
    <col min="5932" max="5932" width="7.5703125" style="60" customWidth="1"/>
    <col min="5933" max="6149" width="7.5703125" style="60"/>
    <col min="6150" max="6150" width="11.42578125" style="60" customWidth="1"/>
    <col min="6151" max="6158" width="7.5703125" style="60"/>
    <col min="6159" max="6159" width="9.140625" style="60" customWidth="1"/>
    <col min="6160" max="6160" width="9.28515625" style="60" customWidth="1"/>
    <col min="6161" max="6161" width="8.7109375" style="60" customWidth="1"/>
    <col min="6162" max="6162" width="9.28515625" style="60" customWidth="1"/>
    <col min="6163" max="6166" width="10.140625" style="60" customWidth="1"/>
    <col min="6167" max="6167" width="9" style="60" customWidth="1"/>
    <col min="6168" max="6169" width="6.7109375" style="60" customWidth="1"/>
    <col min="6170" max="6177" width="7.5703125" style="60"/>
    <col min="6178" max="6178" width="8.140625" style="60" bestFit="1" customWidth="1"/>
    <col min="6179" max="6179" width="7.5703125" style="60"/>
    <col min="6180" max="6180" width="14.42578125" style="60" bestFit="1" customWidth="1"/>
    <col min="6181" max="6185" width="7.5703125" style="60" customWidth="1"/>
    <col min="6186" max="6186" width="7.5703125" style="60"/>
    <col min="6187" max="6187" width="30.42578125" style="60" customWidth="1"/>
    <col min="6188" max="6188" width="7.5703125" style="60" customWidth="1"/>
    <col min="6189" max="6405" width="7.5703125" style="60"/>
    <col min="6406" max="6406" width="11.42578125" style="60" customWidth="1"/>
    <col min="6407" max="6414" width="7.5703125" style="60"/>
    <col min="6415" max="6415" width="9.140625" style="60" customWidth="1"/>
    <col min="6416" max="6416" width="9.28515625" style="60" customWidth="1"/>
    <col min="6417" max="6417" width="8.7109375" style="60" customWidth="1"/>
    <col min="6418" max="6418" width="9.28515625" style="60" customWidth="1"/>
    <col min="6419" max="6422" width="10.140625" style="60" customWidth="1"/>
    <col min="6423" max="6423" width="9" style="60" customWidth="1"/>
    <col min="6424" max="6425" width="6.7109375" style="60" customWidth="1"/>
    <col min="6426" max="6433" width="7.5703125" style="60"/>
    <col min="6434" max="6434" width="8.140625" style="60" bestFit="1" customWidth="1"/>
    <col min="6435" max="6435" width="7.5703125" style="60"/>
    <col min="6436" max="6436" width="14.42578125" style="60" bestFit="1" customWidth="1"/>
    <col min="6437" max="6441" width="7.5703125" style="60" customWidth="1"/>
    <col min="6442" max="6442" width="7.5703125" style="60"/>
    <col min="6443" max="6443" width="30.42578125" style="60" customWidth="1"/>
    <col min="6444" max="6444" width="7.5703125" style="60" customWidth="1"/>
    <col min="6445" max="6661" width="7.5703125" style="60"/>
    <col min="6662" max="6662" width="11.42578125" style="60" customWidth="1"/>
    <col min="6663" max="6670" width="7.5703125" style="60"/>
    <col min="6671" max="6671" width="9.140625" style="60" customWidth="1"/>
    <col min="6672" max="6672" width="9.28515625" style="60" customWidth="1"/>
    <col min="6673" max="6673" width="8.7109375" style="60" customWidth="1"/>
    <col min="6674" max="6674" width="9.28515625" style="60" customWidth="1"/>
    <col min="6675" max="6678" width="10.140625" style="60" customWidth="1"/>
    <col min="6679" max="6679" width="9" style="60" customWidth="1"/>
    <col min="6680" max="6681" width="6.7109375" style="60" customWidth="1"/>
    <col min="6682" max="6689" width="7.5703125" style="60"/>
    <col min="6690" max="6690" width="8.140625" style="60" bestFit="1" customWidth="1"/>
    <col min="6691" max="6691" width="7.5703125" style="60"/>
    <col min="6692" max="6692" width="14.42578125" style="60" bestFit="1" customWidth="1"/>
    <col min="6693" max="6697" width="7.5703125" style="60" customWidth="1"/>
    <col min="6698" max="6698" width="7.5703125" style="60"/>
    <col min="6699" max="6699" width="30.42578125" style="60" customWidth="1"/>
    <col min="6700" max="6700" width="7.5703125" style="60" customWidth="1"/>
    <col min="6701" max="6917" width="7.5703125" style="60"/>
    <col min="6918" max="6918" width="11.42578125" style="60" customWidth="1"/>
    <col min="6919" max="6926" width="7.5703125" style="60"/>
    <col min="6927" max="6927" width="9.140625" style="60" customWidth="1"/>
    <col min="6928" max="6928" width="9.28515625" style="60" customWidth="1"/>
    <col min="6929" max="6929" width="8.7109375" style="60" customWidth="1"/>
    <col min="6930" max="6930" width="9.28515625" style="60" customWidth="1"/>
    <col min="6931" max="6934" width="10.140625" style="60" customWidth="1"/>
    <col min="6935" max="6935" width="9" style="60" customWidth="1"/>
    <col min="6936" max="6937" width="6.7109375" style="60" customWidth="1"/>
    <col min="6938" max="6945" width="7.5703125" style="60"/>
    <col min="6946" max="6946" width="8.140625" style="60" bestFit="1" customWidth="1"/>
    <col min="6947" max="6947" width="7.5703125" style="60"/>
    <col min="6948" max="6948" width="14.42578125" style="60" bestFit="1" customWidth="1"/>
    <col min="6949" max="6953" width="7.5703125" style="60" customWidth="1"/>
    <col min="6954" max="6954" width="7.5703125" style="60"/>
    <col min="6955" max="6955" width="30.42578125" style="60" customWidth="1"/>
    <col min="6956" max="6956" width="7.5703125" style="60" customWidth="1"/>
    <col min="6957" max="7173" width="7.5703125" style="60"/>
    <col min="7174" max="7174" width="11.42578125" style="60" customWidth="1"/>
    <col min="7175" max="7182" width="7.5703125" style="60"/>
    <col min="7183" max="7183" width="9.140625" style="60" customWidth="1"/>
    <col min="7184" max="7184" width="9.28515625" style="60" customWidth="1"/>
    <col min="7185" max="7185" width="8.7109375" style="60" customWidth="1"/>
    <col min="7186" max="7186" width="9.28515625" style="60" customWidth="1"/>
    <col min="7187" max="7190" width="10.140625" style="60" customWidth="1"/>
    <col min="7191" max="7191" width="9" style="60" customWidth="1"/>
    <col min="7192" max="7193" width="6.7109375" style="60" customWidth="1"/>
    <col min="7194" max="7201" width="7.5703125" style="60"/>
    <col min="7202" max="7202" width="8.140625" style="60" bestFit="1" customWidth="1"/>
    <col min="7203" max="7203" width="7.5703125" style="60"/>
    <col min="7204" max="7204" width="14.42578125" style="60" bestFit="1" customWidth="1"/>
    <col min="7205" max="7209" width="7.5703125" style="60" customWidth="1"/>
    <col min="7210" max="7210" width="7.5703125" style="60"/>
    <col min="7211" max="7211" width="30.42578125" style="60" customWidth="1"/>
    <col min="7212" max="7212" width="7.5703125" style="60" customWidth="1"/>
    <col min="7213" max="7429" width="7.5703125" style="60"/>
    <col min="7430" max="7430" width="11.42578125" style="60" customWidth="1"/>
    <col min="7431" max="7438" width="7.5703125" style="60"/>
    <col min="7439" max="7439" width="9.140625" style="60" customWidth="1"/>
    <col min="7440" max="7440" width="9.28515625" style="60" customWidth="1"/>
    <col min="7441" max="7441" width="8.7109375" style="60" customWidth="1"/>
    <col min="7442" max="7442" width="9.28515625" style="60" customWidth="1"/>
    <col min="7443" max="7446" width="10.140625" style="60" customWidth="1"/>
    <col min="7447" max="7447" width="9" style="60" customWidth="1"/>
    <col min="7448" max="7449" width="6.7109375" style="60" customWidth="1"/>
    <col min="7450" max="7457" width="7.5703125" style="60"/>
    <col min="7458" max="7458" width="8.140625" style="60" bestFit="1" customWidth="1"/>
    <col min="7459" max="7459" width="7.5703125" style="60"/>
    <col min="7460" max="7460" width="14.42578125" style="60" bestFit="1" customWidth="1"/>
    <col min="7461" max="7465" width="7.5703125" style="60" customWidth="1"/>
    <col min="7466" max="7466" width="7.5703125" style="60"/>
    <col min="7467" max="7467" width="30.42578125" style="60" customWidth="1"/>
    <col min="7468" max="7468" width="7.5703125" style="60" customWidth="1"/>
    <col min="7469" max="7685" width="7.5703125" style="60"/>
    <col min="7686" max="7686" width="11.42578125" style="60" customWidth="1"/>
    <col min="7687" max="7694" width="7.5703125" style="60"/>
    <col min="7695" max="7695" width="9.140625" style="60" customWidth="1"/>
    <col min="7696" max="7696" width="9.28515625" style="60" customWidth="1"/>
    <col min="7697" max="7697" width="8.7109375" style="60" customWidth="1"/>
    <col min="7698" max="7698" width="9.28515625" style="60" customWidth="1"/>
    <col min="7699" max="7702" width="10.140625" style="60" customWidth="1"/>
    <col min="7703" max="7703" width="9" style="60" customWidth="1"/>
    <col min="7704" max="7705" width="6.7109375" style="60" customWidth="1"/>
    <col min="7706" max="7713" width="7.5703125" style="60"/>
    <col min="7714" max="7714" width="8.140625" style="60" bestFit="1" customWidth="1"/>
    <col min="7715" max="7715" width="7.5703125" style="60"/>
    <col min="7716" max="7716" width="14.42578125" style="60" bestFit="1" customWidth="1"/>
    <col min="7717" max="7721" width="7.5703125" style="60" customWidth="1"/>
    <col min="7722" max="7722" width="7.5703125" style="60"/>
    <col min="7723" max="7723" width="30.42578125" style="60" customWidth="1"/>
    <col min="7724" max="7724" width="7.5703125" style="60" customWidth="1"/>
    <col min="7725" max="7941" width="7.5703125" style="60"/>
    <col min="7942" max="7942" width="11.42578125" style="60" customWidth="1"/>
    <col min="7943" max="7950" width="7.5703125" style="60"/>
    <col min="7951" max="7951" width="9.140625" style="60" customWidth="1"/>
    <col min="7952" max="7952" width="9.28515625" style="60" customWidth="1"/>
    <col min="7953" max="7953" width="8.7109375" style="60" customWidth="1"/>
    <col min="7954" max="7954" width="9.28515625" style="60" customWidth="1"/>
    <col min="7955" max="7958" width="10.140625" style="60" customWidth="1"/>
    <col min="7959" max="7959" width="9" style="60" customWidth="1"/>
    <col min="7960" max="7961" width="6.7109375" style="60" customWidth="1"/>
    <col min="7962" max="7969" width="7.5703125" style="60"/>
    <col min="7970" max="7970" width="8.140625" style="60" bestFit="1" customWidth="1"/>
    <col min="7971" max="7971" width="7.5703125" style="60"/>
    <col min="7972" max="7972" width="14.42578125" style="60" bestFit="1" customWidth="1"/>
    <col min="7973" max="7977" width="7.5703125" style="60" customWidth="1"/>
    <col min="7978" max="7978" width="7.5703125" style="60"/>
    <col min="7979" max="7979" width="30.42578125" style="60" customWidth="1"/>
    <col min="7980" max="7980" width="7.5703125" style="60" customWidth="1"/>
    <col min="7981" max="8197" width="7.5703125" style="60"/>
    <col min="8198" max="8198" width="11.42578125" style="60" customWidth="1"/>
    <col min="8199" max="8206" width="7.5703125" style="60"/>
    <col min="8207" max="8207" width="9.140625" style="60" customWidth="1"/>
    <col min="8208" max="8208" width="9.28515625" style="60" customWidth="1"/>
    <col min="8209" max="8209" width="8.7109375" style="60" customWidth="1"/>
    <col min="8210" max="8210" width="9.28515625" style="60" customWidth="1"/>
    <col min="8211" max="8214" width="10.140625" style="60" customWidth="1"/>
    <col min="8215" max="8215" width="9" style="60" customWidth="1"/>
    <col min="8216" max="8217" width="6.7109375" style="60" customWidth="1"/>
    <col min="8218" max="8225" width="7.5703125" style="60"/>
    <col min="8226" max="8226" width="8.140625" style="60" bestFit="1" customWidth="1"/>
    <col min="8227" max="8227" width="7.5703125" style="60"/>
    <col min="8228" max="8228" width="14.42578125" style="60" bestFit="1" customWidth="1"/>
    <col min="8229" max="8233" width="7.5703125" style="60" customWidth="1"/>
    <col min="8234" max="8234" width="7.5703125" style="60"/>
    <col min="8235" max="8235" width="30.42578125" style="60" customWidth="1"/>
    <col min="8236" max="8236" width="7.5703125" style="60" customWidth="1"/>
    <col min="8237" max="8453" width="7.5703125" style="60"/>
    <col min="8454" max="8454" width="11.42578125" style="60" customWidth="1"/>
    <col min="8455" max="8462" width="7.5703125" style="60"/>
    <col min="8463" max="8463" width="9.140625" style="60" customWidth="1"/>
    <col min="8464" max="8464" width="9.28515625" style="60" customWidth="1"/>
    <col min="8465" max="8465" width="8.7109375" style="60" customWidth="1"/>
    <col min="8466" max="8466" width="9.28515625" style="60" customWidth="1"/>
    <col min="8467" max="8470" width="10.140625" style="60" customWidth="1"/>
    <col min="8471" max="8471" width="9" style="60" customWidth="1"/>
    <col min="8472" max="8473" width="6.7109375" style="60" customWidth="1"/>
    <col min="8474" max="8481" width="7.5703125" style="60"/>
    <col min="8482" max="8482" width="8.140625" style="60" bestFit="1" customWidth="1"/>
    <col min="8483" max="8483" width="7.5703125" style="60"/>
    <col min="8484" max="8484" width="14.42578125" style="60" bestFit="1" customWidth="1"/>
    <col min="8485" max="8489" width="7.5703125" style="60" customWidth="1"/>
    <col min="8490" max="8490" width="7.5703125" style="60"/>
    <col min="8491" max="8491" width="30.42578125" style="60" customWidth="1"/>
    <col min="8492" max="8492" width="7.5703125" style="60" customWidth="1"/>
    <col min="8493" max="8709" width="7.5703125" style="60"/>
    <col min="8710" max="8710" width="11.42578125" style="60" customWidth="1"/>
    <col min="8711" max="8718" width="7.5703125" style="60"/>
    <col min="8719" max="8719" width="9.140625" style="60" customWidth="1"/>
    <col min="8720" max="8720" width="9.28515625" style="60" customWidth="1"/>
    <col min="8721" max="8721" width="8.7109375" style="60" customWidth="1"/>
    <col min="8722" max="8722" width="9.28515625" style="60" customWidth="1"/>
    <col min="8723" max="8726" width="10.140625" style="60" customWidth="1"/>
    <col min="8727" max="8727" width="9" style="60" customWidth="1"/>
    <col min="8728" max="8729" width="6.7109375" style="60" customWidth="1"/>
    <col min="8730" max="8737" width="7.5703125" style="60"/>
    <col min="8738" max="8738" width="8.140625" style="60" bestFit="1" customWidth="1"/>
    <col min="8739" max="8739" width="7.5703125" style="60"/>
    <col min="8740" max="8740" width="14.42578125" style="60" bestFit="1" customWidth="1"/>
    <col min="8741" max="8745" width="7.5703125" style="60" customWidth="1"/>
    <col min="8746" max="8746" width="7.5703125" style="60"/>
    <col min="8747" max="8747" width="30.42578125" style="60" customWidth="1"/>
    <col min="8748" max="8748" width="7.5703125" style="60" customWidth="1"/>
    <col min="8749" max="8965" width="7.5703125" style="60"/>
    <col min="8966" max="8966" width="11.42578125" style="60" customWidth="1"/>
    <col min="8967" max="8974" width="7.5703125" style="60"/>
    <col min="8975" max="8975" width="9.140625" style="60" customWidth="1"/>
    <col min="8976" max="8976" width="9.28515625" style="60" customWidth="1"/>
    <col min="8977" max="8977" width="8.7109375" style="60" customWidth="1"/>
    <col min="8978" max="8978" width="9.28515625" style="60" customWidth="1"/>
    <col min="8979" max="8982" width="10.140625" style="60" customWidth="1"/>
    <col min="8983" max="8983" width="9" style="60" customWidth="1"/>
    <col min="8984" max="8985" width="6.7109375" style="60" customWidth="1"/>
    <col min="8986" max="8993" width="7.5703125" style="60"/>
    <col min="8994" max="8994" width="8.140625" style="60" bestFit="1" customWidth="1"/>
    <col min="8995" max="8995" width="7.5703125" style="60"/>
    <col min="8996" max="8996" width="14.42578125" style="60" bestFit="1" customWidth="1"/>
    <col min="8997" max="9001" width="7.5703125" style="60" customWidth="1"/>
    <col min="9002" max="9002" width="7.5703125" style="60"/>
    <col min="9003" max="9003" width="30.42578125" style="60" customWidth="1"/>
    <col min="9004" max="9004" width="7.5703125" style="60" customWidth="1"/>
    <col min="9005" max="9221" width="7.5703125" style="60"/>
    <col min="9222" max="9222" width="11.42578125" style="60" customWidth="1"/>
    <col min="9223" max="9230" width="7.5703125" style="60"/>
    <col min="9231" max="9231" width="9.140625" style="60" customWidth="1"/>
    <col min="9232" max="9232" width="9.28515625" style="60" customWidth="1"/>
    <col min="9233" max="9233" width="8.7109375" style="60" customWidth="1"/>
    <col min="9234" max="9234" width="9.28515625" style="60" customWidth="1"/>
    <col min="9235" max="9238" width="10.140625" style="60" customWidth="1"/>
    <col min="9239" max="9239" width="9" style="60" customWidth="1"/>
    <col min="9240" max="9241" width="6.7109375" style="60" customWidth="1"/>
    <col min="9242" max="9249" width="7.5703125" style="60"/>
    <col min="9250" max="9250" width="8.140625" style="60" bestFit="1" customWidth="1"/>
    <col min="9251" max="9251" width="7.5703125" style="60"/>
    <col min="9252" max="9252" width="14.42578125" style="60" bestFit="1" customWidth="1"/>
    <col min="9253" max="9257" width="7.5703125" style="60" customWidth="1"/>
    <col min="9258" max="9258" width="7.5703125" style="60"/>
    <col min="9259" max="9259" width="30.42578125" style="60" customWidth="1"/>
    <col min="9260" max="9260" width="7.5703125" style="60" customWidth="1"/>
    <col min="9261" max="9477" width="7.5703125" style="60"/>
    <col min="9478" max="9478" width="11.42578125" style="60" customWidth="1"/>
    <col min="9479" max="9486" width="7.5703125" style="60"/>
    <col min="9487" max="9487" width="9.140625" style="60" customWidth="1"/>
    <col min="9488" max="9488" width="9.28515625" style="60" customWidth="1"/>
    <col min="9489" max="9489" width="8.7109375" style="60" customWidth="1"/>
    <col min="9490" max="9490" width="9.28515625" style="60" customWidth="1"/>
    <col min="9491" max="9494" width="10.140625" style="60" customWidth="1"/>
    <col min="9495" max="9495" width="9" style="60" customWidth="1"/>
    <col min="9496" max="9497" width="6.7109375" style="60" customWidth="1"/>
    <col min="9498" max="9505" width="7.5703125" style="60"/>
    <col min="9506" max="9506" width="8.140625" style="60" bestFit="1" customWidth="1"/>
    <col min="9507" max="9507" width="7.5703125" style="60"/>
    <col min="9508" max="9508" width="14.42578125" style="60" bestFit="1" customWidth="1"/>
    <col min="9509" max="9513" width="7.5703125" style="60" customWidth="1"/>
    <col min="9514" max="9514" width="7.5703125" style="60"/>
    <col min="9515" max="9515" width="30.42578125" style="60" customWidth="1"/>
    <col min="9516" max="9516" width="7.5703125" style="60" customWidth="1"/>
    <col min="9517" max="9733" width="7.5703125" style="60"/>
    <col min="9734" max="9734" width="11.42578125" style="60" customWidth="1"/>
    <col min="9735" max="9742" width="7.5703125" style="60"/>
    <col min="9743" max="9743" width="9.140625" style="60" customWidth="1"/>
    <col min="9744" max="9744" width="9.28515625" style="60" customWidth="1"/>
    <col min="9745" max="9745" width="8.7109375" style="60" customWidth="1"/>
    <col min="9746" max="9746" width="9.28515625" style="60" customWidth="1"/>
    <col min="9747" max="9750" width="10.140625" style="60" customWidth="1"/>
    <col min="9751" max="9751" width="9" style="60" customWidth="1"/>
    <col min="9752" max="9753" width="6.7109375" style="60" customWidth="1"/>
    <col min="9754" max="9761" width="7.5703125" style="60"/>
    <col min="9762" max="9762" width="8.140625" style="60" bestFit="1" customWidth="1"/>
    <col min="9763" max="9763" width="7.5703125" style="60"/>
    <col min="9764" max="9764" width="14.42578125" style="60" bestFit="1" customWidth="1"/>
    <col min="9765" max="9769" width="7.5703125" style="60" customWidth="1"/>
    <col min="9770" max="9770" width="7.5703125" style="60"/>
    <col min="9771" max="9771" width="30.42578125" style="60" customWidth="1"/>
    <col min="9772" max="9772" width="7.5703125" style="60" customWidth="1"/>
    <col min="9773" max="9989" width="7.5703125" style="60"/>
    <col min="9990" max="9990" width="11.42578125" style="60" customWidth="1"/>
    <col min="9991" max="9998" width="7.5703125" style="60"/>
    <col min="9999" max="9999" width="9.140625" style="60" customWidth="1"/>
    <col min="10000" max="10000" width="9.28515625" style="60" customWidth="1"/>
    <col min="10001" max="10001" width="8.7109375" style="60" customWidth="1"/>
    <col min="10002" max="10002" width="9.28515625" style="60" customWidth="1"/>
    <col min="10003" max="10006" width="10.140625" style="60" customWidth="1"/>
    <col min="10007" max="10007" width="9" style="60" customWidth="1"/>
    <col min="10008" max="10009" width="6.7109375" style="60" customWidth="1"/>
    <col min="10010" max="10017" width="7.5703125" style="60"/>
    <col min="10018" max="10018" width="8.140625" style="60" bestFit="1" customWidth="1"/>
    <col min="10019" max="10019" width="7.5703125" style="60"/>
    <col min="10020" max="10020" width="14.42578125" style="60" bestFit="1" customWidth="1"/>
    <col min="10021" max="10025" width="7.5703125" style="60" customWidth="1"/>
    <col min="10026" max="10026" width="7.5703125" style="60"/>
    <col min="10027" max="10027" width="30.42578125" style="60" customWidth="1"/>
    <col min="10028" max="10028" width="7.5703125" style="60" customWidth="1"/>
    <col min="10029" max="10245" width="7.5703125" style="60"/>
    <col min="10246" max="10246" width="11.42578125" style="60" customWidth="1"/>
    <col min="10247" max="10254" width="7.5703125" style="60"/>
    <col min="10255" max="10255" width="9.140625" style="60" customWidth="1"/>
    <col min="10256" max="10256" width="9.28515625" style="60" customWidth="1"/>
    <col min="10257" max="10257" width="8.7109375" style="60" customWidth="1"/>
    <col min="10258" max="10258" width="9.28515625" style="60" customWidth="1"/>
    <col min="10259" max="10262" width="10.140625" style="60" customWidth="1"/>
    <col min="10263" max="10263" width="9" style="60" customWidth="1"/>
    <col min="10264" max="10265" width="6.7109375" style="60" customWidth="1"/>
    <col min="10266" max="10273" width="7.5703125" style="60"/>
    <col min="10274" max="10274" width="8.140625" style="60" bestFit="1" customWidth="1"/>
    <col min="10275" max="10275" width="7.5703125" style="60"/>
    <col min="10276" max="10276" width="14.42578125" style="60" bestFit="1" customWidth="1"/>
    <col min="10277" max="10281" width="7.5703125" style="60" customWidth="1"/>
    <col min="10282" max="10282" width="7.5703125" style="60"/>
    <col min="10283" max="10283" width="30.42578125" style="60" customWidth="1"/>
    <col min="10284" max="10284" width="7.5703125" style="60" customWidth="1"/>
    <col min="10285" max="10501" width="7.5703125" style="60"/>
    <col min="10502" max="10502" width="11.42578125" style="60" customWidth="1"/>
    <col min="10503" max="10510" width="7.5703125" style="60"/>
    <col min="10511" max="10511" width="9.140625" style="60" customWidth="1"/>
    <col min="10512" max="10512" width="9.28515625" style="60" customWidth="1"/>
    <col min="10513" max="10513" width="8.7109375" style="60" customWidth="1"/>
    <col min="10514" max="10514" width="9.28515625" style="60" customWidth="1"/>
    <col min="10515" max="10518" width="10.140625" style="60" customWidth="1"/>
    <col min="10519" max="10519" width="9" style="60" customWidth="1"/>
    <col min="10520" max="10521" width="6.7109375" style="60" customWidth="1"/>
    <col min="10522" max="10529" width="7.5703125" style="60"/>
    <col min="10530" max="10530" width="8.140625" style="60" bestFit="1" customWidth="1"/>
    <col min="10531" max="10531" width="7.5703125" style="60"/>
    <col min="10532" max="10532" width="14.42578125" style="60" bestFit="1" customWidth="1"/>
    <col min="10533" max="10537" width="7.5703125" style="60" customWidth="1"/>
    <col min="10538" max="10538" width="7.5703125" style="60"/>
    <col min="10539" max="10539" width="30.42578125" style="60" customWidth="1"/>
    <col min="10540" max="10540" width="7.5703125" style="60" customWidth="1"/>
    <col min="10541" max="10757" width="7.5703125" style="60"/>
    <col min="10758" max="10758" width="11.42578125" style="60" customWidth="1"/>
    <col min="10759" max="10766" width="7.5703125" style="60"/>
    <col min="10767" max="10767" width="9.140625" style="60" customWidth="1"/>
    <col min="10768" max="10768" width="9.28515625" style="60" customWidth="1"/>
    <col min="10769" max="10769" width="8.7109375" style="60" customWidth="1"/>
    <col min="10770" max="10770" width="9.28515625" style="60" customWidth="1"/>
    <col min="10771" max="10774" width="10.140625" style="60" customWidth="1"/>
    <col min="10775" max="10775" width="9" style="60" customWidth="1"/>
    <col min="10776" max="10777" width="6.7109375" style="60" customWidth="1"/>
    <col min="10778" max="10785" width="7.5703125" style="60"/>
    <col min="10786" max="10786" width="8.140625" style="60" bestFit="1" customWidth="1"/>
    <col min="10787" max="10787" width="7.5703125" style="60"/>
    <col min="10788" max="10788" width="14.42578125" style="60" bestFit="1" customWidth="1"/>
    <col min="10789" max="10793" width="7.5703125" style="60" customWidth="1"/>
    <col min="10794" max="10794" width="7.5703125" style="60"/>
    <col min="10795" max="10795" width="30.42578125" style="60" customWidth="1"/>
    <col min="10796" max="10796" width="7.5703125" style="60" customWidth="1"/>
    <col min="10797" max="11013" width="7.5703125" style="60"/>
    <col min="11014" max="11014" width="11.42578125" style="60" customWidth="1"/>
    <col min="11015" max="11022" width="7.5703125" style="60"/>
    <col min="11023" max="11023" width="9.140625" style="60" customWidth="1"/>
    <col min="11024" max="11024" width="9.28515625" style="60" customWidth="1"/>
    <col min="11025" max="11025" width="8.7109375" style="60" customWidth="1"/>
    <col min="11026" max="11026" width="9.28515625" style="60" customWidth="1"/>
    <col min="11027" max="11030" width="10.140625" style="60" customWidth="1"/>
    <col min="11031" max="11031" width="9" style="60" customWidth="1"/>
    <col min="11032" max="11033" width="6.7109375" style="60" customWidth="1"/>
    <col min="11034" max="11041" width="7.5703125" style="60"/>
    <col min="11042" max="11042" width="8.140625" style="60" bestFit="1" customWidth="1"/>
    <col min="11043" max="11043" width="7.5703125" style="60"/>
    <col min="11044" max="11044" width="14.42578125" style="60" bestFit="1" customWidth="1"/>
    <col min="11045" max="11049" width="7.5703125" style="60" customWidth="1"/>
    <col min="11050" max="11050" width="7.5703125" style="60"/>
    <col min="11051" max="11051" width="30.42578125" style="60" customWidth="1"/>
    <col min="11052" max="11052" width="7.5703125" style="60" customWidth="1"/>
    <col min="11053" max="11269" width="7.5703125" style="60"/>
    <col min="11270" max="11270" width="11.42578125" style="60" customWidth="1"/>
    <col min="11271" max="11278" width="7.5703125" style="60"/>
    <col min="11279" max="11279" width="9.140625" style="60" customWidth="1"/>
    <col min="11280" max="11280" width="9.28515625" style="60" customWidth="1"/>
    <col min="11281" max="11281" width="8.7109375" style="60" customWidth="1"/>
    <col min="11282" max="11282" width="9.28515625" style="60" customWidth="1"/>
    <col min="11283" max="11286" width="10.140625" style="60" customWidth="1"/>
    <col min="11287" max="11287" width="9" style="60" customWidth="1"/>
    <col min="11288" max="11289" width="6.7109375" style="60" customWidth="1"/>
    <col min="11290" max="11297" width="7.5703125" style="60"/>
    <col min="11298" max="11298" width="8.140625" style="60" bestFit="1" customWidth="1"/>
    <col min="11299" max="11299" width="7.5703125" style="60"/>
    <col min="11300" max="11300" width="14.42578125" style="60" bestFit="1" customWidth="1"/>
    <col min="11301" max="11305" width="7.5703125" style="60" customWidth="1"/>
    <col min="11306" max="11306" width="7.5703125" style="60"/>
    <col min="11307" max="11307" width="30.42578125" style="60" customWidth="1"/>
    <col min="11308" max="11308" width="7.5703125" style="60" customWidth="1"/>
    <col min="11309" max="11525" width="7.5703125" style="60"/>
    <col min="11526" max="11526" width="11.42578125" style="60" customWidth="1"/>
    <col min="11527" max="11534" width="7.5703125" style="60"/>
    <col min="11535" max="11535" width="9.140625" style="60" customWidth="1"/>
    <col min="11536" max="11536" width="9.28515625" style="60" customWidth="1"/>
    <col min="11537" max="11537" width="8.7109375" style="60" customWidth="1"/>
    <col min="11538" max="11538" width="9.28515625" style="60" customWidth="1"/>
    <col min="11539" max="11542" width="10.140625" style="60" customWidth="1"/>
    <col min="11543" max="11543" width="9" style="60" customWidth="1"/>
    <col min="11544" max="11545" width="6.7109375" style="60" customWidth="1"/>
    <col min="11546" max="11553" width="7.5703125" style="60"/>
    <col min="11554" max="11554" width="8.140625" style="60" bestFit="1" customWidth="1"/>
    <col min="11555" max="11555" width="7.5703125" style="60"/>
    <col min="11556" max="11556" width="14.42578125" style="60" bestFit="1" customWidth="1"/>
    <col min="11557" max="11561" width="7.5703125" style="60" customWidth="1"/>
    <col min="11562" max="11562" width="7.5703125" style="60"/>
    <col min="11563" max="11563" width="30.42578125" style="60" customWidth="1"/>
    <col min="11564" max="11564" width="7.5703125" style="60" customWidth="1"/>
    <col min="11565" max="11781" width="7.5703125" style="60"/>
    <col min="11782" max="11782" width="11.42578125" style="60" customWidth="1"/>
    <col min="11783" max="11790" width="7.5703125" style="60"/>
    <col min="11791" max="11791" width="9.140625" style="60" customWidth="1"/>
    <col min="11792" max="11792" width="9.28515625" style="60" customWidth="1"/>
    <col min="11793" max="11793" width="8.7109375" style="60" customWidth="1"/>
    <col min="11794" max="11794" width="9.28515625" style="60" customWidth="1"/>
    <col min="11795" max="11798" width="10.140625" style="60" customWidth="1"/>
    <col min="11799" max="11799" width="9" style="60" customWidth="1"/>
    <col min="11800" max="11801" width="6.7109375" style="60" customWidth="1"/>
    <col min="11802" max="11809" width="7.5703125" style="60"/>
    <col min="11810" max="11810" width="8.140625" style="60" bestFit="1" customWidth="1"/>
    <col min="11811" max="11811" width="7.5703125" style="60"/>
    <col min="11812" max="11812" width="14.42578125" style="60" bestFit="1" customWidth="1"/>
    <col min="11813" max="11817" width="7.5703125" style="60" customWidth="1"/>
    <col min="11818" max="11818" width="7.5703125" style="60"/>
    <col min="11819" max="11819" width="30.42578125" style="60" customWidth="1"/>
    <col min="11820" max="11820" width="7.5703125" style="60" customWidth="1"/>
    <col min="11821" max="12037" width="7.5703125" style="60"/>
    <col min="12038" max="12038" width="11.42578125" style="60" customWidth="1"/>
    <col min="12039" max="12046" width="7.5703125" style="60"/>
    <col min="12047" max="12047" width="9.140625" style="60" customWidth="1"/>
    <col min="12048" max="12048" width="9.28515625" style="60" customWidth="1"/>
    <col min="12049" max="12049" width="8.7109375" style="60" customWidth="1"/>
    <col min="12050" max="12050" width="9.28515625" style="60" customWidth="1"/>
    <col min="12051" max="12054" width="10.140625" style="60" customWidth="1"/>
    <col min="12055" max="12055" width="9" style="60" customWidth="1"/>
    <col min="12056" max="12057" width="6.7109375" style="60" customWidth="1"/>
    <col min="12058" max="12065" width="7.5703125" style="60"/>
    <col min="12066" max="12066" width="8.140625" style="60" bestFit="1" customWidth="1"/>
    <col min="12067" max="12067" width="7.5703125" style="60"/>
    <col min="12068" max="12068" width="14.42578125" style="60" bestFit="1" customWidth="1"/>
    <col min="12069" max="12073" width="7.5703125" style="60" customWidth="1"/>
    <col min="12074" max="12074" width="7.5703125" style="60"/>
    <col min="12075" max="12075" width="30.42578125" style="60" customWidth="1"/>
    <col min="12076" max="12076" width="7.5703125" style="60" customWidth="1"/>
    <col min="12077" max="12293" width="7.5703125" style="60"/>
    <col min="12294" max="12294" width="11.42578125" style="60" customWidth="1"/>
    <col min="12295" max="12302" width="7.5703125" style="60"/>
    <col min="12303" max="12303" width="9.140625" style="60" customWidth="1"/>
    <col min="12304" max="12304" width="9.28515625" style="60" customWidth="1"/>
    <col min="12305" max="12305" width="8.7109375" style="60" customWidth="1"/>
    <col min="12306" max="12306" width="9.28515625" style="60" customWidth="1"/>
    <col min="12307" max="12310" width="10.140625" style="60" customWidth="1"/>
    <col min="12311" max="12311" width="9" style="60" customWidth="1"/>
    <col min="12312" max="12313" width="6.7109375" style="60" customWidth="1"/>
    <col min="12314" max="12321" width="7.5703125" style="60"/>
    <col min="12322" max="12322" width="8.140625" style="60" bestFit="1" customWidth="1"/>
    <col min="12323" max="12323" width="7.5703125" style="60"/>
    <col min="12324" max="12324" width="14.42578125" style="60" bestFit="1" customWidth="1"/>
    <col min="12325" max="12329" width="7.5703125" style="60" customWidth="1"/>
    <col min="12330" max="12330" width="7.5703125" style="60"/>
    <col min="12331" max="12331" width="30.42578125" style="60" customWidth="1"/>
    <col min="12332" max="12332" width="7.5703125" style="60" customWidth="1"/>
    <col min="12333" max="12549" width="7.5703125" style="60"/>
    <col min="12550" max="12550" width="11.42578125" style="60" customWidth="1"/>
    <col min="12551" max="12558" width="7.5703125" style="60"/>
    <col min="12559" max="12559" width="9.140625" style="60" customWidth="1"/>
    <col min="12560" max="12560" width="9.28515625" style="60" customWidth="1"/>
    <col min="12561" max="12561" width="8.7109375" style="60" customWidth="1"/>
    <col min="12562" max="12562" width="9.28515625" style="60" customWidth="1"/>
    <col min="12563" max="12566" width="10.140625" style="60" customWidth="1"/>
    <col min="12567" max="12567" width="9" style="60" customWidth="1"/>
    <col min="12568" max="12569" width="6.7109375" style="60" customWidth="1"/>
    <col min="12570" max="12577" width="7.5703125" style="60"/>
    <col min="12578" max="12578" width="8.140625" style="60" bestFit="1" customWidth="1"/>
    <col min="12579" max="12579" width="7.5703125" style="60"/>
    <col min="12580" max="12580" width="14.42578125" style="60" bestFit="1" customWidth="1"/>
    <col min="12581" max="12585" width="7.5703125" style="60" customWidth="1"/>
    <col min="12586" max="12586" width="7.5703125" style="60"/>
    <col min="12587" max="12587" width="30.42578125" style="60" customWidth="1"/>
    <col min="12588" max="12588" width="7.5703125" style="60" customWidth="1"/>
    <col min="12589" max="12805" width="7.5703125" style="60"/>
    <col min="12806" max="12806" width="11.42578125" style="60" customWidth="1"/>
    <col min="12807" max="12814" width="7.5703125" style="60"/>
    <col min="12815" max="12815" width="9.140625" style="60" customWidth="1"/>
    <col min="12816" max="12816" width="9.28515625" style="60" customWidth="1"/>
    <col min="12817" max="12817" width="8.7109375" style="60" customWidth="1"/>
    <col min="12818" max="12818" width="9.28515625" style="60" customWidth="1"/>
    <col min="12819" max="12822" width="10.140625" style="60" customWidth="1"/>
    <col min="12823" max="12823" width="9" style="60" customWidth="1"/>
    <col min="12824" max="12825" width="6.7109375" style="60" customWidth="1"/>
    <col min="12826" max="12833" width="7.5703125" style="60"/>
    <col min="12834" max="12834" width="8.140625" style="60" bestFit="1" customWidth="1"/>
    <col min="12835" max="12835" width="7.5703125" style="60"/>
    <col min="12836" max="12836" width="14.42578125" style="60" bestFit="1" customWidth="1"/>
    <col min="12837" max="12841" width="7.5703125" style="60" customWidth="1"/>
    <col min="12842" max="12842" width="7.5703125" style="60"/>
    <col min="12843" max="12843" width="30.42578125" style="60" customWidth="1"/>
    <col min="12844" max="12844" width="7.5703125" style="60" customWidth="1"/>
    <col min="12845" max="13061" width="7.5703125" style="60"/>
    <col min="13062" max="13062" width="11.42578125" style="60" customWidth="1"/>
    <col min="13063" max="13070" width="7.5703125" style="60"/>
    <col min="13071" max="13071" width="9.140625" style="60" customWidth="1"/>
    <col min="13072" max="13072" width="9.28515625" style="60" customWidth="1"/>
    <col min="13073" max="13073" width="8.7109375" style="60" customWidth="1"/>
    <col min="13074" max="13074" width="9.28515625" style="60" customWidth="1"/>
    <col min="13075" max="13078" width="10.140625" style="60" customWidth="1"/>
    <col min="13079" max="13079" width="9" style="60" customWidth="1"/>
    <col min="13080" max="13081" width="6.7109375" style="60" customWidth="1"/>
    <col min="13082" max="13089" width="7.5703125" style="60"/>
    <col min="13090" max="13090" width="8.140625" style="60" bestFit="1" customWidth="1"/>
    <col min="13091" max="13091" width="7.5703125" style="60"/>
    <col min="13092" max="13092" width="14.42578125" style="60" bestFit="1" customWidth="1"/>
    <col min="13093" max="13097" width="7.5703125" style="60" customWidth="1"/>
    <col min="13098" max="13098" width="7.5703125" style="60"/>
    <col min="13099" max="13099" width="30.42578125" style="60" customWidth="1"/>
    <col min="13100" max="13100" width="7.5703125" style="60" customWidth="1"/>
    <col min="13101" max="13317" width="7.5703125" style="60"/>
    <col min="13318" max="13318" width="11.42578125" style="60" customWidth="1"/>
    <col min="13319" max="13326" width="7.5703125" style="60"/>
    <col min="13327" max="13327" width="9.140625" style="60" customWidth="1"/>
    <col min="13328" max="13328" width="9.28515625" style="60" customWidth="1"/>
    <col min="13329" max="13329" width="8.7109375" style="60" customWidth="1"/>
    <col min="13330" max="13330" width="9.28515625" style="60" customWidth="1"/>
    <col min="13331" max="13334" width="10.140625" style="60" customWidth="1"/>
    <col min="13335" max="13335" width="9" style="60" customWidth="1"/>
    <col min="13336" max="13337" width="6.7109375" style="60" customWidth="1"/>
    <col min="13338" max="13345" width="7.5703125" style="60"/>
    <col min="13346" max="13346" width="8.140625" style="60" bestFit="1" customWidth="1"/>
    <col min="13347" max="13347" width="7.5703125" style="60"/>
    <col min="13348" max="13348" width="14.42578125" style="60" bestFit="1" customWidth="1"/>
    <col min="13349" max="13353" width="7.5703125" style="60" customWidth="1"/>
    <col min="13354" max="13354" width="7.5703125" style="60"/>
    <col min="13355" max="13355" width="30.42578125" style="60" customWidth="1"/>
    <col min="13356" max="13356" width="7.5703125" style="60" customWidth="1"/>
    <col min="13357" max="13573" width="7.5703125" style="60"/>
    <col min="13574" max="13574" width="11.42578125" style="60" customWidth="1"/>
    <col min="13575" max="13582" width="7.5703125" style="60"/>
    <col min="13583" max="13583" width="9.140625" style="60" customWidth="1"/>
    <col min="13584" max="13584" width="9.28515625" style="60" customWidth="1"/>
    <col min="13585" max="13585" width="8.7109375" style="60" customWidth="1"/>
    <col min="13586" max="13586" width="9.28515625" style="60" customWidth="1"/>
    <col min="13587" max="13590" width="10.140625" style="60" customWidth="1"/>
    <col min="13591" max="13591" width="9" style="60" customWidth="1"/>
    <col min="13592" max="13593" width="6.7109375" style="60" customWidth="1"/>
    <col min="13594" max="13601" width="7.5703125" style="60"/>
    <col min="13602" max="13602" width="8.140625" style="60" bestFit="1" customWidth="1"/>
    <col min="13603" max="13603" width="7.5703125" style="60"/>
    <col min="13604" max="13604" width="14.42578125" style="60" bestFit="1" customWidth="1"/>
    <col min="13605" max="13609" width="7.5703125" style="60" customWidth="1"/>
    <col min="13610" max="13610" width="7.5703125" style="60"/>
    <col min="13611" max="13611" width="30.42578125" style="60" customWidth="1"/>
    <col min="13612" max="13612" width="7.5703125" style="60" customWidth="1"/>
    <col min="13613" max="13829" width="7.5703125" style="60"/>
    <col min="13830" max="13830" width="11.42578125" style="60" customWidth="1"/>
    <col min="13831" max="13838" width="7.5703125" style="60"/>
    <col min="13839" max="13839" width="9.140625" style="60" customWidth="1"/>
    <col min="13840" max="13840" width="9.28515625" style="60" customWidth="1"/>
    <col min="13841" max="13841" width="8.7109375" style="60" customWidth="1"/>
    <col min="13842" max="13842" width="9.28515625" style="60" customWidth="1"/>
    <col min="13843" max="13846" width="10.140625" style="60" customWidth="1"/>
    <col min="13847" max="13847" width="9" style="60" customWidth="1"/>
    <col min="13848" max="13849" width="6.7109375" style="60" customWidth="1"/>
    <col min="13850" max="13857" width="7.5703125" style="60"/>
    <col min="13858" max="13858" width="8.140625" style="60" bestFit="1" customWidth="1"/>
    <col min="13859" max="13859" width="7.5703125" style="60"/>
    <col min="13860" max="13860" width="14.42578125" style="60" bestFit="1" customWidth="1"/>
    <col min="13861" max="13865" width="7.5703125" style="60" customWidth="1"/>
    <col min="13866" max="13866" width="7.5703125" style="60"/>
    <col min="13867" max="13867" width="30.42578125" style="60" customWidth="1"/>
    <col min="13868" max="13868" width="7.5703125" style="60" customWidth="1"/>
    <col min="13869" max="14085" width="7.5703125" style="60"/>
    <col min="14086" max="14086" width="11.42578125" style="60" customWidth="1"/>
    <col min="14087" max="14094" width="7.5703125" style="60"/>
    <col min="14095" max="14095" width="9.140625" style="60" customWidth="1"/>
    <col min="14096" max="14096" width="9.28515625" style="60" customWidth="1"/>
    <col min="14097" max="14097" width="8.7109375" style="60" customWidth="1"/>
    <col min="14098" max="14098" width="9.28515625" style="60" customWidth="1"/>
    <col min="14099" max="14102" width="10.140625" style="60" customWidth="1"/>
    <col min="14103" max="14103" width="9" style="60" customWidth="1"/>
    <col min="14104" max="14105" width="6.7109375" style="60" customWidth="1"/>
    <col min="14106" max="14113" width="7.5703125" style="60"/>
    <col min="14114" max="14114" width="8.140625" style="60" bestFit="1" customWidth="1"/>
    <col min="14115" max="14115" width="7.5703125" style="60"/>
    <col min="14116" max="14116" width="14.42578125" style="60" bestFit="1" customWidth="1"/>
    <col min="14117" max="14121" width="7.5703125" style="60" customWidth="1"/>
    <col min="14122" max="14122" width="7.5703125" style="60"/>
    <col min="14123" max="14123" width="30.42578125" style="60" customWidth="1"/>
    <col min="14124" max="14124" width="7.5703125" style="60" customWidth="1"/>
    <col min="14125" max="14341" width="7.5703125" style="60"/>
    <col min="14342" max="14342" width="11.42578125" style="60" customWidth="1"/>
    <col min="14343" max="14350" width="7.5703125" style="60"/>
    <col min="14351" max="14351" width="9.140625" style="60" customWidth="1"/>
    <col min="14352" max="14352" width="9.28515625" style="60" customWidth="1"/>
    <col min="14353" max="14353" width="8.7109375" style="60" customWidth="1"/>
    <col min="14354" max="14354" width="9.28515625" style="60" customWidth="1"/>
    <col min="14355" max="14358" width="10.140625" style="60" customWidth="1"/>
    <col min="14359" max="14359" width="9" style="60" customWidth="1"/>
    <col min="14360" max="14361" width="6.7109375" style="60" customWidth="1"/>
    <col min="14362" max="14369" width="7.5703125" style="60"/>
    <col min="14370" max="14370" width="8.140625" style="60" bestFit="1" customWidth="1"/>
    <col min="14371" max="14371" width="7.5703125" style="60"/>
    <col min="14372" max="14372" width="14.42578125" style="60" bestFit="1" customWidth="1"/>
    <col min="14373" max="14377" width="7.5703125" style="60" customWidth="1"/>
    <col min="14378" max="14378" width="7.5703125" style="60"/>
    <col min="14379" max="14379" width="30.42578125" style="60" customWidth="1"/>
    <col min="14380" max="14380" width="7.5703125" style="60" customWidth="1"/>
    <col min="14381" max="14597" width="7.5703125" style="60"/>
    <col min="14598" max="14598" width="11.42578125" style="60" customWidth="1"/>
    <col min="14599" max="14606" width="7.5703125" style="60"/>
    <col min="14607" max="14607" width="9.140625" style="60" customWidth="1"/>
    <col min="14608" max="14608" width="9.28515625" style="60" customWidth="1"/>
    <col min="14609" max="14609" width="8.7109375" style="60" customWidth="1"/>
    <col min="14610" max="14610" width="9.28515625" style="60" customWidth="1"/>
    <col min="14611" max="14614" width="10.140625" style="60" customWidth="1"/>
    <col min="14615" max="14615" width="9" style="60" customWidth="1"/>
    <col min="14616" max="14617" width="6.7109375" style="60" customWidth="1"/>
    <col min="14618" max="14625" width="7.5703125" style="60"/>
    <col min="14626" max="14626" width="8.140625" style="60" bestFit="1" customWidth="1"/>
    <col min="14627" max="14627" width="7.5703125" style="60"/>
    <col min="14628" max="14628" width="14.42578125" style="60" bestFit="1" customWidth="1"/>
    <col min="14629" max="14633" width="7.5703125" style="60" customWidth="1"/>
    <col min="14634" max="14634" width="7.5703125" style="60"/>
    <col min="14635" max="14635" width="30.42578125" style="60" customWidth="1"/>
    <col min="14636" max="14636" width="7.5703125" style="60" customWidth="1"/>
    <col min="14637" max="14853" width="7.5703125" style="60"/>
    <col min="14854" max="14854" width="11.42578125" style="60" customWidth="1"/>
    <col min="14855" max="14862" width="7.5703125" style="60"/>
    <col min="14863" max="14863" width="9.140625" style="60" customWidth="1"/>
    <col min="14864" max="14864" width="9.28515625" style="60" customWidth="1"/>
    <col min="14865" max="14865" width="8.7109375" style="60" customWidth="1"/>
    <col min="14866" max="14866" width="9.28515625" style="60" customWidth="1"/>
    <col min="14867" max="14870" width="10.140625" style="60" customWidth="1"/>
    <col min="14871" max="14871" width="9" style="60" customWidth="1"/>
    <col min="14872" max="14873" width="6.7109375" style="60" customWidth="1"/>
    <col min="14874" max="14881" width="7.5703125" style="60"/>
    <col min="14882" max="14882" width="8.140625" style="60" bestFit="1" customWidth="1"/>
    <col min="14883" max="14883" width="7.5703125" style="60"/>
    <col min="14884" max="14884" width="14.42578125" style="60" bestFit="1" customWidth="1"/>
    <col min="14885" max="14889" width="7.5703125" style="60" customWidth="1"/>
    <col min="14890" max="14890" width="7.5703125" style="60"/>
    <col min="14891" max="14891" width="30.42578125" style="60" customWidth="1"/>
    <col min="14892" max="14892" width="7.5703125" style="60" customWidth="1"/>
    <col min="14893" max="15109" width="7.5703125" style="60"/>
    <col min="15110" max="15110" width="11.42578125" style="60" customWidth="1"/>
    <col min="15111" max="15118" width="7.5703125" style="60"/>
    <col min="15119" max="15119" width="9.140625" style="60" customWidth="1"/>
    <col min="15120" max="15120" width="9.28515625" style="60" customWidth="1"/>
    <col min="15121" max="15121" width="8.7109375" style="60" customWidth="1"/>
    <col min="15122" max="15122" width="9.28515625" style="60" customWidth="1"/>
    <col min="15123" max="15126" width="10.140625" style="60" customWidth="1"/>
    <col min="15127" max="15127" width="9" style="60" customWidth="1"/>
    <col min="15128" max="15129" width="6.7109375" style="60" customWidth="1"/>
    <col min="15130" max="15137" width="7.5703125" style="60"/>
    <col min="15138" max="15138" width="8.140625" style="60" bestFit="1" customWidth="1"/>
    <col min="15139" max="15139" width="7.5703125" style="60"/>
    <col min="15140" max="15140" width="14.42578125" style="60" bestFit="1" customWidth="1"/>
    <col min="15141" max="15145" width="7.5703125" style="60" customWidth="1"/>
    <col min="15146" max="15146" width="7.5703125" style="60"/>
    <col min="15147" max="15147" width="30.42578125" style="60" customWidth="1"/>
    <col min="15148" max="15148" width="7.5703125" style="60" customWidth="1"/>
    <col min="15149" max="15365" width="7.5703125" style="60"/>
    <col min="15366" max="15366" width="11.42578125" style="60" customWidth="1"/>
    <col min="15367" max="15374" width="7.5703125" style="60"/>
    <col min="15375" max="15375" width="9.140625" style="60" customWidth="1"/>
    <col min="15376" max="15376" width="9.28515625" style="60" customWidth="1"/>
    <col min="15377" max="15377" width="8.7109375" style="60" customWidth="1"/>
    <col min="15378" max="15378" width="9.28515625" style="60" customWidth="1"/>
    <col min="15379" max="15382" width="10.140625" style="60" customWidth="1"/>
    <col min="15383" max="15383" width="9" style="60" customWidth="1"/>
    <col min="15384" max="15385" width="6.7109375" style="60" customWidth="1"/>
    <col min="15386" max="15393" width="7.5703125" style="60"/>
    <col min="15394" max="15394" width="8.140625" style="60" bestFit="1" customWidth="1"/>
    <col min="15395" max="15395" width="7.5703125" style="60"/>
    <col min="15396" max="15396" width="14.42578125" style="60" bestFit="1" customWidth="1"/>
    <col min="15397" max="15401" width="7.5703125" style="60" customWidth="1"/>
    <col min="15402" max="15402" width="7.5703125" style="60"/>
    <col min="15403" max="15403" width="30.42578125" style="60" customWidth="1"/>
    <col min="15404" max="15404" width="7.5703125" style="60" customWidth="1"/>
    <col min="15405" max="15621" width="7.5703125" style="60"/>
    <col min="15622" max="15622" width="11.42578125" style="60" customWidth="1"/>
    <col min="15623" max="15630" width="7.5703125" style="60"/>
    <col min="15631" max="15631" width="9.140625" style="60" customWidth="1"/>
    <col min="15632" max="15632" width="9.28515625" style="60" customWidth="1"/>
    <col min="15633" max="15633" width="8.7109375" style="60" customWidth="1"/>
    <col min="15634" max="15634" width="9.28515625" style="60" customWidth="1"/>
    <col min="15635" max="15638" width="10.140625" style="60" customWidth="1"/>
    <col min="15639" max="15639" width="9" style="60" customWidth="1"/>
    <col min="15640" max="15641" width="6.7109375" style="60" customWidth="1"/>
    <col min="15642" max="15649" width="7.5703125" style="60"/>
    <col min="15650" max="15650" width="8.140625" style="60" bestFit="1" customWidth="1"/>
    <col min="15651" max="15651" width="7.5703125" style="60"/>
    <col min="15652" max="15652" width="14.42578125" style="60" bestFit="1" customWidth="1"/>
    <col min="15653" max="15657" width="7.5703125" style="60" customWidth="1"/>
    <col min="15658" max="15658" width="7.5703125" style="60"/>
    <col min="15659" max="15659" width="30.42578125" style="60" customWidth="1"/>
    <col min="15660" max="15660" width="7.5703125" style="60" customWidth="1"/>
    <col min="15661" max="15877" width="7.5703125" style="60"/>
    <col min="15878" max="15878" width="11.42578125" style="60" customWidth="1"/>
    <col min="15879" max="15886" width="7.5703125" style="60"/>
    <col min="15887" max="15887" width="9.140625" style="60" customWidth="1"/>
    <col min="15888" max="15888" width="9.28515625" style="60" customWidth="1"/>
    <col min="15889" max="15889" width="8.7109375" style="60" customWidth="1"/>
    <col min="15890" max="15890" width="9.28515625" style="60" customWidth="1"/>
    <col min="15891" max="15894" width="10.140625" style="60" customWidth="1"/>
    <col min="15895" max="15895" width="9" style="60" customWidth="1"/>
    <col min="15896" max="15897" width="6.7109375" style="60" customWidth="1"/>
    <col min="15898" max="15905" width="7.5703125" style="60"/>
    <col min="15906" max="15906" width="8.140625" style="60" bestFit="1" customWidth="1"/>
    <col min="15907" max="15907" width="7.5703125" style="60"/>
    <col min="15908" max="15908" width="14.42578125" style="60" bestFit="1" customWidth="1"/>
    <col min="15909" max="15913" width="7.5703125" style="60" customWidth="1"/>
    <col min="15914" max="15914" width="7.5703125" style="60"/>
    <col min="15915" max="15915" width="30.42578125" style="60" customWidth="1"/>
    <col min="15916" max="15916" width="7.5703125" style="60" customWidth="1"/>
    <col min="15917" max="16133" width="7.5703125" style="60"/>
    <col min="16134" max="16134" width="11.42578125" style="60" customWidth="1"/>
    <col min="16135" max="16142" width="7.5703125" style="60"/>
    <col min="16143" max="16143" width="9.140625" style="60" customWidth="1"/>
    <col min="16144" max="16144" width="9.28515625" style="60" customWidth="1"/>
    <col min="16145" max="16145" width="8.7109375" style="60" customWidth="1"/>
    <col min="16146" max="16146" width="9.28515625" style="60" customWidth="1"/>
    <col min="16147" max="16150" width="10.140625" style="60" customWidth="1"/>
    <col min="16151" max="16151" width="9" style="60" customWidth="1"/>
    <col min="16152" max="16153" width="6.7109375" style="60" customWidth="1"/>
    <col min="16154" max="16161" width="7.5703125" style="60"/>
    <col min="16162" max="16162" width="8.140625" style="60" bestFit="1" customWidth="1"/>
    <col min="16163" max="16163" width="7.5703125" style="60"/>
    <col min="16164" max="16164" width="14.42578125" style="60" bestFit="1" customWidth="1"/>
    <col min="16165" max="16169" width="7.5703125" style="60" customWidth="1"/>
    <col min="16170" max="16170" width="7.5703125" style="60"/>
    <col min="16171" max="16171" width="30.42578125" style="60" customWidth="1"/>
    <col min="16172" max="16172" width="7.5703125" style="60" customWidth="1"/>
    <col min="16173" max="16384" width="7.5703125" style="60"/>
  </cols>
  <sheetData>
    <row r="1" spans="1:45" s="1" customFormat="1" ht="14.25" customHeight="1" x14ac:dyDescent="0.2">
      <c r="F1" s="2"/>
      <c r="G1" s="3" t="s">
        <v>0</v>
      </c>
      <c r="H1" s="3"/>
      <c r="I1" s="3"/>
      <c r="J1" s="3"/>
      <c r="K1" s="3"/>
      <c r="L1" s="3"/>
      <c r="M1" s="3"/>
      <c r="N1" s="3"/>
      <c r="O1" s="3" t="s">
        <v>1</v>
      </c>
      <c r="P1" s="3"/>
      <c r="Q1" s="3"/>
      <c r="R1" s="3"/>
      <c r="S1" s="3"/>
      <c r="T1" s="3"/>
      <c r="U1" s="3"/>
      <c r="V1" s="3"/>
      <c r="W1" s="4" t="s">
        <v>2</v>
      </c>
      <c r="X1" s="5" t="s">
        <v>3</v>
      </c>
      <c r="Y1" s="5" t="s">
        <v>4</v>
      </c>
      <c r="Z1" s="6" t="s">
        <v>5</v>
      </c>
      <c r="AE1" s="7" t="s">
        <v>6</v>
      </c>
      <c r="AF1" s="8" t="s">
        <v>7</v>
      </c>
      <c r="AG1" s="8" t="s">
        <v>8</v>
      </c>
      <c r="AH1" s="8" t="s">
        <v>9</v>
      </c>
      <c r="AI1" s="8" t="s">
        <v>10</v>
      </c>
      <c r="AJ1" s="9"/>
      <c r="AK1" s="10"/>
      <c r="AL1" s="9"/>
      <c r="AM1" s="9"/>
      <c r="AN1" s="9"/>
      <c r="AO1" s="9"/>
      <c r="AP1" s="8"/>
      <c r="AQ1" s="6"/>
      <c r="AS1" s="6"/>
    </row>
    <row r="2" spans="1:45" s="1" customFormat="1" ht="39" customHeight="1" x14ac:dyDescent="0.2">
      <c r="F2" s="2"/>
      <c r="G2" s="3" t="s">
        <v>11</v>
      </c>
      <c r="H2" s="3"/>
      <c r="I2" s="3"/>
      <c r="J2" s="3"/>
      <c r="K2" s="3"/>
      <c r="L2" s="3"/>
      <c r="M2" s="3"/>
      <c r="N2" s="3"/>
      <c r="O2" s="3" t="s">
        <v>11</v>
      </c>
      <c r="P2" s="3"/>
      <c r="Q2" s="3"/>
      <c r="R2" s="3"/>
      <c r="S2" s="3"/>
      <c r="T2" s="3"/>
      <c r="U2" s="3"/>
      <c r="V2" s="3"/>
      <c r="W2" s="4" t="s">
        <v>12</v>
      </c>
      <c r="X2" s="5" t="s">
        <v>12</v>
      </c>
      <c r="Y2" s="5" t="s">
        <v>12</v>
      </c>
      <c r="Z2" s="11" t="s">
        <v>13</v>
      </c>
      <c r="AA2" s="12" t="s">
        <v>14</v>
      </c>
      <c r="AB2" s="12" t="s">
        <v>15</v>
      </c>
      <c r="AC2" s="12" t="s">
        <v>16</v>
      </c>
      <c r="AD2" s="12" t="s">
        <v>17</v>
      </c>
      <c r="AE2" s="11" t="s">
        <v>18</v>
      </c>
      <c r="AF2" s="12" t="s">
        <v>19</v>
      </c>
      <c r="AG2" s="12" t="s">
        <v>20</v>
      </c>
      <c r="AH2" s="12" t="s">
        <v>21</v>
      </c>
      <c r="AI2" s="12" t="s">
        <v>22</v>
      </c>
      <c r="AJ2" s="9" t="s">
        <v>23</v>
      </c>
      <c r="AK2" s="10"/>
      <c r="AL2" s="9"/>
      <c r="AM2" s="9"/>
      <c r="AN2" s="9"/>
      <c r="AO2" s="9"/>
      <c r="AP2" s="8"/>
      <c r="AQ2" s="6"/>
      <c r="AS2" s="6"/>
    </row>
    <row r="3" spans="1:45" s="1" customFormat="1" ht="39" customHeight="1" x14ac:dyDescent="0.2"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  <c r="Y3" s="5"/>
      <c r="Z3" s="13" t="s">
        <v>24</v>
      </c>
      <c r="AA3" s="14"/>
      <c r="AB3" s="14"/>
      <c r="AC3" s="14"/>
      <c r="AD3" s="14"/>
      <c r="AE3" s="15"/>
      <c r="AF3" s="16"/>
      <c r="AG3" s="16"/>
      <c r="AH3" s="16"/>
      <c r="AI3" s="16"/>
      <c r="AJ3" s="9"/>
      <c r="AK3" s="10"/>
      <c r="AL3" s="9"/>
      <c r="AM3" s="9"/>
      <c r="AN3" s="9"/>
      <c r="AO3" s="9"/>
      <c r="AP3" s="8"/>
      <c r="AQ3" s="6"/>
      <c r="AS3" s="6"/>
    </row>
    <row r="4" spans="1:45" s="1" customFormat="1" ht="39" customHeight="1" x14ac:dyDescent="0.2"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  <c r="Y4" s="5"/>
      <c r="Z4" s="11"/>
      <c r="AA4" s="17" t="s">
        <v>25</v>
      </c>
      <c r="AB4" s="14"/>
      <c r="AC4" s="14"/>
      <c r="AD4" s="14"/>
      <c r="AE4" s="15"/>
      <c r="AF4" s="16"/>
      <c r="AG4" s="16"/>
      <c r="AH4" s="16"/>
      <c r="AI4" s="16"/>
      <c r="AJ4" s="9"/>
      <c r="AK4" s="10"/>
      <c r="AL4" s="9"/>
      <c r="AM4" s="9"/>
      <c r="AN4" s="9"/>
      <c r="AO4" s="9"/>
      <c r="AP4" s="8"/>
      <c r="AQ4" s="6"/>
      <c r="AS4" s="6"/>
    </row>
    <row r="5" spans="1:45" s="1" customFormat="1" ht="39" customHeight="1" x14ac:dyDescent="0.2"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  <c r="Y5" s="5"/>
      <c r="Z5" s="11"/>
      <c r="AA5" s="3"/>
      <c r="AB5" s="17" t="s">
        <v>26</v>
      </c>
      <c r="AC5" s="14"/>
      <c r="AD5" s="14"/>
      <c r="AE5" s="15"/>
      <c r="AF5" s="16"/>
      <c r="AG5" s="16"/>
      <c r="AH5" s="16"/>
      <c r="AI5" s="16"/>
      <c r="AJ5" s="9"/>
      <c r="AK5" s="10"/>
      <c r="AL5" s="9"/>
      <c r="AM5" s="9"/>
      <c r="AN5" s="9"/>
      <c r="AO5" s="9"/>
      <c r="AP5" s="8"/>
      <c r="AQ5" s="6"/>
      <c r="AS5" s="6"/>
    </row>
    <row r="6" spans="1:45" s="1" customFormat="1" ht="39" customHeight="1" x14ac:dyDescent="0.2"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5"/>
      <c r="Y6" s="5"/>
      <c r="Z6" s="11"/>
      <c r="AA6" s="3"/>
      <c r="AB6" s="14"/>
      <c r="AC6" s="17" t="s">
        <v>27</v>
      </c>
      <c r="AD6" s="3"/>
      <c r="AE6" s="15"/>
      <c r="AF6" s="16"/>
      <c r="AG6" s="16"/>
      <c r="AH6" s="16"/>
      <c r="AI6" s="16"/>
      <c r="AJ6" s="9"/>
      <c r="AK6" s="10"/>
      <c r="AL6" s="9"/>
      <c r="AM6" s="9"/>
      <c r="AN6" s="9"/>
      <c r="AO6" s="9"/>
      <c r="AP6" s="8"/>
      <c r="AQ6" s="6"/>
      <c r="AS6" s="6"/>
    </row>
    <row r="7" spans="1:45" s="1" customFormat="1" ht="39" customHeight="1" x14ac:dyDescent="0.2"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5"/>
      <c r="Y7" s="5"/>
      <c r="Z7" s="11"/>
      <c r="AA7" s="3"/>
      <c r="AB7" s="14"/>
      <c r="AC7" s="14"/>
      <c r="AD7" s="17" t="s">
        <v>28</v>
      </c>
      <c r="AE7" s="15"/>
      <c r="AF7" s="16"/>
      <c r="AG7" s="16"/>
      <c r="AH7" s="16"/>
      <c r="AI7" s="16"/>
      <c r="AJ7" s="9"/>
      <c r="AK7" s="10"/>
      <c r="AL7" s="9"/>
      <c r="AM7" s="9"/>
      <c r="AN7" s="9"/>
      <c r="AO7" s="9"/>
      <c r="AP7" s="8"/>
      <c r="AQ7" s="6"/>
      <c r="AS7" s="6"/>
    </row>
    <row r="8" spans="1:45" s="1" customFormat="1" ht="39" customHeight="1" x14ac:dyDescent="0.2"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5"/>
      <c r="Y8" s="5"/>
      <c r="Z8" s="11"/>
      <c r="AA8" s="17"/>
      <c r="AB8" s="14"/>
      <c r="AC8" s="14"/>
      <c r="AD8" s="14"/>
      <c r="AE8" s="15"/>
      <c r="AF8" s="16"/>
      <c r="AG8" s="16"/>
      <c r="AH8" s="16"/>
      <c r="AI8" s="16"/>
      <c r="AJ8" s="9"/>
      <c r="AK8" s="10"/>
      <c r="AL8" s="9"/>
      <c r="AM8" s="9"/>
      <c r="AN8" s="9"/>
      <c r="AO8" s="9"/>
      <c r="AP8" s="8"/>
      <c r="AQ8" s="6"/>
      <c r="AS8" s="6"/>
    </row>
    <row r="9" spans="1:45" s="18" customFormat="1" ht="65.099999999999994" customHeight="1" thickBot="1" x14ac:dyDescent="0.25">
      <c r="A9" s="18" t="s">
        <v>29</v>
      </c>
      <c r="B9" s="18" t="s">
        <v>30</v>
      </c>
      <c r="C9" s="18" t="s">
        <v>31</v>
      </c>
      <c r="D9" s="18" t="s">
        <v>32</v>
      </c>
      <c r="E9" s="18" t="s">
        <v>33</v>
      </c>
      <c r="F9" s="19" t="s">
        <v>34</v>
      </c>
      <c r="G9" s="20" t="s">
        <v>35</v>
      </c>
      <c r="H9" s="20" t="s">
        <v>36</v>
      </c>
      <c r="I9" s="20" t="s">
        <v>37</v>
      </c>
      <c r="J9" s="20" t="s">
        <v>38</v>
      </c>
      <c r="K9" s="20" t="s">
        <v>39</v>
      </c>
      <c r="L9" s="20" t="s">
        <v>40</v>
      </c>
      <c r="M9" s="20" t="s">
        <v>41</v>
      </c>
      <c r="N9" s="20" t="s">
        <v>42</v>
      </c>
      <c r="O9" s="20" t="s">
        <v>43</v>
      </c>
      <c r="P9" s="20" t="s">
        <v>44</v>
      </c>
      <c r="Q9" s="20" t="s">
        <v>45</v>
      </c>
      <c r="R9" s="20" t="s">
        <v>46</v>
      </c>
      <c r="S9" s="20" t="s">
        <v>47</v>
      </c>
      <c r="T9" s="20" t="s">
        <v>48</v>
      </c>
      <c r="U9" s="20" t="s">
        <v>49</v>
      </c>
      <c r="V9" s="20" t="s">
        <v>50</v>
      </c>
      <c r="W9" s="21" t="s">
        <v>51</v>
      </c>
      <c r="X9" s="21" t="s">
        <v>52</v>
      </c>
      <c r="Y9" s="21" t="s">
        <v>53</v>
      </c>
      <c r="Z9" s="22" t="s">
        <v>13</v>
      </c>
      <c r="AA9" s="23" t="s">
        <v>14</v>
      </c>
      <c r="AB9" s="23" t="s">
        <v>15</v>
      </c>
      <c r="AC9" s="23" t="s">
        <v>16</v>
      </c>
      <c r="AD9" s="23" t="s">
        <v>17</v>
      </c>
      <c r="AE9" s="24" t="s">
        <v>54</v>
      </c>
      <c r="AF9" s="25" t="s">
        <v>55</v>
      </c>
      <c r="AG9" s="25" t="s">
        <v>56</v>
      </c>
      <c r="AH9" s="25" t="s">
        <v>57</v>
      </c>
      <c r="AI9" s="25" t="s">
        <v>58</v>
      </c>
      <c r="AJ9" s="26" t="s">
        <v>59</v>
      </c>
      <c r="AK9" s="27" t="s">
        <v>60</v>
      </c>
      <c r="AL9" s="28" t="s">
        <v>61</v>
      </c>
      <c r="AM9" s="28" t="s">
        <v>62</v>
      </c>
      <c r="AN9" s="28" t="s">
        <v>63</v>
      </c>
      <c r="AO9" s="28" t="s">
        <v>64</v>
      </c>
      <c r="AP9" s="26" t="s">
        <v>65</v>
      </c>
      <c r="AQ9" s="29"/>
      <c r="AR9" s="30" t="s">
        <v>66</v>
      </c>
      <c r="AS9" s="29"/>
    </row>
    <row r="10" spans="1:45" s="39" customFormat="1" ht="13.5" thickTop="1" x14ac:dyDescent="0.2">
      <c r="A10" s="31"/>
      <c r="B10" s="31"/>
      <c r="C10" s="31"/>
      <c r="D10" s="31"/>
      <c r="E10" s="31"/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4"/>
      <c r="X10" s="34"/>
      <c r="Y10" s="35"/>
      <c r="Z10" s="6"/>
      <c r="AA10" s="1"/>
      <c r="AB10" s="1"/>
      <c r="AC10" s="1"/>
      <c r="AD10" s="1"/>
      <c r="AE10" s="7"/>
      <c r="AF10" s="8"/>
      <c r="AG10" s="8"/>
      <c r="AH10" s="8"/>
      <c r="AI10" s="8"/>
      <c r="AJ10" s="36"/>
      <c r="AK10" s="37"/>
      <c r="AL10" s="36"/>
      <c r="AM10" s="36"/>
      <c r="AN10" s="36"/>
      <c r="AO10" s="36"/>
      <c r="AP10" s="36"/>
      <c r="AQ10" s="38"/>
      <c r="AS10" s="38"/>
    </row>
    <row r="11" spans="1:45" s="45" customFormat="1" ht="15" customHeight="1" x14ac:dyDescent="0.2">
      <c r="A11" s="40" t="s">
        <v>67</v>
      </c>
      <c r="B11" s="40" t="s">
        <v>68</v>
      </c>
      <c r="C11" s="40">
        <v>1</v>
      </c>
      <c r="D11" s="40" t="s">
        <v>69</v>
      </c>
      <c r="E11" s="40">
        <v>45</v>
      </c>
      <c r="F11" s="41">
        <v>42563</v>
      </c>
      <c r="G11" s="42">
        <v>0</v>
      </c>
      <c r="H11" s="42"/>
      <c r="I11" s="42"/>
      <c r="J11" s="42"/>
      <c r="K11" s="42"/>
      <c r="L11" s="42"/>
      <c r="M11" s="42"/>
      <c r="N11" s="42"/>
      <c r="O11" s="42">
        <v>14.3</v>
      </c>
      <c r="P11" s="42"/>
      <c r="Q11" s="42"/>
      <c r="R11" s="42"/>
      <c r="S11" s="42"/>
      <c r="T11" s="42"/>
      <c r="U11" s="42"/>
      <c r="V11" s="42"/>
      <c r="W11" s="43">
        <v>1</v>
      </c>
      <c r="X11" s="43">
        <v>3</v>
      </c>
      <c r="Y11" s="43">
        <v>3</v>
      </c>
      <c r="Z11" s="44">
        <f t="shared" ref="Z11:Z26" si="0">((22/7)^2*(SUM(G11^2,H11^2,I11^2,J11^2,K11^2,L11^2)))/(8*12)*0.69*0.5</f>
        <v>0</v>
      </c>
      <c r="AA11" s="45">
        <f t="shared" ref="AA11:AA26" si="1">((22/7)^2*(SUM(O11^2,P11^2,Q11^2,R11^2,S11^2)))/(8*12)*0.69*0.5</f>
        <v>7.2588733418367335</v>
      </c>
      <c r="AB11" s="46">
        <f t="shared" ref="AB11:AB26" si="2">((22/7)^2*(W11*4.52^2))/(8*10)*0.71*0.5</f>
        <v>0.89549778775510169</v>
      </c>
      <c r="AC11" s="45">
        <f t="shared" ref="AC11:AC26" si="3">((22/7)^2*(X11*1.47^2))/(8*3)*0.64*0.5</f>
        <v>0.85377599999999987</v>
      </c>
      <c r="AD11" s="45">
        <f t="shared" ref="AD11:AD26" si="4">((22/7)^2*(Y11*0.43^2))/(8*2)*0.48*0.5</f>
        <v>8.2186163265306103E-2</v>
      </c>
      <c r="AE11" s="47">
        <f>AVERAGE(Z11:Z14)</f>
        <v>6.9248423469387745</v>
      </c>
      <c r="AF11" s="48">
        <f>AVERAGE(AA11:AA14)</f>
        <v>1.8147183354591834</v>
      </c>
      <c r="AG11" s="48">
        <f>AVERAGE(AB11:AB14)</f>
        <v>0.67162334081632624</v>
      </c>
      <c r="AH11" s="48">
        <f>AVERAGE(AC11:AC14)</f>
        <v>3.5573999999999999</v>
      </c>
      <c r="AI11" s="48">
        <f>AVERAGE(AD11:AD14)</f>
        <v>0.10273270408163263</v>
      </c>
      <c r="AJ11" s="49">
        <f>SUM(AE11:AI11)</f>
        <v>13.071316727295917</v>
      </c>
      <c r="AK11" s="50">
        <f t="shared" ref="AK11:AP11" si="5">AVERAGE(AE11:AE23)</f>
        <v>3.667241454081632</v>
      </c>
      <c r="AL11" s="49">
        <f t="shared" si="5"/>
        <v>20.01044445153061</v>
      </c>
      <c r="AM11" s="49">
        <f t="shared" si="5"/>
        <v>1.3432466816326525</v>
      </c>
      <c r="AN11" s="49">
        <f t="shared" si="5"/>
        <v>2.596902</v>
      </c>
      <c r="AO11" s="49">
        <f t="shared" si="5"/>
        <v>0.12327924489795913</v>
      </c>
      <c r="AP11" s="49">
        <f t="shared" si="5"/>
        <v>27.741113832142855</v>
      </c>
      <c r="AQ11" s="51" t="s">
        <v>70</v>
      </c>
      <c r="AR11" s="52">
        <f>AVERAGE(AK:AK)</f>
        <v>2.3986292630285688</v>
      </c>
      <c r="AS11" s="44"/>
    </row>
    <row r="12" spans="1:45" s="45" customFormat="1" ht="15" customHeight="1" x14ac:dyDescent="0.2">
      <c r="A12" s="40" t="s">
        <v>67</v>
      </c>
      <c r="B12" s="40" t="s">
        <v>68</v>
      </c>
      <c r="C12" s="40">
        <v>1</v>
      </c>
      <c r="D12" s="40" t="s">
        <v>71</v>
      </c>
      <c r="E12" s="40">
        <v>135</v>
      </c>
      <c r="F12" s="41">
        <v>42563</v>
      </c>
      <c r="G12" s="42">
        <v>0</v>
      </c>
      <c r="H12" s="42"/>
      <c r="I12" s="42"/>
      <c r="J12" s="42"/>
      <c r="K12" s="42"/>
      <c r="L12" s="42"/>
      <c r="M12" s="42"/>
      <c r="N12" s="42"/>
      <c r="O12" s="42">
        <v>0</v>
      </c>
      <c r="P12" s="42"/>
      <c r="Q12" s="42"/>
      <c r="R12" s="42"/>
      <c r="S12" s="42"/>
      <c r="T12" s="42"/>
      <c r="U12" s="42"/>
      <c r="V12" s="42"/>
      <c r="W12" s="43">
        <v>0</v>
      </c>
      <c r="X12" s="43">
        <v>7</v>
      </c>
      <c r="Y12" s="43">
        <v>0</v>
      </c>
      <c r="Z12" s="44">
        <f t="shared" si="0"/>
        <v>0</v>
      </c>
      <c r="AA12" s="45">
        <f t="shared" si="1"/>
        <v>0</v>
      </c>
      <c r="AB12" s="46">
        <f t="shared" si="2"/>
        <v>0</v>
      </c>
      <c r="AC12" s="45">
        <f t="shared" si="3"/>
        <v>1.9921439999999997</v>
      </c>
      <c r="AD12" s="45">
        <f t="shared" si="4"/>
        <v>0</v>
      </c>
      <c r="AE12" s="47"/>
      <c r="AF12" s="48"/>
      <c r="AG12" s="48"/>
      <c r="AH12" s="48"/>
      <c r="AI12" s="48"/>
      <c r="AJ12" s="53"/>
      <c r="AK12" s="54"/>
      <c r="AL12" s="53"/>
      <c r="AM12" s="53"/>
      <c r="AN12" s="53"/>
      <c r="AO12" s="53"/>
      <c r="AP12" s="55"/>
      <c r="AQ12" s="51" t="s">
        <v>72</v>
      </c>
      <c r="AR12" s="52">
        <f>AVERAGE(AL:AL)</f>
        <v>7.1216443888741416</v>
      </c>
      <c r="AS12" s="44"/>
    </row>
    <row r="13" spans="1:45" s="45" customFormat="1" ht="15" customHeight="1" x14ac:dyDescent="0.2">
      <c r="A13" s="40" t="s">
        <v>67</v>
      </c>
      <c r="B13" s="40" t="s">
        <v>68</v>
      </c>
      <c r="C13" s="40">
        <v>1</v>
      </c>
      <c r="D13" s="40" t="s">
        <v>73</v>
      </c>
      <c r="E13" s="40">
        <v>225</v>
      </c>
      <c r="F13" s="41">
        <v>42563</v>
      </c>
      <c r="G13" s="42">
        <v>13.6</v>
      </c>
      <c r="H13" s="42">
        <v>24.4</v>
      </c>
      <c r="I13" s="42"/>
      <c r="J13" s="42"/>
      <c r="K13" s="42"/>
      <c r="L13" s="42"/>
      <c r="M13" s="42"/>
      <c r="N13" s="42"/>
      <c r="O13" s="42">
        <v>0</v>
      </c>
      <c r="P13" s="42"/>
      <c r="Q13" s="42"/>
      <c r="R13" s="42"/>
      <c r="S13" s="42"/>
      <c r="T13" s="42"/>
      <c r="U13" s="42"/>
      <c r="V13" s="42"/>
      <c r="W13" s="43">
        <v>0</v>
      </c>
      <c r="X13" s="43">
        <v>30</v>
      </c>
      <c r="Y13" s="43">
        <v>6</v>
      </c>
      <c r="Z13" s="44">
        <f t="shared" si="0"/>
        <v>27.699369387755098</v>
      </c>
      <c r="AA13" s="45">
        <f t="shared" si="1"/>
        <v>0</v>
      </c>
      <c r="AB13" s="46">
        <f t="shared" si="2"/>
        <v>0</v>
      </c>
      <c r="AC13" s="45">
        <f t="shared" si="3"/>
        <v>8.5377600000000005</v>
      </c>
      <c r="AD13" s="45">
        <f t="shared" si="4"/>
        <v>0.16437232653061221</v>
      </c>
      <c r="AE13" s="47"/>
      <c r="AF13" s="48"/>
      <c r="AG13" s="48"/>
      <c r="AH13" s="48"/>
      <c r="AI13" s="48"/>
      <c r="AJ13" s="53"/>
      <c r="AK13" s="54"/>
      <c r="AL13" s="53"/>
      <c r="AM13" s="53"/>
      <c r="AN13" s="53"/>
      <c r="AO13" s="53"/>
      <c r="AP13" s="55"/>
      <c r="AQ13" s="51" t="s">
        <v>74</v>
      </c>
      <c r="AR13" s="52">
        <f>AVERAGE(AM:AM)</f>
        <v>1.0979176001955777</v>
      </c>
      <c r="AS13" s="44"/>
    </row>
    <row r="14" spans="1:45" s="45" customFormat="1" ht="15" customHeight="1" x14ac:dyDescent="0.2">
      <c r="A14" s="40" t="s">
        <v>67</v>
      </c>
      <c r="B14" s="40" t="s">
        <v>68</v>
      </c>
      <c r="C14" s="40">
        <v>1</v>
      </c>
      <c r="D14" s="40" t="s">
        <v>75</v>
      </c>
      <c r="E14" s="40">
        <v>315</v>
      </c>
      <c r="F14" s="41">
        <v>42563</v>
      </c>
      <c r="G14" s="42">
        <v>0</v>
      </c>
      <c r="H14" s="42"/>
      <c r="I14" s="42"/>
      <c r="J14" s="42"/>
      <c r="K14" s="42"/>
      <c r="L14" s="42"/>
      <c r="M14" s="42"/>
      <c r="N14" s="42"/>
      <c r="O14" s="42">
        <v>0</v>
      </c>
      <c r="P14" s="42"/>
      <c r="Q14" s="42"/>
      <c r="R14" s="42"/>
      <c r="S14" s="42"/>
      <c r="T14" s="42"/>
      <c r="U14" s="42"/>
      <c r="V14" s="42"/>
      <c r="W14" s="43">
        <v>2</v>
      </c>
      <c r="X14" s="43">
        <v>10</v>
      </c>
      <c r="Y14" s="43">
        <v>6</v>
      </c>
      <c r="Z14" s="44">
        <f t="shared" si="0"/>
        <v>0</v>
      </c>
      <c r="AA14" s="45">
        <f t="shared" si="1"/>
        <v>0</v>
      </c>
      <c r="AB14" s="46">
        <f t="shared" si="2"/>
        <v>1.7909955755102034</v>
      </c>
      <c r="AC14" s="45">
        <f t="shared" si="3"/>
        <v>2.8459199999999991</v>
      </c>
      <c r="AD14" s="45">
        <f t="shared" si="4"/>
        <v>0.16437232653061221</v>
      </c>
      <c r="AE14" s="47"/>
      <c r="AF14" s="48"/>
      <c r="AG14" s="48"/>
      <c r="AH14" s="48"/>
      <c r="AI14" s="48"/>
      <c r="AJ14" s="53"/>
      <c r="AK14" s="54"/>
      <c r="AL14" s="53"/>
      <c r="AM14" s="53"/>
      <c r="AN14" s="53"/>
      <c r="AO14" s="53"/>
      <c r="AP14" s="55"/>
      <c r="AQ14" s="51" t="s">
        <v>76</v>
      </c>
      <c r="AR14" s="52">
        <f>AVERAGE(AN:AN)</f>
        <v>0.77294396666666676</v>
      </c>
      <c r="AS14" s="44"/>
    </row>
    <row r="15" spans="1:45" ht="15" customHeight="1" x14ac:dyDescent="0.2">
      <c r="A15" s="39" t="s">
        <v>77</v>
      </c>
      <c r="B15" s="39"/>
      <c r="C15" s="39">
        <v>1</v>
      </c>
      <c r="D15" s="39" t="s">
        <v>69</v>
      </c>
      <c r="E15" s="39">
        <v>45</v>
      </c>
      <c r="F15" s="56">
        <v>42560</v>
      </c>
      <c r="G15" s="57">
        <v>0</v>
      </c>
      <c r="O15" s="57">
        <v>0</v>
      </c>
      <c r="W15" s="58">
        <v>1</v>
      </c>
      <c r="X15" s="58">
        <v>0</v>
      </c>
      <c r="Y15" s="58">
        <v>0</v>
      </c>
      <c r="Z15" s="59">
        <f t="shared" si="0"/>
        <v>0</v>
      </c>
      <c r="AA15" s="60">
        <f t="shared" si="1"/>
        <v>0</v>
      </c>
      <c r="AB15" s="17">
        <f t="shared" si="2"/>
        <v>0.89549778775510169</v>
      </c>
      <c r="AC15" s="60">
        <f t="shared" si="3"/>
        <v>0</v>
      </c>
      <c r="AD15" s="60">
        <f t="shared" si="4"/>
        <v>0</v>
      </c>
      <c r="AE15" s="7">
        <f>AVERAGE(Z15:Z18)</f>
        <v>1.4997672193877549</v>
      </c>
      <c r="AF15" s="8">
        <f>AVERAGE(AA15:AA18)</f>
        <v>46.380878093112237</v>
      </c>
      <c r="AG15" s="8">
        <f>AVERAGE(AB15:AB18)</f>
        <v>0.44774889387755085</v>
      </c>
      <c r="AH15" s="8">
        <f>AVERAGE(AC15:AC18)</f>
        <v>0.78262799999999988</v>
      </c>
      <c r="AI15" s="8">
        <f>AVERAGE(AD15:AD18)</f>
        <v>4.1093081632653052E-2</v>
      </c>
      <c r="AJ15" s="61">
        <f>SUM(AE15:AI15)</f>
        <v>49.152115288010201</v>
      </c>
      <c r="AK15" s="62"/>
      <c r="AL15" s="61"/>
      <c r="AM15" s="61"/>
      <c r="AN15" s="61"/>
      <c r="AO15" s="61"/>
      <c r="AQ15" s="51" t="s">
        <v>78</v>
      </c>
      <c r="AR15" s="52">
        <f>AVERAGE(AO:AO)</f>
        <v>2.5207561649659857E-2</v>
      </c>
    </row>
    <row r="16" spans="1:45" ht="15" customHeight="1" x14ac:dyDescent="0.2">
      <c r="A16" s="39" t="s">
        <v>77</v>
      </c>
      <c r="B16" s="39"/>
      <c r="C16" s="39">
        <v>1</v>
      </c>
      <c r="D16" s="39" t="s">
        <v>71</v>
      </c>
      <c r="E16" s="39">
        <v>135</v>
      </c>
      <c r="F16" s="56">
        <v>42560</v>
      </c>
      <c r="G16" s="57">
        <v>0</v>
      </c>
      <c r="O16" s="57">
        <v>12</v>
      </c>
      <c r="P16" s="57">
        <v>11.7</v>
      </c>
      <c r="W16" s="58">
        <v>0</v>
      </c>
      <c r="X16" s="58">
        <v>4</v>
      </c>
      <c r="Y16" s="58">
        <v>2</v>
      </c>
      <c r="Z16" s="59">
        <f t="shared" si="0"/>
        <v>0</v>
      </c>
      <c r="AA16" s="60">
        <f t="shared" si="1"/>
        <v>9.9708784438775488</v>
      </c>
      <c r="AB16" s="17">
        <f t="shared" si="2"/>
        <v>0</v>
      </c>
      <c r="AC16" s="60">
        <f t="shared" si="3"/>
        <v>1.1383679999999998</v>
      </c>
      <c r="AD16" s="60">
        <f t="shared" si="4"/>
        <v>5.4790775510204073E-2</v>
      </c>
      <c r="AE16" s="7"/>
      <c r="AF16" s="8"/>
      <c r="AG16" s="8"/>
      <c r="AH16" s="8"/>
      <c r="AI16" s="8"/>
      <c r="AJ16" s="36"/>
      <c r="AK16" s="37"/>
      <c r="AL16" s="36"/>
      <c r="AM16" s="36"/>
      <c r="AN16" s="36"/>
      <c r="AO16" s="36"/>
      <c r="AQ16" s="51" t="s">
        <v>79</v>
      </c>
      <c r="AR16" s="52">
        <f>AVERAGE(AP:AP)</f>
        <v>11.416342780414617</v>
      </c>
    </row>
    <row r="17" spans="1:45" x14ac:dyDescent="0.2">
      <c r="A17" s="39" t="s">
        <v>77</v>
      </c>
      <c r="B17" s="39"/>
      <c r="C17" s="39">
        <v>1</v>
      </c>
      <c r="D17" s="39" t="s">
        <v>73</v>
      </c>
      <c r="E17" s="39">
        <v>225</v>
      </c>
      <c r="F17" s="56">
        <v>42560</v>
      </c>
      <c r="G17" s="57">
        <v>13</v>
      </c>
      <c r="O17" s="57">
        <v>19</v>
      </c>
      <c r="P17" s="57">
        <v>13.5</v>
      </c>
      <c r="Q17" s="57">
        <v>17.5</v>
      </c>
      <c r="W17" s="58">
        <v>0</v>
      </c>
      <c r="X17" s="58">
        <v>4</v>
      </c>
      <c r="Y17" s="58">
        <v>3</v>
      </c>
      <c r="Z17" s="59">
        <f t="shared" si="0"/>
        <v>5.9990688775510197</v>
      </c>
      <c r="AA17" s="60">
        <f t="shared" si="1"/>
        <v>30.155082908163262</v>
      </c>
      <c r="AB17" s="17">
        <f t="shared" si="2"/>
        <v>0</v>
      </c>
      <c r="AC17" s="60">
        <f t="shared" si="3"/>
        <v>1.1383679999999998</v>
      </c>
      <c r="AD17" s="60">
        <f t="shared" si="4"/>
        <v>8.2186163265306103E-2</v>
      </c>
      <c r="AE17" s="7"/>
      <c r="AF17" s="8"/>
      <c r="AG17" s="8"/>
      <c r="AH17" s="8"/>
      <c r="AI17" s="8"/>
      <c r="AJ17" s="36"/>
      <c r="AK17" s="37"/>
      <c r="AL17" s="36"/>
      <c r="AM17" s="36"/>
      <c r="AN17" s="36"/>
      <c r="AO17" s="36"/>
      <c r="AR17" s="9"/>
    </row>
    <row r="18" spans="1:45" x14ac:dyDescent="0.2">
      <c r="A18" s="39" t="s">
        <v>77</v>
      </c>
      <c r="B18" s="39"/>
      <c r="C18" s="39">
        <v>1</v>
      </c>
      <c r="D18" s="39" t="s">
        <v>75</v>
      </c>
      <c r="E18" s="39">
        <v>315</v>
      </c>
      <c r="F18" s="56">
        <v>42560</v>
      </c>
      <c r="G18" s="57">
        <v>0</v>
      </c>
      <c r="O18" s="57">
        <v>64</v>
      </c>
      <c r="W18" s="58">
        <v>1</v>
      </c>
      <c r="X18" s="58">
        <v>3</v>
      </c>
      <c r="Y18" s="58">
        <v>1</v>
      </c>
      <c r="Z18" s="59">
        <f t="shared" si="0"/>
        <v>0</v>
      </c>
      <c r="AA18" s="60">
        <f t="shared" si="1"/>
        <v>145.39755102040814</v>
      </c>
      <c r="AB18" s="17">
        <f t="shared" si="2"/>
        <v>0.89549778775510169</v>
      </c>
      <c r="AC18" s="60">
        <f t="shared" si="3"/>
        <v>0.85377599999999987</v>
      </c>
      <c r="AD18" s="60">
        <f t="shared" si="4"/>
        <v>2.7395387755102037E-2</v>
      </c>
      <c r="AE18" s="7"/>
      <c r="AF18" s="8"/>
      <c r="AG18" s="8"/>
      <c r="AH18" s="8"/>
      <c r="AI18" s="8"/>
      <c r="AJ18" s="36"/>
      <c r="AK18" s="37"/>
      <c r="AL18" s="36"/>
      <c r="AM18" s="36"/>
      <c r="AN18" s="36"/>
      <c r="AO18" s="36"/>
      <c r="AR18" s="57"/>
    </row>
    <row r="19" spans="1:45" s="45" customFormat="1" x14ac:dyDescent="0.2">
      <c r="A19" s="40" t="s">
        <v>67</v>
      </c>
      <c r="B19" s="40" t="s">
        <v>80</v>
      </c>
      <c r="C19" s="40">
        <v>1</v>
      </c>
      <c r="D19" s="40" t="s">
        <v>69</v>
      </c>
      <c r="E19" s="40">
        <v>45</v>
      </c>
      <c r="F19" s="41">
        <v>42560</v>
      </c>
      <c r="G19" s="42">
        <v>7.8</v>
      </c>
      <c r="H19" s="42">
        <v>10.4</v>
      </c>
      <c r="I19" s="42"/>
      <c r="J19" s="42"/>
      <c r="K19" s="42"/>
      <c r="L19" s="42"/>
      <c r="M19" s="42"/>
      <c r="N19" s="42"/>
      <c r="O19" s="42">
        <v>0</v>
      </c>
      <c r="P19" s="42"/>
      <c r="Q19" s="42"/>
      <c r="R19" s="42"/>
      <c r="S19" s="42"/>
      <c r="T19" s="42"/>
      <c r="U19" s="42"/>
      <c r="V19" s="42"/>
      <c r="W19" s="43">
        <v>2</v>
      </c>
      <c r="X19" s="43">
        <v>5</v>
      </c>
      <c r="Y19" s="43">
        <v>1</v>
      </c>
      <c r="Z19" s="44">
        <f t="shared" si="0"/>
        <v>5.9990688775510197</v>
      </c>
      <c r="AA19" s="45">
        <f t="shared" si="1"/>
        <v>0</v>
      </c>
      <c r="AB19" s="46">
        <f t="shared" si="2"/>
        <v>1.7909955755102034</v>
      </c>
      <c r="AC19" s="45">
        <f t="shared" si="3"/>
        <v>1.4229599999999996</v>
      </c>
      <c r="AD19" s="45">
        <f t="shared" si="4"/>
        <v>2.7395387755102037E-2</v>
      </c>
      <c r="AE19" s="47">
        <f>AVERAGE(Z19:Z22)</f>
        <v>3.1790627869897956</v>
      </c>
      <c r="AF19" s="48">
        <f>AVERAGE(AA19:AA22)</f>
        <v>6.9160567283163257</v>
      </c>
      <c r="AG19" s="48">
        <f>AVERAGE(AB19:AB22)</f>
        <v>1.5671211285714279</v>
      </c>
      <c r="AH19" s="48">
        <f>AVERAGE(AC19:AC22)</f>
        <v>1.2806639999999998</v>
      </c>
      <c r="AI19" s="48">
        <f>AVERAGE(AD19:AD22)</f>
        <v>1.3697693877551018E-2</v>
      </c>
      <c r="AJ19" s="49">
        <f>SUM(AE19:AI19)</f>
        <v>12.956602337755101</v>
      </c>
      <c r="AK19" s="50"/>
      <c r="AL19" s="49"/>
      <c r="AM19" s="49"/>
      <c r="AN19" s="49"/>
      <c r="AO19" s="49"/>
      <c r="AP19" s="55"/>
      <c r="AQ19" s="44"/>
      <c r="AS19" s="44"/>
    </row>
    <row r="20" spans="1:45" s="45" customFormat="1" x14ac:dyDescent="0.2">
      <c r="A20" s="40" t="s">
        <v>67</v>
      </c>
      <c r="B20" s="40" t="s">
        <v>80</v>
      </c>
      <c r="C20" s="40">
        <v>1</v>
      </c>
      <c r="D20" s="40" t="s">
        <v>71</v>
      </c>
      <c r="E20" s="40">
        <v>135</v>
      </c>
      <c r="F20" s="41">
        <v>42560</v>
      </c>
      <c r="G20" s="42">
        <v>0</v>
      </c>
      <c r="H20" s="42"/>
      <c r="I20" s="42"/>
      <c r="J20" s="42"/>
      <c r="K20" s="42"/>
      <c r="L20" s="42"/>
      <c r="M20" s="42"/>
      <c r="N20" s="42"/>
      <c r="O20" s="42">
        <v>8.6</v>
      </c>
      <c r="P20" s="42"/>
      <c r="Q20" s="42"/>
      <c r="R20" s="42"/>
      <c r="S20" s="42"/>
      <c r="T20" s="42"/>
      <c r="U20" s="42"/>
      <c r="V20" s="42"/>
      <c r="W20" s="43">
        <v>2</v>
      </c>
      <c r="X20" s="43">
        <v>1</v>
      </c>
      <c r="Y20" s="43">
        <v>0</v>
      </c>
      <c r="Z20" s="44">
        <f t="shared" si="0"/>
        <v>0</v>
      </c>
      <c r="AA20" s="45">
        <f t="shared" si="1"/>
        <v>2.6253913265306115</v>
      </c>
      <c r="AB20" s="46">
        <f t="shared" si="2"/>
        <v>1.7909955755102034</v>
      </c>
      <c r="AC20" s="45">
        <f t="shared" si="3"/>
        <v>0.28459199999999996</v>
      </c>
      <c r="AD20" s="45">
        <f t="shared" si="4"/>
        <v>0</v>
      </c>
      <c r="AE20" s="54"/>
      <c r="AF20" s="55"/>
      <c r="AG20" s="55"/>
      <c r="AH20" s="55"/>
      <c r="AI20" s="55"/>
      <c r="AJ20" s="55"/>
      <c r="AK20" s="54"/>
      <c r="AL20" s="55"/>
      <c r="AM20" s="55"/>
      <c r="AN20" s="55"/>
      <c r="AO20" s="55"/>
      <c r="AP20" s="55"/>
      <c r="AQ20" s="44"/>
      <c r="AS20" s="44"/>
    </row>
    <row r="21" spans="1:45" s="45" customFormat="1" x14ac:dyDescent="0.2">
      <c r="A21" s="40" t="s">
        <v>67</v>
      </c>
      <c r="B21" s="40" t="s">
        <v>80</v>
      </c>
      <c r="C21" s="40">
        <v>1</v>
      </c>
      <c r="D21" s="40" t="s">
        <v>73</v>
      </c>
      <c r="E21" s="40">
        <v>225</v>
      </c>
      <c r="F21" s="41">
        <v>42560</v>
      </c>
      <c r="G21" s="42">
        <v>9.5</v>
      </c>
      <c r="H21" s="42">
        <v>7.7</v>
      </c>
      <c r="I21" s="42"/>
      <c r="J21" s="42"/>
      <c r="K21" s="42"/>
      <c r="L21" s="42"/>
      <c r="M21" s="42"/>
      <c r="N21" s="42"/>
      <c r="O21" s="42">
        <v>16</v>
      </c>
      <c r="P21" s="42"/>
      <c r="Q21" s="42"/>
      <c r="R21" s="42"/>
      <c r="S21" s="42"/>
      <c r="T21" s="42"/>
      <c r="U21" s="42"/>
      <c r="V21" s="42"/>
      <c r="W21" s="43">
        <v>1</v>
      </c>
      <c r="X21" s="43">
        <v>6</v>
      </c>
      <c r="Y21" s="43">
        <v>1</v>
      </c>
      <c r="Z21" s="44">
        <f t="shared" si="0"/>
        <v>5.3082885204081638</v>
      </c>
      <c r="AA21" s="45">
        <f t="shared" si="1"/>
        <v>9.087346938775509</v>
      </c>
      <c r="AB21" s="46">
        <f t="shared" si="2"/>
        <v>0.89549778775510169</v>
      </c>
      <c r="AC21" s="45">
        <f t="shared" si="3"/>
        <v>1.7075519999999997</v>
      </c>
      <c r="AD21" s="45">
        <f t="shared" si="4"/>
        <v>2.7395387755102037E-2</v>
      </c>
      <c r="AE21" s="54"/>
      <c r="AF21" s="55"/>
      <c r="AG21" s="55"/>
      <c r="AH21" s="55"/>
      <c r="AI21" s="55"/>
      <c r="AJ21" s="55"/>
      <c r="AK21" s="54"/>
      <c r="AL21" s="55"/>
      <c r="AM21" s="55"/>
      <c r="AN21" s="55"/>
      <c r="AO21" s="55"/>
      <c r="AP21" s="55"/>
      <c r="AQ21" s="44"/>
      <c r="AS21" s="44"/>
    </row>
    <row r="22" spans="1:45" s="45" customFormat="1" x14ac:dyDescent="0.2">
      <c r="A22" s="40" t="s">
        <v>67</v>
      </c>
      <c r="B22" s="40" t="s">
        <v>80</v>
      </c>
      <c r="C22" s="40">
        <v>1</v>
      </c>
      <c r="D22" s="40" t="s">
        <v>75</v>
      </c>
      <c r="E22" s="40">
        <v>315</v>
      </c>
      <c r="F22" s="41">
        <v>42560</v>
      </c>
      <c r="G22" s="42">
        <v>6.3</v>
      </c>
      <c r="H22" s="42"/>
      <c r="I22" s="42"/>
      <c r="J22" s="42"/>
      <c r="K22" s="42"/>
      <c r="L22" s="42"/>
      <c r="M22" s="42"/>
      <c r="N22" s="42"/>
      <c r="O22" s="42">
        <v>7.6</v>
      </c>
      <c r="P22" s="42">
        <v>10.6</v>
      </c>
      <c r="Q22" s="42">
        <v>13</v>
      </c>
      <c r="R22" s="42">
        <v>10.5</v>
      </c>
      <c r="S22" s="42"/>
      <c r="T22" s="42"/>
      <c r="U22" s="42"/>
      <c r="V22" s="42"/>
      <c r="W22" s="43">
        <v>2</v>
      </c>
      <c r="X22" s="43">
        <v>6</v>
      </c>
      <c r="Y22" s="43">
        <v>0</v>
      </c>
      <c r="Z22" s="44">
        <f t="shared" si="0"/>
        <v>1.4088937499999996</v>
      </c>
      <c r="AA22" s="45">
        <f t="shared" si="1"/>
        <v>15.951488647959184</v>
      </c>
      <c r="AB22" s="46">
        <f t="shared" si="2"/>
        <v>1.7909955755102034</v>
      </c>
      <c r="AC22" s="45">
        <f t="shared" si="3"/>
        <v>1.7075519999999997</v>
      </c>
      <c r="AD22" s="45">
        <f t="shared" si="4"/>
        <v>0</v>
      </c>
      <c r="AE22" s="54"/>
      <c r="AF22" s="55"/>
      <c r="AG22" s="55"/>
      <c r="AH22" s="55"/>
      <c r="AI22" s="55"/>
      <c r="AJ22" s="55"/>
      <c r="AK22" s="54"/>
      <c r="AL22" s="55"/>
      <c r="AM22" s="55"/>
      <c r="AN22" s="55"/>
      <c r="AO22" s="55"/>
      <c r="AP22" s="55"/>
      <c r="AQ22" s="44"/>
      <c r="AS22" s="44"/>
    </row>
    <row r="23" spans="1:45" x14ac:dyDescent="0.2">
      <c r="A23" s="39" t="s">
        <v>81</v>
      </c>
      <c r="B23" s="39" t="s">
        <v>82</v>
      </c>
      <c r="C23" s="39">
        <v>1</v>
      </c>
      <c r="D23" s="39" t="s">
        <v>69</v>
      </c>
      <c r="E23" s="39">
        <v>45</v>
      </c>
      <c r="F23" s="56">
        <v>42562</v>
      </c>
      <c r="G23" s="57">
        <v>11.5</v>
      </c>
      <c r="H23" s="57">
        <v>14.6</v>
      </c>
      <c r="O23" s="57">
        <v>36.200000000000003</v>
      </c>
      <c r="W23" s="58">
        <v>4</v>
      </c>
      <c r="X23" s="58">
        <v>18</v>
      </c>
      <c r="Y23" s="58">
        <v>14</v>
      </c>
      <c r="Z23" s="59">
        <f t="shared" si="0"/>
        <v>12.261173852040814</v>
      </c>
      <c r="AA23" s="60">
        <f t="shared" si="1"/>
        <v>46.517277040816332</v>
      </c>
      <c r="AB23" s="17">
        <f t="shared" si="2"/>
        <v>3.5819911510204068</v>
      </c>
      <c r="AC23" s="60">
        <f t="shared" si="3"/>
        <v>5.1226559999999983</v>
      </c>
      <c r="AD23" s="60">
        <f t="shared" si="4"/>
        <v>0.38353542857142847</v>
      </c>
      <c r="AE23" s="7">
        <f>AVERAGE(Z23:Z26)</f>
        <v>3.0652934630102036</v>
      </c>
      <c r="AF23" s="8">
        <f>AVERAGE(AA23:AA26)</f>
        <v>24.930124649234692</v>
      </c>
      <c r="AG23" s="8">
        <f>AVERAGE(AB23:AB26)</f>
        <v>2.686493363265305</v>
      </c>
      <c r="AH23" s="8">
        <f>AVERAGE(AC23:AC26)</f>
        <v>4.7669159999999993</v>
      </c>
      <c r="AI23" s="8">
        <f>AVERAGE(AD23:AD26)</f>
        <v>0.33559349999999988</v>
      </c>
      <c r="AJ23" s="61">
        <f>SUM(AE23:AI23)</f>
        <v>35.784420975510201</v>
      </c>
      <c r="AK23" s="62"/>
      <c r="AL23" s="61"/>
      <c r="AM23" s="61"/>
      <c r="AN23" s="61"/>
      <c r="AO23" s="61"/>
    </row>
    <row r="24" spans="1:45" x14ac:dyDescent="0.2">
      <c r="A24" s="39" t="s">
        <v>81</v>
      </c>
      <c r="B24" s="39" t="s">
        <v>82</v>
      </c>
      <c r="C24" s="39">
        <v>1</v>
      </c>
      <c r="D24" s="39" t="s">
        <v>71</v>
      </c>
      <c r="E24" s="39">
        <v>135</v>
      </c>
      <c r="F24" s="56">
        <v>42562</v>
      </c>
      <c r="G24" s="57">
        <v>0</v>
      </c>
      <c r="O24" s="57">
        <v>14.4</v>
      </c>
      <c r="P24" s="57">
        <v>11</v>
      </c>
      <c r="W24" s="58">
        <v>4</v>
      </c>
      <c r="X24" s="58">
        <v>28</v>
      </c>
      <c r="Y24" s="58">
        <v>11</v>
      </c>
      <c r="Z24" s="59">
        <f t="shared" si="0"/>
        <v>0</v>
      </c>
      <c r="AA24" s="60">
        <f t="shared" si="1"/>
        <v>11.655942346938774</v>
      </c>
      <c r="AB24" s="17">
        <f t="shared" si="2"/>
        <v>3.5819911510204068</v>
      </c>
      <c r="AC24" s="60">
        <f t="shared" si="3"/>
        <v>7.9685759999999988</v>
      </c>
      <c r="AD24" s="60">
        <f t="shared" si="4"/>
        <v>0.30134926530612238</v>
      </c>
      <c r="AE24" s="7"/>
      <c r="AF24" s="8"/>
      <c r="AG24" s="8"/>
      <c r="AH24" s="8"/>
      <c r="AI24" s="8"/>
      <c r="AJ24" s="36"/>
      <c r="AK24" s="37"/>
      <c r="AL24" s="36"/>
      <c r="AM24" s="36"/>
      <c r="AN24" s="36"/>
      <c r="AO24" s="36"/>
    </row>
    <row r="25" spans="1:45" x14ac:dyDescent="0.2">
      <c r="A25" s="39" t="s">
        <v>81</v>
      </c>
      <c r="B25" s="39" t="s">
        <v>82</v>
      </c>
      <c r="C25" s="39">
        <v>1</v>
      </c>
      <c r="D25" s="39" t="s">
        <v>73</v>
      </c>
      <c r="E25" s="39">
        <v>225</v>
      </c>
      <c r="F25" s="56">
        <v>42562</v>
      </c>
      <c r="G25" s="57">
        <v>0</v>
      </c>
      <c r="O25" s="57">
        <v>8.6999999999999993</v>
      </c>
      <c r="P25" s="57">
        <v>11.1</v>
      </c>
      <c r="Q25" s="57">
        <v>10.1</v>
      </c>
      <c r="R25" s="57">
        <v>9.4</v>
      </c>
      <c r="W25" s="58">
        <v>4</v>
      </c>
      <c r="X25" s="58">
        <v>13</v>
      </c>
      <c r="Y25" s="58">
        <v>0</v>
      </c>
      <c r="Z25" s="59">
        <f t="shared" si="0"/>
        <v>0</v>
      </c>
      <c r="AA25" s="60">
        <f t="shared" si="1"/>
        <v>13.818091964285713</v>
      </c>
      <c r="AB25" s="17">
        <f t="shared" si="2"/>
        <v>3.5819911510204068</v>
      </c>
      <c r="AC25" s="60">
        <f t="shared" si="3"/>
        <v>3.699695999999999</v>
      </c>
      <c r="AD25" s="60">
        <f t="shared" si="4"/>
        <v>0</v>
      </c>
      <c r="AE25" s="7"/>
      <c r="AF25" s="8"/>
      <c r="AG25" s="8"/>
      <c r="AH25" s="8"/>
      <c r="AI25" s="8"/>
      <c r="AJ25" s="36"/>
      <c r="AK25" s="37"/>
      <c r="AL25" s="36"/>
      <c r="AM25" s="36"/>
      <c r="AN25" s="36"/>
      <c r="AO25" s="36"/>
    </row>
    <row r="26" spans="1:45" x14ac:dyDescent="0.2">
      <c r="A26" s="39" t="s">
        <v>81</v>
      </c>
      <c r="B26" s="39" t="s">
        <v>82</v>
      </c>
      <c r="C26" s="39">
        <v>1</v>
      </c>
      <c r="D26" s="39" t="s">
        <v>75</v>
      </c>
      <c r="E26" s="39">
        <v>315</v>
      </c>
      <c r="F26" s="56">
        <v>42562</v>
      </c>
      <c r="G26" s="57">
        <v>0</v>
      </c>
      <c r="O26" s="57">
        <v>15.4</v>
      </c>
      <c r="P26" s="57">
        <v>12</v>
      </c>
      <c r="Q26" s="57">
        <v>20</v>
      </c>
      <c r="W26" s="58">
        <v>0</v>
      </c>
      <c r="X26" s="58">
        <v>8</v>
      </c>
      <c r="Y26" s="58">
        <v>24</v>
      </c>
      <c r="Z26" s="59">
        <f t="shared" si="0"/>
        <v>0</v>
      </c>
      <c r="AA26" s="60">
        <f t="shared" si="1"/>
        <v>27.729187244897954</v>
      </c>
      <c r="AB26" s="17">
        <f t="shared" si="2"/>
        <v>0</v>
      </c>
      <c r="AC26" s="60">
        <f t="shared" si="3"/>
        <v>2.2767359999999996</v>
      </c>
      <c r="AD26" s="60">
        <f t="shared" si="4"/>
        <v>0.65748930612244882</v>
      </c>
      <c r="AE26" s="7"/>
      <c r="AF26" s="8"/>
      <c r="AG26" s="8"/>
      <c r="AH26" s="8"/>
      <c r="AI26" s="8"/>
      <c r="AJ26" s="36"/>
      <c r="AK26" s="37"/>
      <c r="AL26" s="36"/>
      <c r="AM26" s="36"/>
      <c r="AN26" s="36"/>
      <c r="AO26" s="36"/>
    </row>
    <row r="27" spans="1:45" s="68" customFormat="1" x14ac:dyDescent="0.2">
      <c r="A27" s="63"/>
      <c r="B27" s="63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6"/>
      <c r="X27" s="66"/>
      <c r="Y27" s="66"/>
      <c r="Z27" s="67"/>
      <c r="AB27" s="69"/>
      <c r="AE27" s="70"/>
      <c r="AF27" s="71"/>
      <c r="AG27" s="71"/>
      <c r="AH27" s="71"/>
      <c r="AI27" s="71"/>
      <c r="AJ27" s="72"/>
      <c r="AK27" s="73"/>
      <c r="AL27" s="72"/>
      <c r="AM27" s="72"/>
      <c r="AN27" s="72"/>
      <c r="AO27" s="72"/>
      <c r="AP27" s="74"/>
      <c r="AQ27" s="67"/>
      <c r="AS27" s="67"/>
    </row>
    <row r="28" spans="1:45" s="45" customFormat="1" x14ac:dyDescent="0.2">
      <c r="A28" s="40" t="s">
        <v>81</v>
      </c>
      <c r="B28" s="40" t="s">
        <v>83</v>
      </c>
      <c r="C28" s="40">
        <v>1</v>
      </c>
      <c r="D28" s="40" t="s">
        <v>69</v>
      </c>
      <c r="E28" s="40">
        <v>45</v>
      </c>
      <c r="F28" s="41">
        <v>42558</v>
      </c>
      <c r="G28" s="42">
        <v>0</v>
      </c>
      <c r="H28" s="42"/>
      <c r="I28" s="42"/>
      <c r="J28" s="42"/>
      <c r="K28" s="42"/>
      <c r="L28" s="42"/>
      <c r="M28" s="42"/>
      <c r="N28" s="42"/>
      <c r="O28" s="42">
        <v>36.9</v>
      </c>
      <c r="P28" s="42">
        <v>12.4</v>
      </c>
      <c r="Q28" s="42"/>
      <c r="R28" s="42"/>
      <c r="S28" s="42"/>
      <c r="T28" s="42"/>
      <c r="U28" s="42"/>
      <c r="V28" s="42"/>
      <c r="W28" s="43">
        <v>0</v>
      </c>
      <c r="X28" s="43">
        <v>6</v>
      </c>
      <c r="Y28" s="43">
        <v>1</v>
      </c>
      <c r="Z28" s="44">
        <f t="shared" ref="Z28:Z43" si="6">((22/7)^2*(SUM(G28^2,H28^2,I28^2,J28^2,K28^2,L28^2)))/(8*12)*0.69*0.5</f>
        <v>0</v>
      </c>
      <c r="AA28" s="45">
        <f t="shared" ref="AA28:AA43" si="7">((22/7)^2*(SUM(O28^2,P28^2,Q28^2,R28^2,S28^2)))/(8*12)*0.69*0.5</f>
        <v>53.791769260204077</v>
      </c>
      <c r="AB28" s="46">
        <f t="shared" ref="AB28:AB43" si="8">((22/7)^2*(W28*4.52^2))/(8*10)*0.71*0.5</f>
        <v>0</v>
      </c>
      <c r="AC28" s="45">
        <f t="shared" ref="AC28:AC43" si="9">((22/7)^2*(X28*1.47^2))/(8*3)*0.64*0.5</f>
        <v>1.7075519999999997</v>
      </c>
      <c r="AD28" s="45">
        <f t="shared" ref="AD28:AD43" si="10">((22/7)^2*(Y28*0.43^2))/(8*2)*0.48*0.5</f>
        <v>2.7395387755102037E-2</v>
      </c>
      <c r="AE28" s="47">
        <f>AVERAGE(Z28:Z31)</f>
        <v>0</v>
      </c>
      <c r="AF28" s="48">
        <f>AVERAGE(AA28:AA31)</f>
        <v>19.433167187499997</v>
      </c>
      <c r="AG28" s="48">
        <f>AVERAGE(AB28:AB31)</f>
        <v>0.22387444693877542</v>
      </c>
      <c r="AH28" s="48">
        <f>AVERAGE(AC28:AC31)</f>
        <v>0.78262799999999988</v>
      </c>
      <c r="AI28" s="48">
        <f>AVERAGE(AD28:AD31)</f>
        <v>7.5337316326530596E-2</v>
      </c>
      <c r="AJ28" s="49">
        <f>SUM(AE28:AI28)</f>
        <v>20.515006950765304</v>
      </c>
      <c r="AK28" s="50">
        <f t="shared" ref="AK28:AP28" si="11">AVERAGE(AE28:AE40)</f>
        <v>1.6608590800382652</v>
      </c>
      <c r="AL28" s="49">
        <f t="shared" si="11"/>
        <v>8.9647698102678568</v>
      </c>
      <c r="AM28" s="49">
        <f t="shared" si="11"/>
        <v>1.3432466816326525</v>
      </c>
      <c r="AN28" s="49">
        <f t="shared" si="11"/>
        <v>1.2273029999999998</v>
      </c>
      <c r="AO28" s="49">
        <f t="shared" si="11"/>
        <v>5.99274107142857E-2</v>
      </c>
      <c r="AP28" s="49">
        <f t="shared" si="11"/>
        <v>13.256105982653061</v>
      </c>
      <c r="AQ28" s="44"/>
      <c r="AS28" s="44"/>
    </row>
    <row r="29" spans="1:45" s="45" customFormat="1" x14ac:dyDescent="0.2">
      <c r="A29" s="40" t="s">
        <v>81</v>
      </c>
      <c r="B29" s="40" t="s">
        <v>83</v>
      </c>
      <c r="C29" s="40">
        <v>1</v>
      </c>
      <c r="D29" s="40" t="s">
        <v>71</v>
      </c>
      <c r="E29" s="40">
        <v>135</v>
      </c>
      <c r="F29" s="41">
        <v>42558</v>
      </c>
      <c r="G29" s="42">
        <v>0</v>
      </c>
      <c r="H29" s="42"/>
      <c r="I29" s="42"/>
      <c r="J29" s="42"/>
      <c r="K29" s="42"/>
      <c r="L29" s="42"/>
      <c r="M29" s="42"/>
      <c r="N29" s="42"/>
      <c r="O29" s="42">
        <v>21.2</v>
      </c>
      <c r="P29" s="42"/>
      <c r="Q29" s="42"/>
      <c r="R29" s="42"/>
      <c r="S29" s="42"/>
      <c r="T29" s="42"/>
      <c r="U29" s="42"/>
      <c r="V29" s="42"/>
      <c r="W29" s="43">
        <v>1</v>
      </c>
      <c r="X29" s="43">
        <v>5</v>
      </c>
      <c r="Y29" s="43">
        <v>4</v>
      </c>
      <c r="Z29" s="44">
        <f t="shared" si="6"/>
        <v>0</v>
      </c>
      <c r="AA29" s="45">
        <f t="shared" si="7"/>
        <v>15.953973469387755</v>
      </c>
      <c r="AB29" s="46">
        <f t="shared" si="8"/>
        <v>0.89549778775510169</v>
      </c>
      <c r="AC29" s="45">
        <f t="shared" si="9"/>
        <v>1.4229599999999996</v>
      </c>
      <c r="AD29" s="45">
        <f t="shared" si="10"/>
        <v>0.10958155102040815</v>
      </c>
      <c r="AE29" s="47"/>
      <c r="AF29" s="48"/>
      <c r="AG29" s="48"/>
      <c r="AH29" s="48"/>
      <c r="AI29" s="48"/>
      <c r="AJ29" s="53"/>
      <c r="AK29" s="54"/>
      <c r="AL29" s="53"/>
      <c r="AM29" s="53"/>
      <c r="AN29" s="53"/>
      <c r="AO29" s="53"/>
      <c r="AP29" s="55"/>
      <c r="AQ29" s="44"/>
      <c r="AS29" s="44"/>
    </row>
    <row r="30" spans="1:45" s="45" customFormat="1" x14ac:dyDescent="0.2">
      <c r="A30" s="40" t="s">
        <v>81</v>
      </c>
      <c r="B30" s="40" t="s">
        <v>83</v>
      </c>
      <c r="C30" s="40">
        <v>1</v>
      </c>
      <c r="D30" s="40" t="s">
        <v>73</v>
      </c>
      <c r="E30" s="40">
        <v>225</v>
      </c>
      <c r="F30" s="41">
        <v>42558</v>
      </c>
      <c r="G30" s="42">
        <v>0</v>
      </c>
      <c r="H30" s="42"/>
      <c r="I30" s="42"/>
      <c r="J30" s="42"/>
      <c r="K30" s="42"/>
      <c r="L30" s="42"/>
      <c r="M30" s="42"/>
      <c r="N30" s="42"/>
      <c r="O30" s="42">
        <v>15</v>
      </c>
      <c r="P30" s="42"/>
      <c r="Q30" s="42"/>
      <c r="R30" s="42"/>
      <c r="S30" s="42"/>
      <c r="T30" s="42"/>
      <c r="U30" s="42"/>
      <c r="V30" s="42"/>
      <c r="W30" s="43">
        <v>0</v>
      </c>
      <c r="X30" s="43">
        <v>0</v>
      </c>
      <c r="Y30" s="43">
        <v>6</v>
      </c>
      <c r="Z30" s="44">
        <f t="shared" si="6"/>
        <v>0</v>
      </c>
      <c r="AA30" s="45">
        <f t="shared" si="7"/>
        <v>7.9869260204081618</v>
      </c>
      <c r="AB30" s="46">
        <f t="shared" si="8"/>
        <v>0</v>
      </c>
      <c r="AC30" s="45">
        <f t="shared" si="9"/>
        <v>0</v>
      </c>
      <c r="AD30" s="45">
        <f t="shared" si="10"/>
        <v>0.16437232653061221</v>
      </c>
      <c r="AE30" s="47"/>
      <c r="AF30" s="48"/>
      <c r="AG30" s="48"/>
      <c r="AH30" s="48"/>
      <c r="AI30" s="48"/>
      <c r="AJ30" s="53"/>
      <c r="AK30" s="54"/>
      <c r="AL30" s="53"/>
      <c r="AM30" s="53"/>
      <c r="AN30" s="53"/>
      <c r="AO30" s="53"/>
      <c r="AP30" s="55"/>
      <c r="AQ30" s="44"/>
      <c r="AS30" s="44"/>
    </row>
    <row r="31" spans="1:45" s="45" customFormat="1" x14ac:dyDescent="0.2">
      <c r="A31" s="40" t="s">
        <v>81</v>
      </c>
      <c r="B31" s="40" t="s">
        <v>83</v>
      </c>
      <c r="C31" s="40">
        <v>1</v>
      </c>
      <c r="D31" s="40" t="s">
        <v>75</v>
      </c>
      <c r="E31" s="40">
        <v>315</v>
      </c>
      <c r="F31" s="41">
        <v>42558</v>
      </c>
      <c r="G31" s="42">
        <v>0</v>
      </c>
      <c r="H31" s="42"/>
      <c r="I31" s="42"/>
      <c r="J31" s="42"/>
      <c r="K31" s="42"/>
      <c r="L31" s="42"/>
      <c r="M31" s="42"/>
      <c r="N31" s="42"/>
      <c r="O31" s="42">
        <v>0</v>
      </c>
      <c r="P31" s="42"/>
      <c r="Q31" s="42"/>
      <c r="R31" s="42"/>
      <c r="S31" s="42"/>
      <c r="T31" s="42"/>
      <c r="U31" s="42"/>
      <c r="V31" s="42"/>
      <c r="W31" s="43">
        <v>0</v>
      </c>
      <c r="X31" s="43">
        <v>0</v>
      </c>
      <c r="Y31" s="43">
        <v>0</v>
      </c>
      <c r="Z31" s="44">
        <f t="shared" si="6"/>
        <v>0</v>
      </c>
      <c r="AA31" s="45">
        <f t="shared" si="7"/>
        <v>0</v>
      </c>
      <c r="AB31" s="46">
        <f t="shared" si="8"/>
        <v>0</v>
      </c>
      <c r="AC31" s="45">
        <f t="shared" si="9"/>
        <v>0</v>
      </c>
      <c r="AD31" s="45">
        <f t="shared" si="10"/>
        <v>0</v>
      </c>
      <c r="AE31" s="47"/>
      <c r="AF31" s="48"/>
      <c r="AG31" s="48"/>
      <c r="AH31" s="48"/>
      <c r="AI31" s="48"/>
      <c r="AJ31" s="53"/>
      <c r="AK31" s="54"/>
      <c r="AL31" s="53"/>
      <c r="AM31" s="53"/>
      <c r="AN31" s="53"/>
      <c r="AO31" s="53"/>
      <c r="AP31" s="55"/>
      <c r="AQ31" s="44"/>
      <c r="AS31" s="44"/>
    </row>
    <row r="32" spans="1:45" x14ac:dyDescent="0.2">
      <c r="A32" s="39" t="s">
        <v>81</v>
      </c>
      <c r="B32" s="39" t="s">
        <v>80</v>
      </c>
      <c r="C32" s="39">
        <v>1</v>
      </c>
      <c r="D32" s="39" t="s">
        <v>69</v>
      </c>
      <c r="E32" s="39">
        <v>45</v>
      </c>
      <c r="F32" s="56">
        <v>42558</v>
      </c>
      <c r="G32" s="57">
        <v>0</v>
      </c>
      <c r="O32" s="57">
        <v>0</v>
      </c>
      <c r="W32" s="58">
        <v>2</v>
      </c>
      <c r="X32" s="58">
        <v>5</v>
      </c>
      <c r="Y32" s="58">
        <v>0</v>
      </c>
      <c r="Z32" s="59">
        <f t="shared" si="6"/>
        <v>0</v>
      </c>
      <c r="AA32" s="60">
        <f t="shared" si="7"/>
        <v>0</v>
      </c>
      <c r="AB32" s="17">
        <f t="shared" si="8"/>
        <v>1.7909955755102034</v>
      </c>
      <c r="AC32" s="60">
        <f t="shared" si="9"/>
        <v>1.4229599999999996</v>
      </c>
      <c r="AD32" s="60">
        <f t="shared" si="10"/>
        <v>0</v>
      </c>
      <c r="AE32" s="7">
        <f>AVERAGE(Z32:Z35)</f>
        <v>0</v>
      </c>
      <c r="AF32" s="8">
        <f>AVERAGE(AA32:AA35)</f>
        <v>2.4337938456632653</v>
      </c>
      <c r="AG32" s="8">
        <f>AVERAGE(AB32:AB35)</f>
        <v>0.89549778775510169</v>
      </c>
      <c r="AH32" s="8">
        <f>AVERAGE(AC32:AC35)</f>
        <v>0.99607199999999985</v>
      </c>
      <c r="AI32" s="8">
        <f>AVERAGE(AD32:AD35)</f>
        <v>0</v>
      </c>
      <c r="AJ32" s="61">
        <f>SUM(AE32:AI32)</f>
        <v>4.3253636334183669</v>
      </c>
      <c r="AK32" s="62"/>
      <c r="AL32" s="61"/>
      <c r="AM32" s="61"/>
      <c r="AN32" s="61"/>
      <c r="AO32" s="61"/>
    </row>
    <row r="33" spans="1:45" x14ac:dyDescent="0.2">
      <c r="A33" s="39" t="s">
        <v>81</v>
      </c>
      <c r="B33" s="39" t="s">
        <v>80</v>
      </c>
      <c r="C33" s="39">
        <v>1</v>
      </c>
      <c r="D33" s="39" t="s">
        <v>71</v>
      </c>
      <c r="E33" s="39">
        <v>135</v>
      </c>
      <c r="F33" s="56">
        <v>42558</v>
      </c>
      <c r="G33" s="57">
        <v>0</v>
      </c>
      <c r="O33" s="57">
        <v>14.5</v>
      </c>
      <c r="P33" s="57">
        <v>8</v>
      </c>
      <c r="W33" s="58">
        <v>0</v>
      </c>
      <c r="X33" s="58">
        <v>2</v>
      </c>
      <c r="Y33" s="58">
        <v>0</v>
      </c>
      <c r="Z33" s="59">
        <f t="shared" si="6"/>
        <v>0</v>
      </c>
      <c r="AA33" s="60">
        <f t="shared" si="7"/>
        <v>9.7351753826530611</v>
      </c>
      <c r="AB33" s="17">
        <f t="shared" si="8"/>
        <v>0</v>
      </c>
      <c r="AC33" s="60">
        <f t="shared" si="9"/>
        <v>0.56918399999999991</v>
      </c>
      <c r="AD33" s="60">
        <f t="shared" si="10"/>
        <v>0</v>
      </c>
      <c r="AE33" s="7"/>
      <c r="AF33" s="8"/>
      <c r="AG33" s="8"/>
      <c r="AH33" s="8"/>
      <c r="AI33" s="8"/>
      <c r="AJ33" s="36"/>
      <c r="AK33" s="37"/>
      <c r="AL33" s="36"/>
      <c r="AM33" s="36"/>
      <c r="AN33" s="36"/>
      <c r="AO33" s="36"/>
    </row>
    <row r="34" spans="1:45" x14ac:dyDescent="0.2">
      <c r="A34" s="39" t="s">
        <v>81</v>
      </c>
      <c r="B34" s="39" t="s">
        <v>80</v>
      </c>
      <c r="C34" s="39">
        <v>1</v>
      </c>
      <c r="D34" s="39" t="s">
        <v>73</v>
      </c>
      <c r="E34" s="39">
        <v>225</v>
      </c>
      <c r="F34" s="56">
        <v>42558</v>
      </c>
      <c r="G34" s="57">
        <v>0</v>
      </c>
      <c r="O34" s="57">
        <v>0</v>
      </c>
      <c r="W34" s="58">
        <v>1</v>
      </c>
      <c r="X34" s="58">
        <v>4</v>
      </c>
      <c r="Y34" s="58">
        <v>0</v>
      </c>
      <c r="Z34" s="59">
        <f t="shared" si="6"/>
        <v>0</v>
      </c>
      <c r="AA34" s="60">
        <f t="shared" si="7"/>
        <v>0</v>
      </c>
      <c r="AB34" s="17">
        <f t="shared" si="8"/>
        <v>0.89549778775510169</v>
      </c>
      <c r="AC34" s="60">
        <f t="shared" si="9"/>
        <v>1.1383679999999998</v>
      </c>
      <c r="AD34" s="60">
        <f t="shared" si="10"/>
        <v>0</v>
      </c>
      <c r="AE34" s="7"/>
      <c r="AF34" s="8"/>
      <c r="AG34" s="8"/>
      <c r="AH34" s="8"/>
      <c r="AI34" s="8"/>
      <c r="AJ34" s="36"/>
      <c r="AK34" s="37"/>
      <c r="AL34" s="36"/>
      <c r="AM34" s="36"/>
      <c r="AN34" s="36"/>
      <c r="AO34" s="36"/>
    </row>
    <row r="35" spans="1:45" x14ac:dyDescent="0.2">
      <c r="A35" s="39" t="s">
        <v>81</v>
      </c>
      <c r="B35" s="39" t="s">
        <v>80</v>
      </c>
      <c r="C35" s="39">
        <v>1</v>
      </c>
      <c r="D35" s="39" t="s">
        <v>75</v>
      </c>
      <c r="E35" s="39">
        <v>315</v>
      </c>
      <c r="F35" s="56">
        <v>42558</v>
      </c>
      <c r="G35" s="57">
        <v>0</v>
      </c>
      <c r="O35" s="57">
        <v>0</v>
      </c>
      <c r="W35" s="58">
        <v>1</v>
      </c>
      <c r="X35" s="58">
        <v>3</v>
      </c>
      <c r="Y35" s="58">
        <v>0</v>
      </c>
      <c r="Z35" s="59">
        <f t="shared" si="6"/>
        <v>0</v>
      </c>
      <c r="AA35" s="60">
        <f t="shared" si="7"/>
        <v>0</v>
      </c>
      <c r="AB35" s="17">
        <f t="shared" si="8"/>
        <v>0.89549778775510169</v>
      </c>
      <c r="AC35" s="60">
        <f t="shared" si="9"/>
        <v>0.85377599999999987</v>
      </c>
      <c r="AD35" s="60">
        <f t="shared" si="10"/>
        <v>0</v>
      </c>
      <c r="AE35" s="7"/>
      <c r="AF35" s="8"/>
      <c r="AG35" s="8"/>
      <c r="AH35" s="8"/>
      <c r="AI35" s="8"/>
      <c r="AJ35" s="36"/>
      <c r="AK35" s="37"/>
      <c r="AL35" s="36"/>
      <c r="AM35" s="36"/>
      <c r="AN35" s="36"/>
      <c r="AO35" s="36"/>
    </row>
    <row r="36" spans="1:45" s="45" customFormat="1" x14ac:dyDescent="0.2">
      <c r="A36" s="40" t="s">
        <v>84</v>
      </c>
      <c r="B36" s="40" t="s">
        <v>68</v>
      </c>
      <c r="C36" s="40">
        <v>1</v>
      </c>
      <c r="D36" s="40" t="s">
        <v>69</v>
      </c>
      <c r="E36" s="40">
        <v>45</v>
      </c>
      <c r="F36" s="41">
        <v>42557</v>
      </c>
      <c r="G36" s="42">
        <v>0</v>
      </c>
      <c r="H36" s="42"/>
      <c r="I36" s="42"/>
      <c r="J36" s="42"/>
      <c r="K36" s="42"/>
      <c r="L36" s="42"/>
      <c r="M36" s="42"/>
      <c r="N36" s="42"/>
      <c r="O36" s="42">
        <v>0</v>
      </c>
      <c r="P36" s="42"/>
      <c r="Q36" s="42"/>
      <c r="R36" s="42"/>
      <c r="S36" s="42"/>
      <c r="T36" s="42"/>
      <c r="U36" s="42"/>
      <c r="V36" s="42"/>
      <c r="W36" s="43">
        <v>1</v>
      </c>
      <c r="X36" s="43">
        <v>5</v>
      </c>
      <c r="Y36" s="43">
        <v>4</v>
      </c>
      <c r="Z36" s="44">
        <f t="shared" si="6"/>
        <v>0</v>
      </c>
      <c r="AA36" s="45">
        <f t="shared" si="7"/>
        <v>0</v>
      </c>
      <c r="AB36" s="46">
        <f t="shared" si="8"/>
        <v>0.89549778775510169</v>
      </c>
      <c r="AC36" s="45">
        <f t="shared" si="9"/>
        <v>1.4229599999999996</v>
      </c>
      <c r="AD36" s="45">
        <f t="shared" si="10"/>
        <v>0.10958155102040815</v>
      </c>
      <c r="AE36" s="47">
        <f>AVERAGE(Z36:Z39)</f>
        <v>2.4581983418367344</v>
      </c>
      <c r="AF36" s="48">
        <f>AVERAGE(AA36:AA39)</f>
        <v>5.7078123086734696</v>
      </c>
      <c r="AG36" s="48">
        <f>AVERAGE(AB36:AB39)</f>
        <v>2.9103678102040806</v>
      </c>
      <c r="AH36" s="48">
        <f>AVERAGE(AC36:AC39)</f>
        <v>1.1383679999999998</v>
      </c>
      <c r="AI36" s="48">
        <f>AVERAGE(AD36:AD39)</f>
        <v>7.5337316326530596E-2</v>
      </c>
      <c r="AJ36" s="49">
        <f>SUM(AE36:AI36)</f>
        <v>12.290083777040815</v>
      </c>
      <c r="AK36" s="50"/>
      <c r="AL36" s="49"/>
      <c r="AM36" s="49"/>
      <c r="AN36" s="49"/>
      <c r="AO36" s="49"/>
      <c r="AP36" s="55"/>
      <c r="AQ36" s="44"/>
      <c r="AS36" s="44"/>
    </row>
    <row r="37" spans="1:45" s="45" customFormat="1" x14ac:dyDescent="0.2">
      <c r="A37" s="40" t="s">
        <v>84</v>
      </c>
      <c r="B37" s="40" t="s">
        <v>68</v>
      </c>
      <c r="C37" s="40">
        <v>1</v>
      </c>
      <c r="D37" s="40" t="s">
        <v>71</v>
      </c>
      <c r="E37" s="40">
        <v>135</v>
      </c>
      <c r="F37" s="41">
        <v>42557</v>
      </c>
      <c r="G37" s="42">
        <v>9</v>
      </c>
      <c r="H37" s="42"/>
      <c r="I37" s="42"/>
      <c r="J37" s="42"/>
      <c r="K37" s="42"/>
      <c r="L37" s="42"/>
      <c r="M37" s="42"/>
      <c r="N37" s="42"/>
      <c r="O37" s="42">
        <v>7.7</v>
      </c>
      <c r="P37" s="42">
        <v>9.5</v>
      </c>
      <c r="Q37" s="42"/>
      <c r="R37" s="42"/>
      <c r="S37" s="42"/>
      <c r="T37" s="42"/>
      <c r="U37" s="42"/>
      <c r="V37" s="42"/>
      <c r="W37" s="43">
        <v>2</v>
      </c>
      <c r="X37" s="43">
        <v>4</v>
      </c>
      <c r="Y37" s="43">
        <v>4</v>
      </c>
      <c r="Z37" s="44">
        <f t="shared" si="6"/>
        <v>2.8752933673469387</v>
      </c>
      <c r="AA37" s="45">
        <f t="shared" si="7"/>
        <v>5.3082885204081638</v>
      </c>
      <c r="AB37" s="46">
        <f t="shared" si="8"/>
        <v>1.7909955755102034</v>
      </c>
      <c r="AC37" s="45">
        <f t="shared" si="9"/>
        <v>1.1383679999999998</v>
      </c>
      <c r="AD37" s="45">
        <f t="shared" si="10"/>
        <v>0.10958155102040815</v>
      </c>
      <c r="AE37" s="54"/>
      <c r="AF37" s="55"/>
      <c r="AG37" s="55"/>
      <c r="AH37" s="55"/>
      <c r="AI37" s="55"/>
      <c r="AJ37" s="55"/>
      <c r="AK37" s="54"/>
      <c r="AL37" s="55"/>
      <c r="AM37" s="55"/>
      <c r="AN37" s="55"/>
      <c r="AO37" s="55"/>
      <c r="AP37" s="55"/>
      <c r="AQ37" s="44"/>
      <c r="AS37" s="44"/>
    </row>
    <row r="38" spans="1:45" s="45" customFormat="1" x14ac:dyDescent="0.2">
      <c r="A38" s="40" t="s">
        <v>84</v>
      </c>
      <c r="B38" s="40" t="s">
        <v>68</v>
      </c>
      <c r="C38" s="40">
        <v>1</v>
      </c>
      <c r="D38" s="40" t="s">
        <v>73</v>
      </c>
      <c r="E38" s="40">
        <v>225</v>
      </c>
      <c r="F38" s="41">
        <v>42557</v>
      </c>
      <c r="G38" s="42">
        <v>14</v>
      </c>
      <c r="H38" s="42"/>
      <c r="I38" s="42"/>
      <c r="J38" s="42"/>
      <c r="K38" s="42"/>
      <c r="L38" s="42"/>
      <c r="M38" s="42"/>
      <c r="N38" s="42"/>
      <c r="O38" s="42">
        <v>16</v>
      </c>
      <c r="P38" s="42">
        <v>7.8</v>
      </c>
      <c r="Q38" s="42">
        <v>9.6</v>
      </c>
      <c r="R38" s="42"/>
      <c r="S38" s="42"/>
      <c r="T38" s="42"/>
      <c r="U38" s="42"/>
      <c r="V38" s="42"/>
      <c r="W38" s="43">
        <v>8</v>
      </c>
      <c r="X38" s="43">
        <v>3</v>
      </c>
      <c r="Y38" s="43">
        <v>2</v>
      </c>
      <c r="Z38" s="44">
        <f t="shared" si="6"/>
        <v>6.9574999999999996</v>
      </c>
      <c r="AA38" s="45">
        <f t="shared" si="7"/>
        <v>14.518456632653059</v>
      </c>
      <c r="AB38" s="46">
        <f t="shared" si="8"/>
        <v>7.1639823020408135</v>
      </c>
      <c r="AC38" s="45">
        <f t="shared" si="9"/>
        <v>0.85377599999999987</v>
      </c>
      <c r="AD38" s="45">
        <f t="shared" si="10"/>
        <v>5.4790775510204073E-2</v>
      </c>
      <c r="AE38" s="54"/>
      <c r="AF38" s="55"/>
      <c r="AG38" s="55"/>
      <c r="AH38" s="55"/>
      <c r="AI38" s="55"/>
      <c r="AJ38" s="55"/>
      <c r="AK38" s="54"/>
      <c r="AL38" s="55"/>
      <c r="AM38" s="55"/>
      <c r="AN38" s="55"/>
      <c r="AO38" s="55"/>
      <c r="AP38" s="55"/>
      <c r="AQ38" s="44"/>
      <c r="AS38" s="44"/>
    </row>
    <row r="39" spans="1:45" s="45" customFormat="1" x14ac:dyDescent="0.2">
      <c r="A39" s="40" t="s">
        <v>84</v>
      </c>
      <c r="B39" s="40" t="s">
        <v>68</v>
      </c>
      <c r="C39" s="40">
        <v>1</v>
      </c>
      <c r="D39" s="40" t="s">
        <v>75</v>
      </c>
      <c r="E39" s="40">
        <v>315</v>
      </c>
      <c r="F39" s="41">
        <v>42557</v>
      </c>
      <c r="G39" s="42">
        <v>0</v>
      </c>
      <c r="H39" s="42"/>
      <c r="I39" s="42"/>
      <c r="J39" s="42"/>
      <c r="K39" s="42"/>
      <c r="L39" s="42"/>
      <c r="M39" s="42"/>
      <c r="N39" s="42"/>
      <c r="O39" s="42">
        <v>9.1999999999999993</v>
      </c>
      <c r="P39" s="42"/>
      <c r="Q39" s="42"/>
      <c r="R39" s="42"/>
      <c r="S39" s="42"/>
      <c r="T39" s="42"/>
      <c r="U39" s="42"/>
      <c r="V39" s="42"/>
      <c r="W39" s="43">
        <v>2</v>
      </c>
      <c r="X39" s="43">
        <v>4</v>
      </c>
      <c r="Y39" s="43">
        <v>1</v>
      </c>
      <c r="Z39" s="44">
        <f t="shared" si="6"/>
        <v>0</v>
      </c>
      <c r="AA39" s="45">
        <f t="shared" si="7"/>
        <v>3.0045040816326525</v>
      </c>
      <c r="AB39" s="46">
        <f t="shared" si="8"/>
        <v>1.7909955755102034</v>
      </c>
      <c r="AC39" s="45">
        <f t="shared" si="9"/>
        <v>1.1383679999999998</v>
      </c>
      <c r="AD39" s="45">
        <f t="shared" si="10"/>
        <v>2.7395387755102037E-2</v>
      </c>
      <c r="AE39" s="54"/>
      <c r="AF39" s="55"/>
      <c r="AG39" s="55"/>
      <c r="AH39" s="55"/>
      <c r="AI39" s="55"/>
      <c r="AJ39" s="55"/>
      <c r="AK39" s="54"/>
      <c r="AL39" s="55"/>
      <c r="AM39" s="55"/>
      <c r="AN39" s="55"/>
      <c r="AO39" s="55"/>
      <c r="AP39" s="55"/>
      <c r="AQ39" s="44"/>
      <c r="AS39" s="44"/>
    </row>
    <row r="40" spans="1:45" x14ac:dyDescent="0.2">
      <c r="A40" s="39" t="s">
        <v>84</v>
      </c>
      <c r="B40" s="39" t="s">
        <v>83</v>
      </c>
      <c r="C40" s="39">
        <v>1</v>
      </c>
      <c r="D40" s="39" t="s">
        <v>69</v>
      </c>
      <c r="E40" s="39">
        <v>45</v>
      </c>
      <c r="F40" s="56">
        <v>42556</v>
      </c>
      <c r="G40" s="57">
        <v>8</v>
      </c>
      <c r="H40" s="57">
        <v>14</v>
      </c>
      <c r="O40" s="57">
        <v>22.5</v>
      </c>
      <c r="W40" s="58">
        <v>2</v>
      </c>
      <c r="X40" s="58">
        <v>11</v>
      </c>
      <c r="Y40" s="58">
        <v>1</v>
      </c>
      <c r="Z40" s="59">
        <f t="shared" si="6"/>
        <v>9.2293367346938773</v>
      </c>
      <c r="AA40" s="60">
        <f t="shared" si="7"/>
        <v>17.970583545918366</v>
      </c>
      <c r="AB40" s="17">
        <f t="shared" si="8"/>
        <v>1.7909955755102034</v>
      </c>
      <c r="AC40" s="60">
        <f t="shared" si="9"/>
        <v>3.130512</v>
      </c>
      <c r="AD40" s="60">
        <f t="shared" si="10"/>
        <v>2.7395387755102037E-2</v>
      </c>
      <c r="AE40" s="7">
        <f>AVERAGE(Z40:Z43)</f>
        <v>4.1852379783163265</v>
      </c>
      <c r="AF40" s="8">
        <f>AVERAGE(AA40:AA43)</f>
        <v>8.2843058992346919</v>
      </c>
      <c r="AG40" s="8">
        <f>AVERAGE(AB40:AB43)</f>
        <v>1.3432466816326525</v>
      </c>
      <c r="AH40" s="8">
        <f>AVERAGE(AC40:AC43)</f>
        <v>1.9921439999999997</v>
      </c>
      <c r="AI40" s="8">
        <f>AVERAGE(AD40:AD43)</f>
        <v>8.903501020408161E-2</v>
      </c>
      <c r="AJ40" s="61">
        <f>SUM(AE40:AI40)</f>
        <v>15.893969569387753</v>
      </c>
      <c r="AK40" s="62"/>
      <c r="AL40" s="61"/>
      <c r="AM40" s="61"/>
      <c r="AN40" s="61"/>
      <c r="AO40" s="61"/>
    </row>
    <row r="41" spans="1:45" x14ac:dyDescent="0.2">
      <c r="A41" s="39" t="s">
        <v>84</v>
      </c>
      <c r="B41" s="39" t="s">
        <v>83</v>
      </c>
      <c r="C41" s="39">
        <v>1</v>
      </c>
      <c r="D41" s="39" t="s">
        <v>71</v>
      </c>
      <c r="E41" s="39">
        <v>135</v>
      </c>
      <c r="F41" s="56">
        <v>42556</v>
      </c>
      <c r="G41" s="57">
        <v>7.8</v>
      </c>
      <c r="H41" s="57">
        <v>9.4</v>
      </c>
      <c r="O41" s="57">
        <v>0</v>
      </c>
      <c r="W41" s="58">
        <v>1</v>
      </c>
      <c r="X41" s="58">
        <v>8</v>
      </c>
      <c r="Y41" s="58">
        <v>4</v>
      </c>
      <c r="Z41" s="59">
        <f t="shared" si="6"/>
        <v>5.2962193877551025</v>
      </c>
      <c r="AA41" s="60">
        <f t="shared" si="7"/>
        <v>0</v>
      </c>
      <c r="AB41" s="17">
        <f t="shared" si="8"/>
        <v>0.89549778775510169</v>
      </c>
      <c r="AC41" s="60">
        <f t="shared" si="9"/>
        <v>2.2767359999999996</v>
      </c>
      <c r="AD41" s="60">
        <f t="shared" si="10"/>
        <v>0.10958155102040815</v>
      </c>
      <c r="AE41" s="7"/>
      <c r="AF41" s="8"/>
      <c r="AG41" s="8"/>
      <c r="AH41" s="8"/>
      <c r="AI41" s="8"/>
      <c r="AJ41" s="36"/>
      <c r="AK41" s="37"/>
      <c r="AL41" s="36"/>
      <c r="AM41" s="36"/>
      <c r="AN41" s="36"/>
      <c r="AO41" s="36"/>
    </row>
    <row r="42" spans="1:45" x14ac:dyDescent="0.2">
      <c r="A42" s="39" t="s">
        <v>84</v>
      </c>
      <c r="B42" s="39" t="s">
        <v>83</v>
      </c>
      <c r="C42" s="39">
        <v>1</v>
      </c>
      <c r="D42" s="39" t="s">
        <v>73</v>
      </c>
      <c r="E42" s="39">
        <v>225</v>
      </c>
      <c r="F42" s="56">
        <v>42556</v>
      </c>
      <c r="G42" s="57">
        <v>0</v>
      </c>
      <c r="O42" s="57">
        <v>12.1</v>
      </c>
      <c r="P42" s="57">
        <v>14.2</v>
      </c>
      <c r="W42" s="58">
        <v>1</v>
      </c>
      <c r="X42" s="58">
        <v>6</v>
      </c>
      <c r="Y42" s="58">
        <v>5</v>
      </c>
      <c r="Z42" s="59">
        <f t="shared" si="6"/>
        <v>0</v>
      </c>
      <c r="AA42" s="60">
        <f t="shared" si="7"/>
        <v>12.354887117346935</v>
      </c>
      <c r="AB42" s="17">
        <f t="shared" si="8"/>
        <v>0.89549778775510169</v>
      </c>
      <c r="AC42" s="60">
        <f t="shared" si="9"/>
        <v>1.7075519999999997</v>
      </c>
      <c r="AD42" s="60">
        <f t="shared" si="10"/>
        <v>0.13697693877551018</v>
      </c>
      <c r="AE42" s="7"/>
      <c r="AF42" s="8"/>
      <c r="AG42" s="8"/>
      <c r="AH42" s="8"/>
      <c r="AI42" s="8"/>
      <c r="AJ42" s="36"/>
      <c r="AK42" s="37"/>
      <c r="AL42" s="36"/>
      <c r="AM42" s="36"/>
      <c r="AN42" s="36"/>
      <c r="AO42" s="36"/>
    </row>
    <row r="43" spans="1:45" x14ac:dyDescent="0.2">
      <c r="A43" s="39" t="s">
        <v>84</v>
      </c>
      <c r="B43" s="39" t="s">
        <v>83</v>
      </c>
      <c r="C43" s="39">
        <v>1</v>
      </c>
      <c r="D43" s="39" t="s">
        <v>75</v>
      </c>
      <c r="E43" s="39">
        <v>315</v>
      </c>
      <c r="F43" s="56">
        <v>42556</v>
      </c>
      <c r="G43" s="57">
        <v>7.9</v>
      </c>
      <c r="O43" s="57">
        <v>8.9</v>
      </c>
      <c r="W43" s="58">
        <v>2</v>
      </c>
      <c r="X43" s="58">
        <v>3</v>
      </c>
      <c r="Y43" s="58">
        <v>3</v>
      </c>
      <c r="Z43" s="59">
        <f t="shared" si="6"/>
        <v>2.2153957908163262</v>
      </c>
      <c r="AA43" s="60">
        <f t="shared" si="7"/>
        <v>2.8117529336734695</v>
      </c>
      <c r="AB43" s="17">
        <f t="shared" si="8"/>
        <v>1.7909955755102034</v>
      </c>
      <c r="AC43" s="60">
        <f t="shared" si="9"/>
        <v>0.85377599999999987</v>
      </c>
      <c r="AD43" s="60">
        <f t="shared" si="10"/>
        <v>8.2186163265306103E-2</v>
      </c>
      <c r="AE43" s="7"/>
      <c r="AF43" s="8"/>
      <c r="AG43" s="8"/>
      <c r="AH43" s="8"/>
      <c r="AI43" s="8"/>
      <c r="AJ43" s="36"/>
      <c r="AK43" s="37"/>
      <c r="AL43" s="36"/>
      <c r="AM43" s="36"/>
      <c r="AN43" s="36"/>
      <c r="AO43" s="36"/>
    </row>
    <row r="44" spans="1:45" s="68" customFormat="1" x14ac:dyDescent="0.2">
      <c r="A44" s="63"/>
      <c r="B44" s="63"/>
      <c r="C44" s="63"/>
      <c r="D44" s="63"/>
      <c r="E44" s="63"/>
      <c r="F44" s="64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6"/>
      <c r="X44" s="66"/>
      <c r="Y44" s="66"/>
      <c r="Z44" s="67"/>
      <c r="AB44" s="69"/>
      <c r="AE44" s="70"/>
      <c r="AF44" s="71"/>
      <c r="AG44" s="71"/>
      <c r="AH44" s="71"/>
      <c r="AI44" s="71"/>
      <c r="AJ44" s="72"/>
      <c r="AK44" s="73"/>
      <c r="AL44" s="72"/>
      <c r="AM44" s="72"/>
      <c r="AN44" s="72"/>
      <c r="AO44" s="72"/>
      <c r="AP44" s="74"/>
      <c r="AQ44" s="67"/>
      <c r="AS44" s="67"/>
    </row>
    <row r="45" spans="1:45" s="45" customFormat="1" x14ac:dyDescent="0.2">
      <c r="A45" s="40" t="s">
        <v>85</v>
      </c>
      <c r="B45" s="40" t="s">
        <v>83</v>
      </c>
      <c r="C45" s="40">
        <v>1</v>
      </c>
      <c r="D45" s="40" t="s">
        <v>69</v>
      </c>
      <c r="E45" s="40">
        <v>45</v>
      </c>
      <c r="F45" s="41">
        <v>42559</v>
      </c>
      <c r="G45" s="42">
        <v>0</v>
      </c>
      <c r="H45" s="42"/>
      <c r="I45" s="42"/>
      <c r="J45" s="42"/>
      <c r="K45" s="42"/>
      <c r="L45" s="42"/>
      <c r="M45" s="42"/>
      <c r="N45" s="42"/>
      <c r="O45" s="42">
        <v>13.1</v>
      </c>
      <c r="P45" s="42"/>
      <c r="Q45" s="42"/>
      <c r="R45" s="42"/>
      <c r="S45" s="42"/>
      <c r="T45" s="42"/>
      <c r="U45" s="42"/>
      <c r="V45" s="42"/>
      <c r="W45" s="43">
        <v>1</v>
      </c>
      <c r="X45" s="43">
        <v>8</v>
      </c>
      <c r="Y45" s="43">
        <v>3</v>
      </c>
      <c r="Z45" s="44">
        <f t="shared" ref="Z45:Z56" si="12">((22/7)^2*(SUM(G45^2,H45^2,I45^2,J45^2,K45^2,L45^2)))/(8*12)*0.69*0.5</f>
        <v>0</v>
      </c>
      <c r="AA45" s="45">
        <f t="shared" ref="AA45:AA56" si="13">((22/7)^2*(SUM(O45^2,P45^2,Q45^2,R45^2,S45^2)))/(8*12)*0.69*0.5</f>
        <v>6.0917172193877542</v>
      </c>
      <c r="AB45" s="46">
        <f t="shared" ref="AB45:AB56" si="14">((22/7)^2*(W45*4.52^2))/(8*10)*0.71*0.5</f>
        <v>0.89549778775510169</v>
      </c>
      <c r="AC45" s="45">
        <f t="shared" ref="AC45:AC56" si="15">((22/7)^2*(X45*1.47^2))/(8*3)*0.64*0.5</f>
        <v>2.2767359999999996</v>
      </c>
      <c r="AD45" s="45">
        <f t="shared" ref="AD45:AD56" si="16">((22/7)^2*(Y45*0.43^2))/(8*2)*0.48*0.5</f>
        <v>8.2186163265306103E-2</v>
      </c>
      <c r="AE45" s="47">
        <f>AVERAGE(Z45:Z48)</f>
        <v>0</v>
      </c>
      <c r="AF45" s="48">
        <f>AVERAGE(AA45:AA48)</f>
        <v>4.0770595025510197</v>
      </c>
      <c r="AG45" s="48">
        <f>AVERAGE(AB45:AB48)</f>
        <v>0.44774889387755085</v>
      </c>
      <c r="AH45" s="48">
        <f>AVERAGE(AC45:AC48)</f>
        <v>2.6324759999999996</v>
      </c>
      <c r="AI45" s="48">
        <f>AVERAGE(AD45:AD48)</f>
        <v>7.5337316326530596E-2</v>
      </c>
      <c r="AJ45" s="49">
        <f>SUM(AE45:AI45)</f>
        <v>7.2326217127551002</v>
      </c>
      <c r="AK45" s="50">
        <f t="shared" ref="AK45:AP45" si="17">AVERAGE(AE45:AE53)</f>
        <v>0</v>
      </c>
      <c r="AL45" s="49">
        <f t="shared" si="17"/>
        <v>4.4190774234693873</v>
      </c>
      <c r="AM45" s="49">
        <f t="shared" si="17"/>
        <v>0.37312407823129234</v>
      </c>
      <c r="AN45" s="49">
        <f t="shared" si="17"/>
        <v>1.7549839999999997</v>
      </c>
      <c r="AO45" s="49">
        <f t="shared" si="17"/>
        <v>4.7941928571428559E-2</v>
      </c>
      <c r="AP45" s="49">
        <f t="shared" si="17"/>
        <v>6.5951274302721083</v>
      </c>
      <c r="AQ45" s="44"/>
      <c r="AS45" s="44"/>
    </row>
    <row r="46" spans="1:45" s="45" customFormat="1" x14ac:dyDescent="0.2">
      <c r="A46" s="40" t="s">
        <v>85</v>
      </c>
      <c r="B46" s="40" t="s">
        <v>83</v>
      </c>
      <c r="C46" s="40">
        <v>1</v>
      </c>
      <c r="D46" s="40" t="s">
        <v>71</v>
      </c>
      <c r="E46" s="40">
        <v>135</v>
      </c>
      <c r="F46" s="41">
        <v>42559</v>
      </c>
      <c r="G46" s="42">
        <v>0</v>
      </c>
      <c r="H46" s="42"/>
      <c r="I46" s="42"/>
      <c r="J46" s="42"/>
      <c r="K46" s="42"/>
      <c r="L46" s="42"/>
      <c r="M46" s="42"/>
      <c r="N46" s="42"/>
      <c r="O46" s="42">
        <v>13</v>
      </c>
      <c r="P46" s="42"/>
      <c r="Q46" s="42"/>
      <c r="R46" s="42"/>
      <c r="S46" s="42"/>
      <c r="T46" s="42"/>
      <c r="U46" s="42"/>
      <c r="V46" s="42"/>
      <c r="W46" s="43">
        <v>0</v>
      </c>
      <c r="X46" s="43">
        <v>4</v>
      </c>
      <c r="Y46" s="43">
        <v>2</v>
      </c>
      <c r="Z46" s="44">
        <f t="shared" si="12"/>
        <v>0</v>
      </c>
      <c r="AA46" s="45">
        <f t="shared" si="13"/>
        <v>5.9990688775510197</v>
      </c>
      <c r="AB46" s="46">
        <f t="shared" si="14"/>
        <v>0</v>
      </c>
      <c r="AC46" s="45">
        <f t="shared" si="15"/>
        <v>1.1383679999999998</v>
      </c>
      <c r="AD46" s="45">
        <f t="shared" si="16"/>
        <v>5.4790775510204073E-2</v>
      </c>
      <c r="AE46" s="47"/>
      <c r="AF46" s="48"/>
      <c r="AG46" s="48"/>
      <c r="AH46" s="48"/>
      <c r="AI46" s="48"/>
      <c r="AJ46" s="53"/>
      <c r="AK46" s="54"/>
      <c r="AL46" s="53"/>
      <c r="AM46" s="53"/>
      <c r="AN46" s="53"/>
      <c r="AO46" s="53"/>
      <c r="AP46" s="55"/>
      <c r="AQ46" s="44"/>
      <c r="AS46" s="44"/>
    </row>
    <row r="47" spans="1:45" s="45" customFormat="1" x14ac:dyDescent="0.2">
      <c r="A47" s="40" t="s">
        <v>85</v>
      </c>
      <c r="B47" s="40" t="s">
        <v>83</v>
      </c>
      <c r="C47" s="40">
        <v>1</v>
      </c>
      <c r="D47" s="40" t="s">
        <v>73</v>
      </c>
      <c r="E47" s="40">
        <v>225</v>
      </c>
      <c r="F47" s="41">
        <v>42559</v>
      </c>
      <c r="G47" s="42">
        <v>0</v>
      </c>
      <c r="H47" s="42"/>
      <c r="I47" s="42"/>
      <c r="J47" s="42"/>
      <c r="K47" s="42"/>
      <c r="L47" s="42"/>
      <c r="M47" s="42"/>
      <c r="N47" s="42"/>
      <c r="O47" s="42">
        <v>0</v>
      </c>
      <c r="P47" s="42"/>
      <c r="Q47" s="42"/>
      <c r="R47" s="42"/>
      <c r="S47" s="42"/>
      <c r="T47" s="42"/>
      <c r="U47" s="42"/>
      <c r="V47" s="42"/>
      <c r="W47" s="43">
        <v>0</v>
      </c>
      <c r="X47" s="43">
        <v>11</v>
      </c>
      <c r="Y47" s="43">
        <v>4</v>
      </c>
      <c r="Z47" s="44">
        <f t="shared" si="12"/>
        <v>0</v>
      </c>
      <c r="AA47" s="45">
        <f t="shared" si="13"/>
        <v>0</v>
      </c>
      <c r="AB47" s="46">
        <f t="shared" si="14"/>
        <v>0</v>
      </c>
      <c r="AC47" s="45">
        <f t="shared" si="15"/>
        <v>3.130512</v>
      </c>
      <c r="AD47" s="45">
        <f t="shared" si="16"/>
        <v>0.10958155102040815</v>
      </c>
      <c r="AE47" s="47"/>
      <c r="AF47" s="48"/>
      <c r="AG47" s="48"/>
      <c r="AH47" s="48"/>
      <c r="AI47" s="48"/>
      <c r="AJ47" s="53"/>
      <c r="AK47" s="54"/>
      <c r="AL47" s="53"/>
      <c r="AM47" s="53"/>
      <c r="AN47" s="53"/>
      <c r="AO47" s="53"/>
      <c r="AP47" s="55"/>
      <c r="AQ47" s="44"/>
      <c r="AS47" s="44"/>
    </row>
    <row r="48" spans="1:45" s="45" customFormat="1" x14ac:dyDescent="0.2">
      <c r="A48" s="40" t="s">
        <v>85</v>
      </c>
      <c r="B48" s="40" t="s">
        <v>83</v>
      </c>
      <c r="C48" s="40">
        <v>1</v>
      </c>
      <c r="D48" s="40" t="s">
        <v>75</v>
      </c>
      <c r="E48" s="40">
        <v>315</v>
      </c>
      <c r="F48" s="41">
        <v>42559</v>
      </c>
      <c r="G48" s="42">
        <v>0</v>
      </c>
      <c r="H48" s="42"/>
      <c r="I48" s="42"/>
      <c r="J48" s="42"/>
      <c r="K48" s="42"/>
      <c r="L48" s="42"/>
      <c r="M48" s="42"/>
      <c r="N48" s="42"/>
      <c r="O48" s="42">
        <v>10.9</v>
      </c>
      <c r="P48" s="42"/>
      <c r="Q48" s="42"/>
      <c r="R48" s="42"/>
      <c r="S48" s="42"/>
      <c r="T48" s="42"/>
      <c r="U48" s="42"/>
      <c r="V48" s="42"/>
      <c r="W48" s="43">
        <v>1</v>
      </c>
      <c r="X48" s="43">
        <v>14</v>
      </c>
      <c r="Y48" s="43">
        <v>2</v>
      </c>
      <c r="Z48" s="44">
        <f t="shared" si="12"/>
        <v>0</v>
      </c>
      <c r="AA48" s="45">
        <f t="shared" si="13"/>
        <v>4.2174519132653057</v>
      </c>
      <c r="AB48" s="46">
        <f t="shared" si="14"/>
        <v>0.89549778775510169</v>
      </c>
      <c r="AC48" s="45">
        <f t="shared" si="15"/>
        <v>3.9842879999999994</v>
      </c>
      <c r="AD48" s="45">
        <f t="shared" si="16"/>
        <v>5.4790775510204073E-2</v>
      </c>
      <c r="AE48" s="47"/>
      <c r="AF48" s="48"/>
      <c r="AG48" s="48"/>
      <c r="AH48" s="48"/>
      <c r="AI48" s="48"/>
      <c r="AJ48" s="53"/>
      <c r="AK48" s="54"/>
      <c r="AL48" s="53"/>
      <c r="AM48" s="53"/>
      <c r="AN48" s="53"/>
      <c r="AO48" s="53"/>
      <c r="AP48" s="55"/>
      <c r="AQ48" s="44"/>
      <c r="AS48" s="44"/>
    </row>
    <row r="49" spans="1:45" x14ac:dyDescent="0.2">
      <c r="A49" s="39" t="s">
        <v>85</v>
      </c>
      <c r="B49" s="39" t="s">
        <v>80</v>
      </c>
      <c r="C49" s="39">
        <v>1</v>
      </c>
      <c r="D49" s="39" t="s">
        <v>69</v>
      </c>
      <c r="E49" s="39">
        <v>45</v>
      </c>
      <c r="F49" s="56">
        <v>42559</v>
      </c>
      <c r="G49" s="57">
        <v>0</v>
      </c>
      <c r="O49" s="57">
        <v>0</v>
      </c>
      <c r="W49" s="58">
        <v>1</v>
      </c>
      <c r="X49" s="58">
        <v>11</v>
      </c>
      <c r="Y49" s="58">
        <v>3</v>
      </c>
      <c r="Z49" s="59">
        <f t="shared" si="12"/>
        <v>0</v>
      </c>
      <c r="AA49" s="60">
        <f t="shared" si="13"/>
        <v>0</v>
      </c>
      <c r="AB49" s="17">
        <f t="shared" si="14"/>
        <v>0.89549778775510169</v>
      </c>
      <c r="AC49" s="60">
        <f t="shared" si="15"/>
        <v>3.130512</v>
      </c>
      <c r="AD49" s="60">
        <f t="shared" si="16"/>
        <v>8.2186163265306103E-2</v>
      </c>
      <c r="AE49" s="7">
        <f>AVERAGE(Z49:Z52)</f>
        <v>0</v>
      </c>
      <c r="AF49" s="8">
        <f>AVERAGE(AA49:AA52)</f>
        <v>9.1801727678571421</v>
      </c>
      <c r="AG49" s="8">
        <f>AVERAGE(AB49:AB52)</f>
        <v>0.67162334081632624</v>
      </c>
      <c r="AH49" s="8">
        <f>AVERAGE(AC49:AC52)</f>
        <v>2.6324759999999996</v>
      </c>
      <c r="AI49" s="8">
        <f>AVERAGE(AD49:AD52)</f>
        <v>6.8488469387755088E-2</v>
      </c>
      <c r="AJ49" s="61">
        <f>SUM(AE49:AI49)</f>
        <v>12.552760578061225</v>
      </c>
      <c r="AK49" s="62"/>
      <c r="AL49" s="61"/>
      <c r="AM49" s="61"/>
      <c r="AN49" s="61"/>
      <c r="AO49" s="61"/>
    </row>
    <row r="50" spans="1:45" x14ac:dyDescent="0.2">
      <c r="A50" s="39" t="s">
        <v>85</v>
      </c>
      <c r="B50" s="39" t="s">
        <v>80</v>
      </c>
      <c r="C50" s="39">
        <v>1</v>
      </c>
      <c r="D50" s="39" t="s">
        <v>71</v>
      </c>
      <c r="E50" s="39">
        <v>135</v>
      </c>
      <c r="F50" s="56">
        <v>42559</v>
      </c>
      <c r="G50" s="57">
        <v>0</v>
      </c>
      <c r="O50" s="57">
        <v>0</v>
      </c>
      <c r="W50" s="58">
        <v>0</v>
      </c>
      <c r="X50" s="58">
        <v>5</v>
      </c>
      <c r="Y50" s="58">
        <v>3</v>
      </c>
      <c r="Z50" s="59">
        <f t="shared" si="12"/>
        <v>0</v>
      </c>
      <c r="AA50" s="60">
        <f t="shared" si="13"/>
        <v>0</v>
      </c>
      <c r="AB50" s="17">
        <f t="shared" si="14"/>
        <v>0</v>
      </c>
      <c r="AC50" s="60">
        <f t="shared" si="15"/>
        <v>1.4229599999999996</v>
      </c>
      <c r="AD50" s="60">
        <f t="shared" si="16"/>
        <v>8.2186163265306103E-2</v>
      </c>
      <c r="AE50" s="7"/>
      <c r="AF50" s="8"/>
      <c r="AG50" s="8"/>
      <c r="AH50" s="8"/>
      <c r="AI50" s="8"/>
      <c r="AJ50" s="36"/>
      <c r="AK50" s="37"/>
      <c r="AL50" s="36"/>
      <c r="AM50" s="36"/>
      <c r="AN50" s="36"/>
      <c r="AO50" s="36"/>
    </row>
    <row r="51" spans="1:45" x14ac:dyDescent="0.2">
      <c r="A51" s="39" t="s">
        <v>85</v>
      </c>
      <c r="B51" s="39" t="s">
        <v>80</v>
      </c>
      <c r="C51" s="39">
        <v>1</v>
      </c>
      <c r="D51" s="39" t="s">
        <v>73</v>
      </c>
      <c r="E51" s="39">
        <v>225</v>
      </c>
      <c r="F51" s="56">
        <v>42559</v>
      </c>
      <c r="G51" s="57">
        <v>0</v>
      </c>
      <c r="O51" s="57">
        <v>11.1</v>
      </c>
      <c r="P51" s="57">
        <v>13.5</v>
      </c>
      <c r="W51" s="58">
        <v>2</v>
      </c>
      <c r="X51" s="58">
        <v>8</v>
      </c>
      <c r="Y51" s="58">
        <v>3</v>
      </c>
      <c r="Z51" s="59">
        <f t="shared" si="12"/>
        <v>0</v>
      </c>
      <c r="AA51" s="60">
        <f t="shared" si="13"/>
        <v>10.843050765306121</v>
      </c>
      <c r="AB51" s="17">
        <f t="shared" si="14"/>
        <v>1.7909955755102034</v>
      </c>
      <c r="AC51" s="60">
        <f t="shared" si="15"/>
        <v>2.2767359999999996</v>
      </c>
      <c r="AD51" s="60">
        <f t="shared" si="16"/>
        <v>8.2186163265306103E-2</v>
      </c>
      <c r="AE51" s="7"/>
      <c r="AF51" s="8"/>
      <c r="AG51" s="8"/>
      <c r="AH51" s="8"/>
      <c r="AI51" s="8"/>
      <c r="AJ51" s="36"/>
      <c r="AK51" s="37"/>
      <c r="AL51" s="36"/>
      <c r="AM51" s="36"/>
      <c r="AN51" s="36"/>
      <c r="AO51" s="36"/>
    </row>
    <row r="52" spans="1:45" x14ac:dyDescent="0.2">
      <c r="A52" s="39" t="s">
        <v>85</v>
      </c>
      <c r="B52" s="39" t="s">
        <v>80</v>
      </c>
      <c r="C52" s="39">
        <v>1</v>
      </c>
      <c r="D52" s="39" t="s">
        <v>75</v>
      </c>
      <c r="E52" s="39">
        <v>315</v>
      </c>
      <c r="F52" s="56">
        <v>42559</v>
      </c>
      <c r="G52" s="57">
        <v>0</v>
      </c>
      <c r="O52" s="57">
        <v>27</v>
      </c>
      <c r="W52" s="58">
        <v>0</v>
      </c>
      <c r="X52" s="58">
        <v>13</v>
      </c>
      <c r="Y52" s="58">
        <v>1</v>
      </c>
      <c r="Z52" s="59">
        <f t="shared" si="12"/>
        <v>0</v>
      </c>
      <c r="AA52" s="60">
        <f t="shared" si="13"/>
        <v>25.877640306122448</v>
      </c>
      <c r="AB52" s="17">
        <f t="shared" si="14"/>
        <v>0</v>
      </c>
      <c r="AC52" s="60">
        <f t="shared" si="15"/>
        <v>3.699695999999999</v>
      </c>
      <c r="AD52" s="60">
        <f t="shared" si="16"/>
        <v>2.7395387755102037E-2</v>
      </c>
      <c r="AE52" s="7"/>
      <c r="AF52" s="8"/>
      <c r="AG52" s="8"/>
      <c r="AH52" s="8"/>
      <c r="AI52" s="8"/>
      <c r="AJ52" s="36"/>
      <c r="AK52" s="37"/>
      <c r="AL52" s="36"/>
      <c r="AM52" s="36"/>
      <c r="AN52" s="36"/>
      <c r="AO52" s="36"/>
    </row>
    <row r="53" spans="1:45" s="45" customFormat="1" x14ac:dyDescent="0.2">
      <c r="A53" s="40"/>
      <c r="B53" s="40"/>
      <c r="C53" s="40"/>
      <c r="D53" s="40"/>
      <c r="E53" s="40"/>
      <c r="F53" s="41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3"/>
      <c r="X53" s="43"/>
      <c r="Y53" s="43"/>
      <c r="Z53" s="44">
        <f t="shared" si="12"/>
        <v>0</v>
      </c>
      <c r="AA53" s="45">
        <f t="shared" si="13"/>
        <v>0</v>
      </c>
      <c r="AB53" s="46">
        <f t="shared" si="14"/>
        <v>0</v>
      </c>
      <c r="AC53" s="45">
        <f t="shared" si="15"/>
        <v>0</v>
      </c>
      <c r="AD53" s="45">
        <f t="shared" si="16"/>
        <v>0</v>
      </c>
      <c r="AE53" s="47">
        <f>AVERAGE(Z53:Z56)</f>
        <v>0</v>
      </c>
      <c r="AF53" s="48">
        <f>AVERAGE(AA53:AA56)</f>
        <v>0</v>
      </c>
      <c r="AG53" s="48">
        <f>AVERAGE(AB53:AB56)</f>
        <v>0</v>
      </c>
      <c r="AH53" s="48">
        <f>AVERAGE(AC53:AC56)</f>
        <v>0</v>
      </c>
      <c r="AI53" s="48">
        <f>AVERAGE(AD53:AD56)</f>
        <v>0</v>
      </c>
      <c r="AJ53" s="49">
        <f>SUM(AE53:AI53)</f>
        <v>0</v>
      </c>
      <c r="AK53" s="50"/>
      <c r="AL53" s="49"/>
      <c r="AM53" s="49"/>
      <c r="AN53" s="49"/>
      <c r="AO53" s="49"/>
      <c r="AP53" s="55"/>
      <c r="AQ53" s="44"/>
      <c r="AS53" s="44"/>
    </row>
    <row r="54" spans="1:45" s="45" customFormat="1" x14ac:dyDescent="0.2">
      <c r="A54" s="40"/>
      <c r="B54" s="40"/>
      <c r="C54" s="40"/>
      <c r="D54" s="40"/>
      <c r="E54" s="40"/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3"/>
      <c r="X54" s="43"/>
      <c r="Y54" s="43"/>
      <c r="Z54" s="44">
        <f t="shared" si="12"/>
        <v>0</v>
      </c>
      <c r="AA54" s="45">
        <f t="shared" si="13"/>
        <v>0</v>
      </c>
      <c r="AB54" s="46">
        <f t="shared" si="14"/>
        <v>0</v>
      </c>
      <c r="AC54" s="45">
        <f t="shared" si="15"/>
        <v>0</v>
      </c>
      <c r="AD54" s="45">
        <f t="shared" si="16"/>
        <v>0</v>
      </c>
      <c r="AE54" s="54"/>
      <c r="AF54" s="55"/>
      <c r="AG54" s="55"/>
      <c r="AH54" s="55"/>
      <c r="AI54" s="55"/>
      <c r="AJ54" s="55"/>
      <c r="AK54" s="54"/>
      <c r="AL54" s="55"/>
      <c r="AM54" s="55"/>
      <c r="AN54" s="55"/>
      <c r="AO54" s="55"/>
      <c r="AP54" s="55"/>
      <c r="AQ54" s="44"/>
      <c r="AS54" s="44"/>
    </row>
    <row r="55" spans="1:45" s="45" customFormat="1" x14ac:dyDescent="0.2">
      <c r="A55" s="40"/>
      <c r="B55" s="40"/>
      <c r="C55" s="40"/>
      <c r="D55" s="40"/>
      <c r="E55" s="40"/>
      <c r="F55" s="41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3"/>
      <c r="X55" s="43"/>
      <c r="Y55" s="43"/>
      <c r="Z55" s="44">
        <f t="shared" si="12"/>
        <v>0</v>
      </c>
      <c r="AA55" s="45">
        <f t="shared" si="13"/>
        <v>0</v>
      </c>
      <c r="AB55" s="46">
        <f t="shared" si="14"/>
        <v>0</v>
      </c>
      <c r="AC55" s="45">
        <f t="shared" si="15"/>
        <v>0</v>
      </c>
      <c r="AD55" s="45">
        <f t="shared" si="16"/>
        <v>0</v>
      </c>
      <c r="AE55" s="54"/>
      <c r="AF55" s="55"/>
      <c r="AG55" s="55"/>
      <c r="AH55" s="55"/>
      <c r="AI55" s="55"/>
      <c r="AJ55" s="55"/>
      <c r="AK55" s="54"/>
      <c r="AL55" s="55"/>
      <c r="AM55" s="55"/>
      <c r="AN55" s="55"/>
      <c r="AO55" s="55"/>
      <c r="AP55" s="55"/>
      <c r="AQ55" s="44"/>
      <c r="AS55" s="44"/>
    </row>
    <row r="56" spans="1:45" s="45" customFormat="1" x14ac:dyDescent="0.2">
      <c r="A56" s="40"/>
      <c r="B56" s="40"/>
      <c r="C56" s="40"/>
      <c r="D56" s="40"/>
      <c r="E56" s="40"/>
      <c r="F56" s="41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3"/>
      <c r="X56" s="43"/>
      <c r="Y56" s="43"/>
      <c r="Z56" s="44">
        <f t="shared" si="12"/>
        <v>0</v>
      </c>
      <c r="AA56" s="45">
        <f t="shared" si="13"/>
        <v>0</v>
      </c>
      <c r="AB56" s="46">
        <f t="shared" si="14"/>
        <v>0</v>
      </c>
      <c r="AC56" s="45">
        <f t="shared" si="15"/>
        <v>0</v>
      </c>
      <c r="AD56" s="45">
        <f t="shared" si="16"/>
        <v>0</v>
      </c>
      <c r="AE56" s="54"/>
      <c r="AF56" s="55"/>
      <c r="AG56" s="55"/>
      <c r="AH56" s="55"/>
      <c r="AI56" s="55"/>
      <c r="AJ56" s="55"/>
      <c r="AK56" s="54"/>
      <c r="AL56" s="55"/>
      <c r="AM56" s="55"/>
      <c r="AN56" s="55"/>
      <c r="AO56" s="55"/>
      <c r="AP56" s="55"/>
      <c r="AQ56" s="44"/>
      <c r="AS56" s="44"/>
    </row>
    <row r="57" spans="1:45" s="68" customFormat="1" x14ac:dyDescent="0.2">
      <c r="A57" s="63"/>
      <c r="B57" s="63"/>
      <c r="C57" s="63"/>
      <c r="D57" s="63"/>
      <c r="E57" s="63"/>
      <c r="F57" s="64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6"/>
      <c r="X57" s="66"/>
      <c r="Y57" s="66"/>
      <c r="Z57" s="67"/>
      <c r="AB57" s="69"/>
      <c r="AE57" s="73"/>
      <c r="AF57" s="74"/>
      <c r="AG57" s="74"/>
      <c r="AH57" s="74"/>
      <c r="AI57" s="74"/>
      <c r="AJ57" s="74"/>
      <c r="AK57" s="73"/>
      <c r="AL57" s="74"/>
      <c r="AM57" s="74"/>
      <c r="AN57" s="74"/>
      <c r="AO57" s="74"/>
      <c r="AP57" s="74"/>
      <c r="AQ57" s="67"/>
      <c r="AS57" s="67"/>
    </row>
    <row r="58" spans="1:45" s="45" customFormat="1" ht="15" customHeight="1" x14ac:dyDescent="0.2">
      <c r="A58" s="40" t="s">
        <v>67</v>
      </c>
      <c r="B58" s="40" t="s">
        <v>68</v>
      </c>
      <c r="C58" s="40" t="s">
        <v>69</v>
      </c>
      <c r="D58" s="40" t="s">
        <v>86</v>
      </c>
      <c r="E58" s="40"/>
      <c r="F58" s="41">
        <v>42677</v>
      </c>
      <c r="G58" s="42">
        <v>11.11176</v>
      </c>
      <c r="H58" s="42">
        <v>11.11176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3">
        <v>2</v>
      </c>
      <c r="X58" s="43">
        <v>5</v>
      </c>
      <c r="Y58" s="43">
        <v>0</v>
      </c>
      <c r="Z58" s="44">
        <f>((22/7)^2*(SUM(G58^2,H58^2,I58^2,J58^2,K58^2,L58^2)))/(8*12)*0.69*0.5</f>
        <v>8.7658259759750194</v>
      </c>
      <c r="AA58" s="45">
        <f>((22/7)^2*(SUM(O58^2,P58^2,Q58^2,R58^2,S58^2)))/(8*12)*0.69*0.5</f>
        <v>0</v>
      </c>
      <c r="AB58" s="46">
        <f>((22/7)^2*(W58*4.52^2))/(8*10)*0.71*0.5</f>
        <v>1.7909955755102034</v>
      </c>
      <c r="AC58" s="45">
        <f>((22/7)^2*(X58*1.47^2))/(8*3)*0.64*0.5</f>
        <v>1.4229599999999996</v>
      </c>
      <c r="AD58" s="45">
        <f>((22/7)^2*(Y58*0.43^2))/(8*2)*0.48*0.5</f>
        <v>0</v>
      </c>
      <c r="AE58" s="47">
        <f>AVERAGE(Z58:Z61)</f>
        <v>2.1914564939937549</v>
      </c>
      <c r="AF58" s="48">
        <f>AVERAGE(AA58:AA61)</f>
        <v>5.8763834954656495</v>
      </c>
      <c r="AG58" s="48">
        <f>AVERAGE(AB58:AB61)</f>
        <v>0.44774889387755085</v>
      </c>
      <c r="AH58" s="48">
        <f>AVERAGE(AC58:AC61)</f>
        <v>0.42688799999999988</v>
      </c>
      <c r="AI58" s="48">
        <f>AVERAGE(AD58:AD61)</f>
        <v>0</v>
      </c>
      <c r="AJ58" s="49">
        <f>SUM(AE58:AI58)</f>
        <v>8.9424768833369548</v>
      </c>
      <c r="AK58" s="50">
        <f t="shared" ref="AK58:AP58" si="18">AVERAGE(AE58:AE70)</f>
        <v>1.6412742956923161</v>
      </c>
      <c r="AL58" s="49">
        <f t="shared" si="18"/>
        <v>4.9169409073485557</v>
      </c>
      <c r="AM58" s="49">
        <f t="shared" si="18"/>
        <v>1.0074350112244894</v>
      </c>
      <c r="AN58" s="49">
        <f t="shared" si="18"/>
        <v>0.17786999999999997</v>
      </c>
      <c r="AO58" s="49">
        <f t="shared" si="18"/>
        <v>0</v>
      </c>
      <c r="AP58" s="49">
        <f t="shared" si="18"/>
        <v>7.7435202142653612</v>
      </c>
      <c r="AQ58" s="51" t="s">
        <v>70</v>
      </c>
      <c r="AR58" s="52">
        <f>AVERAGE(AK:AK)</f>
        <v>2.3986292630285688</v>
      </c>
      <c r="AS58" s="44"/>
    </row>
    <row r="59" spans="1:45" s="45" customFormat="1" ht="15" customHeight="1" x14ac:dyDescent="0.2">
      <c r="A59" s="40" t="s">
        <v>67</v>
      </c>
      <c r="B59" s="40" t="s">
        <v>68</v>
      </c>
      <c r="C59" s="40" t="s">
        <v>69</v>
      </c>
      <c r="D59" s="40" t="s">
        <v>87</v>
      </c>
      <c r="E59" s="40"/>
      <c r="F59" s="41">
        <v>42677</v>
      </c>
      <c r="G59" s="42"/>
      <c r="H59" s="42"/>
      <c r="I59" s="42"/>
      <c r="J59" s="42"/>
      <c r="K59" s="42"/>
      <c r="L59" s="42"/>
      <c r="M59" s="42"/>
      <c r="N59" s="42"/>
      <c r="O59" s="42">
        <v>14.856820000000001</v>
      </c>
      <c r="P59" s="42">
        <v>14.856820000000001</v>
      </c>
      <c r="Q59" s="42"/>
      <c r="R59" s="42"/>
      <c r="S59" s="42"/>
      <c r="T59" s="42"/>
      <c r="U59" s="42"/>
      <c r="V59" s="42"/>
      <c r="W59" s="43">
        <v>0</v>
      </c>
      <c r="X59" s="43">
        <v>0</v>
      </c>
      <c r="Y59" s="43">
        <v>0</v>
      </c>
      <c r="Z59" s="44">
        <f t="shared" ref="Z59:Z73" si="19">((22/7)^2*(SUM(G59^2,H59^2,I59^2,J59^2,K59^2,L59^2)))/(8*12)*0.69*0.5</f>
        <v>0</v>
      </c>
      <c r="AA59" s="45">
        <f t="shared" ref="AA59:AA73" si="20">((22/7)^2*(SUM(O59^2,P59^2,Q59^2,R59^2,S59^2)))/(8*12)*0.69*0.5</f>
        <v>15.670355987908398</v>
      </c>
      <c r="AB59" s="46">
        <f t="shared" ref="AB59:AB73" si="21">((22/7)^2*(W59*4.52^2))/(8*10)*0.71*0.5</f>
        <v>0</v>
      </c>
      <c r="AC59" s="45">
        <f t="shared" ref="AC59:AC73" si="22">((22/7)^2*(X59*1.47^2))/(8*3)*0.64*0.5</f>
        <v>0</v>
      </c>
      <c r="AD59" s="45">
        <f t="shared" ref="AD59:AD73" si="23">((22/7)^2*(Y59*0.43^2))/(8*2)*0.48*0.5</f>
        <v>0</v>
      </c>
      <c r="AE59" s="47"/>
      <c r="AF59" s="48"/>
      <c r="AG59" s="48"/>
      <c r="AH59" s="48"/>
      <c r="AI59" s="48"/>
      <c r="AJ59" s="53"/>
      <c r="AK59" s="54"/>
      <c r="AL59" s="53"/>
      <c r="AM59" s="53"/>
      <c r="AN59" s="53"/>
      <c r="AO59" s="53"/>
      <c r="AP59" s="55"/>
      <c r="AQ59" s="51" t="s">
        <v>72</v>
      </c>
      <c r="AR59" s="52">
        <f>AVERAGE(AL:AL)</f>
        <v>7.1216443888741416</v>
      </c>
      <c r="AS59" s="44"/>
    </row>
    <row r="60" spans="1:45" s="45" customFormat="1" ht="15" customHeight="1" x14ac:dyDescent="0.2">
      <c r="A60" s="40" t="s">
        <v>67</v>
      </c>
      <c r="B60" s="40" t="s">
        <v>68</v>
      </c>
      <c r="C60" s="40" t="s">
        <v>69</v>
      </c>
      <c r="D60" s="40" t="s">
        <v>88</v>
      </c>
      <c r="E60" s="40"/>
      <c r="F60" s="41">
        <v>42677</v>
      </c>
      <c r="G60" s="42"/>
      <c r="H60" s="42"/>
      <c r="I60" s="42"/>
      <c r="J60" s="42"/>
      <c r="K60" s="42"/>
      <c r="L60" s="42"/>
      <c r="M60" s="42"/>
      <c r="N60" s="42"/>
      <c r="O60" s="42">
        <v>14.856820000000001</v>
      </c>
      <c r="P60" s="42"/>
      <c r="Q60" s="42"/>
      <c r="R60" s="42"/>
      <c r="S60" s="42"/>
      <c r="T60" s="42"/>
      <c r="U60" s="42"/>
      <c r="V60" s="42"/>
      <c r="W60" s="43">
        <v>0</v>
      </c>
      <c r="X60" s="43">
        <v>0</v>
      </c>
      <c r="Y60" s="43">
        <v>0</v>
      </c>
      <c r="Z60" s="44">
        <f t="shared" si="19"/>
        <v>0</v>
      </c>
      <c r="AA60" s="45">
        <f t="shared" si="20"/>
        <v>7.8351779939541988</v>
      </c>
      <c r="AB60" s="46">
        <f t="shared" si="21"/>
        <v>0</v>
      </c>
      <c r="AC60" s="45">
        <f t="shared" si="22"/>
        <v>0</v>
      </c>
      <c r="AD60" s="45">
        <f t="shared" si="23"/>
        <v>0</v>
      </c>
      <c r="AE60" s="47"/>
      <c r="AF60" s="48"/>
      <c r="AG60" s="48"/>
      <c r="AH60" s="48"/>
      <c r="AI60" s="48"/>
      <c r="AJ60" s="53"/>
      <c r="AK60" s="54"/>
      <c r="AL60" s="53"/>
      <c r="AM60" s="53"/>
      <c r="AN60" s="53"/>
      <c r="AO60" s="53"/>
      <c r="AP60" s="55"/>
      <c r="AQ60" s="51" t="s">
        <v>74</v>
      </c>
      <c r="AR60" s="52">
        <f>AVERAGE(AM:AM)</f>
        <v>1.0979176001955777</v>
      </c>
      <c r="AS60" s="44"/>
    </row>
    <row r="61" spans="1:45" s="45" customFormat="1" ht="15" customHeight="1" x14ac:dyDescent="0.2">
      <c r="A61" s="40" t="s">
        <v>67</v>
      </c>
      <c r="B61" s="40" t="s">
        <v>68</v>
      </c>
      <c r="C61" s="40" t="s">
        <v>69</v>
      </c>
      <c r="D61" s="40" t="s">
        <v>89</v>
      </c>
      <c r="E61" s="40"/>
      <c r="F61" s="41">
        <v>42677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3">
        <v>0</v>
      </c>
      <c r="X61" s="43">
        <v>1</v>
      </c>
      <c r="Y61" s="43">
        <v>0</v>
      </c>
      <c r="Z61" s="44">
        <f t="shared" si="19"/>
        <v>0</v>
      </c>
      <c r="AA61" s="45">
        <f t="shared" si="20"/>
        <v>0</v>
      </c>
      <c r="AB61" s="46">
        <f t="shared" si="21"/>
        <v>0</v>
      </c>
      <c r="AC61" s="45">
        <f t="shared" si="22"/>
        <v>0.28459199999999996</v>
      </c>
      <c r="AD61" s="45">
        <f t="shared" si="23"/>
        <v>0</v>
      </c>
      <c r="AE61" s="47"/>
      <c r="AF61" s="48"/>
      <c r="AG61" s="48"/>
      <c r="AH61" s="48"/>
      <c r="AI61" s="48"/>
      <c r="AJ61" s="53"/>
      <c r="AK61" s="54"/>
      <c r="AL61" s="53"/>
      <c r="AM61" s="53"/>
      <c r="AN61" s="53"/>
      <c r="AO61" s="53"/>
      <c r="AP61" s="55"/>
      <c r="AQ61" s="51" t="s">
        <v>76</v>
      </c>
      <c r="AR61" s="52">
        <f>AVERAGE(AN:AN)</f>
        <v>0.77294396666666676</v>
      </c>
      <c r="AS61" s="44"/>
    </row>
    <row r="62" spans="1:45" ht="15" customHeight="1" x14ac:dyDescent="0.2">
      <c r="A62" s="39" t="s">
        <v>67</v>
      </c>
      <c r="B62" s="39" t="s">
        <v>90</v>
      </c>
      <c r="C62" s="39" t="s">
        <v>69</v>
      </c>
      <c r="D62" s="39" t="s">
        <v>86</v>
      </c>
      <c r="E62" s="39"/>
      <c r="F62" s="75">
        <v>42677</v>
      </c>
      <c r="O62" s="57">
        <v>14.9</v>
      </c>
      <c r="W62" s="58">
        <v>2</v>
      </c>
      <c r="X62" s="58">
        <v>0</v>
      </c>
      <c r="Y62" s="58">
        <v>0</v>
      </c>
      <c r="Z62" s="59">
        <f t="shared" si="19"/>
        <v>0</v>
      </c>
      <c r="AA62" s="60">
        <f t="shared" si="20"/>
        <v>7.8807886479591831</v>
      </c>
      <c r="AB62" s="17">
        <f t="shared" si="21"/>
        <v>1.7909955755102034</v>
      </c>
      <c r="AC62" s="60">
        <f t="shared" si="22"/>
        <v>0</v>
      </c>
      <c r="AD62" s="60">
        <f t="shared" si="23"/>
        <v>0</v>
      </c>
      <c r="AE62" s="7">
        <f>AVERAGE(Z62:Z65)</f>
        <v>0</v>
      </c>
      <c r="AF62" s="8">
        <f>AVERAGE(AA62:AA65)</f>
        <v>9.8509858099489804</v>
      </c>
      <c r="AG62" s="8">
        <f>AVERAGE(AB62:AB65)</f>
        <v>0.67162334081632624</v>
      </c>
      <c r="AH62" s="8">
        <f>AVERAGE(AC62:AC65)</f>
        <v>0</v>
      </c>
      <c r="AI62" s="8">
        <f>AVERAGE(AD62:AD65)</f>
        <v>0</v>
      </c>
      <c r="AJ62" s="61">
        <f>SUM(AE62:AI62)</f>
        <v>10.522609150765307</v>
      </c>
      <c r="AK62" s="62"/>
      <c r="AL62" s="61"/>
      <c r="AM62" s="61"/>
      <c r="AN62" s="61"/>
      <c r="AO62" s="61"/>
      <c r="AQ62" s="51" t="s">
        <v>78</v>
      </c>
      <c r="AR62" s="52">
        <f>AVERAGE(AO:AO)</f>
        <v>2.5207561649659857E-2</v>
      </c>
    </row>
    <row r="63" spans="1:45" ht="15" customHeight="1" x14ac:dyDescent="0.2">
      <c r="A63" s="39" t="s">
        <v>67</v>
      </c>
      <c r="B63" s="39" t="s">
        <v>90</v>
      </c>
      <c r="C63" s="39" t="s">
        <v>69</v>
      </c>
      <c r="D63" s="39" t="s">
        <v>87</v>
      </c>
      <c r="E63" s="39"/>
      <c r="F63" s="75">
        <v>42677</v>
      </c>
      <c r="O63" s="57">
        <v>14.9</v>
      </c>
      <c r="W63" s="58">
        <v>1</v>
      </c>
      <c r="X63" s="58">
        <v>0</v>
      </c>
      <c r="Y63" s="58">
        <v>0</v>
      </c>
      <c r="Z63" s="59">
        <f t="shared" si="19"/>
        <v>0</v>
      </c>
      <c r="AA63" s="60">
        <f t="shared" si="20"/>
        <v>7.8807886479591831</v>
      </c>
      <c r="AB63" s="17">
        <f t="shared" si="21"/>
        <v>0.89549778775510169</v>
      </c>
      <c r="AC63" s="60">
        <f t="shared" si="22"/>
        <v>0</v>
      </c>
      <c r="AD63" s="60">
        <f t="shared" si="23"/>
        <v>0</v>
      </c>
      <c r="AE63" s="7"/>
      <c r="AF63" s="8"/>
      <c r="AG63" s="8"/>
      <c r="AH63" s="8"/>
      <c r="AI63" s="8"/>
      <c r="AJ63" s="36"/>
      <c r="AK63" s="37"/>
      <c r="AL63" s="36"/>
      <c r="AM63" s="36"/>
      <c r="AN63" s="36"/>
      <c r="AO63" s="36"/>
      <c r="AQ63" s="51" t="s">
        <v>79</v>
      </c>
      <c r="AR63" s="52">
        <f>AVERAGE(AP:AP)</f>
        <v>11.416342780414617</v>
      </c>
    </row>
    <row r="64" spans="1:45" x14ac:dyDescent="0.2">
      <c r="A64" s="39" t="s">
        <v>67</v>
      </c>
      <c r="B64" s="39" t="s">
        <v>90</v>
      </c>
      <c r="C64" s="39" t="s">
        <v>69</v>
      </c>
      <c r="D64" s="39" t="s">
        <v>88</v>
      </c>
      <c r="E64" s="39"/>
      <c r="F64" s="75">
        <v>42677</v>
      </c>
      <c r="W64" s="58">
        <v>0</v>
      </c>
      <c r="X64" s="58">
        <v>0</v>
      </c>
      <c r="Y64" s="58">
        <v>0</v>
      </c>
      <c r="Z64" s="59">
        <f t="shared" si="19"/>
        <v>0</v>
      </c>
      <c r="AA64" s="60">
        <f t="shared" si="20"/>
        <v>0</v>
      </c>
      <c r="AB64" s="17">
        <f t="shared" si="21"/>
        <v>0</v>
      </c>
      <c r="AC64" s="60">
        <f t="shared" si="22"/>
        <v>0</v>
      </c>
      <c r="AD64" s="60">
        <f t="shared" si="23"/>
        <v>0</v>
      </c>
      <c r="AE64" s="7"/>
      <c r="AF64" s="8"/>
      <c r="AG64" s="8"/>
      <c r="AH64" s="8"/>
      <c r="AI64" s="8"/>
      <c r="AJ64" s="36"/>
      <c r="AK64" s="37"/>
      <c r="AL64" s="36"/>
      <c r="AM64" s="36"/>
      <c r="AN64" s="36"/>
      <c r="AO64" s="36"/>
      <c r="AR64" s="9"/>
    </row>
    <row r="65" spans="1:45" x14ac:dyDescent="0.2">
      <c r="A65" s="39" t="s">
        <v>67</v>
      </c>
      <c r="B65" s="39" t="s">
        <v>90</v>
      </c>
      <c r="C65" s="39" t="s">
        <v>69</v>
      </c>
      <c r="D65" s="39" t="s">
        <v>89</v>
      </c>
      <c r="E65" s="39"/>
      <c r="F65" s="75">
        <v>42677</v>
      </c>
      <c r="O65" s="57">
        <v>14.9</v>
      </c>
      <c r="P65" s="57">
        <v>14.9</v>
      </c>
      <c r="Q65" s="57">
        <v>14.9</v>
      </c>
      <c r="W65" s="58">
        <v>0</v>
      </c>
      <c r="X65" s="58">
        <v>0</v>
      </c>
      <c r="Y65" s="58">
        <v>0</v>
      </c>
      <c r="Z65" s="59">
        <f t="shared" si="19"/>
        <v>0</v>
      </c>
      <c r="AA65" s="60">
        <f t="shared" si="20"/>
        <v>23.642365943877554</v>
      </c>
      <c r="AB65" s="17">
        <f t="shared" si="21"/>
        <v>0</v>
      </c>
      <c r="AC65" s="60">
        <f t="shared" si="22"/>
        <v>0</v>
      </c>
      <c r="AD65" s="60">
        <f t="shared" si="23"/>
        <v>0</v>
      </c>
      <c r="AE65" s="7"/>
      <c r="AF65" s="8"/>
      <c r="AG65" s="8"/>
      <c r="AH65" s="8"/>
      <c r="AI65" s="8"/>
      <c r="AJ65" s="36"/>
      <c r="AK65" s="37"/>
      <c r="AL65" s="36"/>
      <c r="AM65" s="36"/>
      <c r="AN65" s="36"/>
      <c r="AO65" s="36"/>
      <c r="AR65" s="57"/>
    </row>
    <row r="66" spans="1:45" s="45" customFormat="1" x14ac:dyDescent="0.2">
      <c r="A66" s="40" t="s">
        <v>67</v>
      </c>
      <c r="B66" s="40" t="s">
        <v>80</v>
      </c>
      <c r="C66" s="40" t="s">
        <v>69</v>
      </c>
      <c r="D66" s="40" t="s">
        <v>86</v>
      </c>
      <c r="E66" s="40"/>
      <c r="F66" s="41">
        <v>42678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3">
        <v>0</v>
      </c>
      <c r="X66" s="43">
        <v>1</v>
      </c>
      <c r="Y66" s="43">
        <v>0</v>
      </c>
      <c r="Z66" s="44">
        <f t="shared" si="19"/>
        <v>0</v>
      </c>
      <c r="AA66" s="45">
        <f t="shared" si="20"/>
        <v>0</v>
      </c>
      <c r="AB66" s="46">
        <f t="shared" si="21"/>
        <v>0</v>
      </c>
      <c r="AC66" s="45">
        <f t="shared" si="22"/>
        <v>0.28459199999999996</v>
      </c>
      <c r="AD66" s="45">
        <f t="shared" si="23"/>
        <v>0</v>
      </c>
      <c r="AE66" s="47">
        <f>AVERAGE(Z66:Z69)</f>
        <v>2.1868203443877547</v>
      </c>
      <c r="AF66" s="48">
        <f>AVERAGE(AA66:AA69)</f>
        <v>3.9403943239795916</v>
      </c>
      <c r="AG66" s="48">
        <f>AVERAGE(AB66:AB69)</f>
        <v>2.2387444693877545</v>
      </c>
      <c r="AH66" s="48">
        <f>AVERAGE(AC66:AC69)</f>
        <v>0.14229599999999998</v>
      </c>
      <c r="AI66" s="48">
        <f>AVERAGE(AD66:AD69)</f>
        <v>0</v>
      </c>
      <c r="AJ66" s="49">
        <f>SUM(AE66:AI66)</f>
        <v>8.5082551377550999</v>
      </c>
      <c r="AK66" s="50"/>
      <c r="AL66" s="49"/>
      <c r="AM66" s="49"/>
      <c r="AN66" s="49"/>
      <c r="AO66" s="49"/>
      <c r="AP66" s="55"/>
      <c r="AQ66" s="44"/>
      <c r="AS66" s="44"/>
    </row>
    <row r="67" spans="1:45" s="45" customFormat="1" x14ac:dyDescent="0.2">
      <c r="A67" s="40" t="s">
        <v>67</v>
      </c>
      <c r="B67" s="40" t="s">
        <v>80</v>
      </c>
      <c r="C67" s="40" t="s">
        <v>69</v>
      </c>
      <c r="D67" s="40" t="s">
        <v>87</v>
      </c>
      <c r="E67" s="40"/>
      <c r="F67" s="41">
        <v>42678</v>
      </c>
      <c r="G67" s="42">
        <v>11.1</v>
      </c>
      <c r="H67" s="42">
        <v>11.1</v>
      </c>
      <c r="I67" s="42"/>
      <c r="J67" s="42"/>
      <c r="K67" s="42"/>
      <c r="L67" s="42"/>
      <c r="M67" s="42"/>
      <c r="N67" s="42"/>
      <c r="O67" s="42">
        <v>14.9</v>
      </c>
      <c r="P67" s="42">
        <v>14.9</v>
      </c>
      <c r="Q67" s="42"/>
      <c r="R67" s="42"/>
      <c r="S67" s="42"/>
      <c r="T67" s="42"/>
      <c r="U67" s="42"/>
      <c r="V67" s="42"/>
      <c r="W67" s="43">
        <v>2</v>
      </c>
      <c r="X67" s="43">
        <v>0</v>
      </c>
      <c r="Y67" s="43">
        <v>0</v>
      </c>
      <c r="Z67" s="44">
        <f t="shared" si="19"/>
        <v>8.747281377551019</v>
      </c>
      <c r="AA67" s="45">
        <f t="shared" si="20"/>
        <v>15.761577295918366</v>
      </c>
      <c r="AB67" s="46">
        <f t="shared" si="21"/>
        <v>1.7909955755102034</v>
      </c>
      <c r="AC67" s="45">
        <f t="shared" si="22"/>
        <v>0</v>
      </c>
      <c r="AD67" s="45">
        <f t="shared" si="23"/>
        <v>0</v>
      </c>
      <c r="AE67" s="54"/>
      <c r="AF67" s="55"/>
      <c r="AG67" s="55"/>
      <c r="AH67" s="55"/>
      <c r="AI67" s="55"/>
      <c r="AJ67" s="55"/>
      <c r="AK67" s="54"/>
      <c r="AL67" s="55"/>
      <c r="AM67" s="55"/>
      <c r="AN67" s="55"/>
      <c r="AO67" s="55"/>
      <c r="AP67" s="55"/>
      <c r="AQ67" s="44"/>
      <c r="AS67" s="44"/>
    </row>
    <row r="68" spans="1:45" s="45" customFormat="1" x14ac:dyDescent="0.2">
      <c r="A68" s="40" t="s">
        <v>67</v>
      </c>
      <c r="B68" s="40" t="s">
        <v>80</v>
      </c>
      <c r="C68" s="40" t="s">
        <v>69</v>
      </c>
      <c r="D68" s="40" t="s">
        <v>88</v>
      </c>
      <c r="E68" s="40"/>
      <c r="F68" s="41">
        <v>42678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3">
        <v>5</v>
      </c>
      <c r="X68" s="43">
        <v>1</v>
      </c>
      <c r="Y68" s="43">
        <v>0</v>
      </c>
      <c r="Z68" s="44">
        <f t="shared" si="19"/>
        <v>0</v>
      </c>
      <c r="AA68" s="45">
        <f t="shared" si="20"/>
        <v>0</v>
      </c>
      <c r="AB68" s="46">
        <f t="shared" si="21"/>
        <v>4.477488938775509</v>
      </c>
      <c r="AC68" s="45">
        <f t="shared" si="22"/>
        <v>0.28459199999999996</v>
      </c>
      <c r="AD68" s="45">
        <f t="shared" si="23"/>
        <v>0</v>
      </c>
      <c r="AE68" s="54"/>
      <c r="AF68" s="55"/>
      <c r="AG68" s="55"/>
      <c r="AH68" s="55"/>
      <c r="AI68" s="55"/>
      <c r="AJ68" s="55"/>
      <c r="AK68" s="54"/>
      <c r="AL68" s="55"/>
      <c r="AM68" s="55"/>
      <c r="AN68" s="55"/>
      <c r="AO68" s="55"/>
      <c r="AP68" s="55"/>
      <c r="AQ68" s="44"/>
      <c r="AS68" s="44"/>
    </row>
    <row r="69" spans="1:45" s="45" customFormat="1" x14ac:dyDescent="0.2">
      <c r="A69" s="40" t="s">
        <v>67</v>
      </c>
      <c r="B69" s="40" t="s">
        <v>80</v>
      </c>
      <c r="C69" s="40" t="s">
        <v>69</v>
      </c>
      <c r="D69" s="40" t="s">
        <v>89</v>
      </c>
      <c r="E69" s="40"/>
      <c r="F69" s="41">
        <v>42678</v>
      </c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3">
        <v>3</v>
      </c>
      <c r="X69" s="43">
        <v>0</v>
      </c>
      <c r="Y69" s="43">
        <v>0</v>
      </c>
      <c r="Z69" s="44">
        <f t="shared" si="19"/>
        <v>0</v>
      </c>
      <c r="AA69" s="45">
        <f t="shared" si="20"/>
        <v>0</v>
      </c>
      <c r="AB69" s="46">
        <f t="shared" si="21"/>
        <v>2.6864933632653054</v>
      </c>
      <c r="AC69" s="45">
        <f t="shared" si="22"/>
        <v>0</v>
      </c>
      <c r="AD69" s="45">
        <f t="shared" si="23"/>
        <v>0</v>
      </c>
      <c r="AE69" s="54"/>
      <c r="AF69" s="55"/>
      <c r="AG69" s="55"/>
      <c r="AH69" s="55"/>
      <c r="AI69" s="55"/>
      <c r="AJ69" s="55"/>
      <c r="AK69" s="54"/>
      <c r="AL69" s="55"/>
      <c r="AM69" s="55"/>
      <c r="AN69" s="55"/>
      <c r="AO69" s="55"/>
      <c r="AP69" s="55"/>
      <c r="AQ69" s="44"/>
      <c r="AS69" s="44"/>
    </row>
    <row r="70" spans="1:45" x14ac:dyDescent="0.2">
      <c r="A70" s="39" t="s">
        <v>67</v>
      </c>
      <c r="B70" s="39" t="s">
        <v>68</v>
      </c>
      <c r="C70" s="39" t="s">
        <v>71</v>
      </c>
      <c r="D70" s="39" t="s">
        <v>86</v>
      </c>
      <c r="E70" s="39"/>
      <c r="F70" s="56">
        <v>42677</v>
      </c>
      <c r="G70" s="57">
        <v>11.1</v>
      </c>
      <c r="H70" s="57">
        <v>11.1</v>
      </c>
      <c r="W70" s="58">
        <v>0</v>
      </c>
      <c r="X70" s="58">
        <v>2</v>
      </c>
      <c r="Y70" s="58">
        <v>0</v>
      </c>
      <c r="Z70" s="59">
        <f t="shared" si="19"/>
        <v>8.747281377551019</v>
      </c>
      <c r="AA70" s="60">
        <f t="shared" si="20"/>
        <v>0</v>
      </c>
      <c r="AB70" s="17">
        <f t="shared" si="21"/>
        <v>0</v>
      </c>
      <c r="AC70" s="60">
        <f t="shared" si="22"/>
        <v>0.56918399999999991</v>
      </c>
      <c r="AD70" s="60">
        <f t="shared" si="23"/>
        <v>0</v>
      </c>
      <c r="AE70" s="7">
        <f>AVERAGE(Z70:Z73)</f>
        <v>2.1868203443877547</v>
      </c>
      <c r="AF70" s="8">
        <f>AVERAGE(AA70:AA73)</f>
        <v>0</v>
      </c>
      <c r="AG70" s="8">
        <f>AVERAGE(AB70:AB73)</f>
        <v>0.67162334081632624</v>
      </c>
      <c r="AH70" s="8">
        <f>AVERAGE(AC70:AC73)</f>
        <v>0.14229599999999998</v>
      </c>
      <c r="AI70" s="8">
        <f>AVERAGE(AD70:AD73)</f>
        <v>0</v>
      </c>
      <c r="AJ70" s="61">
        <f>SUM(AE70:AI70)</f>
        <v>3.0007396852040809</v>
      </c>
      <c r="AK70" s="62"/>
      <c r="AL70" s="61"/>
      <c r="AM70" s="61"/>
      <c r="AN70" s="61"/>
      <c r="AO70" s="61"/>
    </row>
    <row r="71" spans="1:45" x14ac:dyDescent="0.2">
      <c r="A71" s="39" t="s">
        <v>67</v>
      </c>
      <c r="B71" s="39" t="s">
        <v>68</v>
      </c>
      <c r="C71" s="39" t="s">
        <v>71</v>
      </c>
      <c r="D71" s="39" t="s">
        <v>87</v>
      </c>
      <c r="E71" s="39"/>
      <c r="F71" s="56">
        <v>42677</v>
      </c>
      <c r="W71" s="58">
        <v>1</v>
      </c>
      <c r="X71" s="58">
        <v>0</v>
      </c>
      <c r="Y71" s="58">
        <v>0</v>
      </c>
      <c r="Z71" s="59">
        <f t="shared" si="19"/>
        <v>0</v>
      </c>
      <c r="AA71" s="60">
        <f t="shared" si="20"/>
        <v>0</v>
      </c>
      <c r="AB71" s="17">
        <f t="shared" si="21"/>
        <v>0.89549778775510169</v>
      </c>
      <c r="AC71" s="60">
        <f t="shared" si="22"/>
        <v>0</v>
      </c>
      <c r="AD71" s="60">
        <f t="shared" si="23"/>
        <v>0</v>
      </c>
      <c r="AE71" s="7"/>
      <c r="AF71" s="8"/>
      <c r="AG71" s="8"/>
      <c r="AH71" s="8"/>
      <c r="AI71" s="8"/>
      <c r="AJ71" s="36"/>
      <c r="AK71" s="37"/>
      <c r="AL71" s="36"/>
      <c r="AM71" s="36"/>
      <c r="AN71" s="36"/>
      <c r="AO71" s="36"/>
    </row>
    <row r="72" spans="1:45" x14ac:dyDescent="0.2">
      <c r="A72" s="39" t="s">
        <v>67</v>
      </c>
      <c r="B72" s="39" t="s">
        <v>68</v>
      </c>
      <c r="C72" s="39" t="s">
        <v>71</v>
      </c>
      <c r="D72" s="39" t="s">
        <v>88</v>
      </c>
      <c r="E72" s="39"/>
      <c r="F72" s="56">
        <v>42677</v>
      </c>
      <c r="W72" s="58">
        <v>1</v>
      </c>
      <c r="X72" s="58">
        <v>0</v>
      </c>
      <c r="Y72" s="58">
        <v>0</v>
      </c>
      <c r="Z72" s="59">
        <f t="shared" si="19"/>
        <v>0</v>
      </c>
      <c r="AA72" s="60">
        <f t="shared" si="20"/>
        <v>0</v>
      </c>
      <c r="AB72" s="17">
        <f t="shared" si="21"/>
        <v>0.89549778775510169</v>
      </c>
      <c r="AC72" s="60">
        <f t="shared" si="22"/>
        <v>0</v>
      </c>
      <c r="AD72" s="60">
        <f t="shared" si="23"/>
        <v>0</v>
      </c>
      <c r="AE72" s="7"/>
      <c r="AF72" s="8"/>
      <c r="AG72" s="8"/>
      <c r="AH72" s="8"/>
      <c r="AI72" s="8"/>
      <c r="AJ72" s="36"/>
      <c r="AK72" s="37"/>
      <c r="AL72" s="36"/>
      <c r="AM72" s="36"/>
      <c r="AN72" s="36"/>
      <c r="AO72" s="36"/>
    </row>
    <row r="73" spans="1:45" x14ac:dyDescent="0.2">
      <c r="A73" s="39" t="s">
        <v>67</v>
      </c>
      <c r="B73" s="39" t="s">
        <v>68</v>
      </c>
      <c r="C73" s="39" t="s">
        <v>71</v>
      </c>
      <c r="D73" s="39" t="s">
        <v>89</v>
      </c>
      <c r="E73" s="39"/>
      <c r="F73" s="56">
        <v>42677</v>
      </c>
      <c r="W73" s="58">
        <v>1</v>
      </c>
      <c r="X73" s="58">
        <v>0</v>
      </c>
      <c r="Y73" s="58">
        <v>0</v>
      </c>
      <c r="Z73" s="59">
        <f t="shared" si="19"/>
        <v>0</v>
      </c>
      <c r="AA73" s="60">
        <f t="shared" si="20"/>
        <v>0</v>
      </c>
      <c r="AB73" s="17">
        <f t="shared" si="21"/>
        <v>0.89549778775510169</v>
      </c>
      <c r="AC73" s="60">
        <f t="shared" si="22"/>
        <v>0</v>
      </c>
      <c r="AD73" s="60">
        <f t="shared" si="23"/>
        <v>0</v>
      </c>
      <c r="AE73" s="7"/>
      <c r="AF73" s="8"/>
      <c r="AG73" s="8"/>
      <c r="AH73" s="8"/>
      <c r="AI73" s="8"/>
      <c r="AJ73" s="36"/>
      <c r="AK73" s="37"/>
      <c r="AL73" s="36"/>
      <c r="AM73" s="36"/>
      <c r="AN73" s="36"/>
      <c r="AO73" s="36"/>
    </row>
    <row r="74" spans="1:45" s="68" customFormat="1" x14ac:dyDescent="0.2">
      <c r="A74" s="63"/>
      <c r="B74" s="63"/>
      <c r="C74" s="63"/>
      <c r="D74" s="63"/>
      <c r="E74" s="63"/>
      <c r="F74" s="64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6"/>
      <c r="X74" s="66"/>
      <c r="Y74" s="66"/>
      <c r="Z74" s="67"/>
      <c r="AB74" s="69"/>
      <c r="AE74" s="70"/>
      <c r="AF74" s="71"/>
      <c r="AG74" s="71"/>
      <c r="AH74" s="71"/>
      <c r="AI74" s="71"/>
      <c r="AJ74" s="72"/>
      <c r="AK74" s="73"/>
      <c r="AL74" s="72"/>
      <c r="AM74" s="72"/>
      <c r="AN74" s="72"/>
      <c r="AO74" s="72"/>
      <c r="AP74" s="74"/>
      <c r="AQ74" s="67"/>
      <c r="AS74" s="67"/>
    </row>
    <row r="75" spans="1:45" s="45" customFormat="1" x14ac:dyDescent="0.2">
      <c r="A75" s="40" t="s">
        <v>67</v>
      </c>
      <c r="B75" s="40" t="s">
        <v>90</v>
      </c>
      <c r="C75" s="40" t="s">
        <v>71</v>
      </c>
      <c r="D75" s="40" t="s">
        <v>86</v>
      </c>
      <c r="E75" s="40"/>
      <c r="F75" s="41">
        <v>42677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3">
        <v>0</v>
      </c>
      <c r="X75" s="43">
        <v>0</v>
      </c>
      <c r="Y75" s="43">
        <v>0</v>
      </c>
      <c r="Z75" s="44">
        <f t="shared" ref="Z75:Z90" si="24">((22/7)^2*(SUM(G75^2,H75^2,I75^2,J75^2,K75^2,L75^2)))/(8*12)*0.69*0.5</f>
        <v>0</v>
      </c>
      <c r="AA75" s="45">
        <f t="shared" ref="AA75:AA90" si="25">((22/7)^2*(SUM(O75^2,P75^2,Q75^2,R75^2,S75^2)))/(8*12)*0.69*0.5</f>
        <v>0</v>
      </c>
      <c r="AB75" s="46">
        <f t="shared" ref="AB75:AB90" si="26">((22/7)^2*(W75*4.52^2))/(8*10)*0.71*0.5</f>
        <v>0</v>
      </c>
      <c r="AC75" s="45">
        <f t="shared" ref="AC75:AC90" si="27">((22/7)^2*(X75*1.47^2))/(8*3)*0.64*0.5</f>
        <v>0</v>
      </c>
      <c r="AD75" s="45">
        <f t="shared" ref="AD75:AD90" si="28">((22/7)^2*(Y75*0.43^2))/(8*2)*0.48*0.5</f>
        <v>0</v>
      </c>
      <c r="AE75" s="47">
        <f>AVERAGE(Z75:Z78)</f>
        <v>0</v>
      </c>
      <c r="AF75" s="48">
        <f>AVERAGE(AA75:AA78)</f>
        <v>9.8509858099489804</v>
      </c>
      <c r="AG75" s="48">
        <f>AVERAGE(AB75:AB78)</f>
        <v>0</v>
      </c>
      <c r="AH75" s="48">
        <f>AVERAGE(AC75:AC78)</f>
        <v>0</v>
      </c>
      <c r="AI75" s="48">
        <f>AVERAGE(AD75:AD78)</f>
        <v>0</v>
      </c>
      <c r="AJ75" s="49">
        <f>SUM(AE75:AI75)</f>
        <v>9.8509858099489804</v>
      </c>
      <c r="AK75" s="50">
        <f t="shared" ref="AK75:AP75" si="29">AVERAGE(AE75:AE87)</f>
        <v>3.0068779735331628</v>
      </c>
      <c r="AL75" s="49">
        <f t="shared" si="29"/>
        <v>5.4180421954719389</v>
      </c>
      <c r="AM75" s="49">
        <f t="shared" si="29"/>
        <v>1.2313094581632649</v>
      </c>
      <c r="AN75" s="49">
        <f t="shared" si="29"/>
        <v>7.1147999999999989E-2</v>
      </c>
      <c r="AO75" s="49">
        <f t="shared" si="29"/>
        <v>0</v>
      </c>
      <c r="AP75" s="49">
        <f t="shared" si="29"/>
        <v>9.7273776271683658</v>
      </c>
      <c r="AQ75" s="44"/>
      <c r="AS75" s="44"/>
    </row>
    <row r="76" spans="1:45" s="45" customFormat="1" x14ac:dyDescent="0.2">
      <c r="A76" s="40" t="s">
        <v>67</v>
      </c>
      <c r="B76" s="40" t="s">
        <v>90</v>
      </c>
      <c r="C76" s="40" t="s">
        <v>71</v>
      </c>
      <c r="D76" s="40" t="s">
        <v>87</v>
      </c>
      <c r="E76" s="40"/>
      <c r="F76" s="41">
        <v>42677</v>
      </c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3">
        <v>0</v>
      </c>
      <c r="X76" s="43">
        <v>0</v>
      </c>
      <c r="Y76" s="43">
        <v>0</v>
      </c>
      <c r="Z76" s="44">
        <f t="shared" si="24"/>
        <v>0</v>
      </c>
      <c r="AA76" s="45">
        <f t="shared" si="25"/>
        <v>0</v>
      </c>
      <c r="AB76" s="46">
        <f t="shared" si="26"/>
        <v>0</v>
      </c>
      <c r="AC76" s="45">
        <f t="shared" si="27"/>
        <v>0</v>
      </c>
      <c r="AD76" s="45">
        <f t="shared" si="28"/>
        <v>0</v>
      </c>
      <c r="AE76" s="47"/>
      <c r="AF76" s="48"/>
      <c r="AG76" s="48"/>
      <c r="AH76" s="48"/>
      <c r="AI76" s="48"/>
      <c r="AJ76" s="53"/>
      <c r="AK76" s="54"/>
      <c r="AL76" s="53"/>
      <c r="AM76" s="53"/>
      <c r="AN76" s="53"/>
      <c r="AO76" s="53"/>
      <c r="AP76" s="55"/>
      <c r="AQ76" s="44"/>
      <c r="AS76" s="44"/>
    </row>
    <row r="77" spans="1:45" s="45" customFormat="1" x14ac:dyDescent="0.2">
      <c r="A77" s="40" t="s">
        <v>67</v>
      </c>
      <c r="B77" s="40" t="s">
        <v>90</v>
      </c>
      <c r="C77" s="40" t="s">
        <v>71</v>
      </c>
      <c r="D77" s="40" t="s">
        <v>88</v>
      </c>
      <c r="E77" s="40"/>
      <c r="F77" s="41">
        <v>42677</v>
      </c>
      <c r="G77" s="42"/>
      <c r="H77" s="42"/>
      <c r="I77" s="42"/>
      <c r="J77" s="42"/>
      <c r="K77" s="42"/>
      <c r="L77" s="42"/>
      <c r="M77" s="42"/>
      <c r="N77" s="42"/>
      <c r="O77" s="42">
        <v>14.9</v>
      </c>
      <c r="P77" s="42">
        <v>14.9</v>
      </c>
      <c r="Q77" s="42">
        <v>14.9</v>
      </c>
      <c r="R77" s="42"/>
      <c r="S77" s="42"/>
      <c r="T77" s="42"/>
      <c r="U77" s="42"/>
      <c r="V77" s="42"/>
      <c r="W77" s="43">
        <v>0</v>
      </c>
      <c r="X77" s="43">
        <v>0</v>
      </c>
      <c r="Y77" s="43">
        <v>0</v>
      </c>
      <c r="Z77" s="44">
        <f t="shared" si="24"/>
        <v>0</v>
      </c>
      <c r="AA77" s="45">
        <f t="shared" si="25"/>
        <v>23.642365943877554</v>
      </c>
      <c r="AB77" s="46">
        <f t="shared" si="26"/>
        <v>0</v>
      </c>
      <c r="AC77" s="45">
        <f t="shared" si="27"/>
        <v>0</v>
      </c>
      <c r="AD77" s="45">
        <f t="shared" si="28"/>
        <v>0</v>
      </c>
      <c r="AE77" s="47"/>
      <c r="AF77" s="48"/>
      <c r="AG77" s="48"/>
      <c r="AH77" s="48"/>
      <c r="AI77" s="48"/>
      <c r="AJ77" s="53"/>
      <c r="AK77" s="54"/>
      <c r="AL77" s="53"/>
      <c r="AM77" s="53"/>
      <c r="AN77" s="53"/>
      <c r="AO77" s="53"/>
      <c r="AP77" s="55"/>
      <c r="AQ77" s="44"/>
      <c r="AS77" s="44"/>
    </row>
    <row r="78" spans="1:45" s="45" customFormat="1" x14ac:dyDescent="0.2">
      <c r="A78" s="40" t="s">
        <v>67</v>
      </c>
      <c r="B78" s="40" t="s">
        <v>90</v>
      </c>
      <c r="C78" s="40" t="s">
        <v>71</v>
      </c>
      <c r="D78" s="40" t="s">
        <v>89</v>
      </c>
      <c r="E78" s="40"/>
      <c r="F78" s="41">
        <v>42677</v>
      </c>
      <c r="G78" s="42"/>
      <c r="H78" s="42"/>
      <c r="I78" s="42"/>
      <c r="J78" s="42"/>
      <c r="K78" s="42"/>
      <c r="L78" s="42"/>
      <c r="M78" s="42"/>
      <c r="N78" s="42"/>
      <c r="O78" s="42">
        <v>14.9</v>
      </c>
      <c r="P78" s="42">
        <v>14.9</v>
      </c>
      <c r="Q78" s="42"/>
      <c r="R78" s="42"/>
      <c r="S78" s="42"/>
      <c r="T78" s="42"/>
      <c r="U78" s="42"/>
      <c r="V78" s="42"/>
      <c r="W78" s="43">
        <v>0</v>
      </c>
      <c r="X78" s="43">
        <v>0</v>
      </c>
      <c r="Y78" s="43">
        <v>0</v>
      </c>
      <c r="Z78" s="44">
        <f t="shared" si="24"/>
        <v>0</v>
      </c>
      <c r="AA78" s="45">
        <f t="shared" si="25"/>
        <v>15.761577295918366</v>
      </c>
      <c r="AB78" s="46">
        <f t="shared" si="26"/>
        <v>0</v>
      </c>
      <c r="AC78" s="45">
        <f t="shared" si="27"/>
        <v>0</v>
      </c>
      <c r="AD78" s="45">
        <f t="shared" si="28"/>
        <v>0</v>
      </c>
      <c r="AE78" s="47"/>
      <c r="AF78" s="48"/>
      <c r="AG78" s="48"/>
      <c r="AH78" s="48"/>
      <c r="AI78" s="48"/>
      <c r="AJ78" s="53"/>
      <c r="AK78" s="54"/>
      <c r="AL78" s="53"/>
      <c r="AM78" s="53"/>
      <c r="AN78" s="53"/>
      <c r="AO78" s="53"/>
      <c r="AP78" s="55"/>
      <c r="AQ78" s="44"/>
      <c r="AS78" s="44"/>
    </row>
    <row r="79" spans="1:45" x14ac:dyDescent="0.2">
      <c r="A79" s="39" t="s">
        <v>67</v>
      </c>
      <c r="B79" s="39" t="s">
        <v>80</v>
      </c>
      <c r="C79" s="39" t="s">
        <v>71</v>
      </c>
      <c r="D79" s="39" t="s">
        <v>86</v>
      </c>
      <c r="E79" s="39"/>
      <c r="F79" s="56">
        <v>42677</v>
      </c>
      <c r="O79" s="76">
        <v>14.9</v>
      </c>
      <c r="P79" s="76">
        <v>14.9</v>
      </c>
      <c r="W79" s="58">
        <v>1</v>
      </c>
      <c r="X79" s="58">
        <v>0</v>
      </c>
      <c r="Y79" s="58">
        <v>0</v>
      </c>
      <c r="Z79" s="59">
        <f t="shared" si="24"/>
        <v>0</v>
      </c>
      <c r="AA79" s="60">
        <f t="shared" si="25"/>
        <v>15.761577295918366</v>
      </c>
      <c r="AB79" s="17">
        <f t="shared" si="26"/>
        <v>0.89549778775510169</v>
      </c>
      <c r="AC79" s="60">
        <f t="shared" si="27"/>
        <v>0</v>
      </c>
      <c r="AD79" s="60">
        <f t="shared" si="28"/>
        <v>0</v>
      </c>
      <c r="AE79" s="7">
        <f>AVERAGE(Z79:Z82)</f>
        <v>1.0934101721938774</v>
      </c>
      <c r="AF79" s="8">
        <f>AVERAGE(AA79:AA82)</f>
        <v>5.9105914859693875</v>
      </c>
      <c r="AG79" s="8">
        <f>AVERAGE(AB79:AB82)</f>
        <v>0.44774889387755085</v>
      </c>
      <c r="AH79" s="8">
        <f>AVERAGE(AC79:AC82)</f>
        <v>0.21344399999999997</v>
      </c>
      <c r="AI79" s="8">
        <f>AVERAGE(AD79:AD82)</f>
        <v>0</v>
      </c>
      <c r="AJ79" s="61">
        <f>SUM(AE79:AI79)</f>
        <v>7.6651945520408153</v>
      </c>
      <c r="AK79" s="62"/>
      <c r="AL79" s="61"/>
      <c r="AM79" s="61"/>
      <c r="AN79" s="61"/>
      <c r="AO79" s="61"/>
    </row>
    <row r="80" spans="1:45" x14ac:dyDescent="0.2">
      <c r="A80" s="39" t="s">
        <v>67</v>
      </c>
      <c r="B80" s="39" t="s">
        <v>80</v>
      </c>
      <c r="C80" s="39" t="s">
        <v>71</v>
      </c>
      <c r="D80" s="39" t="s">
        <v>87</v>
      </c>
      <c r="E80" s="39"/>
      <c r="F80" s="56">
        <v>42677</v>
      </c>
      <c r="W80" s="58">
        <v>1</v>
      </c>
      <c r="X80" s="58">
        <v>0</v>
      </c>
      <c r="Y80" s="58">
        <v>0</v>
      </c>
      <c r="Z80" s="59">
        <f t="shared" si="24"/>
        <v>0</v>
      </c>
      <c r="AA80" s="60">
        <f t="shared" si="25"/>
        <v>0</v>
      </c>
      <c r="AB80" s="17">
        <f t="shared" si="26"/>
        <v>0.89549778775510169</v>
      </c>
      <c r="AC80" s="60">
        <f t="shared" si="27"/>
        <v>0</v>
      </c>
      <c r="AD80" s="60">
        <f t="shared" si="28"/>
        <v>0</v>
      </c>
      <c r="AE80" s="7"/>
      <c r="AF80" s="8"/>
      <c r="AG80" s="8"/>
      <c r="AH80" s="8"/>
      <c r="AI80" s="8"/>
      <c r="AJ80" s="36"/>
      <c r="AK80" s="37"/>
      <c r="AL80" s="36"/>
      <c r="AM80" s="36"/>
      <c r="AN80" s="36"/>
      <c r="AO80" s="36"/>
    </row>
    <row r="81" spans="1:45" x14ac:dyDescent="0.2">
      <c r="A81" s="39" t="s">
        <v>67</v>
      </c>
      <c r="B81" s="39" t="s">
        <v>80</v>
      </c>
      <c r="C81" s="39" t="s">
        <v>71</v>
      </c>
      <c r="D81" s="39" t="s">
        <v>88</v>
      </c>
      <c r="E81" s="39"/>
      <c r="F81" s="56">
        <v>42677</v>
      </c>
      <c r="W81" s="58">
        <v>0</v>
      </c>
      <c r="X81" s="58">
        <v>3</v>
      </c>
      <c r="Y81" s="58">
        <v>0</v>
      </c>
      <c r="Z81" s="59">
        <f t="shared" si="24"/>
        <v>0</v>
      </c>
      <c r="AA81" s="60">
        <f t="shared" si="25"/>
        <v>0</v>
      </c>
      <c r="AB81" s="17">
        <f t="shared" si="26"/>
        <v>0</v>
      </c>
      <c r="AC81" s="60">
        <f t="shared" si="27"/>
        <v>0.85377599999999987</v>
      </c>
      <c r="AD81" s="60">
        <f t="shared" si="28"/>
        <v>0</v>
      </c>
      <c r="AE81" s="7"/>
      <c r="AF81" s="8"/>
      <c r="AG81" s="8"/>
      <c r="AH81" s="8"/>
      <c r="AI81" s="8"/>
      <c r="AJ81" s="36"/>
      <c r="AK81" s="37"/>
      <c r="AL81" s="36"/>
      <c r="AM81" s="36"/>
      <c r="AN81" s="36"/>
      <c r="AO81" s="36"/>
    </row>
    <row r="82" spans="1:45" x14ac:dyDescent="0.2">
      <c r="A82" s="39" t="s">
        <v>67</v>
      </c>
      <c r="B82" s="39" t="s">
        <v>80</v>
      </c>
      <c r="C82" s="39" t="s">
        <v>71</v>
      </c>
      <c r="D82" s="39" t="s">
        <v>89</v>
      </c>
      <c r="E82" s="39"/>
      <c r="F82" s="56">
        <v>42677</v>
      </c>
      <c r="G82" s="57">
        <v>11.1</v>
      </c>
      <c r="O82" s="57">
        <v>14.9</v>
      </c>
      <c r="W82" s="58">
        <v>0</v>
      </c>
      <c r="X82" s="58">
        <v>0</v>
      </c>
      <c r="Y82" s="58">
        <v>0</v>
      </c>
      <c r="Z82" s="59">
        <f t="shared" si="24"/>
        <v>4.3736406887755095</v>
      </c>
      <c r="AA82" s="60">
        <f t="shared" si="25"/>
        <v>7.8807886479591831</v>
      </c>
      <c r="AB82" s="17">
        <f t="shared" si="26"/>
        <v>0</v>
      </c>
      <c r="AC82" s="60">
        <f t="shared" si="27"/>
        <v>0</v>
      </c>
      <c r="AD82" s="60">
        <f t="shared" si="28"/>
        <v>0</v>
      </c>
      <c r="AE82" s="7"/>
      <c r="AF82" s="8"/>
      <c r="AG82" s="8"/>
      <c r="AH82" s="8"/>
      <c r="AI82" s="8"/>
      <c r="AJ82" s="36"/>
      <c r="AK82" s="37"/>
      <c r="AL82" s="36"/>
      <c r="AM82" s="36"/>
      <c r="AN82" s="36"/>
      <c r="AO82" s="36"/>
    </row>
    <row r="83" spans="1:45" s="45" customFormat="1" x14ac:dyDescent="0.2">
      <c r="A83" s="40" t="s">
        <v>85</v>
      </c>
      <c r="B83" s="40" t="s">
        <v>68</v>
      </c>
      <c r="C83" s="40" t="s">
        <v>69</v>
      </c>
      <c r="D83" s="40" t="s">
        <v>86</v>
      </c>
      <c r="E83" s="40"/>
      <c r="F83" s="41">
        <v>42675</v>
      </c>
      <c r="G83" s="77">
        <v>11.1</v>
      </c>
      <c r="H83" s="42">
        <v>11.1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3">
        <v>6</v>
      </c>
      <c r="X83" s="43">
        <v>1</v>
      </c>
      <c r="Y83" s="43">
        <v>0</v>
      </c>
      <c r="Z83" s="44">
        <f t="shared" si="24"/>
        <v>8.747281377551019</v>
      </c>
      <c r="AA83" s="45">
        <f t="shared" si="25"/>
        <v>0</v>
      </c>
      <c r="AB83" s="46">
        <f t="shared" si="26"/>
        <v>5.3729867265306108</v>
      </c>
      <c r="AC83" s="45">
        <f t="shared" si="27"/>
        <v>0.28459199999999996</v>
      </c>
      <c r="AD83" s="45">
        <f t="shared" si="28"/>
        <v>0</v>
      </c>
      <c r="AE83" s="47">
        <f>AVERAGE(Z83:Z86)</f>
        <v>5.4670508609693869</v>
      </c>
      <c r="AF83" s="48">
        <f>AVERAGE(AA83:AA86)</f>
        <v>1.9701971619897958</v>
      </c>
      <c r="AG83" s="48">
        <f>AVERAGE(AB83:AB86)</f>
        <v>2.0148700224489788</v>
      </c>
      <c r="AH83" s="48">
        <f>AVERAGE(AC83:AC86)</f>
        <v>7.1147999999999989E-2</v>
      </c>
      <c r="AI83" s="48">
        <f>AVERAGE(AD83:AD86)</f>
        <v>0</v>
      </c>
      <c r="AJ83" s="49">
        <f>SUM(AE83:AI83)</f>
        <v>9.5232660454081604</v>
      </c>
      <c r="AK83" s="50"/>
      <c r="AL83" s="49"/>
      <c r="AM83" s="49"/>
      <c r="AN83" s="49"/>
      <c r="AO83" s="49"/>
      <c r="AP83" s="55"/>
      <c r="AQ83" s="44"/>
      <c r="AS83" s="44"/>
    </row>
    <row r="84" spans="1:45" s="45" customFormat="1" x14ac:dyDescent="0.2">
      <c r="A84" s="40" t="s">
        <v>85</v>
      </c>
      <c r="B84" s="40" t="s">
        <v>68</v>
      </c>
      <c r="C84" s="40" t="s">
        <v>69</v>
      </c>
      <c r="D84" s="40" t="s">
        <v>87</v>
      </c>
      <c r="E84" s="40"/>
      <c r="F84" s="41">
        <v>42675</v>
      </c>
      <c r="G84" s="77">
        <v>11.1</v>
      </c>
      <c r="H84" s="42">
        <v>11.1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3">
        <v>1</v>
      </c>
      <c r="X84" s="43">
        <v>0</v>
      </c>
      <c r="Y84" s="43">
        <v>0</v>
      </c>
      <c r="Z84" s="44">
        <f t="shared" si="24"/>
        <v>8.747281377551019</v>
      </c>
      <c r="AA84" s="45">
        <f t="shared" si="25"/>
        <v>0</v>
      </c>
      <c r="AB84" s="46">
        <f t="shared" si="26"/>
        <v>0.89549778775510169</v>
      </c>
      <c r="AC84" s="45">
        <f t="shared" si="27"/>
        <v>0</v>
      </c>
      <c r="AD84" s="45">
        <f t="shared" si="28"/>
        <v>0</v>
      </c>
      <c r="AE84" s="54"/>
      <c r="AF84" s="55"/>
      <c r="AG84" s="55"/>
      <c r="AH84" s="55"/>
      <c r="AI84" s="55"/>
      <c r="AJ84" s="55"/>
      <c r="AK84" s="54"/>
      <c r="AL84" s="55"/>
      <c r="AM84" s="55"/>
      <c r="AN84" s="55"/>
      <c r="AO84" s="55"/>
      <c r="AP84" s="55"/>
      <c r="AQ84" s="44"/>
      <c r="AS84" s="44"/>
    </row>
    <row r="85" spans="1:45" s="45" customFormat="1" x14ac:dyDescent="0.2">
      <c r="A85" s="40" t="s">
        <v>85</v>
      </c>
      <c r="B85" s="40" t="s">
        <v>68</v>
      </c>
      <c r="C85" s="40" t="s">
        <v>69</v>
      </c>
      <c r="D85" s="40" t="s">
        <v>88</v>
      </c>
      <c r="E85" s="40"/>
      <c r="F85" s="41">
        <v>42675</v>
      </c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3">
        <v>1</v>
      </c>
      <c r="X85" s="43">
        <v>0</v>
      </c>
      <c r="Y85" s="43">
        <v>0</v>
      </c>
      <c r="Z85" s="44">
        <f t="shared" si="24"/>
        <v>0</v>
      </c>
      <c r="AA85" s="45">
        <f t="shared" si="25"/>
        <v>0</v>
      </c>
      <c r="AB85" s="46">
        <f t="shared" si="26"/>
        <v>0.89549778775510169</v>
      </c>
      <c r="AC85" s="45">
        <f t="shared" si="27"/>
        <v>0</v>
      </c>
      <c r="AD85" s="45">
        <f t="shared" si="28"/>
        <v>0</v>
      </c>
      <c r="AE85" s="54"/>
      <c r="AF85" s="55"/>
      <c r="AG85" s="55"/>
      <c r="AH85" s="55"/>
      <c r="AI85" s="55"/>
      <c r="AJ85" s="55"/>
      <c r="AK85" s="54"/>
      <c r="AL85" s="55"/>
      <c r="AM85" s="55"/>
      <c r="AN85" s="55"/>
      <c r="AO85" s="55"/>
      <c r="AP85" s="55"/>
      <c r="AQ85" s="44"/>
      <c r="AS85" s="44"/>
    </row>
    <row r="86" spans="1:45" s="45" customFormat="1" x14ac:dyDescent="0.2">
      <c r="A86" s="40" t="s">
        <v>85</v>
      </c>
      <c r="B86" s="40" t="s">
        <v>68</v>
      </c>
      <c r="C86" s="40" t="s">
        <v>69</v>
      </c>
      <c r="D86" s="40" t="s">
        <v>89</v>
      </c>
      <c r="E86" s="40"/>
      <c r="F86" s="41">
        <v>42675</v>
      </c>
      <c r="G86" s="42">
        <v>11.1</v>
      </c>
      <c r="H86" s="42"/>
      <c r="I86" s="42"/>
      <c r="J86" s="42"/>
      <c r="K86" s="42"/>
      <c r="L86" s="42"/>
      <c r="M86" s="42"/>
      <c r="N86" s="42"/>
      <c r="O86" s="42">
        <v>14.9</v>
      </c>
      <c r="P86" s="42"/>
      <c r="Q86" s="42"/>
      <c r="R86" s="42"/>
      <c r="S86" s="42"/>
      <c r="T86" s="42"/>
      <c r="U86" s="42"/>
      <c r="V86" s="42"/>
      <c r="W86" s="43">
        <v>1</v>
      </c>
      <c r="X86" s="43">
        <v>0</v>
      </c>
      <c r="Y86" s="43">
        <v>0</v>
      </c>
      <c r="Z86" s="44">
        <f t="shared" si="24"/>
        <v>4.3736406887755095</v>
      </c>
      <c r="AA86" s="45">
        <f t="shared" si="25"/>
        <v>7.8807886479591831</v>
      </c>
      <c r="AB86" s="46">
        <f t="shared" si="26"/>
        <v>0.89549778775510169</v>
      </c>
      <c r="AC86" s="45">
        <f t="shared" si="27"/>
        <v>0</v>
      </c>
      <c r="AD86" s="45">
        <f t="shared" si="28"/>
        <v>0</v>
      </c>
      <c r="AE86" s="54"/>
      <c r="AF86" s="55"/>
      <c r="AG86" s="55"/>
      <c r="AH86" s="55"/>
      <c r="AI86" s="55"/>
      <c r="AJ86" s="55"/>
      <c r="AK86" s="54"/>
      <c r="AL86" s="55"/>
      <c r="AM86" s="55"/>
      <c r="AN86" s="55"/>
      <c r="AO86" s="55"/>
      <c r="AP86" s="55"/>
      <c r="AQ86" s="44"/>
      <c r="AS86" s="44"/>
    </row>
    <row r="87" spans="1:45" x14ac:dyDescent="0.2">
      <c r="A87" s="39" t="s">
        <v>85</v>
      </c>
      <c r="B87" s="39" t="s">
        <v>90</v>
      </c>
      <c r="C87" s="39" t="s">
        <v>69</v>
      </c>
      <c r="D87" s="39" t="s">
        <v>86</v>
      </c>
      <c r="E87" s="39"/>
      <c r="F87" s="56">
        <v>42674</v>
      </c>
      <c r="O87" s="57">
        <v>14.9</v>
      </c>
      <c r="P87" s="57">
        <v>14.9</v>
      </c>
      <c r="W87" s="58">
        <v>1</v>
      </c>
      <c r="X87" s="58">
        <v>0</v>
      </c>
      <c r="Y87" s="58">
        <v>0</v>
      </c>
      <c r="Z87" s="59">
        <f t="shared" si="24"/>
        <v>0</v>
      </c>
      <c r="AA87" s="60">
        <f t="shared" si="25"/>
        <v>15.761577295918366</v>
      </c>
      <c r="AB87" s="17">
        <f t="shared" si="26"/>
        <v>0.89549778775510169</v>
      </c>
      <c r="AC87" s="60">
        <f t="shared" si="27"/>
        <v>0</v>
      </c>
      <c r="AD87" s="60">
        <f t="shared" si="28"/>
        <v>0</v>
      </c>
      <c r="AE87" s="7">
        <f>AVERAGE(Z87:Z90)</f>
        <v>5.4670508609693869</v>
      </c>
      <c r="AF87" s="8">
        <f>AVERAGE(AA87:AA90)</f>
        <v>3.9403943239795916</v>
      </c>
      <c r="AG87" s="8">
        <f>AVERAGE(AB87:AB90)</f>
        <v>2.4626189163265297</v>
      </c>
      <c r="AH87" s="8">
        <f>AVERAGE(AC87:AC90)</f>
        <v>0</v>
      </c>
      <c r="AI87" s="8">
        <f>AVERAGE(AD87:AD90)</f>
        <v>0</v>
      </c>
      <c r="AJ87" s="61">
        <f>SUM(AE87:AI87)</f>
        <v>11.870064101275508</v>
      </c>
      <c r="AK87" s="62"/>
      <c r="AL87" s="61"/>
      <c r="AM87" s="61"/>
      <c r="AN87" s="61"/>
      <c r="AO87" s="61"/>
    </row>
    <row r="88" spans="1:45" x14ac:dyDescent="0.2">
      <c r="A88" s="39" t="s">
        <v>85</v>
      </c>
      <c r="B88" s="39" t="s">
        <v>90</v>
      </c>
      <c r="C88" s="39" t="s">
        <v>69</v>
      </c>
      <c r="D88" s="39" t="s">
        <v>87</v>
      </c>
      <c r="E88" s="39"/>
      <c r="F88" s="56">
        <v>42674</v>
      </c>
      <c r="G88" s="57">
        <v>11.1</v>
      </c>
      <c r="H88" s="57">
        <v>11.1</v>
      </c>
      <c r="W88" s="58">
        <v>1</v>
      </c>
      <c r="X88" s="58">
        <v>0</v>
      </c>
      <c r="Y88" s="58">
        <v>0</v>
      </c>
      <c r="Z88" s="59">
        <f t="shared" si="24"/>
        <v>8.747281377551019</v>
      </c>
      <c r="AA88" s="60">
        <f t="shared" si="25"/>
        <v>0</v>
      </c>
      <c r="AB88" s="17">
        <f t="shared" si="26"/>
        <v>0.89549778775510169</v>
      </c>
      <c r="AC88" s="60">
        <f t="shared" si="27"/>
        <v>0</v>
      </c>
      <c r="AD88" s="60">
        <f t="shared" si="28"/>
        <v>0</v>
      </c>
      <c r="AE88" s="7"/>
      <c r="AF88" s="8"/>
      <c r="AG88" s="8"/>
      <c r="AH88" s="8"/>
      <c r="AI88" s="8"/>
      <c r="AJ88" s="36"/>
      <c r="AK88" s="37"/>
      <c r="AL88" s="36"/>
      <c r="AM88" s="36"/>
      <c r="AN88" s="36"/>
      <c r="AO88" s="36"/>
    </row>
    <row r="89" spans="1:45" x14ac:dyDescent="0.2">
      <c r="A89" s="39" t="s">
        <v>85</v>
      </c>
      <c r="B89" s="39" t="s">
        <v>90</v>
      </c>
      <c r="C89" s="39" t="s">
        <v>69</v>
      </c>
      <c r="D89" s="39" t="s">
        <v>88</v>
      </c>
      <c r="E89" s="39"/>
      <c r="F89" s="56">
        <v>42674</v>
      </c>
      <c r="G89" s="57">
        <v>11.1</v>
      </c>
      <c r="H89" s="57">
        <v>11.1</v>
      </c>
      <c r="I89" s="57">
        <v>11.1</v>
      </c>
      <c r="W89" s="58">
        <v>9</v>
      </c>
      <c r="X89" s="58">
        <v>0</v>
      </c>
      <c r="Y89" s="58">
        <v>0</v>
      </c>
      <c r="Z89" s="59">
        <f t="shared" si="24"/>
        <v>13.12092206632653</v>
      </c>
      <c r="AA89" s="60">
        <f t="shared" si="25"/>
        <v>0</v>
      </c>
      <c r="AB89" s="17">
        <f t="shared" si="26"/>
        <v>8.0594800897959153</v>
      </c>
      <c r="AC89" s="60">
        <f t="shared" si="27"/>
        <v>0</v>
      </c>
      <c r="AD89" s="60">
        <f t="shared" si="28"/>
        <v>0</v>
      </c>
      <c r="AE89" s="7"/>
      <c r="AF89" s="8"/>
      <c r="AG89" s="8"/>
      <c r="AH89" s="8"/>
      <c r="AI89" s="8"/>
      <c r="AJ89" s="36"/>
      <c r="AK89" s="37"/>
      <c r="AL89" s="36"/>
      <c r="AM89" s="36"/>
      <c r="AN89" s="36"/>
      <c r="AO89" s="36"/>
    </row>
    <row r="90" spans="1:45" x14ac:dyDescent="0.2">
      <c r="A90" s="39" t="s">
        <v>85</v>
      </c>
      <c r="B90" s="39" t="s">
        <v>90</v>
      </c>
      <c r="C90" s="39" t="s">
        <v>69</v>
      </c>
      <c r="D90" s="39" t="s">
        <v>89</v>
      </c>
      <c r="E90" s="39"/>
      <c r="F90" s="56">
        <v>42674</v>
      </c>
      <c r="Z90" s="59">
        <f t="shared" si="24"/>
        <v>0</v>
      </c>
      <c r="AA90" s="60">
        <f t="shared" si="25"/>
        <v>0</v>
      </c>
      <c r="AB90" s="17">
        <f t="shared" si="26"/>
        <v>0</v>
      </c>
      <c r="AC90" s="60">
        <f t="shared" si="27"/>
        <v>0</v>
      </c>
      <c r="AD90" s="60">
        <f t="shared" si="28"/>
        <v>0</v>
      </c>
      <c r="AE90" s="7"/>
      <c r="AF90" s="8"/>
      <c r="AG90" s="8"/>
      <c r="AH90" s="8"/>
      <c r="AI90" s="8"/>
      <c r="AJ90" s="36"/>
      <c r="AK90" s="37"/>
      <c r="AL90" s="36"/>
      <c r="AM90" s="36"/>
      <c r="AN90" s="36"/>
      <c r="AO90" s="36"/>
    </row>
    <row r="91" spans="1:45" s="68" customFormat="1" x14ac:dyDescent="0.2">
      <c r="A91" s="63"/>
      <c r="B91" s="63"/>
      <c r="C91" s="63"/>
      <c r="D91" s="63"/>
      <c r="E91" s="63"/>
      <c r="F91" s="64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6"/>
      <c r="X91" s="66"/>
      <c r="Y91" s="66"/>
      <c r="Z91" s="67"/>
      <c r="AB91" s="69"/>
      <c r="AE91" s="70"/>
      <c r="AF91" s="71"/>
      <c r="AG91" s="71"/>
      <c r="AH91" s="71"/>
      <c r="AI91" s="71"/>
      <c r="AJ91" s="72"/>
      <c r="AK91" s="73"/>
      <c r="AL91" s="72"/>
      <c r="AM91" s="72"/>
      <c r="AN91" s="72"/>
      <c r="AO91" s="72"/>
      <c r="AP91" s="74"/>
      <c r="AQ91" s="67"/>
      <c r="AS91" s="67"/>
    </row>
    <row r="92" spans="1:45" s="45" customFormat="1" x14ac:dyDescent="0.2">
      <c r="A92" s="40" t="s">
        <v>85</v>
      </c>
      <c r="B92" s="40" t="s">
        <v>80</v>
      </c>
      <c r="C92" s="40" t="s">
        <v>69</v>
      </c>
      <c r="D92" s="40" t="s">
        <v>91</v>
      </c>
      <c r="E92" s="40"/>
      <c r="F92" s="41">
        <v>42674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2</v>
      </c>
      <c r="X92" s="43">
        <v>0</v>
      </c>
      <c r="Y92" s="43">
        <v>0</v>
      </c>
      <c r="Z92" s="44">
        <f t="shared" ref="Z92:Z103" si="30">((22/7)^2*(SUM(G92^2,H92^2,I92^2,J92^2,K92^2,L92^2)))/(8*12)*0.69*0.5</f>
        <v>0</v>
      </c>
      <c r="AA92" s="45">
        <f t="shared" ref="AA92:AA103" si="31">((22/7)^2*(SUM(O92^2,P92^2,Q92^2,R92^2,S92^2)))/(8*12)*0.69*0.5</f>
        <v>0</v>
      </c>
      <c r="AB92" s="46">
        <f t="shared" ref="AB92:AB103" si="32">((22/7)^2*(W92*4.52^2))/(8*10)*0.71*0.5</f>
        <v>1.7909955755102034</v>
      </c>
      <c r="AC92" s="45">
        <f t="shared" ref="AC92:AC103" si="33">((22/7)^2*(X92*1.47^2))/(8*3)*0.64*0.5</f>
        <v>0</v>
      </c>
      <c r="AD92" s="45">
        <f t="shared" ref="AD92:AD103" si="34">((22/7)^2*(Y92*0.43^2))/(8*2)*0.48*0.5</f>
        <v>0</v>
      </c>
      <c r="AE92" s="47">
        <f>AVERAGE(Z92:Z95)</f>
        <v>0</v>
      </c>
      <c r="AF92" s="48">
        <f>AVERAGE(AA92:AA95)</f>
        <v>17.731774457908163</v>
      </c>
      <c r="AG92" s="48">
        <f>AVERAGE(AB92:AB95)</f>
        <v>2.686493363265305</v>
      </c>
      <c r="AH92" s="48">
        <f>AVERAGE(AC92:AC95)</f>
        <v>0.35573999999999995</v>
      </c>
      <c r="AI92" s="48">
        <f>AVERAGE(AD92:AD95)</f>
        <v>0</v>
      </c>
      <c r="AJ92" s="49">
        <f>SUM(AE92:AI92)</f>
        <v>20.77400782117347</v>
      </c>
      <c r="AK92" s="50">
        <f t="shared" ref="AK92:AP92" si="35">AVERAGE(AE92:AE100)</f>
        <v>1.4578802295918365</v>
      </c>
      <c r="AL92" s="49">
        <f t="shared" si="35"/>
        <v>13.13464774659864</v>
      </c>
      <c r="AM92" s="49">
        <f t="shared" si="35"/>
        <v>1.8656203911564617</v>
      </c>
      <c r="AN92" s="49">
        <f t="shared" si="35"/>
        <v>0.16601199999999997</v>
      </c>
      <c r="AO92" s="49">
        <f t="shared" si="35"/>
        <v>4.5658979591836728E-3</v>
      </c>
      <c r="AP92" s="49">
        <f t="shared" si="35"/>
        <v>16.628726265306124</v>
      </c>
      <c r="AQ92" s="44"/>
      <c r="AS92" s="44"/>
    </row>
    <row r="93" spans="1:45" s="45" customFormat="1" x14ac:dyDescent="0.2">
      <c r="A93" s="40" t="s">
        <v>85</v>
      </c>
      <c r="B93" s="40" t="s">
        <v>80</v>
      </c>
      <c r="C93" s="40" t="s">
        <v>69</v>
      </c>
      <c r="D93" s="40" t="s">
        <v>92</v>
      </c>
      <c r="E93" s="40"/>
      <c r="F93" s="41">
        <v>42674</v>
      </c>
      <c r="G93" s="42"/>
      <c r="H93" s="42"/>
      <c r="I93" s="42"/>
      <c r="J93" s="42"/>
      <c r="K93" s="42"/>
      <c r="L93" s="42"/>
      <c r="M93" s="42"/>
      <c r="N93" s="42"/>
      <c r="O93" s="42">
        <v>14.9</v>
      </c>
      <c r="P93" s="42">
        <v>14.9</v>
      </c>
      <c r="Q93" s="42"/>
      <c r="R93" s="42"/>
      <c r="S93" s="42"/>
      <c r="T93" s="42"/>
      <c r="U93" s="42"/>
      <c r="V93" s="42"/>
      <c r="W93" s="43">
        <v>1</v>
      </c>
      <c r="X93" s="43">
        <v>0</v>
      </c>
      <c r="Y93" s="43">
        <v>0</v>
      </c>
      <c r="Z93" s="44">
        <f t="shared" si="30"/>
        <v>0</v>
      </c>
      <c r="AA93" s="45">
        <f t="shared" si="31"/>
        <v>15.761577295918366</v>
      </c>
      <c r="AB93" s="46">
        <f t="shared" si="32"/>
        <v>0.89549778775510169</v>
      </c>
      <c r="AC93" s="45">
        <f t="shared" si="33"/>
        <v>0</v>
      </c>
      <c r="AD93" s="45">
        <f t="shared" si="34"/>
        <v>0</v>
      </c>
      <c r="AE93" s="47"/>
      <c r="AF93" s="48"/>
      <c r="AG93" s="48"/>
      <c r="AH93" s="48"/>
      <c r="AI93" s="48"/>
      <c r="AJ93" s="53"/>
      <c r="AK93" s="54"/>
      <c r="AL93" s="53"/>
      <c r="AM93" s="53"/>
      <c r="AN93" s="53"/>
      <c r="AO93" s="53"/>
      <c r="AP93" s="55"/>
      <c r="AQ93" s="44"/>
      <c r="AS93" s="44"/>
    </row>
    <row r="94" spans="1:45" s="45" customFormat="1" x14ac:dyDescent="0.2">
      <c r="A94" s="40" t="s">
        <v>85</v>
      </c>
      <c r="B94" s="40" t="s">
        <v>80</v>
      </c>
      <c r="C94" s="40" t="s">
        <v>69</v>
      </c>
      <c r="D94" s="40" t="s">
        <v>93</v>
      </c>
      <c r="E94" s="40"/>
      <c r="F94" s="41">
        <v>42674</v>
      </c>
      <c r="G94" s="42"/>
      <c r="H94" s="42"/>
      <c r="I94" s="42"/>
      <c r="J94" s="42"/>
      <c r="K94" s="42"/>
      <c r="L94" s="42"/>
      <c r="M94" s="42"/>
      <c r="N94" s="42"/>
      <c r="O94" s="42">
        <v>14.9</v>
      </c>
      <c r="P94" s="42">
        <v>14.9</v>
      </c>
      <c r="Q94" s="42">
        <v>14.9</v>
      </c>
      <c r="R94" s="42">
        <v>14.9</v>
      </c>
      <c r="S94" s="42">
        <v>14.9</v>
      </c>
      <c r="T94" s="42">
        <v>14.9</v>
      </c>
      <c r="U94" s="42">
        <v>14.9</v>
      </c>
      <c r="V94" s="42"/>
      <c r="W94" s="43">
        <v>8</v>
      </c>
      <c r="X94" s="43">
        <v>4</v>
      </c>
      <c r="Y94" s="43">
        <v>0</v>
      </c>
      <c r="Z94" s="44">
        <f t="shared" si="30"/>
        <v>0</v>
      </c>
      <c r="AA94" s="45">
        <f t="shared" si="31"/>
        <v>39.403943239795922</v>
      </c>
      <c r="AB94" s="46">
        <f t="shared" si="32"/>
        <v>7.1639823020408135</v>
      </c>
      <c r="AC94" s="45">
        <f t="shared" si="33"/>
        <v>1.1383679999999998</v>
      </c>
      <c r="AD94" s="45">
        <f t="shared" si="34"/>
        <v>0</v>
      </c>
      <c r="AE94" s="47"/>
      <c r="AF94" s="48"/>
      <c r="AG94" s="48"/>
      <c r="AH94" s="48"/>
      <c r="AI94" s="48"/>
      <c r="AJ94" s="53"/>
      <c r="AK94" s="54"/>
      <c r="AL94" s="53"/>
      <c r="AM94" s="53"/>
      <c r="AN94" s="53"/>
      <c r="AO94" s="53"/>
      <c r="AP94" s="55"/>
      <c r="AQ94" s="44"/>
      <c r="AS94" s="44"/>
    </row>
    <row r="95" spans="1:45" s="45" customFormat="1" x14ac:dyDescent="0.2">
      <c r="A95" s="40" t="s">
        <v>85</v>
      </c>
      <c r="B95" s="40" t="s">
        <v>80</v>
      </c>
      <c r="C95" s="40" t="s">
        <v>69</v>
      </c>
      <c r="D95" s="40" t="s">
        <v>94</v>
      </c>
      <c r="E95" s="40"/>
      <c r="F95" s="41">
        <v>42674</v>
      </c>
      <c r="G95" s="42"/>
      <c r="H95" s="42"/>
      <c r="I95" s="42"/>
      <c r="J95" s="42"/>
      <c r="K95" s="42"/>
      <c r="L95" s="42"/>
      <c r="M95" s="42"/>
      <c r="N95" s="42"/>
      <c r="O95" s="42">
        <v>14.9</v>
      </c>
      <c r="P95" s="42">
        <v>14.9</v>
      </c>
      <c r="Q95" s="42"/>
      <c r="R95" s="42"/>
      <c r="S95" s="42"/>
      <c r="T95" s="42"/>
      <c r="U95" s="42"/>
      <c r="V95" s="42"/>
      <c r="W95" s="43">
        <v>1</v>
      </c>
      <c r="X95" s="43">
        <v>1</v>
      </c>
      <c r="Y95" s="43">
        <v>0</v>
      </c>
      <c r="Z95" s="44">
        <f t="shared" si="30"/>
        <v>0</v>
      </c>
      <c r="AA95" s="45">
        <f t="shared" si="31"/>
        <v>15.761577295918366</v>
      </c>
      <c r="AB95" s="46">
        <f t="shared" si="32"/>
        <v>0.89549778775510169</v>
      </c>
      <c r="AC95" s="45">
        <f t="shared" si="33"/>
        <v>0.28459199999999996</v>
      </c>
      <c r="AD95" s="45">
        <f t="shared" si="34"/>
        <v>0</v>
      </c>
      <c r="AE95" s="47"/>
      <c r="AF95" s="48"/>
      <c r="AG95" s="48"/>
      <c r="AH95" s="48"/>
      <c r="AI95" s="48"/>
      <c r="AJ95" s="53"/>
      <c r="AK95" s="54"/>
      <c r="AL95" s="53"/>
      <c r="AM95" s="53"/>
      <c r="AN95" s="53"/>
      <c r="AO95" s="53"/>
      <c r="AP95" s="55"/>
      <c r="AQ95" s="44"/>
      <c r="AS95" s="44"/>
    </row>
    <row r="96" spans="1:45" x14ac:dyDescent="0.2">
      <c r="A96" s="39" t="s">
        <v>85</v>
      </c>
      <c r="B96" s="39" t="s">
        <v>68</v>
      </c>
      <c r="C96" s="39" t="s">
        <v>71</v>
      </c>
      <c r="D96" s="39" t="s">
        <v>86</v>
      </c>
      <c r="E96" s="39"/>
      <c r="F96" s="56">
        <v>42675</v>
      </c>
      <c r="W96" s="58">
        <v>2</v>
      </c>
      <c r="X96" s="58">
        <v>0</v>
      </c>
      <c r="Y96" s="58">
        <v>0</v>
      </c>
      <c r="Z96" s="59">
        <f t="shared" si="30"/>
        <v>0</v>
      </c>
      <c r="AA96" s="60">
        <f t="shared" si="31"/>
        <v>0</v>
      </c>
      <c r="AB96" s="17">
        <f t="shared" si="32"/>
        <v>1.7909955755102034</v>
      </c>
      <c r="AC96" s="60">
        <f t="shared" si="33"/>
        <v>0</v>
      </c>
      <c r="AD96" s="60">
        <f t="shared" si="34"/>
        <v>0</v>
      </c>
      <c r="AE96" s="7">
        <f>AVERAGE(Z96:Z99)</f>
        <v>1.0934101721938774</v>
      </c>
      <c r="AF96" s="8">
        <f>AVERAGE(AA96:AA99)</f>
        <v>0</v>
      </c>
      <c r="AG96" s="8">
        <f>AVERAGE(AB96:AB99)</f>
        <v>0.67162334081632624</v>
      </c>
      <c r="AH96" s="8">
        <f>AVERAGE(AC96:AC99)</f>
        <v>7.1147999999999989E-2</v>
      </c>
      <c r="AI96" s="8">
        <f>AVERAGE(AD96:AD99)</f>
        <v>0</v>
      </c>
      <c r="AJ96" s="61">
        <f>SUM(AE96:AI96)</f>
        <v>1.8361815130102035</v>
      </c>
      <c r="AK96" s="62"/>
      <c r="AL96" s="61"/>
      <c r="AM96" s="61"/>
      <c r="AN96" s="61"/>
      <c r="AO96" s="61"/>
    </row>
    <row r="97" spans="1:45" x14ac:dyDescent="0.2">
      <c r="A97" s="39" t="s">
        <v>85</v>
      </c>
      <c r="B97" s="39" t="s">
        <v>68</v>
      </c>
      <c r="C97" s="39" t="s">
        <v>71</v>
      </c>
      <c r="D97" s="39" t="s">
        <v>87</v>
      </c>
      <c r="E97" s="39"/>
      <c r="F97" s="56">
        <v>42675</v>
      </c>
      <c r="W97" s="58">
        <v>0</v>
      </c>
      <c r="X97" s="58">
        <v>1</v>
      </c>
      <c r="Y97" s="58">
        <v>0</v>
      </c>
      <c r="Z97" s="59">
        <f t="shared" si="30"/>
        <v>0</v>
      </c>
      <c r="AA97" s="60">
        <f t="shared" si="31"/>
        <v>0</v>
      </c>
      <c r="AB97" s="17">
        <f t="shared" si="32"/>
        <v>0</v>
      </c>
      <c r="AC97" s="60">
        <f t="shared" si="33"/>
        <v>0.28459199999999996</v>
      </c>
      <c r="AD97" s="60">
        <f t="shared" si="34"/>
        <v>0</v>
      </c>
      <c r="AE97" s="7"/>
      <c r="AF97" s="8"/>
      <c r="AG97" s="8"/>
      <c r="AH97" s="8"/>
      <c r="AI97" s="8"/>
      <c r="AJ97" s="36"/>
      <c r="AK97" s="37"/>
      <c r="AL97" s="36"/>
      <c r="AM97" s="36"/>
      <c r="AN97" s="36"/>
      <c r="AO97" s="36"/>
    </row>
    <row r="98" spans="1:45" x14ac:dyDescent="0.2">
      <c r="A98" s="39" t="s">
        <v>85</v>
      </c>
      <c r="B98" s="39" t="s">
        <v>68</v>
      </c>
      <c r="C98" s="39" t="s">
        <v>71</v>
      </c>
      <c r="D98" s="39" t="s">
        <v>88</v>
      </c>
      <c r="E98" s="39"/>
      <c r="F98" s="56">
        <v>42675</v>
      </c>
      <c r="G98" s="57">
        <v>11.1</v>
      </c>
      <c r="W98" s="58">
        <v>0</v>
      </c>
      <c r="X98" s="58">
        <v>0</v>
      </c>
      <c r="Y98" s="58">
        <v>0</v>
      </c>
      <c r="Z98" s="59">
        <f t="shared" si="30"/>
        <v>4.3736406887755095</v>
      </c>
      <c r="AA98" s="60">
        <f t="shared" si="31"/>
        <v>0</v>
      </c>
      <c r="AB98" s="17">
        <f t="shared" si="32"/>
        <v>0</v>
      </c>
      <c r="AC98" s="60">
        <f t="shared" si="33"/>
        <v>0</v>
      </c>
      <c r="AD98" s="60">
        <f t="shared" si="34"/>
        <v>0</v>
      </c>
      <c r="AE98" s="7"/>
      <c r="AF98" s="8"/>
      <c r="AG98" s="8"/>
      <c r="AH98" s="8"/>
      <c r="AI98" s="8"/>
      <c r="AJ98" s="36"/>
      <c r="AK98" s="37"/>
      <c r="AL98" s="36"/>
      <c r="AM98" s="36"/>
      <c r="AN98" s="36"/>
      <c r="AO98" s="36"/>
    </row>
    <row r="99" spans="1:45" x14ac:dyDescent="0.2">
      <c r="A99" s="39" t="s">
        <v>85</v>
      </c>
      <c r="B99" s="39" t="s">
        <v>68</v>
      </c>
      <c r="C99" s="39" t="s">
        <v>71</v>
      </c>
      <c r="D99" s="39" t="s">
        <v>89</v>
      </c>
      <c r="E99" s="39"/>
      <c r="F99" s="56">
        <v>42675</v>
      </c>
      <c r="W99" s="58">
        <v>1</v>
      </c>
      <c r="X99" s="58">
        <v>0</v>
      </c>
      <c r="Y99" s="58">
        <v>0</v>
      </c>
      <c r="Z99" s="59">
        <f t="shared" si="30"/>
        <v>0</v>
      </c>
      <c r="AA99" s="60">
        <f t="shared" si="31"/>
        <v>0</v>
      </c>
      <c r="AB99" s="17">
        <f t="shared" si="32"/>
        <v>0.89549778775510169</v>
      </c>
      <c r="AC99" s="60">
        <f t="shared" si="33"/>
        <v>0</v>
      </c>
      <c r="AD99" s="60">
        <f t="shared" si="34"/>
        <v>0</v>
      </c>
      <c r="AE99" s="7"/>
      <c r="AF99" s="8"/>
      <c r="AG99" s="8"/>
      <c r="AH99" s="8"/>
      <c r="AI99" s="8"/>
      <c r="AJ99" s="36"/>
      <c r="AK99" s="37"/>
      <c r="AL99" s="36"/>
      <c r="AM99" s="36"/>
      <c r="AN99" s="36"/>
      <c r="AO99" s="36"/>
    </row>
    <row r="100" spans="1:45" s="45" customFormat="1" x14ac:dyDescent="0.2">
      <c r="A100" s="40" t="s">
        <v>85</v>
      </c>
      <c r="B100" s="40" t="s">
        <v>90</v>
      </c>
      <c r="C100" s="40" t="s">
        <v>71</v>
      </c>
      <c r="D100" s="40" t="s">
        <v>86</v>
      </c>
      <c r="E100" s="40" t="s">
        <v>95</v>
      </c>
      <c r="F100" s="41">
        <v>42676</v>
      </c>
      <c r="G100" s="42">
        <v>11.1</v>
      </c>
      <c r="H100" s="42">
        <v>11.1</v>
      </c>
      <c r="I100" s="42"/>
      <c r="J100" s="42"/>
      <c r="K100" s="42"/>
      <c r="L100" s="42"/>
      <c r="M100" s="42"/>
      <c r="N100" s="42"/>
      <c r="O100" s="42">
        <v>14.9</v>
      </c>
      <c r="P100" s="42">
        <v>14.9</v>
      </c>
      <c r="Q100" s="42"/>
      <c r="R100" s="42"/>
      <c r="S100" s="42"/>
      <c r="T100" s="42"/>
      <c r="U100" s="42"/>
      <c r="V100" s="42"/>
      <c r="W100" s="43">
        <v>4</v>
      </c>
      <c r="X100" s="43">
        <v>1</v>
      </c>
      <c r="Y100" s="43">
        <v>2</v>
      </c>
      <c r="Z100" s="44">
        <f t="shared" si="30"/>
        <v>8.747281377551019</v>
      </c>
      <c r="AA100" s="45">
        <f t="shared" si="31"/>
        <v>15.761577295918366</v>
      </c>
      <c r="AB100" s="46">
        <f t="shared" si="32"/>
        <v>3.5819911510204068</v>
      </c>
      <c r="AC100" s="45">
        <f t="shared" si="33"/>
        <v>0.28459199999999996</v>
      </c>
      <c r="AD100" s="45">
        <f t="shared" si="34"/>
        <v>5.4790775510204073E-2</v>
      </c>
      <c r="AE100" s="47">
        <f>AVERAGE(Z100:Z103)</f>
        <v>3.2802305165816321</v>
      </c>
      <c r="AF100" s="48">
        <f>AVERAGE(AA100:AA103)</f>
        <v>21.672168781887756</v>
      </c>
      <c r="AG100" s="48">
        <f>AVERAGE(AB100:AB103)</f>
        <v>2.2387444693877541</v>
      </c>
      <c r="AH100" s="48">
        <f>AVERAGE(AC100:AC103)</f>
        <v>7.1147999999999989E-2</v>
      </c>
      <c r="AI100" s="48">
        <f>AVERAGE(AD100:AD103)</f>
        <v>1.3697693877551018E-2</v>
      </c>
      <c r="AJ100" s="49">
        <f>SUM(AE100:AI100)</f>
        <v>27.275989461734692</v>
      </c>
      <c r="AK100" s="50"/>
      <c r="AL100" s="49"/>
      <c r="AM100" s="49"/>
      <c r="AN100" s="49"/>
      <c r="AO100" s="49"/>
      <c r="AP100" s="55"/>
      <c r="AQ100" s="44"/>
      <c r="AS100" s="44"/>
    </row>
    <row r="101" spans="1:45" s="45" customFormat="1" x14ac:dyDescent="0.2">
      <c r="A101" s="40" t="s">
        <v>85</v>
      </c>
      <c r="B101" s="40" t="s">
        <v>90</v>
      </c>
      <c r="C101" s="40" t="s">
        <v>71</v>
      </c>
      <c r="D101" s="40" t="s">
        <v>87</v>
      </c>
      <c r="E101" s="40" t="s">
        <v>96</v>
      </c>
      <c r="F101" s="41">
        <v>42676</v>
      </c>
      <c r="G101" s="42"/>
      <c r="H101" s="42"/>
      <c r="I101" s="42"/>
      <c r="J101" s="42"/>
      <c r="K101" s="42"/>
      <c r="L101" s="42"/>
      <c r="M101" s="42"/>
      <c r="N101" s="42"/>
      <c r="O101" s="42">
        <v>14.9</v>
      </c>
      <c r="P101" s="42">
        <v>14.9</v>
      </c>
      <c r="Q101" s="42">
        <v>14.9</v>
      </c>
      <c r="R101" s="42">
        <v>14.9</v>
      </c>
      <c r="S101" s="42">
        <v>14.9</v>
      </c>
      <c r="T101" s="42"/>
      <c r="U101" s="42"/>
      <c r="V101" s="42"/>
      <c r="W101" s="43">
        <v>3</v>
      </c>
      <c r="X101" s="43">
        <v>0</v>
      </c>
      <c r="Y101" s="43">
        <v>0</v>
      </c>
      <c r="Z101" s="44">
        <f t="shared" si="30"/>
        <v>0</v>
      </c>
      <c r="AA101" s="45">
        <f t="shared" si="31"/>
        <v>39.403943239795922</v>
      </c>
      <c r="AB101" s="46">
        <f t="shared" si="32"/>
        <v>2.6864933632653054</v>
      </c>
      <c r="AC101" s="45">
        <f t="shared" si="33"/>
        <v>0</v>
      </c>
      <c r="AD101" s="45">
        <f t="shared" si="34"/>
        <v>0</v>
      </c>
      <c r="AE101" s="54"/>
      <c r="AF101" s="55"/>
      <c r="AG101" s="55"/>
      <c r="AH101" s="55"/>
      <c r="AI101" s="55"/>
      <c r="AJ101" s="55"/>
      <c r="AK101" s="54"/>
      <c r="AL101" s="55"/>
      <c r="AM101" s="55"/>
      <c r="AN101" s="55"/>
      <c r="AO101" s="55"/>
      <c r="AP101" s="55"/>
      <c r="AQ101" s="44"/>
      <c r="AS101" s="44"/>
    </row>
    <row r="102" spans="1:45" s="45" customFormat="1" x14ac:dyDescent="0.2">
      <c r="A102" s="40" t="s">
        <v>85</v>
      </c>
      <c r="B102" s="40" t="s">
        <v>90</v>
      </c>
      <c r="C102" s="40" t="s">
        <v>71</v>
      </c>
      <c r="D102" s="40" t="s">
        <v>88</v>
      </c>
      <c r="E102" s="40" t="s">
        <v>97</v>
      </c>
      <c r="F102" s="41">
        <v>42676</v>
      </c>
      <c r="G102" s="42">
        <v>11.1</v>
      </c>
      <c r="H102" s="42"/>
      <c r="I102" s="42"/>
      <c r="J102" s="42"/>
      <c r="K102" s="42"/>
      <c r="L102" s="42"/>
      <c r="M102" s="42"/>
      <c r="N102" s="42"/>
      <c r="O102" s="42">
        <v>14.9</v>
      </c>
      <c r="P102" s="42"/>
      <c r="Q102" s="42"/>
      <c r="R102" s="42"/>
      <c r="S102" s="42"/>
      <c r="T102" s="42"/>
      <c r="U102" s="42"/>
      <c r="V102" s="42"/>
      <c r="W102" s="43">
        <v>0</v>
      </c>
      <c r="X102" s="43">
        <v>0</v>
      </c>
      <c r="Y102" s="43">
        <v>0</v>
      </c>
      <c r="Z102" s="44">
        <f t="shared" si="30"/>
        <v>4.3736406887755095</v>
      </c>
      <c r="AA102" s="45">
        <f t="shared" si="31"/>
        <v>7.8807886479591831</v>
      </c>
      <c r="AB102" s="46">
        <f t="shared" si="32"/>
        <v>0</v>
      </c>
      <c r="AC102" s="45">
        <f t="shared" si="33"/>
        <v>0</v>
      </c>
      <c r="AD102" s="45">
        <f t="shared" si="34"/>
        <v>0</v>
      </c>
      <c r="AE102" s="54"/>
      <c r="AF102" s="55"/>
      <c r="AG102" s="55"/>
      <c r="AH102" s="55"/>
      <c r="AI102" s="55"/>
      <c r="AJ102" s="55"/>
      <c r="AK102" s="54"/>
      <c r="AL102" s="55"/>
      <c r="AM102" s="55"/>
      <c r="AN102" s="55"/>
      <c r="AO102" s="55"/>
      <c r="AP102" s="55"/>
      <c r="AQ102" s="44"/>
      <c r="AS102" s="44"/>
    </row>
    <row r="103" spans="1:45" s="45" customFormat="1" x14ac:dyDescent="0.2">
      <c r="A103" s="40" t="s">
        <v>85</v>
      </c>
      <c r="B103" s="40" t="s">
        <v>90</v>
      </c>
      <c r="C103" s="40" t="s">
        <v>71</v>
      </c>
      <c r="D103" s="40" t="s">
        <v>89</v>
      </c>
      <c r="E103" s="40" t="s">
        <v>98</v>
      </c>
      <c r="F103" s="41">
        <v>42676</v>
      </c>
      <c r="G103" s="42"/>
      <c r="H103" s="42"/>
      <c r="I103" s="42"/>
      <c r="J103" s="42"/>
      <c r="K103" s="42"/>
      <c r="L103" s="42"/>
      <c r="M103" s="42"/>
      <c r="N103" s="42"/>
      <c r="O103" s="42">
        <v>14.9</v>
      </c>
      <c r="P103" s="42">
        <v>14.9</v>
      </c>
      <c r="Q103" s="42">
        <v>14.9</v>
      </c>
      <c r="R103" s="42"/>
      <c r="S103" s="42"/>
      <c r="T103" s="42"/>
      <c r="U103" s="42"/>
      <c r="V103" s="42"/>
      <c r="W103" s="43">
        <v>3</v>
      </c>
      <c r="X103" s="43">
        <v>0</v>
      </c>
      <c r="Y103" s="43">
        <v>0</v>
      </c>
      <c r="Z103" s="44">
        <f t="shared" si="30"/>
        <v>0</v>
      </c>
      <c r="AA103" s="45">
        <f t="shared" si="31"/>
        <v>23.642365943877554</v>
      </c>
      <c r="AB103" s="46">
        <f t="shared" si="32"/>
        <v>2.6864933632653054</v>
      </c>
      <c r="AC103" s="45">
        <f t="shared" si="33"/>
        <v>0</v>
      </c>
      <c r="AD103" s="45">
        <f t="shared" si="34"/>
        <v>0</v>
      </c>
      <c r="AE103" s="54"/>
      <c r="AF103" s="55"/>
      <c r="AG103" s="55"/>
      <c r="AH103" s="55"/>
      <c r="AI103" s="55"/>
      <c r="AJ103" s="55"/>
      <c r="AK103" s="54"/>
      <c r="AL103" s="55"/>
      <c r="AM103" s="55"/>
      <c r="AN103" s="55"/>
      <c r="AO103" s="55"/>
      <c r="AP103" s="55"/>
      <c r="AQ103" s="44"/>
      <c r="AS103" s="44"/>
    </row>
    <row r="104" spans="1:45" s="68" customFormat="1" x14ac:dyDescent="0.2">
      <c r="A104" s="63"/>
      <c r="B104" s="63"/>
      <c r="C104" s="63"/>
      <c r="D104" s="63"/>
      <c r="E104" s="63"/>
      <c r="F104" s="64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6"/>
      <c r="X104" s="66"/>
      <c r="Y104" s="66"/>
      <c r="Z104" s="67"/>
      <c r="AB104" s="69"/>
      <c r="AE104" s="73"/>
      <c r="AF104" s="74"/>
      <c r="AG104" s="74"/>
      <c r="AH104" s="74"/>
      <c r="AI104" s="74"/>
      <c r="AJ104" s="74"/>
      <c r="AK104" s="73"/>
      <c r="AL104" s="74"/>
      <c r="AM104" s="74"/>
      <c r="AN104" s="74"/>
      <c r="AO104" s="74"/>
      <c r="AP104" s="74"/>
      <c r="AQ104" s="67"/>
      <c r="AS104" s="67"/>
    </row>
    <row r="105" spans="1:45" s="39" customFormat="1" x14ac:dyDescent="0.2">
      <c r="A105" s="39" t="s">
        <v>85</v>
      </c>
      <c r="B105" s="39" t="s">
        <v>80</v>
      </c>
      <c r="C105" s="39" t="s">
        <v>71</v>
      </c>
      <c r="D105" s="39" t="s">
        <v>86</v>
      </c>
      <c r="F105" s="78">
        <v>42675</v>
      </c>
      <c r="G105" s="79"/>
      <c r="H105" s="79"/>
      <c r="I105" s="79"/>
      <c r="J105" s="79"/>
      <c r="K105" s="79"/>
      <c r="L105" s="79"/>
      <c r="M105" s="79"/>
      <c r="N105" s="79"/>
      <c r="O105" s="79">
        <v>14.9</v>
      </c>
      <c r="P105" s="79"/>
      <c r="Q105" s="79"/>
      <c r="R105" s="79"/>
      <c r="S105" s="79"/>
      <c r="T105" s="79"/>
      <c r="U105" s="79"/>
      <c r="V105" s="79"/>
      <c r="W105" s="4">
        <v>0</v>
      </c>
      <c r="X105" s="5">
        <v>0</v>
      </c>
      <c r="Y105" s="5">
        <v>0</v>
      </c>
      <c r="Z105" s="13">
        <f t="shared" ref="Z105:Z116" si="36">((22/7)^2*(SUM(G105^2,H105^2,I105^2,J105^2,K105^2,L105^2)))/(8*12)*0.69*0.5</f>
        <v>0</v>
      </c>
      <c r="AA105" s="17">
        <f t="shared" ref="AA105:AA116" si="37">((22/7)^2*(SUM(O105^2,P105^2,Q105^2,R105^2,S105^2)))/(8*12)*0.69*0.5</f>
        <v>7.8807886479591831</v>
      </c>
      <c r="AB105" s="17">
        <f t="shared" ref="AB105:AB116" si="38">((22/7)^2*(W105*4.52^2))/(8*10)*0.71*0.5</f>
        <v>0</v>
      </c>
      <c r="AC105" s="17">
        <f t="shared" ref="AC105:AC116" si="39">((22/7)^2*(X105*1.47^2))/(8*3)*0.64*0.5</f>
        <v>0</v>
      </c>
      <c r="AD105" s="17">
        <f t="shared" ref="AD105:AD116" si="40">((22/7)^2*(Y105*0.43^2))/(8*2)*0.48*0.5</f>
        <v>0</v>
      </c>
      <c r="AE105" s="7">
        <f>AVERAGE(Z105:Z108)</f>
        <v>2.1868203443877547</v>
      </c>
      <c r="AF105" s="8">
        <f>AVERAGE(AA105:AA108)</f>
        <v>5.9105914859693875</v>
      </c>
      <c r="AG105" s="8">
        <f>AVERAGE(AB105:AB108)</f>
        <v>0</v>
      </c>
      <c r="AH105" s="8">
        <f>AVERAGE(AC105:AC108)</f>
        <v>0</v>
      </c>
      <c r="AI105" s="8">
        <f>AVERAGE(AD105:AD108)</f>
        <v>0</v>
      </c>
      <c r="AJ105" s="61">
        <f>SUM(AE105:AI105)</f>
        <v>8.0974118303571423</v>
      </c>
      <c r="AK105" s="62">
        <f t="shared" ref="AK105:AP105" si="41">AVERAGE(AE105:AE113)</f>
        <v>4.0091706313775504</v>
      </c>
      <c r="AL105" s="61">
        <f t="shared" si="41"/>
        <v>5.253859098639456</v>
      </c>
      <c r="AM105" s="61">
        <f t="shared" si="41"/>
        <v>1.4178714972789113</v>
      </c>
      <c r="AN105" s="61">
        <f t="shared" si="41"/>
        <v>0.23715999999999995</v>
      </c>
      <c r="AO105" s="61">
        <f t="shared" si="41"/>
        <v>0</v>
      </c>
      <c r="AP105" s="61">
        <f t="shared" si="41"/>
        <v>10.918061227295917</v>
      </c>
      <c r="AQ105" s="38"/>
      <c r="AS105" s="38"/>
    </row>
    <row r="106" spans="1:45" s="39" customFormat="1" x14ac:dyDescent="0.2">
      <c r="A106" s="39" t="s">
        <v>85</v>
      </c>
      <c r="B106" s="39" t="s">
        <v>80</v>
      </c>
      <c r="C106" s="39" t="s">
        <v>71</v>
      </c>
      <c r="D106" s="39" t="s">
        <v>87</v>
      </c>
      <c r="F106" s="78">
        <v>42675</v>
      </c>
      <c r="G106" s="79"/>
      <c r="H106" s="79"/>
      <c r="I106" s="79"/>
      <c r="J106" s="79"/>
      <c r="K106" s="79"/>
      <c r="L106" s="79"/>
      <c r="M106" s="79"/>
      <c r="N106" s="79"/>
      <c r="O106" s="79">
        <v>14.9</v>
      </c>
      <c r="P106" s="79"/>
      <c r="Q106" s="79"/>
      <c r="R106" s="79"/>
      <c r="S106" s="79"/>
      <c r="T106" s="79"/>
      <c r="U106" s="79"/>
      <c r="V106" s="79"/>
      <c r="W106" s="4">
        <v>0</v>
      </c>
      <c r="X106" s="5">
        <v>0</v>
      </c>
      <c r="Y106" s="5">
        <v>0</v>
      </c>
      <c r="Z106" s="13">
        <f t="shared" si="36"/>
        <v>0</v>
      </c>
      <c r="AA106" s="17">
        <f t="shared" si="37"/>
        <v>7.8807886479591831</v>
      </c>
      <c r="AB106" s="17">
        <f t="shared" si="38"/>
        <v>0</v>
      </c>
      <c r="AC106" s="17">
        <f t="shared" si="39"/>
        <v>0</v>
      </c>
      <c r="AD106" s="17">
        <f t="shared" si="40"/>
        <v>0</v>
      </c>
      <c r="AE106" s="7"/>
      <c r="AF106" s="8"/>
      <c r="AG106" s="8"/>
      <c r="AH106" s="8"/>
      <c r="AI106" s="8"/>
      <c r="AJ106" s="36"/>
      <c r="AK106" s="37"/>
      <c r="AL106" s="36"/>
      <c r="AM106" s="36"/>
      <c r="AN106" s="36"/>
      <c r="AO106" s="36"/>
      <c r="AP106" s="36"/>
      <c r="AQ106" s="38"/>
      <c r="AS106" s="38"/>
    </row>
    <row r="107" spans="1:45" s="39" customFormat="1" x14ac:dyDescent="0.2">
      <c r="A107" s="39" t="s">
        <v>85</v>
      </c>
      <c r="B107" s="39" t="s">
        <v>80</v>
      </c>
      <c r="C107" s="39" t="s">
        <v>71</v>
      </c>
      <c r="D107" s="39" t="s">
        <v>88</v>
      </c>
      <c r="F107" s="78">
        <v>42675</v>
      </c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4">
        <v>0</v>
      </c>
      <c r="X107" s="4">
        <v>0</v>
      </c>
      <c r="Y107" s="4">
        <v>0</v>
      </c>
      <c r="Z107" s="13">
        <f t="shared" si="36"/>
        <v>0</v>
      </c>
      <c r="AA107" s="17">
        <f t="shared" si="37"/>
        <v>0</v>
      </c>
      <c r="AB107" s="17">
        <f t="shared" si="38"/>
        <v>0</v>
      </c>
      <c r="AC107" s="17">
        <f t="shared" si="39"/>
        <v>0</v>
      </c>
      <c r="AD107" s="17">
        <f t="shared" si="40"/>
        <v>0</v>
      </c>
      <c r="AE107" s="7"/>
      <c r="AF107" s="8"/>
      <c r="AG107" s="8"/>
      <c r="AH107" s="8"/>
      <c r="AI107" s="8"/>
      <c r="AJ107" s="36"/>
      <c r="AK107" s="37"/>
      <c r="AL107" s="36"/>
      <c r="AM107" s="36"/>
      <c r="AN107" s="36"/>
      <c r="AO107" s="36"/>
      <c r="AP107" s="36"/>
      <c r="AQ107" s="38"/>
      <c r="AS107" s="38"/>
    </row>
    <row r="108" spans="1:45" s="39" customFormat="1" x14ac:dyDescent="0.2">
      <c r="A108" s="39" t="s">
        <v>85</v>
      </c>
      <c r="B108" s="39" t="s">
        <v>80</v>
      </c>
      <c r="C108" s="39" t="s">
        <v>71</v>
      </c>
      <c r="D108" s="39" t="s">
        <v>89</v>
      </c>
      <c r="F108" s="78">
        <v>42675</v>
      </c>
      <c r="G108" s="79">
        <v>11.1</v>
      </c>
      <c r="H108" s="79">
        <v>11.1</v>
      </c>
      <c r="I108" s="79"/>
      <c r="J108" s="79"/>
      <c r="K108" s="79"/>
      <c r="L108" s="79"/>
      <c r="M108" s="79"/>
      <c r="N108" s="79"/>
      <c r="O108" s="79">
        <v>14.9</v>
      </c>
      <c r="P108" s="79"/>
      <c r="Q108" s="79"/>
      <c r="R108" s="79"/>
      <c r="S108" s="79"/>
      <c r="T108" s="79"/>
      <c r="U108" s="79"/>
      <c r="V108" s="79"/>
      <c r="W108" s="4">
        <v>0</v>
      </c>
      <c r="X108" s="4">
        <v>0</v>
      </c>
      <c r="Y108" s="4">
        <v>0</v>
      </c>
      <c r="Z108" s="13">
        <f t="shared" si="36"/>
        <v>8.747281377551019</v>
      </c>
      <c r="AA108" s="17">
        <f t="shared" si="37"/>
        <v>7.8807886479591831</v>
      </c>
      <c r="AB108" s="17">
        <f t="shared" si="38"/>
        <v>0</v>
      </c>
      <c r="AC108" s="17">
        <f t="shared" si="39"/>
        <v>0</v>
      </c>
      <c r="AD108" s="17">
        <f t="shared" si="40"/>
        <v>0</v>
      </c>
      <c r="AE108" s="7"/>
      <c r="AF108" s="8"/>
      <c r="AG108" s="8"/>
      <c r="AH108" s="8"/>
      <c r="AI108" s="8"/>
      <c r="AJ108" s="36"/>
      <c r="AK108" s="37"/>
      <c r="AL108" s="36"/>
      <c r="AM108" s="36"/>
      <c r="AN108" s="36"/>
      <c r="AO108" s="36"/>
      <c r="AP108" s="36"/>
      <c r="AQ108" s="38"/>
      <c r="AS108" s="38"/>
    </row>
    <row r="109" spans="1:45" s="40" customFormat="1" x14ac:dyDescent="0.2">
      <c r="A109" s="40" t="s">
        <v>85</v>
      </c>
      <c r="B109" s="40" t="s">
        <v>68</v>
      </c>
      <c r="C109" s="40" t="s">
        <v>73</v>
      </c>
      <c r="D109" s="40" t="s">
        <v>86</v>
      </c>
      <c r="F109" s="80">
        <v>42675</v>
      </c>
      <c r="G109" s="81">
        <v>11.1</v>
      </c>
      <c r="H109" s="81">
        <v>11.1</v>
      </c>
      <c r="I109" s="81">
        <v>11.1</v>
      </c>
      <c r="J109" s="81"/>
      <c r="K109" s="81"/>
      <c r="L109" s="81"/>
      <c r="M109" s="81"/>
      <c r="N109" s="81"/>
      <c r="O109" s="81">
        <v>14.9</v>
      </c>
      <c r="P109" s="81"/>
      <c r="Q109" s="81"/>
      <c r="R109" s="81"/>
      <c r="S109" s="81"/>
      <c r="T109" s="81"/>
      <c r="U109" s="81"/>
      <c r="V109" s="81"/>
      <c r="W109" s="82">
        <v>2</v>
      </c>
      <c r="X109" s="82">
        <v>0</v>
      </c>
      <c r="Y109" s="82">
        <v>0</v>
      </c>
      <c r="Z109" s="83">
        <f t="shared" si="36"/>
        <v>13.12092206632653</v>
      </c>
      <c r="AA109" s="46">
        <f t="shared" si="37"/>
        <v>7.8807886479591831</v>
      </c>
      <c r="AB109" s="46">
        <f t="shared" si="38"/>
        <v>1.7909955755102034</v>
      </c>
      <c r="AC109" s="46">
        <f t="shared" si="39"/>
        <v>0</v>
      </c>
      <c r="AD109" s="46">
        <f t="shared" si="40"/>
        <v>0</v>
      </c>
      <c r="AE109" s="47">
        <f>AVERAGE(Z109:Z112)</f>
        <v>7.6538712053571416</v>
      </c>
      <c r="AF109" s="48">
        <f>AVERAGE(AA109:AA112)</f>
        <v>7.880788647959184</v>
      </c>
      <c r="AG109" s="48">
        <f>AVERAGE(AB109:AB112)</f>
        <v>0.67162334081632624</v>
      </c>
      <c r="AH109" s="48">
        <f>AVERAGE(AC109:AC112)</f>
        <v>0</v>
      </c>
      <c r="AI109" s="48">
        <f>AVERAGE(AD109:AD112)</f>
        <v>0</v>
      </c>
      <c r="AJ109" s="49">
        <f>SUM(AE109:AI109)</f>
        <v>16.206283194132652</v>
      </c>
      <c r="AK109" s="50"/>
      <c r="AL109" s="49"/>
      <c r="AM109" s="49"/>
      <c r="AN109" s="49"/>
      <c r="AO109" s="49"/>
      <c r="AP109" s="53"/>
      <c r="AQ109" s="44"/>
      <c r="AS109" s="44"/>
    </row>
    <row r="110" spans="1:45" s="40" customFormat="1" x14ac:dyDescent="0.2">
      <c r="A110" s="40" t="s">
        <v>85</v>
      </c>
      <c r="B110" s="40" t="s">
        <v>68</v>
      </c>
      <c r="C110" s="40" t="s">
        <v>73</v>
      </c>
      <c r="D110" s="40" t="s">
        <v>87</v>
      </c>
      <c r="F110" s="80">
        <v>42675</v>
      </c>
      <c r="G110" s="81">
        <v>11.1</v>
      </c>
      <c r="H110" s="81">
        <v>11.1</v>
      </c>
      <c r="I110" s="81">
        <v>11.1</v>
      </c>
      <c r="J110" s="81">
        <v>11.1</v>
      </c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2">
        <v>1</v>
      </c>
      <c r="X110" s="82">
        <v>0</v>
      </c>
      <c r="Y110" s="82">
        <v>0</v>
      </c>
      <c r="Z110" s="83">
        <f t="shared" si="36"/>
        <v>17.494562755102038</v>
      </c>
      <c r="AA110" s="46">
        <f t="shared" si="37"/>
        <v>0</v>
      </c>
      <c r="AB110" s="46">
        <f t="shared" si="38"/>
        <v>0.89549778775510169</v>
      </c>
      <c r="AC110" s="46">
        <f t="shared" si="39"/>
        <v>0</v>
      </c>
      <c r="AD110" s="46">
        <f t="shared" si="40"/>
        <v>0</v>
      </c>
      <c r="AE110" s="47"/>
      <c r="AF110" s="48"/>
      <c r="AG110" s="48"/>
      <c r="AH110" s="48"/>
      <c r="AI110" s="48"/>
      <c r="AJ110" s="53"/>
      <c r="AK110" s="54"/>
      <c r="AL110" s="53"/>
      <c r="AM110" s="53"/>
      <c r="AN110" s="53"/>
      <c r="AO110" s="53"/>
      <c r="AP110" s="53"/>
      <c r="AQ110" s="44"/>
      <c r="AS110" s="44"/>
    </row>
    <row r="111" spans="1:45" s="40" customFormat="1" x14ac:dyDescent="0.2">
      <c r="A111" s="40" t="s">
        <v>85</v>
      </c>
      <c r="B111" s="40" t="s">
        <v>68</v>
      </c>
      <c r="C111" s="40" t="s">
        <v>73</v>
      </c>
      <c r="D111" s="40" t="s">
        <v>88</v>
      </c>
      <c r="F111" s="80">
        <v>42675</v>
      </c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2">
        <v>0</v>
      </c>
      <c r="X111" s="82">
        <v>0</v>
      </c>
      <c r="Y111" s="82">
        <v>0</v>
      </c>
      <c r="Z111" s="83">
        <f t="shared" si="36"/>
        <v>0</v>
      </c>
      <c r="AA111" s="46">
        <f t="shared" si="37"/>
        <v>0</v>
      </c>
      <c r="AB111" s="46">
        <f t="shared" si="38"/>
        <v>0</v>
      </c>
      <c r="AC111" s="46">
        <f t="shared" si="39"/>
        <v>0</v>
      </c>
      <c r="AD111" s="46">
        <f t="shared" si="40"/>
        <v>0</v>
      </c>
      <c r="AE111" s="47"/>
      <c r="AF111" s="48"/>
      <c r="AG111" s="48"/>
      <c r="AH111" s="48"/>
      <c r="AI111" s="48"/>
      <c r="AJ111" s="53"/>
      <c r="AK111" s="54"/>
      <c r="AL111" s="53"/>
      <c r="AM111" s="53"/>
      <c r="AN111" s="53"/>
      <c r="AO111" s="53"/>
      <c r="AP111" s="53"/>
      <c r="AQ111" s="44"/>
      <c r="AS111" s="44"/>
    </row>
    <row r="112" spans="1:45" s="40" customFormat="1" x14ac:dyDescent="0.2">
      <c r="A112" s="40" t="s">
        <v>85</v>
      </c>
      <c r="B112" s="40" t="s">
        <v>68</v>
      </c>
      <c r="C112" s="40" t="s">
        <v>73</v>
      </c>
      <c r="D112" s="40" t="s">
        <v>89</v>
      </c>
      <c r="F112" s="80">
        <v>42675</v>
      </c>
      <c r="G112" s="81"/>
      <c r="H112" s="81"/>
      <c r="I112" s="81"/>
      <c r="J112" s="81"/>
      <c r="K112" s="81"/>
      <c r="L112" s="81"/>
      <c r="M112" s="81"/>
      <c r="N112" s="81"/>
      <c r="O112" s="81">
        <v>14.9</v>
      </c>
      <c r="P112" s="81">
        <v>14.9</v>
      </c>
      <c r="Q112" s="81">
        <v>14.9</v>
      </c>
      <c r="R112" s="81"/>
      <c r="S112" s="81"/>
      <c r="T112" s="81"/>
      <c r="U112" s="81"/>
      <c r="V112" s="81"/>
      <c r="W112" s="82">
        <v>0</v>
      </c>
      <c r="X112" s="82">
        <v>0</v>
      </c>
      <c r="Y112" s="82">
        <v>0</v>
      </c>
      <c r="Z112" s="83">
        <f t="shared" si="36"/>
        <v>0</v>
      </c>
      <c r="AA112" s="46">
        <f t="shared" si="37"/>
        <v>23.642365943877554</v>
      </c>
      <c r="AB112" s="46">
        <f t="shared" si="38"/>
        <v>0</v>
      </c>
      <c r="AC112" s="46">
        <f t="shared" si="39"/>
        <v>0</v>
      </c>
      <c r="AD112" s="46">
        <f t="shared" si="40"/>
        <v>0</v>
      </c>
      <c r="AE112" s="47"/>
      <c r="AF112" s="48"/>
      <c r="AG112" s="48"/>
      <c r="AH112" s="48"/>
      <c r="AI112" s="48"/>
      <c r="AJ112" s="53"/>
      <c r="AK112" s="54"/>
      <c r="AL112" s="53"/>
      <c r="AM112" s="53"/>
      <c r="AN112" s="53"/>
      <c r="AO112" s="53"/>
      <c r="AP112" s="53"/>
      <c r="AQ112" s="44"/>
      <c r="AS112" s="44"/>
    </row>
    <row r="113" spans="1:45" s="39" customFormat="1" x14ac:dyDescent="0.2">
      <c r="A113" s="39" t="s">
        <v>85</v>
      </c>
      <c r="B113" s="39" t="s">
        <v>90</v>
      </c>
      <c r="C113" s="39" t="s">
        <v>73</v>
      </c>
      <c r="D113" s="39" t="s">
        <v>86</v>
      </c>
      <c r="E113" s="39" t="s">
        <v>95</v>
      </c>
      <c r="F113" s="78">
        <v>42676</v>
      </c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4">
        <v>9</v>
      </c>
      <c r="X113" s="4">
        <v>3</v>
      </c>
      <c r="Y113" s="4">
        <v>0</v>
      </c>
      <c r="Z113" s="13">
        <f t="shared" si="36"/>
        <v>0</v>
      </c>
      <c r="AA113" s="17">
        <f t="shared" si="37"/>
        <v>0</v>
      </c>
      <c r="AB113" s="17">
        <f t="shared" si="38"/>
        <v>8.0594800897959153</v>
      </c>
      <c r="AC113" s="17">
        <f t="shared" si="39"/>
        <v>0.85377599999999987</v>
      </c>
      <c r="AD113" s="17">
        <f t="shared" si="40"/>
        <v>0</v>
      </c>
      <c r="AE113" s="7">
        <f>AVERAGE(Z113:Z116)</f>
        <v>2.1868203443877547</v>
      </c>
      <c r="AF113" s="8">
        <f>AVERAGE(AA113:AA116)</f>
        <v>1.9701971619897958</v>
      </c>
      <c r="AG113" s="8">
        <f>AVERAGE(AB113:AB116)</f>
        <v>3.5819911510204072</v>
      </c>
      <c r="AH113" s="8">
        <f>AVERAGE(AC113:AC116)</f>
        <v>0.71147999999999989</v>
      </c>
      <c r="AI113" s="8">
        <f>AVERAGE(AD113:AD116)</f>
        <v>0</v>
      </c>
      <c r="AJ113" s="61">
        <f>SUM(AE113:AI113)</f>
        <v>8.4504886573979583</v>
      </c>
      <c r="AK113" s="62"/>
      <c r="AL113" s="61"/>
      <c r="AM113" s="61"/>
      <c r="AN113" s="61"/>
      <c r="AO113" s="61"/>
      <c r="AP113" s="36"/>
      <c r="AQ113" s="38"/>
      <c r="AS113" s="38"/>
    </row>
    <row r="114" spans="1:45" s="39" customFormat="1" x14ac:dyDescent="0.2">
      <c r="A114" s="39" t="s">
        <v>85</v>
      </c>
      <c r="B114" s="39" t="s">
        <v>90</v>
      </c>
      <c r="C114" s="39" t="s">
        <v>73</v>
      </c>
      <c r="D114" s="39" t="s">
        <v>87</v>
      </c>
      <c r="E114" s="39" t="s">
        <v>96</v>
      </c>
      <c r="F114" s="78">
        <v>42676</v>
      </c>
      <c r="G114" s="79">
        <v>11.1</v>
      </c>
      <c r="H114" s="79">
        <v>11.1</v>
      </c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4">
        <v>0</v>
      </c>
      <c r="X114" s="4">
        <v>3</v>
      </c>
      <c r="Y114" s="4">
        <v>0</v>
      </c>
      <c r="Z114" s="13">
        <f t="shared" si="36"/>
        <v>8.747281377551019</v>
      </c>
      <c r="AA114" s="17">
        <f t="shared" si="37"/>
        <v>0</v>
      </c>
      <c r="AB114" s="17">
        <f t="shared" si="38"/>
        <v>0</v>
      </c>
      <c r="AC114" s="17">
        <f t="shared" si="39"/>
        <v>0.85377599999999987</v>
      </c>
      <c r="AD114" s="17">
        <f t="shared" si="40"/>
        <v>0</v>
      </c>
      <c r="AE114" s="7"/>
      <c r="AF114" s="8"/>
      <c r="AG114" s="8"/>
      <c r="AH114" s="8"/>
      <c r="AI114" s="8"/>
      <c r="AJ114" s="36"/>
      <c r="AK114" s="37"/>
      <c r="AL114" s="36"/>
      <c r="AM114" s="36"/>
      <c r="AN114" s="36"/>
      <c r="AO114" s="36"/>
      <c r="AP114" s="36"/>
      <c r="AQ114" s="38"/>
      <c r="AS114" s="38"/>
    </row>
    <row r="115" spans="1:45" s="39" customFormat="1" x14ac:dyDescent="0.2">
      <c r="A115" s="39" t="s">
        <v>85</v>
      </c>
      <c r="B115" s="39" t="s">
        <v>90</v>
      </c>
      <c r="C115" s="39" t="s">
        <v>73</v>
      </c>
      <c r="D115" s="39" t="s">
        <v>88</v>
      </c>
      <c r="E115" s="39" t="s">
        <v>97</v>
      </c>
      <c r="F115" s="78">
        <v>42676</v>
      </c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4">
        <v>3</v>
      </c>
      <c r="X115" s="4">
        <v>2</v>
      </c>
      <c r="Y115" s="4">
        <v>0</v>
      </c>
      <c r="Z115" s="13">
        <f t="shared" si="36"/>
        <v>0</v>
      </c>
      <c r="AA115" s="17">
        <f t="shared" si="37"/>
        <v>0</v>
      </c>
      <c r="AB115" s="17">
        <f t="shared" si="38"/>
        <v>2.6864933632653054</v>
      </c>
      <c r="AC115" s="17">
        <f t="shared" si="39"/>
        <v>0.56918399999999991</v>
      </c>
      <c r="AD115" s="17">
        <f t="shared" si="40"/>
        <v>0</v>
      </c>
      <c r="AE115" s="7"/>
      <c r="AF115" s="8"/>
      <c r="AG115" s="8"/>
      <c r="AH115" s="8"/>
      <c r="AI115" s="8"/>
      <c r="AJ115" s="36"/>
      <c r="AK115" s="37"/>
      <c r="AL115" s="36"/>
      <c r="AM115" s="36"/>
      <c r="AN115" s="36"/>
      <c r="AO115" s="36"/>
      <c r="AP115" s="36"/>
      <c r="AQ115" s="38"/>
      <c r="AS115" s="38"/>
    </row>
    <row r="116" spans="1:45" s="39" customFormat="1" x14ac:dyDescent="0.2">
      <c r="A116" s="39" t="s">
        <v>85</v>
      </c>
      <c r="B116" s="39" t="s">
        <v>90</v>
      </c>
      <c r="C116" s="39" t="s">
        <v>73</v>
      </c>
      <c r="D116" s="39" t="s">
        <v>89</v>
      </c>
      <c r="E116" s="39" t="s">
        <v>98</v>
      </c>
      <c r="F116" s="78">
        <v>42676</v>
      </c>
      <c r="G116" s="79"/>
      <c r="H116" s="79"/>
      <c r="I116" s="79"/>
      <c r="J116" s="79"/>
      <c r="K116" s="79"/>
      <c r="L116" s="79"/>
      <c r="M116" s="79"/>
      <c r="N116" s="79"/>
      <c r="O116" s="79">
        <v>14.9</v>
      </c>
      <c r="P116" s="79"/>
      <c r="Q116" s="79"/>
      <c r="R116" s="79"/>
      <c r="S116" s="79"/>
      <c r="T116" s="79"/>
      <c r="U116" s="79"/>
      <c r="V116" s="79"/>
      <c r="W116" s="4">
        <v>4</v>
      </c>
      <c r="X116" s="4">
        <v>2</v>
      </c>
      <c r="Y116" s="4">
        <v>0</v>
      </c>
      <c r="Z116" s="13">
        <f t="shared" si="36"/>
        <v>0</v>
      </c>
      <c r="AA116" s="17">
        <f t="shared" si="37"/>
        <v>7.8807886479591831</v>
      </c>
      <c r="AB116" s="17">
        <f t="shared" si="38"/>
        <v>3.5819911510204068</v>
      </c>
      <c r="AC116" s="17">
        <f t="shared" si="39"/>
        <v>0.56918399999999991</v>
      </c>
      <c r="AD116" s="17">
        <f t="shared" si="40"/>
        <v>0</v>
      </c>
      <c r="AE116" s="7"/>
      <c r="AF116" s="8"/>
      <c r="AG116" s="8"/>
      <c r="AH116" s="8"/>
      <c r="AI116" s="8"/>
      <c r="AJ116" s="36"/>
      <c r="AK116" s="37"/>
      <c r="AL116" s="36"/>
      <c r="AM116" s="36"/>
      <c r="AN116" s="36"/>
      <c r="AO116" s="36"/>
      <c r="AP116" s="36"/>
      <c r="AQ116" s="38"/>
      <c r="AS116" s="38"/>
    </row>
    <row r="117" spans="1:45" s="63" customFormat="1" x14ac:dyDescent="0.2">
      <c r="F117" s="84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6"/>
      <c r="X117" s="86"/>
      <c r="Y117" s="86"/>
      <c r="Z117" s="87"/>
      <c r="AA117" s="69"/>
      <c r="AB117" s="69"/>
      <c r="AC117" s="69"/>
      <c r="AD117" s="69"/>
      <c r="AE117" s="70"/>
      <c r="AF117" s="71"/>
      <c r="AG117" s="71"/>
      <c r="AH117" s="71"/>
      <c r="AI117" s="71"/>
      <c r="AJ117" s="72"/>
      <c r="AK117" s="73"/>
      <c r="AL117" s="72"/>
      <c r="AM117" s="72"/>
      <c r="AN117" s="72"/>
      <c r="AO117" s="72"/>
      <c r="AP117" s="72"/>
      <c r="AQ117" s="67"/>
      <c r="AS117" s="67"/>
    </row>
    <row r="118" spans="1:45" s="45" customFormat="1" x14ac:dyDescent="0.2">
      <c r="A118" s="40" t="s">
        <v>85</v>
      </c>
      <c r="B118" s="40" t="s">
        <v>80</v>
      </c>
      <c r="C118" s="40" t="s">
        <v>73</v>
      </c>
      <c r="D118" s="40" t="s">
        <v>86</v>
      </c>
      <c r="E118" s="40" t="s">
        <v>95</v>
      </c>
      <c r="F118" s="80">
        <v>42676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2">
        <v>4</v>
      </c>
      <c r="X118" s="82">
        <v>0</v>
      </c>
      <c r="Y118" s="82">
        <v>0</v>
      </c>
      <c r="Z118" s="83">
        <f t="shared" ref="Z118:Z137" si="42">((22/7)^2*(SUM(G118^2,H118^2,I118^2,J118^2,K118^2,L118^2)))/(8*12)*0.69*0.5</f>
        <v>0</v>
      </c>
      <c r="AA118" s="46">
        <f t="shared" ref="AA118:AA137" si="43">((22/7)^2*(SUM(O118^2,P118^2,Q118^2,R118^2,S118^2)))/(8*12)*0.69*0.5</f>
        <v>0</v>
      </c>
      <c r="AB118" s="46">
        <f t="shared" ref="AB118:AB137" si="44">((22/7)^2*(W118*4.52^2))/(8*10)*0.71*0.5</f>
        <v>3.5819911510204068</v>
      </c>
      <c r="AC118" s="46">
        <f t="shared" ref="AC118:AC137" si="45">((22/7)^2*(X118*1.47^2))/(8*3)*0.64*0.5</f>
        <v>0</v>
      </c>
      <c r="AD118" s="46">
        <f t="shared" ref="AD118:AD137" si="46">((22/7)^2*(Y118*0.43^2))/(8*2)*0.48*0.5</f>
        <v>0</v>
      </c>
      <c r="AE118" s="47">
        <f>AVERAGE(Z118:Z121)</f>
        <v>2.1868203443877547</v>
      </c>
      <c r="AF118" s="48">
        <f>AVERAGE(AA118:AA121)</f>
        <v>11.821182971938775</v>
      </c>
      <c r="AG118" s="48">
        <f>AVERAGE(AB118:AB121)</f>
        <v>1.7909955755102034</v>
      </c>
      <c r="AH118" s="48">
        <f>AVERAGE(AC118:AC121)</f>
        <v>7.1147999999999989E-2</v>
      </c>
      <c r="AI118" s="48">
        <f>AVERAGE(AD118:AD121)</f>
        <v>0</v>
      </c>
      <c r="AJ118" s="49">
        <f>SUM(AE118:AI118)</f>
        <v>15.870146891836733</v>
      </c>
      <c r="AK118" s="50">
        <f t="shared" ref="AK118:AP118" si="47">AVERAGE(AE118:AE134)</f>
        <v>0.6560461033163264</v>
      </c>
      <c r="AL118" s="49">
        <f t="shared" si="47"/>
        <v>4.72847318877551</v>
      </c>
      <c r="AM118" s="49">
        <f t="shared" si="47"/>
        <v>0.62684845142857104</v>
      </c>
      <c r="AN118" s="49">
        <f t="shared" si="47"/>
        <v>0.17075519999999997</v>
      </c>
      <c r="AO118" s="49">
        <f t="shared" si="47"/>
        <v>0</v>
      </c>
      <c r="AP118" s="49">
        <f t="shared" si="47"/>
        <v>6.1821229435204073</v>
      </c>
      <c r="AQ118" s="44"/>
      <c r="AS118" s="44"/>
    </row>
    <row r="119" spans="1:45" s="45" customFormat="1" x14ac:dyDescent="0.2">
      <c r="A119" s="40" t="s">
        <v>85</v>
      </c>
      <c r="B119" s="40" t="s">
        <v>80</v>
      </c>
      <c r="C119" s="40" t="s">
        <v>73</v>
      </c>
      <c r="D119" s="40" t="s">
        <v>87</v>
      </c>
      <c r="E119" s="40" t="s">
        <v>96</v>
      </c>
      <c r="F119" s="80">
        <v>42676</v>
      </c>
      <c r="G119" s="88"/>
      <c r="H119" s="88"/>
      <c r="I119" s="88"/>
      <c r="J119" s="88"/>
      <c r="K119" s="88"/>
      <c r="L119" s="88"/>
      <c r="M119" s="88"/>
      <c r="N119" s="88"/>
      <c r="O119" s="88">
        <v>14.9</v>
      </c>
      <c r="P119" s="88"/>
      <c r="Q119" s="88"/>
      <c r="R119" s="88"/>
      <c r="S119" s="88"/>
      <c r="T119" s="88"/>
      <c r="U119" s="88"/>
      <c r="V119" s="88"/>
      <c r="W119" s="43">
        <v>1</v>
      </c>
      <c r="X119" s="43">
        <v>1</v>
      </c>
      <c r="Y119" s="43">
        <v>0</v>
      </c>
      <c r="Z119" s="83">
        <f t="shared" si="42"/>
        <v>0</v>
      </c>
      <c r="AA119" s="46">
        <f t="shared" si="43"/>
        <v>7.8807886479591831</v>
      </c>
      <c r="AB119" s="46">
        <f t="shared" si="44"/>
        <v>0.89549778775510169</v>
      </c>
      <c r="AC119" s="46">
        <f t="shared" si="45"/>
        <v>0.28459199999999996</v>
      </c>
      <c r="AD119" s="46">
        <f t="shared" si="46"/>
        <v>0</v>
      </c>
      <c r="AE119" s="47"/>
      <c r="AF119" s="48"/>
      <c r="AG119" s="48"/>
      <c r="AH119" s="48"/>
      <c r="AI119" s="48"/>
      <c r="AJ119" s="55"/>
      <c r="AK119" s="54"/>
      <c r="AL119" s="55"/>
      <c r="AM119" s="55"/>
      <c r="AN119" s="55"/>
      <c r="AO119" s="55"/>
      <c r="AP119" s="55"/>
      <c r="AQ119" s="44"/>
      <c r="AS119" s="44"/>
    </row>
    <row r="120" spans="1:45" s="45" customFormat="1" x14ac:dyDescent="0.2">
      <c r="A120" s="40" t="s">
        <v>85</v>
      </c>
      <c r="B120" s="40" t="s">
        <v>80</v>
      </c>
      <c r="C120" s="40" t="s">
        <v>73</v>
      </c>
      <c r="D120" s="40" t="s">
        <v>88</v>
      </c>
      <c r="E120" s="40" t="s">
        <v>97</v>
      </c>
      <c r="F120" s="80">
        <v>42676</v>
      </c>
      <c r="G120" s="88">
        <v>11.1</v>
      </c>
      <c r="H120" s="88"/>
      <c r="I120" s="88"/>
      <c r="J120" s="88"/>
      <c r="K120" s="88"/>
      <c r="L120" s="88"/>
      <c r="M120" s="88"/>
      <c r="N120" s="88"/>
      <c r="O120" s="88">
        <v>14.9</v>
      </c>
      <c r="P120" s="88">
        <v>14.9</v>
      </c>
      <c r="Q120" s="88"/>
      <c r="R120" s="88"/>
      <c r="S120" s="88"/>
      <c r="T120" s="88"/>
      <c r="U120" s="88"/>
      <c r="V120" s="88"/>
      <c r="W120" s="43">
        <v>1</v>
      </c>
      <c r="X120" s="43">
        <v>0</v>
      </c>
      <c r="Y120" s="43">
        <v>0</v>
      </c>
      <c r="Z120" s="83">
        <f t="shared" si="42"/>
        <v>4.3736406887755095</v>
      </c>
      <c r="AA120" s="46">
        <f t="shared" si="43"/>
        <v>15.761577295918366</v>
      </c>
      <c r="AB120" s="46">
        <f t="shared" si="44"/>
        <v>0.89549778775510169</v>
      </c>
      <c r="AC120" s="46">
        <f t="shared" si="45"/>
        <v>0</v>
      </c>
      <c r="AD120" s="46">
        <f t="shared" si="46"/>
        <v>0</v>
      </c>
      <c r="AE120" s="47"/>
      <c r="AF120" s="48"/>
      <c r="AG120" s="48"/>
      <c r="AH120" s="48"/>
      <c r="AI120" s="48"/>
      <c r="AJ120" s="55"/>
      <c r="AK120" s="54"/>
      <c r="AL120" s="55"/>
      <c r="AM120" s="55"/>
      <c r="AN120" s="55"/>
      <c r="AO120" s="55"/>
      <c r="AP120" s="55"/>
      <c r="AQ120" s="44"/>
      <c r="AS120" s="44"/>
    </row>
    <row r="121" spans="1:45" s="45" customFormat="1" x14ac:dyDescent="0.2">
      <c r="A121" s="40" t="s">
        <v>85</v>
      </c>
      <c r="B121" s="40" t="s">
        <v>80</v>
      </c>
      <c r="C121" s="40" t="s">
        <v>73</v>
      </c>
      <c r="D121" s="40" t="s">
        <v>89</v>
      </c>
      <c r="E121" s="40" t="s">
        <v>98</v>
      </c>
      <c r="F121" s="80">
        <v>42676</v>
      </c>
      <c r="G121" s="88">
        <v>11.1</v>
      </c>
      <c r="H121" s="88"/>
      <c r="I121" s="88"/>
      <c r="J121" s="88"/>
      <c r="K121" s="88"/>
      <c r="L121" s="88"/>
      <c r="M121" s="88"/>
      <c r="N121" s="88"/>
      <c r="O121" s="88">
        <v>14.9</v>
      </c>
      <c r="P121" s="88">
        <v>14.9</v>
      </c>
      <c r="Q121" s="88">
        <v>14.9</v>
      </c>
      <c r="R121" s="88"/>
      <c r="S121" s="88"/>
      <c r="T121" s="88"/>
      <c r="U121" s="88"/>
      <c r="V121" s="88"/>
      <c r="W121" s="43">
        <v>2</v>
      </c>
      <c r="X121" s="43">
        <v>0</v>
      </c>
      <c r="Y121" s="43">
        <v>0</v>
      </c>
      <c r="Z121" s="83">
        <f t="shared" si="42"/>
        <v>4.3736406887755095</v>
      </c>
      <c r="AA121" s="46">
        <f t="shared" si="43"/>
        <v>23.642365943877554</v>
      </c>
      <c r="AB121" s="46">
        <f t="shared" si="44"/>
        <v>1.7909955755102034</v>
      </c>
      <c r="AC121" s="46">
        <f t="shared" si="45"/>
        <v>0</v>
      </c>
      <c r="AD121" s="46">
        <f t="shared" si="46"/>
        <v>0</v>
      </c>
      <c r="AE121" s="47"/>
      <c r="AF121" s="48"/>
      <c r="AG121" s="48"/>
      <c r="AH121" s="48"/>
      <c r="AI121" s="48"/>
      <c r="AJ121" s="55"/>
      <c r="AK121" s="54"/>
      <c r="AL121" s="55"/>
      <c r="AM121" s="55"/>
      <c r="AN121" s="55"/>
      <c r="AO121" s="55"/>
      <c r="AP121" s="55"/>
      <c r="AQ121" s="44"/>
      <c r="AS121" s="44"/>
    </row>
    <row r="122" spans="1:45" x14ac:dyDescent="0.2">
      <c r="A122" s="39" t="s">
        <v>99</v>
      </c>
      <c r="B122" s="39" t="s">
        <v>68</v>
      </c>
      <c r="C122" s="39"/>
      <c r="D122" s="39" t="s">
        <v>86</v>
      </c>
      <c r="E122" s="39" t="s">
        <v>95</v>
      </c>
      <c r="F122" s="78">
        <v>42689</v>
      </c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58">
        <v>0</v>
      </c>
      <c r="X122" s="58">
        <v>0</v>
      </c>
      <c r="Y122" s="58">
        <v>0</v>
      </c>
      <c r="Z122" s="13">
        <f t="shared" si="42"/>
        <v>0</v>
      </c>
      <c r="AA122" s="17">
        <f t="shared" si="43"/>
        <v>0</v>
      </c>
      <c r="AB122" s="17">
        <f t="shared" si="44"/>
        <v>0</v>
      </c>
      <c r="AC122" s="17">
        <f t="shared" si="45"/>
        <v>0</v>
      </c>
      <c r="AD122" s="17">
        <f t="shared" si="46"/>
        <v>0</v>
      </c>
      <c r="AE122" s="7">
        <f>AVERAGE(Z122:Z125)</f>
        <v>0</v>
      </c>
      <c r="AF122" s="8">
        <f>AVERAGE(AA122:AA125)</f>
        <v>3.9403943239795916</v>
      </c>
      <c r="AG122" s="8">
        <f>AVERAGE(AB122:AB125)</f>
        <v>0.22387444693877542</v>
      </c>
      <c r="AH122" s="8">
        <f>AVERAGE(AC122:AC125)</f>
        <v>7.1147999999999989E-2</v>
      </c>
      <c r="AI122" s="8">
        <f>AVERAGE(AD122:AD125)</f>
        <v>0</v>
      </c>
      <c r="AJ122" s="61">
        <f>SUM(AE122:AI122)</f>
        <v>4.2354167709183672</v>
      </c>
      <c r="AK122" s="62"/>
      <c r="AL122" s="61"/>
      <c r="AM122" s="61"/>
      <c r="AN122" s="61"/>
      <c r="AO122" s="61"/>
    </row>
    <row r="123" spans="1:45" x14ac:dyDescent="0.2">
      <c r="A123" s="39" t="s">
        <v>99</v>
      </c>
      <c r="B123" s="39" t="s">
        <v>68</v>
      </c>
      <c r="D123" s="39" t="s">
        <v>87</v>
      </c>
      <c r="E123" s="39" t="s">
        <v>96</v>
      </c>
      <c r="F123" s="78">
        <v>42689</v>
      </c>
      <c r="G123" s="89"/>
      <c r="H123" s="89"/>
      <c r="I123" s="89"/>
      <c r="J123" s="89"/>
      <c r="K123" s="89"/>
      <c r="L123" s="89"/>
      <c r="M123" s="89"/>
      <c r="N123" s="89"/>
      <c r="O123" s="89">
        <v>14.9</v>
      </c>
      <c r="P123" s="89">
        <v>14.9</v>
      </c>
      <c r="Q123" s="89"/>
      <c r="R123" s="89"/>
      <c r="S123" s="89"/>
      <c r="T123" s="89"/>
      <c r="U123" s="89"/>
      <c r="V123" s="89"/>
      <c r="W123" s="58">
        <v>0</v>
      </c>
      <c r="X123" s="58">
        <v>0</v>
      </c>
      <c r="Y123" s="58">
        <v>0</v>
      </c>
      <c r="Z123" s="13">
        <f t="shared" si="42"/>
        <v>0</v>
      </c>
      <c r="AA123" s="17">
        <f t="shared" si="43"/>
        <v>15.761577295918366</v>
      </c>
      <c r="AB123" s="17">
        <f t="shared" si="44"/>
        <v>0</v>
      </c>
      <c r="AC123" s="17">
        <f t="shared" si="45"/>
        <v>0</v>
      </c>
      <c r="AD123" s="17">
        <f t="shared" si="46"/>
        <v>0</v>
      </c>
      <c r="AE123" s="7"/>
      <c r="AF123" s="8"/>
      <c r="AG123" s="8"/>
      <c r="AH123" s="8"/>
      <c r="AI123" s="8"/>
      <c r="AJ123" s="36"/>
      <c r="AK123" s="37"/>
      <c r="AL123" s="36"/>
      <c r="AM123" s="36"/>
      <c r="AN123" s="36"/>
      <c r="AO123" s="36"/>
    </row>
    <row r="124" spans="1:45" x14ac:dyDescent="0.2">
      <c r="A124" s="39" t="s">
        <v>99</v>
      </c>
      <c r="B124" s="39" t="s">
        <v>68</v>
      </c>
      <c r="D124" s="39" t="s">
        <v>88</v>
      </c>
      <c r="E124" s="39" t="s">
        <v>98</v>
      </c>
      <c r="F124" s="78">
        <v>42689</v>
      </c>
      <c r="W124" s="58">
        <v>1</v>
      </c>
      <c r="X124" s="58">
        <v>1</v>
      </c>
      <c r="Y124" s="58">
        <v>0</v>
      </c>
      <c r="Z124" s="13">
        <f t="shared" si="42"/>
        <v>0</v>
      </c>
      <c r="AA124" s="17">
        <f t="shared" si="43"/>
        <v>0</v>
      </c>
      <c r="AB124" s="17">
        <f t="shared" si="44"/>
        <v>0.89549778775510169</v>
      </c>
      <c r="AC124" s="17">
        <f t="shared" si="45"/>
        <v>0.28459199999999996</v>
      </c>
      <c r="AD124" s="17">
        <f t="shared" si="46"/>
        <v>0</v>
      </c>
      <c r="AE124" s="7"/>
      <c r="AF124" s="8"/>
      <c r="AG124" s="8"/>
      <c r="AH124" s="8"/>
      <c r="AI124" s="8"/>
      <c r="AJ124" s="36"/>
      <c r="AK124" s="37"/>
      <c r="AL124" s="36"/>
      <c r="AM124" s="36"/>
      <c r="AN124" s="36"/>
      <c r="AO124" s="36"/>
    </row>
    <row r="125" spans="1:45" x14ac:dyDescent="0.2">
      <c r="A125" s="39" t="s">
        <v>99</v>
      </c>
      <c r="B125" s="39" t="s">
        <v>68</v>
      </c>
      <c r="D125" s="39" t="s">
        <v>89</v>
      </c>
      <c r="E125" s="39" t="s">
        <v>97</v>
      </c>
      <c r="F125" s="78">
        <v>42689</v>
      </c>
      <c r="W125" s="58">
        <v>0</v>
      </c>
      <c r="X125" s="58">
        <v>0</v>
      </c>
      <c r="Y125" s="58">
        <v>0</v>
      </c>
      <c r="Z125" s="13">
        <f t="shared" si="42"/>
        <v>0</v>
      </c>
      <c r="AA125" s="17">
        <f t="shared" si="43"/>
        <v>0</v>
      </c>
      <c r="AB125" s="17">
        <f t="shared" si="44"/>
        <v>0</v>
      </c>
      <c r="AC125" s="17">
        <f t="shared" si="45"/>
        <v>0</v>
      </c>
      <c r="AD125" s="17">
        <f t="shared" si="46"/>
        <v>0</v>
      </c>
      <c r="AE125" s="7"/>
      <c r="AF125" s="8"/>
      <c r="AG125" s="8"/>
      <c r="AH125" s="8"/>
      <c r="AI125" s="8"/>
      <c r="AJ125" s="36"/>
      <c r="AK125" s="37"/>
      <c r="AL125" s="36"/>
      <c r="AM125" s="36"/>
      <c r="AN125" s="36"/>
      <c r="AO125" s="36"/>
    </row>
    <row r="126" spans="1:45" s="45" customFormat="1" x14ac:dyDescent="0.2">
      <c r="A126" s="40" t="s">
        <v>99</v>
      </c>
      <c r="B126" s="40" t="s">
        <v>90</v>
      </c>
      <c r="D126" s="40" t="s">
        <v>86</v>
      </c>
      <c r="E126" s="40" t="s">
        <v>95</v>
      </c>
      <c r="F126" s="80">
        <v>42688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3">
        <v>1</v>
      </c>
      <c r="X126" s="43">
        <v>2</v>
      </c>
      <c r="Y126" s="43">
        <v>0</v>
      </c>
      <c r="Z126" s="44">
        <f t="shared" si="42"/>
        <v>0</v>
      </c>
      <c r="AA126" s="45">
        <f t="shared" si="43"/>
        <v>0</v>
      </c>
      <c r="AB126" s="46">
        <f t="shared" si="44"/>
        <v>0.89549778775510169</v>
      </c>
      <c r="AC126" s="45">
        <f t="shared" si="45"/>
        <v>0.56918399999999991</v>
      </c>
      <c r="AD126" s="45">
        <f t="shared" si="46"/>
        <v>0</v>
      </c>
      <c r="AE126" s="47">
        <f>AVERAGE(Z126:Z129)</f>
        <v>1.0934101721938774</v>
      </c>
      <c r="AF126" s="48">
        <f>AVERAGE(AA126:AA129)</f>
        <v>3.9403943239795916</v>
      </c>
      <c r="AG126" s="48">
        <f>AVERAGE(AB126:AB129)</f>
        <v>0.67162334081632624</v>
      </c>
      <c r="AH126" s="48">
        <f>AVERAGE(AC126:AC129)</f>
        <v>0.21344399999999997</v>
      </c>
      <c r="AI126" s="48">
        <f>AVERAGE(AD126:AD129)</f>
        <v>0</v>
      </c>
      <c r="AJ126" s="49">
        <f>SUM(AE126:AI126)</f>
        <v>5.918871836989795</v>
      </c>
      <c r="AK126" s="50"/>
      <c r="AL126" s="49"/>
      <c r="AM126" s="49"/>
      <c r="AN126" s="49"/>
      <c r="AO126" s="49"/>
      <c r="AP126" s="55"/>
      <c r="AQ126" s="44"/>
      <c r="AS126" s="44"/>
    </row>
    <row r="127" spans="1:45" s="45" customFormat="1" x14ac:dyDescent="0.2">
      <c r="A127" s="40" t="s">
        <v>99</v>
      </c>
      <c r="B127" s="40" t="s">
        <v>90</v>
      </c>
      <c r="D127" s="40" t="s">
        <v>87</v>
      </c>
      <c r="E127" s="40" t="s">
        <v>96</v>
      </c>
      <c r="F127" s="80">
        <v>42688</v>
      </c>
      <c r="G127" s="42">
        <v>11.1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3">
        <v>1</v>
      </c>
      <c r="X127" s="43">
        <v>0</v>
      </c>
      <c r="Y127" s="43">
        <v>0</v>
      </c>
      <c r="Z127" s="44">
        <f t="shared" si="42"/>
        <v>4.3736406887755095</v>
      </c>
      <c r="AA127" s="45">
        <f t="shared" si="43"/>
        <v>0</v>
      </c>
      <c r="AB127" s="46">
        <f t="shared" si="44"/>
        <v>0.89549778775510169</v>
      </c>
      <c r="AC127" s="45">
        <f t="shared" si="45"/>
        <v>0</v>
      </c>
      <c r="AD127" s="45">
        <f t="shared" si="46"/>
        <v>0</v>
      </c>
      <c r="AE127" s="54"/>
      <c r="AF127" s="55"/>
      <c r="AG127" s="55"/>
      <c r="AH127" s="55"/>
      <c r="AI127" s="55"/>
      <c r="AJ127" s="53"/>
      <c r="AK127" s="54"/>
      <c r="AL127" s="53"/>
      <c r="AM127" s="53"/>
      <c r="AN127" s="53"/>
      <c r="AO127" s="53"/>
      <c r="AP127" s="55"/>
      <c r="AQ127" s="44"/>
      <c r="AS127" s="44"/>
    </row>
    <row r="128" spans="1:45" s="45" customFormat="1" x14ac:dyDescent="0.2">
      <c r="A128" s="40" t="s">
        <v>99</v>
      </c>
      <c r="B128" s="40" t="s">
        <v>90</v>
      </c>
      <c r="D128" s="40" t="s">
        <v>88</v>
      </c>
      <c r="E128" s="40" t="s">
        <v>98</v>
      </c>
      <c r="F128" s="80">
        <v>42688</v>
      </c>
      <c r="G128" s="42"/>
      <c r="H128" s="42"/>
      <c r="I128" s="42"/>
      <c r="J128" s="42"/>
      <c r="K128" s="42"/>
      <c r="L128" s="42"/>
      <c r="M128" s="42"/>
      <c r="N128" s="42"/>
      <c r="O128" s="42">
        <v>14.9</v>
      </c>
      <c r="P128" s="42">
        <v>14.9</v>
      </c>
      <c r="Q128" s="42"/>
      <c r="R128" s="42"/>
      <c r="S128" s="42"/>
      <c r="T128" s="42"/>
      <c r="U128" s="42"/>
      <c r="V128" s="42"/>
      <c r="W128" s="43">
        <v>0</v>
      </c>
      <c r="X128" s="43">
        <v>1</v>
      </c>
      <c r="Y128" s="43">
        <v>0</v>
      </c>
      <c r="Z128" s="44">
        <f t="shared" si="42"/>
        <v>0</v>
      </c>
      <c r="AA128" s="45">
        <f t="shared" si="43"/>
        <v>15.761577295918366</v>
      </c>
      <c r="AB128" s="46">
        <f t="shared" si="44"/>
        <v>0</v>
      </c>
      <c r="AC128" s="45">
        <f t="shared" si="45"/>
        <v>0.28459199999999996</v>
      </c>
      <c r="AD128" s="45">
        <f t="shared" si="46"/>
        <v>0</v>
      </c>
      <c r="AE128" s="54"/>
      <c r="AF128" s="55"/>
      <c r="AG128" s="55"/>
      <c r="AH128" s="55"/>
      <c r="AI128" s="55"/>
      <c r="AJ128" s="53"/>
      <c r="AK128" s="54"/>
      <c r="AL128" s="53"/>
      <c r="AM128" s="53"/>
      <c r="AN128" s="53"/>
      <c r="AO128" s="53"/>
      <c r="AP128" s="55"/>
      <c r="AQ128" s="44"/>
      <c r="AS128" s="44"/>
    </row>
    <row r="129" spans="1:45" s="45" customFormat="1" x14ac:dyDescent="0.2">
      <c r="A129" s="40" t="s">
        <v>99</v>
      </c>
      <c r="B129" s="40" t="s">
        <v>90</v>
      </c>
      <c r="D129" s="40" t="s">
        <v>89</v>
      </c>
      <c r="E129" s="40" t="s">
        <v>97</v>
      </c>
      <c r="F129" s="80">
        <v>42688</v>
      </c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3">
        <v>1</v>
      </c>
      <c r="X129" s="43">
        <v>0</v>
      </c>
      <c r="Y129" s="43">
        <v>0</v>
      </c>
      <c r="Z129" s="44">
        <f t="shared" si="42"/>
        <v>0</v>
      </c>
      <c r="AA129" s="45">
        <f t="shared" si="43"/>
        <v>0</v>
      </c>
      <c r="AB129" s="46">
        <f t="shared" si="44"/>
        <v>0.89549778775510169</v>
      </c>
      <c r="AC129" s="45">
        <f t="shared" si="45"/>
        <v>0</v>
      </c>
      <c r="AD129" s="45">
        <f t="shared" si="46"/>
        <v>0</v>
      </c>
      <c r="AE129" s="54"/>
      <c r="AF129" s="55"/>
      <c r="AG129" s="55"/>
      <c r="AH129" s="55"/>
      <c r="AI129" s="55"/>
      <c r="AJ129" s="53"/>
      <c r="AK129" s="54"/>
      <c r="AL129" s="53"/>
      <c r="AM129" s="53"/>
      <c r="AN129" s="53"/>
      <c r="AO129" s="53"/>
      <c r="AP129" s="55"/>
      <c r="AQ129" s="44"/>
      <c r="AS129" s="44"/>
    </row>
    <row r="130" spans="1:45" x14ac:dyDescent="0.2">
      <c r="A130" s="39" t="s">
        <v>99</v>
      </c>
      <c r="B130" s="39" t="s">
        <v>80</v>
      </c>
      <c r="D130" s="39" t="s">
        <v>86</v>
      </c>
      <c r="E130" s="39" t="s">
        <v>95</v>
      </c>
      <c r="F130" s="78">
        <v>42689</v>
      </c>
      <c r="W130" s="58">
        <v>0</v>
      </c>
      <c r="X130" s="58">
        <v>2</v>
      </c>
      <c r="Y130" s="58">
        <v>0</v>
      </c>
      <c r="Z130" s="59">
        <f t="shared" si="42"/>
        <v>0</v>
      </c>
      <c r="AA130" s="60">
        <f t="shared" si="43"/>
        <v>0</v>
      </c>
      <c r="AB130" s="17">
        <f t="shared" si="44"/>
        <v>0</v>
      </c>
      <c r="AC130" s="60">
        <f t="shared" si="45"/>
        <v>0.56918399999999991</v>
      </c>
      <c r="AD130" s="60">
        <f t="shared" si="46"/>
        <v>0</v>
      </c>
      <c r="AE130" s="7">
        <f>AVERAGE(Z130:Z133)</f>
        <v>0</v>
      </c>
      <c r="AF130" s="8">
        <f>AVERAGE(AA130:AA133)</f>
        <v>0</v>
      </c>
      <c r="AG130" s="8">
        <f>AVERAGE(AB130:AB133)</f>
        <v>0.22387444693877542</v>
      </c>
      <c r="AH130" s="8">
        <f>AVERAGE(AC130:AC133)</f>
        <v>0.21344399999999997</v>
      </c>
      <c r="AI130" s="8">
        <f>AVERAGE(AD130:AD133)</f>
        <v>0</v>
      </c>
      <c r="AJ130" s="61">
        <f>SUM(AE130:AI130)</f>
        <v>0.43731844693877542</v>
      </c>
      <c r="AK130" s="62"/>
      <c r="AL130" s="61"/>
      <c r="AM130" s="61"/>
      <c r="AN130" s="61"/>
      <c r="AO130" s="61"/>
    </row>
    <row r="131" spans="1:45" x14ac:dyDescent="0.2">
      <c r="A131" s="39" t="s">
        <v>99</v>
      </c>
      <c r="B131" s="39" t="s">
        <v>80</v>
      </c>
      <c r="D131" s="39" t="s">
        <v>87</v>
      </c>
      <c r="E131" s="39" t="s">
        <v>96</v>
      </c>
      <c r="F131" s="78">
        <v>42689</v>
      </c>
      <c r="W131" s="58">
        <v>0</v>
      </c>
      <c r="X131" s="58">
        <v>0</v>
      </c>
      <c r="Y131" s="58">
        <v>0</v>
      </c>
      <c r="Z131" s="59">
        <f t="shared" si="42"/>
        <v>0</v>
      </c>
      <c r="AA131" s="60">
        <f t="shared" si="43"/>
        <v>0</v>
      </c>
      <c r="AB131" s="17">
        <f t="shared" si="44"/>
        <v>0</v>
      </c>
      <c r="AC131" s="60">
        <f t="shared" si="45"/>
        <v>0</v>
      </c>
      <c r="AD131" s="60">
        <f t="shared" si="46"/>
        <v>0</v>
      </c>
      <c r="AE131" s="7"/>
      <c r="AF131" s="8"/>
      <c r="AG131" s="8"/>
      <c r="AH131" s="8"/>
      <c r="AI131" s="8"/>
      <c r="AJ131" s="36"/>
      <c r="AK131" s="37"/>
      <c r="AL131" s="36"/>
      <c r="AM131" s="36"/>
      <c r="AN131" s="36"/>
      <c r="AO131" s="36"/>
    </row>
    <row r="132" spans="1:45" x14ac:dyDescent="0.2">
      <c r="A132" s="39" t="s">
        <v>99</v>
      </c>
      <c r="B132" s="39" t="s">
        <v>80</v>
      </c>
      <c r="D132" s="39" t="s">
        <v>88</v>
      </c>
      <c r="E132" s="39" t="s">
        <v>97</v>
      </c>
      <c r="F132" s="78">
        <v>42689</v>
      </c>
      <c r="W132" s="58">
        <v>0</v>
      </c>
      <c r="X132" s="58">
        <v>0</v>
      </c>
      <c r="Y132" s="58">
        <v>0</v>
      </c>
      <c r="Z132" s="59">
        <f t="shared" si="42"/>
        <v>0</v>
      </c>
      <c r="AA132" s="60">
        <f t="shared" si="43"/>
        <v>0</v>
      </c>
      <c r="AB132" s="17">
        <f t="shared" si="44"/>
        <v>0</v>
      </c>
      <c r="AC132" s="60">
        <f t="shared" si="45"/>
        <v>0</v>
      </c>
      <c r="AD132" s="60">
        <f t="shared" si="46"/>
        <v>0</v>
      </c>
      <c r="AE132" s="7"/>
      <c r="AF132" s="8"/>
      <c r="AG132" s="8"/>
      <c r="AH132" s="8"/>
      <c r="AI132" s="8"/>
      <c r="AJ132" s="36"/>
      <c r="AK132" s="37"/>
      <c r="AL132" s="36"/>
      <c r="AM132" s="36"/>
      <c r="AN132" s="36"/>
      <c r="AO132" s="36"/>
    </row>
    <row r="133" spans="1:45" x14ac:dyDescent="0.2">
      <c r="A133" s="39" t="s">
        <v>99</v>
      </c>
      <c r="B133" s="39" t="s">
        <v>80</v>
      </c>
      <c r="D133" s="39" t="s">
        <v>89</v>
      </c>
      <c r="E133" s="39" t="s">
        <v>98</v>
      </c>
      <c r="F133" s="78">
        <v>42689</v>
      </c>
      <c r="W133" s="58">
        <v>1</v>
      </c>
      <c r="X133" s="58">
        <v>1</v>
      </c>
      <c r="Y133" s="58">
        <v>0</v>
      </c>
      <c r="Z133" s="59">
        <f t="shared" si="42"/>
        <v>0</v>
      </c>
      <c r="AA133" s="60">
        <f t="shared" si="43"/>
        <v>0</v>
      </c>
      <c r="AB133" s="17">
        <f t="shared" si="44"/>
        <v>0.89549778775510169</v>
      </c>
      <c r="AC133" s="60">
        <f t="shared" si="45"/>
        <v>0.28459199999999996</v>
      </c>
      <c r="AD133" s="60">
        <f t="shared" si="46"/>
        <v>0</v>
      </c>
      <c r="AE133" s="7"/>
      <c r="AF133" s="8"/>
      <c r="AG133" s="8"/>
      <c r="AH133" s="8"/>
      <c r="AI133" s="8"/>
      <c r="AJ133" s="36"/>
      <c r="AK133" s="37"/>
      <c r="AL133" s="36"/>
      <c r="AM133" s="36"/>
      <c r="AN133" s="36"/>
      <c r="AO133" s="36"/>
    </row>
    <row r="134" spans="1:45" s="45" customFormat="1" x14ac:dyDescent="0.2">
      <c r="A134" s="40" t="s">
        <v>100</v>
      </c>
      <c r="B134" s="40" t="s">
        <v>68</v>
      </c>
      <c r="D134" s="40" t="s">
        <v>86</v>
      </c>
      <c r="E134" s="40"/>
      <c r="F134" s="80">
        <v>42679</v>
      </c>
      <c r="G134" s="42"/>
      <c r="H134" s="42"/>
      <c r="I134" s="42"/>
      <c r="J134" s="42"/>
      <c r="K134" s="42"/>
      <c r="L134" s="42"/>
      <c r="M134" s="42"/>
      <c r="N134" s="42"/>
      <c r="O134" s="42">
        <v>14.9</v>
      </c>
      <c r="P134" s="42">
        <v>14.9</v>
      </c>
      <c r="Q134" s="42"/>
      <c r="R134" s="42"/>
      <c r="S134" s="42"/>
      <c r="T134" s="42"/>
      <c r="U134" s="42"/>
      <c r="V134" s="42"/>
      <c r="W134" s="43">
        <v>1</v>
      </c>
      <c r="X134" s="43">
        <v>2</v>
      </c>
      <c r="Y134" s="43">
        <v>0</v>
      </c>
      <c r="Z134" s="44">
        <f t="shared" si="42"/>
        <v>0</v>
      </c>
      <c r="AA134" s="45">
        <f t="shared" si="43"/>
        <v>15.761577295918366</v>
      </c>
      <c r="AB134" s="46">
        <f t="shared" si="44"/>
        <v>0.89549778775510169</v>
      </c>
      <c r="AC134" s="45">
        <f t="shared" si="45"/>
        <v>0.56918399999999991</v>
      </c>
      <c r="AD134" s="45">
        <f t="shared" si="46"/>
        <v>0</v>
      </c>
      <c r="AE134" s="47">
        <f>AVERAGE(Z134:Z137)</f>
        <v>0</v>
      </c>
      <c r="AF134" s="48">
        <f>AVERAGE(AA134:AA137)</f>
        <v>3.9403943239795916</v>
      </c>
      <c r="AG134" s="48">
        <f>AVERAGE(AB134:AB137)</f>
        <v>0.22387444693877542</v>
      </c>
      <c r="AH134" s="48">
        <f>AVERAGE(AC134:AC137)</f>
        <v>0.28459199999999996</v>
      </c>
      <c r="AI134" s="48">
        <f>AVERAGE(AD134:AD137)</f>
        <v>0</v>
      </c>
      <c r="AJ134" s="49">
        <f>SUM(AE134:AI134)</f>
        <v>4.4488607709183672</v>
      </c>
      <c r="AK134" s="50"/>
      <c r="AL134" s="49"/>
      <c r="AM134" s="49"/>
      <c r="AN134" s="49"/>
      <c r="AO134" s="49"/>
      <c r="AP134" s="55"/>
      <c r="AQ134" s="44"/>
      <c r="AS134" s="44"/>
    </row>
    <row r="135" spans="1:45" s="45" customFormat="1" x14ac:dyDescent="0.2">
      <c r="A135" s="40" t="s">
        <v>100</v>
      </c>
      <c r="B135" s="40" t="s">
        <v>68</v>
      </c>
      <c r="D135" s="40" t="s">
        <v>87</v>
      </c>
      <c r="E135" s="40"/>
      <c r="F135" s="80">
        <v>42679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3">
        <v>0</v>
      </c>
      <c r="X135" s="43">
        <v>0</v>
      </c>
      <c r="Y135" s="43">
        <v>0</v>
      </c>
      <c r="Z135" s="44">
        <f t="shared" si="42"/>
        <v>0</v>
      </c>
      <c r="AA135" s="45">
        <f t="shared" si="43"/>
        <v>0</v>
      </c>
      <c r="AB135" s="46">
        <f t="shared" si="44"/>
        <v>0</v>
      </c>
      <c r="AC135" s="45">
        <f t="shared" si="45"/>
        <v>0</v>
      </c>
      <c r="AD135" s="45">
        <f t="shared" si="46"/>
        <v>0</v>
      </c>
      <c r="AE135" s="47"/>
      <c r="AF135" s="48"/>
      <c r="AG135" s="48"/>
      <c r="AH135" s="48"/>
      <c r="AI135" s="48"/>
      <c r="AJ135" s="55"/>
      <c r="AK135" s="54"/>
      <c r="AL135" s="55"/>
      <c r="AM135" s="55"/>
      <c r="AN135" s="55"/>
      <c r="AO135" s="55"/>
      <c r="AP135" s="55"/>
      <c r="AQ135" s="44"/>
      <c r="AS135" s="44"/>
    </row>
    <row r="136" spans="1:45" s="45" customFormat="1" x14ac:dyDescent="0.2">
      <c r="A136" s="40" t="s">
        <v>100</v>
      </c>
      <c r="B136" s="40" t="s">
        <v>68</v>
      </c>
      <c r="D136" s="40" t="s">
        <v>88</v>
      </c>
      <c r="E136" s="40"/>
      <c r="F136" s="80">
        <v>42679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3">
        <v>0</v>
      </c>
      <c r="X136" s="43">
        <v>0</v>
      </c>
      <c r="Y136" s="43">
        <v>0</v>
      </c>
      <c r="Z136" s="44">
        <f t="shared" si="42"/>
        <v>0</v>
      </c>
      <c r="AA136" s="45">
        <f t="shared" si="43"/>
        <v>0</v>
      </c>
      <c r="AB136" s="46">
        <f t="shared" si="44"/>
        <v>0</v>
      </c>
      <c r="AC136" s="45">
        <f t="shared" si="45"/>
        <v>0</v>
      </c>
      <c r="AD136" s="45">
        <f t="shared" si="46"/>
        <v>0</v>
      </c>
      <c r="AE136" s="47"/>
      <c r="AF136" s="48"/>
      <c r="AG136" s="48"/>
      <c r="AH136" s="48"/>
      <c r="AI136" s="48"/>
      <c r="AJ136" s="55"/>
      <c r="AK136" s="54"/>
      <c r="AL136" s="55"/>
      <c r="AM136" s="55"/>
      <c r="AN136" s="55"/>
      <c r="AO136" s="55"/>
      <c r="AP136" s="55"/>
      <c r="AQ136" s="44"/>
      <c r="AS136" s="44"/>
    </row>
    <row r="137" spans="1:45" s="45" customFormat="1" x14ac:dyDescent="0.2">
      <c r="A137" s="40" t="s">
        <v>100</v>
      </c>
      <c r="B137" s="40" t="s">
        <v>68</v>
      </c>
      <c r="D137" s="40" t="s">
        <v>89</v>
      </c>
      <c r="E137" s="40"/>
      <c r="F137" s="80">
        <v>42679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0</v>
      </c>
      <c r="X137" s="43">
        <v>2</v>
      </c>
      <c r="Y137" s="43">
        <v>0</v>
      </c>
      <c r="Z137" s="44">
        <f t="shared" si="42"/>
        <v>0</v>
      </c>
      <c r="AA137" s="45">
        <f t="shared" si="43"/>
        <v>0</v>
      </c>
      <c r="AB137" s="46">
        <f t="shared" si="44"/>
        <v>0</v>
      </c>
      <c r="AC137" s="45">
        <f t="shared" si="45"/>
        <v>0.56918399999999991</v>
      </c>
      <c r="AD137" s="45">
        <f t="shared" si="46"/>
        <v>0</v>
      </c>
      <c r="AE137" s="47"/>
      <c r="AF137" s="48"/>
      <c r="AG137" s="48"/>
      <c r="AH137" s="48"/>
      <c r="AI137" s="48"/>
      <c r="AJ137" s="55"/>
      <c r="AK137" s="54"/>
      <c r="AL137" s="55"/>
      <c r="AM137" s="55"/>
      <c r="AN137" s="55"/>
      <c r="AO137" s="55"/>
      <c r="AP137" s="55"/>
      <c r="AQ137" s="44"/>
      <c r="AS137" s="44"/>
    </row>
    <row r="138" spans="1:45" s="68" customFormat="1" x14ac:dyDescent="0.2">
      <c r="A138" s="63"/>
      <c r="B138" s="63"/>
      <c r="D138" s="63"/>
      <c r="E138" s="63"/>
      <c r="F138" s="84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6"/>
      <c r="X138" s="66"/>
      <c r="Y138" s="66"/>
      <c r="Z138" s="67"/>
      <c r="AB138" s="69"/>
      <c r="AE138" s="70"/>
      <c r="AF138" s="71"/>
      <c r="AG138" s="71"/>
      <c r="AH138" s="71"/>
      <c r="AI138" s="71"/>
      <c r="AJ138" s="74"/>
      <c r="AK138" s="73"/>
      <c r="AL138" s="74"/>
      <c r="AM138" s="74"/>
      <c r="AN138" s="74"/>
      <c r="AO138" s="74"/>
      <c r="AP138" s="74"/>
      <c r="AQ138" s="67"/>
      <c r="AS138" s="67"/>
    </row>
    <row r="139" spans="1:45" s="91" customFormat="1" x14ac:dyDescent="0.2">
      <c r="A139" s="39" t="s">
        <v>100</v>
      </c>
      <c r="B139" s="39" t="s">
        <v>90</v>
      </c>
      <c r="C139" s="39"/>
      <c r="D139" s="39" t="s">
        <v>86</v>
      </c>
      <c r="E139" s="39"/>
      <c r="F139" s="78">
        <v>42679</v>
      </c>
      <c r="G139" s="76"/>
      <c r="H139" s="76"/>
      <c r="I139" s="76"/>
      <c r="J139" s="76"/>
      <c r="K139" s="76"/>
      <c r="L139" s="76"/>
      <c r="M139" s="76"/>
      <c r="N139" s="76"/>
      <c r="O139" s="76">
        <v>14.9</v>
      </c>
      <c r="P139" s="76"/>
      <c r="Q139" s="76"/>
      <c r="R139" s="76"/>
      <c r="S139" s="76"/>
      <c r="T139" s="76"/>
      <c r="U139" s="76"/>
      <c r="V139" s="76"/>
      <c r="W139" s="90">
        <v>2</v>
      </c>
      <c r="X139" s="90">
        <v>1</v>
      </c>
      <c r="Y139" s="90">
        <v>0</v>
      </c>
      <c r="Z139" s="38">
        <f t="shared" ref="Z139:Z150" si="48">((22/7)^2*(SUM(G139^2,H139^2,I139^2,J139^2,K139^2,L139^2)))/(8*12)*0.69*0.5</f>
        <v>0</v>
      </c>
      <c r="AA139" s="91">
        <f t="shared" ref="AA139:AA150" si="49">((22/7)^2*(SUM(O139^2,P139^2,Q139^2,R139^2,S139^2)))/(8*12)*0.69*0.5</f>
        <v>7.8807886479591831</v>
      </c>
      <c r="AB139" s="17">
        <f t="shared" ref="AB139:AB150" si="50">((22/7)^2*(W139*4.52^2))/(8*10)*0.71*0.5</f>
        <v>1.7909955755102034</v>
      </c>
      <c r="AC139" s="91">
        <f t="shared" ref="AC139:AC150" si="51">((22/7)^2*(X139*1.47^2))/(8*3)*0.64*0.5</f>
        <v>0.28459199999999996</v>
      </c>
      <c r="AD139" s="91">
        <f t="shared" ref="AD139:AD150" si="52">((22/7)^2*(Y139*0.43^2))/(8*2)*0.48*0.5</f>
        <v>0</v>
      </c>
      <c r="AE139" s="7">
        <f>AVERAGE(Z139:Z142)</f>
        <v>0</v>
      </c>
      <c r="AF139" s="8">
        <f>AVERAGE(AA139:AA142)</f>
        <v>13.791380133928572</v>
      </c>
      <c r="AG139" s="8">
        <f>AVERAGE(AB139:AB142)</f>
        <v>1.119372234693877</v>
      </c>
      <c r="AH139" s="8">
        <f>AVERAGE(AC139:AC142)</f>
        <v>0.6403319999999999</v>
      </c>
      <c r="AI139" s="8">
        <f>AVERAGE(AD139:AD142)</f>
        <v>0</v>
      </c>
      <c r="AJ139" s="61">
        <f>SUM(AE139:AI139)</f>
        <v>15.551084368622448</v>
      </c>
      <c r="AK139" s="62">
        <f t="shared" ref="AK139:AP139" si="53">AVERAGE(AE139:AE147)</f>
        <v>1.0934101721938774</v>
      </c>
      <c r="AL139" s="61">
        <f t="shared" si="53"/>
        <v>7.8807886479591831</v>
      </c>
      <c r="AM139" s="61">
        <f t="shared" si="53"/>
        <v>1.2686218659863941</v>
      </c>
      <c r="AN139" s="61">
        <f t="shared" si="53"/>
        <v>0.87749199999999983</v>
      </c>
      <c r="AO139" s="61">
        <f t="shared" si="53"/>
        <v>0</v>
      </c>
      <c r="AP139" s="61">
        <f t="shared" si="53"/>
        <v>11.120312686139455</v>
      </c>
      <c r="AQ139" s="38"/>
      <c r="AS139" s="38"/>
    </row>
    <row r="140" spans="1:45" s="91" customFormat="1" x14ac:dyDescent="0.2">
      <c r="A140" s="39" t="s">
        <v>100</v>
      </c>
      <c r="B140" s="39" t="s">
        <v>90</v>
      </c>
      <c r="C140" s="39"/>
      <c r="D140" s="39" t="s">
        <v>87</v>
      </c>
      <c r="E140" s="39"/>
      <c r="F140" s="78">
        <v>42679</v>
      </c>
      <c r="G140" s="76"/>
      <c r="H140" s="76"/>
      <c r="I140" s="76"/>
      <c r="J140" s="76"/>
      <c r="K140" s="76"/>
      <c r="L140" s="76"/>
      <c r="M140" s="76"/>
      <c r="N140" s="76"/>
      <c r="O140" s="76">
        <v>14.9</v>
      </c>
      <c r="P140" s="76"/>
      <c r="Q140" s="76"/>
      <c r="R140" s="76"/>
      <c r="S140" s="76"/>
      <c r="T140" s="76"/>
      <c r="U140" s="76"/>
      <c r="V140" s="76"/>
      <c r="W140" s="90">
        <v>0</v>
      </c>
      <c r="X140" s="90">
        <v>4</v>
      </c>
      <c r="Y140" s="90">
        <v>0</v>
      </c>
      <c r="Z140" s="38">
        <f t="shared" si="48"/>
        <v>0</v>
      </c>
      <c r="AA140" s="91">
        <f t="shared" si="49"/>
        <v>7.8807886479591831</v>
      </c>
      <c r="AB140" s="17">
        <f t="shared" si="50"/>
        <v>0</v>
      </c>
      <c r="AC140" s="91">
        <f t="shared" si="51"/>
        <v>1.1383679999999998</v>
      </c>
      <c r="AD140" s="91">
        <f t="shared" si="52"/>
        <v>0</v>
      </c>
      <c r="AE140" s="37"/>
      <c r="AF140" s="92"/>
      <c r="AG140" s="92"/>
      <c r="AH140" s="92"/>
      <c r="AI140" s="92"/>
      <c r="AJ140" s="36"/>
      <c r="AK140" s="37"/>
      <c r="AL140" s="36"/>
      <c r="AM140" s="36"/>
      <c r="AN140" s="36"/>
      <c r="AO140" s="36"/>
      <c r="AP140" s="92"/>
      <c r="AQ140" s="38"/>
      <c r="AS140" s="38"/>
    </row>
    <row r="141" spans="1:45" s="91" customFormat="1" x14ac:dyDescent="0.2">
      <c r="A141" s="39" t="s">
        <v>100</v>
      </c>
      <c r="B141" s="39" t="s">
        <v>90</v>
      </c>
      <c r="C141" s="39"/>
      <c r="D141" s="39" t="s">
        <v>88</v>
      </c>
      <c r="E141" s="39"/>
      <c r="F141" s="78">
        <v>42679</v>
      </c>
      <c r="G141" s="76"/>
      <c r="H141" s="76"/>
      <c r="I141" s="76"/>
      <c r="J141" s="76"/>
      <c r="K141" s="76"/>
      <c r="L141" s="76"/>
      <c r="M141" s="76"/>
      <c r="N141" s="76"/>
      <c r="O141" s="76">
        <v>14.9</v>
      </c>
      <c r="P141" s="76">
        <v>14.9</v>
      </c>
      <c r="Q141" s="76">
        <v>14.9</v>
      </c>
      <c r="R141" s="76">
        <v>14.9</v>
      </c>
      <c r="S141" s="76"/>
      <c r="T141" s="76"/>
      <c r="U141" s="76"/>
      <c r="V141" s="76"/>
      <c r="W141" s="90">
        <v>2</v>
      </c>
      <c r="X141" s="90">
        <v>2</v>
      </c>
      <c r="Y141" s="90">
        <v>0</v>
      </c>
      <c r="Z141" s="38">
        <f t="shared" si="48"/>
        <v>0</v>
      </c>
      <c r="AA141" s="91">
        <f t="shared" si="49"/>
        <v>31.523154591836732</v>
      </c>
      <c r="AB141" s="17">
        <f t="shared" si="50"/>
        <v>1.7909955755102034</v>
      </c>
      <c r="AC141" s="91">
        <f t="shared" si="51"/>
        <v>0.56918399999999991</v>
      </c>
      <c r="AD141" s="91">
        <f t="shared" si="52"/>
        <v>0</v>
      </c>
      <c r="AE141" s="37"/>
      <c r="AF141" s="92"/>
      <c r="AG141" s="92"/>
      <c r="AH141" s="92"/>
      <c r="AI141" s="92"/>
      <c r="AJ141" s="36"/>
      <c r="AK141" s="37"/>
      <c r="AL141" s="36"/>
      <c r="AM141" s="36"/>
      <c r="AN141" s="36"/>
      <c r="AO141" s="36"/>
      <c r="AP141" s="92"/>
      <c r="AQ141" s="38"/>
      <c r="AS141" s="38"/>
    </row>
    <row r="142" spans="1:45" s="91" customFormat="1" x14ac:dyDescent="0.2">
      <c r="A142" s="39" t="s">
        <v>100</v>
      </c>
      <c r="B142" s="39" t="s">
        <v>90</v>
      </c>
      <c r="C142" s="39"/>
      <c r="D142" s="39" t="s">
        <v>89</v>
      </c>
      <c r="E142" s="39"/>
      <c r="F142" s="78">
        <v>42679</v>
      </c>
      <c r="G142" s="76"/>
      <c r="H142" s="76"/>
      <c r="I142" s="76"/>
      <c r="J142" s="76"/>
      <c r="K142" s="76"/>
      <c r="L142" s="76"/>
      <c r="M142" s="76"/>
      <c r="N142" s="76"/>
      <c r="O142" s="76">
        <v>14.9</v>
      </c>
      <c r="P142" s="76"/>
      <c r="Q142" s="76"/>
      <c r="R142" s="76"/>
      <c r="S142" s="76"/>
      <c r="T142" s="76"/>
      <c r="U142" s="76"/>
      <c r="V142" s="76"/>
      <c r="W142" s="90">
        <v>1</v>
      </c>
      <c r="X142" s="90">
        <v>2</v>
      </c>
      <c r="Y142" s="90">
        <v>0</v>
      </c>
      <c r="Z142" s="38">
        <f t="shared" si="48"/>
        <v>0</v>
      </c>
      <c r="AA142" s="91">
        <f t="shared" si="49"/>
        <v>7.8807886479591831</v>
      </c>
      <c r="AB142" s="17">
        <f t="shared" si="50"/>
        <v>0.89549778775510169</v>
      </c>
      <c r="AC142" s="91">
        <f t="shared" si="51"/>
        <v>0.56918399999999991</v>
      </c>
      <c r="AD142" s="91">
        <f t="shared" si="52"/>
        <v>0</v>
      </c>
      <c r="AE142" s="37"/>
      <c r="AF142" s="92"/>
      <c r="AG142" s="92"/>
      <c r="AH142" s="92"/>
      <c r="AI142" s="92"/>
      <c r="AJ142" s="36"/>
      <c r="AK142" s="37"/>
      <c r="AL142" s="36"/>
      <c r="AM142" s="36"/>
      <c r="AN142" s="36"/>
      <c r="AO142" s="36"/>
      <c r="AP142" s="92"/>
      <c r="AQ142" s="38"/>
      <c r="AS142" s="38"/>
    </row>
    <row r="143" spans="1:45" s="45" customFormat="1" x14ac:dyDescent="0.2">
      <c r="A143" s="40" t="s">
        <v>100</v>
      </c>
      <c r="B143" s="40" t="s">
        <v>80</v>
      </c>
      <c r="C143" s="40"/>
      <c r="D143" s="40" t="s">
        <v>86</v>
      </c>
      <c r="E143" s="40" t="s">
        <v>95</v>
      </c>
      <c r="F143" s="80">
        <v>42693</v>
      </c>
      <c r="G143" s="42">
        <v>11.1</v>
      </c>
      <c r="H143" s="42"/>
      <c r="I143" s="42"/>
      <c r="J143" s="42"/>
      <c r="K143" s="42"/>
      <c r="L143" s="42"/>
      <c r="M143" s="42"/>
      <c r="N143" s="42"/>
      <c r="O143" s="42">
        <v>14.9</v>
      </c>
      <c r="P143" s="42"/>
      <c r="Q143" s="42"/>
      <c r="R143" s="42"/>
      <c r="S143" s="42"/>
      <c r="T143" s="42"/>
      <c r="U143" s="42"/>
      <c r="V143" s="42"/>
      <c r="W143" s="43">
        <v>6</v>
      </c>
      <c r="X143" s="43">
        <v>5</v>
      </c>
      <c r="Y143" s="43">
        <v>0</v>
      </c>
      <c r="Z143" s="44">
        <f t="shared" si="48"/>
        <v>4.3736406887755095</v>
      </c>
      <c r="AA143" s="45">
        <f t="shared" si="49"/>
        <v>7.8807886479591831</v>
      </c>
      <c r="AB143" s="46">
        <f t="shared" si="50"/>
        <v>5.3729867265306108</v>
      </c>
      <c r="AC143" s="45">
        <f t="shared" si="51"/>
        <v>1.4229599999999996</v>
      </c>
      <c r="AD143" s="45">
        <f t="shared" si="52"/>
        <v>0</v>
      </c>
      <c r="AE143" s="47">
        <f>AVERAGE(Z143:Z146)</f>
        <v>1.0934101721938774</v>
      </c>
      <c r="AF143" s="48">
        <f>AVERAGE(AA143:AA146)</f>
        <v>9.8509858099489787</v>
      </c>
      <c r="AG143" s="48">
        <f>AVERAGE(AB143:AB146)</f>
        <v>1.7909955755102036</v>
      </c>
      <c r="AH143" s="48">
        <f>AVERAGE(AC143:AC146)</f>
        <v>1.4941079999999998</v>
      </c>
      <c r="AI143" s="48">
        <f>AVERAGE(AD143:AD146)</f>
        <v>0</v>
      </c>
      <c r="AJ143" s="49">
        <f>SUM(AE143:AI143)</f>
        <v>14.22949955765306</v>
      </c>
      <c r="AK143" s="50"/>
      <c r="AL143" s="49"/>
      <c r="AM143" s="49"/>
      <c r="AN143" s="49"/>
      <c r="AO143" s="49"/>
      <c r="AP143" s="55"/>
      <c r="AQ143" s="44"/>
      <c r="AS143" s="44"/>
    </row>
    <row r="144" spans="1:45" s="45" customFormat="1" x14ac:dyDescent="0.2">
      <c r="A144" s="40" t="s">
        <v>100</v>
      </c>
      <c r="B144" s="40" t="s">
        <v>80</v>
      </c>
      <c r="C144" s="40"/>
      <c r="D144" s="40" t="s">
        <v>87</v>
      </c>
      <c r="E144" s="40" t="s">
        <v>96</v>
      </c>
      <c r="F144" s="80">
        <v>42693</v>
      </c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3">
        <v>1</v>
      </c>
      <c r="X144" s="43">
        <v>4</v>
      </c>
      <c r="Y144" s="43">
        <v>0</v>
      </c>
      <c r="Z144" s="44">
        <f t="shared" si="48"/>
        <v>0</v>
      </c>
      <c r="AA144" s="45">
        <f t="shared" si="49"/>
        <v>0</v>
      </c>
      <c r="AB144" s="46">
        <f t="shared" si="50"/>
        <v>0.89549778775510169</v>
      </c>
      <c r="AC144" s="45">
        <f t="shared" si="51"/>
        <v>1.1383679999999998</v>
      </c>
      <c r="AD144" s="45">
        <f t="shared" si="52"/>
        <v>0</v>
      </c>
      <c r="AE144" s="47"/>
      <c r="AF144" s="48"/>
      <c r="AG144" s="48"/>
      <c r="AH144" s="48"/>
      <c r="AI144" s="48"/>
      <c r="AJ144" s="53"/>
      <c r="AK144" s="54"/>
      <c r="AL144" s="53"/>
      <c r="AM144" s="53"/>
      <c r="AN144" s="53"/>
      <c r="AO144" s="53"/>
      <c r="AP144" s="55"/>
      <c r="AQ144" s="44"/>
      <c r="AS144" s="44"/>
    </row>
    <row r="145" spans="1:45" s="45" customFormat="1" x14ac:dyDescent="0.2">
      <c r="A145" s="40" t="s">
        <v>100</v>
      </c>
      <c r="B145" s="40" t="s">
        <v>80</v>
      </c>
      <c r="C145" s="40"/>
      <c r="D145" s="40" t="s">
        <v>88</v>
      </c>
      <c r="E145" s="40" t="s">
        <v>97</v>
      </c>
      <c r="F145" s="80">
        <v>42693</v>
      </c>
      <c r="G145" s="42"/>
      <c r="H145" s="42"/>
      <c r="I145" s="42"/>
      <c r="J145" s="42"/>
      <c r="K145" s="42"/>
      <c r="L145" s="42"/>
      <c r="M145" s="42"/>
      <c r="N145" s="42"/>
      <c r="O145" s="42">
        <v>14.9</v>
      </c>
      <c r="P145" s="42">
        <v>14.9</v>
      </c>
      <c r="Q145" s="42">
        <v>14.9</v>
      </c>
      <c r="R145" s="42">
        <v>14.9</v>
      </c>
      <c r="S145" s="42"/>
      <c r="T145" s="42"/>
      <c r="U145" s="42"/>
      <c r="V145" s="42"/>
      <c r="W145" s="43">
        <v>0</v>
      </c>
      <c r="X145" s="43">
        <v>5</v>
      </c>
      <c r="Y145" s="43">
        <v>0</v>
      </c>
      <c r="Z145" s="44">
        <f t="shared" si="48"/>
        <v>0</v>
      </c>
      <c r="AA145" s="45">
        <f t="shared" si="49"/>
        <v>31.523154591836732</v>
      </c>
      <c r="AB145" s="46">
        <f t="shared" si="50"/>
        <v>0</v>
      </c>
      <c r="AC145" s="45">
        <f t="shared" si="51"/>
        <v>1.4229599999999996</v>
      </c>
      <c r="AD145" s="45">
        <f t="shared" si="52"/>
        <v>0</v>
      </c>
      <c r="AE145" s="47"/>
      <c r="AF145" s="48"/>
      <c r="AG145" s="48"/>
      <c r="AH145" s="48"/>
      <c r="AI145" s="48"/>
      <c r="AJ145" s="53"/>
      <c r="AK145" s="54"/>
      <c r="AL145" s="53"/>
      <c r="AM145" s="53"/>
      <c r="AN145" s="53"/>
      <c r="AO145" s="53"/>
      <c r="AP145" s="55"/>
      <c r="AQ145" s="44"/>
      <c r="AS145" s="44"/>
    </row>
    <row r="146" spans="1:45" s="45" customFormat="1" x14ac:dyDescent="0.2">
      <c r="A146" s="40" t="s">
        <v>100</v>
      </c>
      <c r="B146" s="40" t="s">
        <v>80</v>
      </c>
      <c r="C146" s="40"/>
      <c r="D146" s="40" t="s">
        <v>89</v>
      </c>
      <c r="E146" s="40" t="s">
        <v>98</v>
      </c>
      <c r="F146" s="80">
        <v>42693</v>
      </c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3">
        <v>1</v>
      </c>
      <c r="X146" s="43">
        <v>7</v>
      </c>
      <c r="Y146" s="43">
        <v>0</v>
      </c>
      <c r="Z146" s="44">
        <f t="shared" si="48"/>
        <v>0</v>
      </c>
      <c r="AA146" s="45">
        <f t="shared" si="49"/>
        <v>0</v>
      </c>
      <c r="AB146" s="46">
        <f t="shared" si="50"/>
        <v>0.89549778775510169</v>
      </c>
      <c r="AC146" s="45">
        <f t="shared" si="51"/>
        <v>1.9921439999999997</v>
      </c>
      <c r="AD146" s="45">
        <f t="shared" si="52"/>
        <v>0</v>
      </c>
      <c r="AE146" s="47"/>
      <c r="AF146" s="48"/>
      <c r="AG146" s="48"/>
      <c r="AH146" s="48"/>
      <c r="AI146" s="48"/>
      <c r="AJ146" s="53"/>
      <c r="AK146" s="54"/>
      <c r="AL146" s="53"/>
      <c r="AM146" s="53"/>
      <c r="AN146" s="53"/>
      <c r="AO146" s="53"/>
      <c r="AP146" s="55"/>
      <c r="AQ146" s="44"/>
      <c r="AS146" s="44"/>
    </row>
    <row r="147" spans="1:45" x14ac:dyDescent="0.2">
      <c r="A147" s="39" t="s">
        <v>101</v>
      </c>
      <c r="B147" s="39" t="s">
        <v>68</v>
      </c>
      <c r="C147" s="39"/>
      <c r="D147" s="39" t="s">
        <v>86</v>
      </c>
      <c r="E147" s="39"/>
      <c r="F147" s="78">
        <v>42682</v>
      </c>
      <c r="W147" s="58">
        <v>0</v>
      </c>
      <c r="X147" s="58">
        <v>2</v>
      </c>
      <c r="Y147" s="58">
        <v>0</v>
      </c>
      <c r="Z147" s="59">
        <f t="shared" si="48"/>
        <v>0</v>
      </c>
      <c r="AA147" s="60">
        <f t="shared" si="49"/>
        <v>0</v>
      </c>
      <c r="AB147" s="17">
        <f t="shared" si="50"/>
        <v>0</v>
      </c>
      <c r="AC147" s="60">
        <f t="shared" si="51"/>
        <v>0.56918399999999991</v>
      </c>
      <c r="AD147" s="60">
        <f t="shared" si="52"/>
        <v>0</v>
      </c>
      <c r="AE147" s="7">
        <f>AVERAGE(Z147:Z150)</f>
        <v>2.1868203443877547</v>
      </c>
      <c r="AF147" s="8">
        <f>AVERAGE(AA147:AA150)</f>
        <v>0</v>
      </c>
      <c r="AG147" s="8">
        <f>AVERAGE(AB147:AB150)</f>
        <v>0.89549778775510169</v>
      </c>
      <c r="AH147" s="8">
        <f>AVERAGE(AC147:AC150)</f>
        <v>0.49803599999999992</v>
      </c>
      <c r="AI147" s="8">
        <f>AVERAGE(AD147:AD150)</f>
        <v>0</v>
      </c>
      <c r="AJ147" s="61">
        <f>SUM(AE147:AI147)</f>
        <v>3.5803541321428565</v>
      </c>
      <c r="AK147" s="62"/>
      <c r="AL147" s="61"/>
      <c r="AM147" s="61"/>
      <c r="AN147" s="61"/>
      <c r="AO147" s="61"/>
    </row>
    <row r="148" spans="1:45" x14ac:dyDescent="0.2">
      <c r="A148" s="39" t="s">
        <v>101</v>
      </c>
      <c r="B148" s="39" t="s">
        <v>68</v>
      </c>
      <c r="C148" s="39"/>
      <c r="D148" s="39" t="s">
        <v>87</v>
      </c>
      <c r="E148" s="39"/>
      <c r="F148" s="78">
        <v>42682</v>
      </c>
      <c r="G148" s="57">
        <v>11.1</v>
      </c>
      <c r="W148" s="58">
        <v>0</v>
      </c>
      <c r="X148" s="58">
        <v>3</v>
      </c>
      <c r="Y148" s="58">
        <v>0</v>
      </c>
      <c r="Z148" s="59">
        <f t="shared" si="48"/>
        <v>4.3736406887755095</v>
      </c>
      <c r="AA148" s="60">
        <f t="shared" si="49"/>
        <v>0</v>
      </c>
      <c r="AB148" s="17">
        <f t="shared" si="50"/>
        <v>0</v>
      </c>
      <c r="AC148" s="60">
        <f t="shared" si="51"/>
        <v>0.85377599999999987</v>
      </c>
      <c r="AD148" s="60">
        <f t="shared" si="52"/>
        <v>0</v>
      </c>
      <c r="AE148" s="7"/>
      <c r="AF148" s="8"/>
      <c r="AG148" s="8"/>
      <c r="AH148" s="8"/>
      <c r="AI148" s="8"/>
      <c r="AJ148" s="36"/>
      <c r="AK148" s="37"/>
      <c r="AL148" s="36"/>
      <c r="AM148" s="36"/>
      <c r="AN148" s="36"/>
      <c r="AO148" s="36"/>
    </row>
    <row r="149" spans="1:45" x14ac:dyDescent="0.2">
      <c r="A149" s="39" t="s">
        <v>101</v>
      </c>
      <c r="B149" s="39" t="s">
        <v>68</v>
      </c>
      <c r="C149" s="39"/>
      <c r="D149" s="39" t="s">
        <v>88</v>
      </c>
      <c r="E149" s="39"/>
      <c r="F149" s="78">
        <v>42682</v>
      </c>
      <c r="G149" s="57">
        <v>11.1</v>
      </c>
      <c r="W149" s="58">
        <v>2</v>
      </c>
      <c r="X149" s="58">
        <v>1</v>
      </c>
      <c r="Y149" s="58">
        <v>0</v>
      </c>
      <c r="Z149" s="59">
        <f t="shared" si="48"/>
        <v>4.3736406887755095</v>
      </c>
      <c r="AA149" s="60">
        <f t="shared" si="49"/>
        <v>0</v>
      </c>
      <c r="AB149" s="17">
        <f t="shared" si="50"/>
        <v>1.7909955755102034</v>
      </c>
      <c r="AC149" s="60">
        <f t="shared" si="51"/>
        <v>0.28459199999999996</v>
      </c>
      <c r="AD149" s="60">
        <f t="shared" si="52"/>
        <v>0</v>
      </c>
      <c r="AE149" s="7"/>
      <c r="AF149" s="8"/>
      <c r="AG149" s="8"/>
      <c r="AH149" s="8"/>
      <c r="AI149" s="8"/>
      <c r="AJ149" s="36"/>
      <c r="AK149" s="37"/>
      <c r="AL149" s="36"/>
      <c r="AM149" s="36"/>
      <c r="AN149" s="36"/>
      <c r="AO149" s="36"/>
    </row>
    <row r="150" spans="1:45" x14ac:dyDescent="0.2">
      <c r="A150" s="39" t="s">
        <v>101</v>
      </c>
      <c r="B150" s="39" t="s">
        <v>68</v>
      </c>
      <c r="C150" s="39"/>
      <c r="D150" s="39" t="s">
        <v>89</v>
      </c>
      <c r="E150" s="39"/>
      <c r="F150" s="78">
        <v>42682</v>
      </c>
      <c r="W150" s="58">
        <v>2</v>
      </c>
      <c r="X150" s="58">
        <v>1</v>
      </c>
      <c r="Y150" s="58">
        <v>0</v>
      </c>
      <c r="Z150" s="59">
        <f t="shared" si="48"/>
        <v>0</v>
      </c>
      <c r="AA150" s="60">
        <f t="shared" si="49"/>
        <v>0</v>
      </c>
      <c r="AB150" s="17">
        <f t="shared" si="50"/>
        <v>1.7909955755102034</v>
      </c>
      <c r="AC150" s="60">
        <f t="shared" si="51"/>
        <v>0.28459199999999996</v>
      </c>
      <c r="AD150" s="60">
        <f t="shared" si="52"/>
        <v>0</v>
      </c>
      <c r="AE150" s="7"/>
      <c r="AF150" s="8"/>
      <c r="AG150" s="8"/>
      <c r="AH150" s="8"/>
      <c r="AI150" s="8"/>
      <c r="AJ150" s="36"/>
      <c r="AK150" s="37"/>
      <c r="AL150" s="36"/>
      <c r="AM150" s="36"/>
      <c r="AN150" s="36"/>
      <c r="AO150" s="36"/>
    </row>
    <row r="151" spans="1:45" s="68" customFormat="1" x14ac:dyDescent="0.2">
      <c r="A151" s="63"/>
      <c r="B151" s="63"/>
      <c r="C151" s="63"/>
      <c r="D151" s="63"/>
      <c r="E151" s="63"/>
      <c r="F151" s="84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6"/>
      <c r="X151" s="66"/>
      <c r="Y151" s="66"/>
      <c r="Z151" s="67"/>
      <c r="AB151" s="69"/>
      <c r="AE151" s="70"/>
      <c r="AF151" s="71"/>
      <c r="AG151" s="71"/>
      <c r="AH151" s="71"/>
      <c r="AI151" s="71"/>
      <c r="AJ151" s="72"/>
      <c r="AK151" s="73"/>
      <c r="AL151" s="72"/>
      <c r="AM151" s="72"/>
      <c r="AN151" s="72"/>
      <c r="AO151" s="72"/>
      <c r="AP151" s="74"/>
      <c r="AQ151" s="67"/>
      <c r="AS151" s="67"/>
    </row>
    <row r="152" spans="1:45" s="45" customFormat="1" x14ac:dyDescent="0.2">
      <c r="A152" s="40" t="s">
        <v>101</v>
      </c>
      <c r="B152" s="40" t="s">
        <v>90</v>
      </c>
      <c r="C152" s="40"/>
      <c r="D152" s="40" t="s">
        <v>86</v>
      </c>
      <c r="E152" s="40"/>
      <c r="F152" s="80">
        <v>42682</v>
      </c>
      <c r="G152" s="42"/>
      <c r="H152" s="42"/>
      <c r="I152" s="42"/>
      <c r="J152" s="42"/>
      <c r="K152" s="42"/>
      <c r="L152" s="42"/>
      <c r="M152" s="42"/>
      <c r="N152" s="42"/>
      <c r="O152" s="42">
        <v>14.9</v>
      </c>
      <c r="P152" s="42">
        <v>14.9</v>
      </c>
      <c r="Q152" s="42">
        <v>14.9</v>
      </c>
      <c r="R152" s="42"/>
      <c r="S152" s="42"/>
      <c r="T152" s="42"/>
      <c r="U152" s="42"/>
      <c r="V152" s="42"/>
      <c r="W152" s="43">
        <v>1</v>
      </c>
      <c r="X152" s="43">
        <v>0</v>
      </c>
      <c r="Y152" s="43">
        <v>0</v>
      </c>
      <c r="Z152" s="44">
        <f t="shared" ref="Z152:Z171" si="54">((22/7)^2*(SUM(G152^2,H152^2,I152^2,J152^2,K152^2,L152^2)))/(8*12)*0.69*0.5</f>
        <v>0</v>
      </c>
      <c r="AA152" s="45">
        <f t="shared" ref="AA152:AA171" si="55">((22/7)^2*(SUM(O152^2,P152^2,Q152^2,R152^2,S152^2)))/(8*12)*0.69*0.5</f>
        <v>23.642365943877554</v>
      </c>
      <c r="AB152" s="46">
        <f t="shared" ref="AB152:AB171" si="56">((22/7)^2*(W152*4.52^2))/(8*10)*0.71*0.5</f>
        <v>0.89549778775510169</v>
      </c>
      <c r="AC152" s="45">
        <f t="shared" ref="AC152:AC171" si="57">((22/7)^2*(X152*1.47^2))/(8*3)*0.64*0.5</f>
        <v>0</v>
      </c>
      <c r="AD152" s="45">
        <f t="shared" ref="AD152:AD171" si="58">((22/7)^2*(Y152*0.43^2))/(8*2)*0.48*0.5</f>
        <v>0</v>
      </c>
      <c r="AE152" s="47">
        <f>AVERAGE(Z152:Z155)</f>
        <v>4.3736406887755095</v>
      </c>
      <c r="AF152" s="48">
        <f>AVERAGE(AA152:AA155)</f>
        <v>7.880788647959184</v>
      </c>
      <c r="AG152" s="48">
        <f>AVERAGE(AB152:AB155)</f>
        <v>0.89549778775510169</v>
      </c>
      <c r="AH152" s="48">
        <f>AVERAGE(AC152:AC155)</f>
        <v>0.42688799999999993</v>
      </c>
      <c r="AI152" s="48">
        <f>AVERAGE(AD152:AD155)</f>
        <v>0</v>
      </c>
      <c r="AJ152" s="49">
        <f>SUM(AE152:AI152)</f>
        <v>13.576815124489794</v>
      </c>
      <c r="AK152" s="50">
        <f t="shared" ref="AK152:AP152" si="59">AVERAGE(AE152:AE168)</f>
        <v>1.7494562755102039</v>
      </c>
      <c r="AL152" s="49">
        <f t="shared" si="59"/>
        <v>2.7582760267857145</v>
      </c>
      <c r="AM152" s="49">
        <f t="shared" si="59"/>
        <v>1.0745973453061219</v>
      </c>
      <c r="AN152" s="49">
        <f t="shared" si="59"/>
        <v>0.48380639999999991</v>
      </c>
      <c r="AO152" s="49">
        <f t="shared" si="59"/>
        <v>0</v>
      </c>
      <c r="AP152" s="49">
        <f t="shared" si="59"/>
        <v>6.0661360476020407</v>
      </c>
      <c r="AQ152" s="44"/>
      <c r="AS152" s="44"/>
    </row>
    <row r="153" spans="1:45" s="45" customFormat="1" x14ac:dyDescent="0.2">
      <c r="A153" s="40" t="s">
        <v>101</v>
      </c>
      <c r="B153" s="40" t="s">
        <v>90</v>
      </c>
      <c r="C153" s="40"/>
      <c r="D153" s="40" t="s">
        <v>87</v>
      </c>
      <c r="E153" s="40"/>
      <c r="F153" s="80">
        <v>42682</v>
      </c>
      <c r="G153" s="42">
        <v>11.1</v>
      </c>
      <c r="H153" s="42">
        <v>11.1</v>
      </c>
      <c r="I153" s="42">
        <v>11.1</v>
      </c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3">
        <v>2</v>
      </c>
      <c r="X153" s="43">
        <v>2</v>
      </c>
      <c r="Y153" s="43">
        <v>0</v>
      </c>
      <c r="Z153" s="44">
        <f t="shared" si="54"/>
        <v>13.12092206632653</v>
      </c>
      <c r="AA153" s="45">
        <f t="shared" si="55"/>
        <v>0</v>
      </c>
      <c r="AB153" s="46">
        <f t="shared" si="56"/>
        <v>1.7909955755102034</v>
      </c>
      <c r="AC153" s="45">
        <f t="shared" si="57"/>
        <v>0.56918399999999991</v>
      </c>
      <c r="AD153" s="45">
        <f t="shared" si="58"/>
        <v>0</v>
      </c>
      <c r="AE153" s="47"/>
      <c r="AF153" s="48"/>
      <c r="AG153" s="48"/>
      <c r="AH153" s="48"/>
      <c r="AI153" s="48"/>
      <c r="AJ153" s="55"/>
      <c r="AK153" s="54"/>
      <c r="AL153" s="55"/>
      <c r="AM153" s="55"/>
      <c r="AN153" s="55"/>
      <c r="AO153" s="55"/>
      <c r="AP153" s="55"/>
      <c r="AQ153" s="44"/>
      <c r="AS153" s="44"/>
    </row>
    <row r="154" spans="1:45" s="45" customFormat="1" x14ac:dyDescent="0.2">
      <c r="A154" s="40" t="s">
        <v>101</v>
      </c>
      <c r="B154" s="40" t="s">
        <v>90</v>
      </c>
      <c r="C154" s="40"/>
      <c r="D154" s="40" t="s">
        <v>88</v>
      </c>
      <c r="E154" s="40"/>
      <c r="F154" s="80">
        <v>42682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3">
        <v>0</v>
      </c>
      <c r="X154" s="43">
        <v>1</v>
      </c>
      <c r="Y154" s="43">
        <v>0</v>
      </c>
      <c r="Z154" s="44">
        <f t="shared" si="54"/>
        <v>0</v>
      </c>
      <c r="AA154" s="45">
        <f t="shared" si="55"/>
        <v>0</v>
      </c>
      <c r="AB154" s="46">
        <f t="shared" si="56"/>
        <v>0</v>
      </c>
      <c r="AC154" s="45">
        <f t="shared" si="57"/>
        <v>0.28459199999999996</v>
      </c>
      <c r="AD154" s="45">
        <f t="shared" si="58"/>
        <v>0</v>
      </c>
      <c r="AE154" s="47"/>
      <c r="AF154" s="48"/>
      <c r="AG154" s="48"/>
      <c r="AH154" s="48"/>
      <c r="AI154" s="48"/>
      <c r="AJ154" s="55"/>
      <c r="AK154" s="54"/>
      <c r="AL154" s="55"/>
      <c r="AM154" s="55"/>
      <c r="AN154" s="55"/>
      <c r="AO154" s="55"/>
      <c r="AP154" s="55"/>
      <c r="AQ154" s="44"/>
      <c r="AS154" s="44"/>
    </row>
    <row r="155" spans="1:45" s="45" customFormat="1" x14ac:dyDescent="0.2">
      <c r="A155" s="40" t="s">
        <v>101</v>
      </c>
      <c r="B155" s="40" t="s">
        <v>90</v>
      </c>
      <c r="C155" s="40"/>
      <c r="D155" s="40" t="s">
        <v>89</v>
      </c>
      <c r="E155" s="40"/>
      <c r="F155" s="80">
        <v>42682</v>
      </c>
      <c r="G155" s="42">
        <v>11.1</v>
      </c>
      <c r="H155" s="42"/>
      <c r="I155" s="42"/>
      <c r="J155" s="42"/>
      <c r="K155" s="42"/>
      <c r="L155" s="42"/>
      <c r="M155" s="42"/>
      <c r="N155" s="42"/>
      <c r="O155" s="42">
        <v>14.9</v>
      </c>
      <c r="P155" s="42"/>
      <c r="Q155" s="42"/>
      <c r="R155" s="42"/>
      <c r="S155" s="42"/>
      <c r="T155" s="42"/>
      <c r="U155" s="42"/>
      <c r="V155" s="42"/>
      <c r="W155" s="43">
        <v>1</v>
      </c>
      <c r="X155" s="43">
        <v>3</v>
      </c>
      <c r="Y155" s="43">
        <v>0</v>
      </c>
      <c r="Z155" s="44">
        <f t="shared" si="54"/>
        <v>4.3736406887755095</v>
      </c>
      <c r="AA155" s="45">
        <f t="shared" si="55"/>
        <v>7.8807886479591831</v>
      </c>
      <c r="AB155" s="46">
        <f t="shared" si="56"/>
        <v>0.89549778775510169</v>
      </c>
      <c r="AC155" s="45">
        <f t="shared" si="57"/>
        <v>0.85377599999999987</v>
      </c>
      <c r="AD155" s="45">
        <f t="shared" si="58"/>
        <v>0</v>
      </c>
      <c r="AE155" s="47"/>
      <c r="AF155" s="48"/>
      <c r="AG155" s="48"/>
      <c r="AH155" s="48"/>
      <c r="AI155" s="48"/>
      <c r="AJ155" s="55"/>
      <c r="AK155" s="54"/>
      <c r="AL155" s="55"/>
      <c r="AM155" s="55"/>
      <c r="AN155" s="55"/>
      <c r="AO155" s="55"/>
      <c r="AP155" s="55"/>
      <c r="AQ155" s="44"/>
      <c r="AS155" s="44"/>
    </row>
    <row r="156" spans="1:45" x14ac:dyDescent="0.2">
      <c r="A156" s="39" t="s">
        <v>101</v>
      </c>
      <c r="B156" s="39" t="s">
        <v>80</v>
      </c>
      <c r="C156" s="39"/>
      <c r="D156" s="39" t="s">
        <v>86</v>
      </c>
      <c r="E156" s="39"/>
      <c r="F156" s="78">
        <v>42683</v>
      </c>
      <c r="Z156" s="59">
        <f t="shared" si="54"/>
        <v>0</v>
      </c>
      <c r="AA156" s="60">
        <f t="shared" si="55"/>
        <v>0</v>
      </c>
      <c r="AB156" s="17">
        <f t="shared" si="56"/>
        <v>0</v>
      </c>
      <c r="AC156" s="60">
        <f t="shared" si="57"/>
        <v>0</v>
      </c>
      <c r="AD156" s="60">
        <f t="shared" si="58"/>
        <v>0</v>
      </c>
      <c r="AE156" s="7">
        <f>AVERAGE(Z156:Z159)</f>
        <v>2.1868203443877547</v>
      </c>
      <c r="AF156" s="8">
        <f>AVERAGE(AA156:AA159)</f>
        <v>0</v>
      </c>
      <c r="AG156" s="8">
        <f>AVERAGE(AB156:AB159)</f>
        <v>0</v>
      </c>
      <c r="AH156" s="8">
        <f>AVERAGE(AC156:AC159)</f>
        <v>0</v>
      </c>
      <c r="AI156" s="8">
        <f>AVERAGE(AD156:AD159)</f>
        <v>0</v>
      </c>
      <c r="AJ156" s="61">
        <f>SUM(AE156:AI156)</f>
        <v>2.1868203443877547</v>
      </c>
      <c r="AK156" s="62"/>
      <c r="AL156" s="61"/>
      <c r="AM156" s="61"/>
      <c r="AN156" s="61"/>
      <c r="AO156" s="61"/>
    </row>
    <row r="157" spans="1:45" x14ac:dyDescent="0.2">
      <c r="A157" s="39" t="s">
        <v>101</v>
      </c>
      <c r="B157" s="39" t="s">
        <v>80</v>
      </c>
      <c r="C157" s="39"/>
      <c r="D157" s="39" t="s">
        <v>87</v>
      </c>
      <c r="E157" s="39"/>
      <c r="F157" s="78">
        <v>42683</v>
      </c>
      <c r="Z157" s="59">
        <f t="shared" si="54"/>
        <v>0</v>
      </c>
      <c r="AA157" s="60">
        <f t="shared" si="55"/>
        <v>0</v>
      </c>
      <c r="AB157" s="17">
        <f t="shared" si="56"/>
        <v>0</v>
      </c>
      <c r="AC157" s="60">
        <f t="shared" si="57"/>
        <v>0</v>
      </c>
      <c r="AD157" s="60">
        <f t="shared" si="58"/>
        <v>0</v>
      </c>
      <c r="AE157" s="7"/>
      <c r="AF157" s="8"/>
      <c r="AG157" s="8"/>
      <c r="AH157" s="8"/>
      <c r="AI157" s="8"/>
      <c r="AJ157" s="36"/>
      <c r="AK157" s="37"/>
      <c r="AL157" s="36"/>
      <c r="AM157" s="36"/>
      <c r="AN157" s="36"/>
      <c r="AO157" s="36"/>
    </row>
    <row r="158" spans="1:45" x14ac:dyDescent="0.2">
      <c r="A158" s="39" t="s">
        <v>101</v>
      </c>
      <c r="B158" s="39" t="s">
        <v>80</v>
      </c>
      <c r="C158" s="39"/>
      <c r="D158" s="39" t="s">
        <v>88</v>
      </c>
      <c r="E158" s="39"/>
      <c r="F158" s="78">
        <v>42683</v>
      </c>
      <c r="G158" s="57">
        <v>11.1</v>
      </c>
      <c r="Z158" s="59">
        <f t="shared" si="54"/>
        <v>4.3736406887755095</v>
      </c>
      <c r="AA158" s="60">
        <f t="shared" si="55"/>
        <v>0</v>
      </c>
      <c r="AB158" s="17">
        <f t="shared" si="56"/>
        <v>0</v>
      </c>
      <c r="AC158" s="60">
        <f t="shared" si="57"/>
        <v>0</v>
      </c>
      <c r="AD158" s="60">
        <f t="shared" si="58"/>
        <v>0</v>
      </c>
      <c r="AE158" s="7"/>
      <c r="AF158" s="8"/>
      <c r="AG158" s="8"/>
      <c r="AH158" s="8"/>
      <c r="AI158" s="8"/>
      <c r="AJ158" s="36"/>
      <c r="AK158" s="37"/>
      <c r="AL158" s="36"/>
      <c r="AM158" s="36"/>
      <c r="AN158" s="36"/>
      <c r="AO158" s="36"/>
    </row>
    <row r="159" spans="1:45" x14ac:dyDescent="0.2">
      <c r="A159" s="39" t="s">
        <v>101</v>
      </c>
      <c r="B159" s="39" t="s">
        <v>80</v>
      </c>
      <c r="C159" s="39"/>
      <c r="D159" s="39" t="s">
        <v>89</v>
      </c>
      <c r="E159" s="39"/>
      <c r="F159" s="78">
        <v>42683</v>
      </c>
      <c r="G159" s="57">
        <v>11.1</v>
      </c>
      <c r="Z159" s="59">
        <f t="shared" si="54"/>
        <v>4.3736406887755095</v>
      </c>
      <c r="AA159" s="60">
        <f t="shared" si="55"/>
        <v>0</v>
      </c>
      <c r="AB159" s="17">
        <f t="shared" si="56"/>
        <v>0</v>
      </c>
      <c r="AC159" s="60">
        <f t="shared" si="57"/>
        <v>0</v>
      </c>
      <c r="AD159" s="60">
        <f t="shared" si="58"/>
        <v>0</v>
      </c>
      <c r="AE159" s="7"/>
      <c r="AF159" s="8"/>
      <c r="AG159" s="8"/>
      <c r="AH159" s="8"/>
      <c r="AI159" s="8"/>
      <c r="AJ159" s="36"/>
      <c r="AK159" s="37"/>
      <c r="AL159" s="36"/>
      <c r="AM159" s="36"/>
      <c r="AN159" s="36"/>
      <c r="AO159" s="36"/>
    </row>
    <row r="160" spans="1:45" s="45" customFormat="1" x14ac:dyDescent="0.2">
      <c r="A160" s="40" t="s">
        <v>102</v>
      </c>
      <c r="B160" s="40" t="s">
        <v>68</v>
      </c>
      <c r="C160" s="40" t="s">
        <v>95</v>
      </c>
      <c r="D160" s="40" t="s">
        <v>86</v>
      </c>
      <c r="E160" s="40"/>
      <c r="F160" s="80">
        <v>42691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3">
        <v>0</v>
      </c>
      <c r="X160" s="43">
        <v>0</v>
      </c>
      <c r="Y160" s="43">
        <v>0</v>
      </c>
      <c r="Z160" s="44">
        <f t="shared" si="54"/>
        <v>0</v>
      </c>
      <c r="AA160" s="45">
        <f t="shared" si="55"/>
        <v>0</v>
      </c>
      <c r="AB160" s="46">
        <f t="shared" si="56"/>
        <v>0</v>
      </c>
      <c r="AC160" s="45">
        <f t="shared" si="57"/>
        <v>0</v>
      </c>
      <c r="AD160" s="45">
        <f t="shared" si="58"/>
        <v>0</v>
      </c>
      <c r="AE160" s="47">
        <f>AVERAGE(Z160:Z163)</f>
        <v>0</v>
      </c>
      <c r="AF160" s="48">
        <f>AVERAGE(AA160:AA163)</f>
        <v>1.9701971619897958</v>
      </c>
      <c r="AG160" s="48">
        <f>AVERAGE(AB160:AB163)</f>
        <v>1.7909955755102034</v>
      </c>
      <c r="AH160" s="48">
        <f>AVERAGE(AC160:AC163)</f>
        <v>0.6403319999999999</v>
      </c>
      <c r="AI160" s="48">
        <f>AVERAGE(AD160:AD163)</f>
        <v>0</v>
      </c>
      <c r="AJ160" s="49">
        <f>SUM(AE160:AI160)</f>
        <v>4.4015247374999991</v>
      </c>
      <c r="AK160" s="50"/>
      <c r="AL160" s="49"/>
      <c r="AM160" s="49"/>
      <c r="AN160" s="49"/>
      <c r="AO160" s="49"/>
      <c r="AP160" s="55"/>
      <c r="AQ160" s="44"/>
      <c r="AS160" s="44"/>
    </row>
    <row r="161" spans="1:45" s="45" customFormat="1" x14ac:dyDescent="0.2">
      <c r="A161" s="40" t="s">
        <v>102</v>
      </c>
      <c r="B161" s="40" t="s">
        <v>68</v>
      </c>
      <c r="C161" s="40" t="s">
        <v>96</v>
      </c>
      <c r="D161" s="40" t="s">
        <v>87</v>
      </c>
      <c r="E161" s="40"/>
      <c r="F161" s="80">
        <v>42691</v>
      </c>
      <c r="G161" s="42"/>
      <c r="H161" s="42"/>
      <c r="I161" s="42"/>
      <c r="J161" s="42"/>
      <c r="K161" s="42"/>
      <c r="L161" s="42"/>
      <c r="M161" s="42"/>
      <c r="N161" s="42"/>
      <c r="O161" s="42">
        <v>14.9</v>
      </c>
      <c r="P161" s="42"/>
      <c r="Q161" s="42"/>
      <c r="R161" s="42"/>
      <c r="S161" s="42"/>
      <c r="T161" s="42"/>
      <c r="U161" s="42"/>
      <c r="V161" s="42"/>
      <c r="W161" s="43">
        <v>2</v>
      </c>
      <c r="X161" s="43">
        <v>2</v>
      </c>
      <c r="Y161" s="43">
        <v>0</v>
      </c>
      <c r="Z161" s="44">
        <f t="shared" si="54"/>
        <v>0</v>
      </c>
      <c r="AA161" s="45">
        <f t="shared" si="55"/>
        <v>7.8807886479591831</v>
      </c>
      <c r="AB161" s="46">
        <f t="shared" si="56"/>
        <v>1.7909955755102034</v>
      </c>
      <c r="AC161" s="45">
        <f t="shared" si="57"/>
        <v>0.56918399999999991</v>
      </c>
      <c r="AD161" s="45">
        <f t="shared" si="58"/>
        <v>0</v>
      </c>
      <c r="AE161" s="54"/>
      <c r="AF161" s="55"/>
      <c r="AG161" s="55"/>
      <c r="AH161" s="55"/>
      <c r="AI161" s="55"/>
      <c r="AJ161" s="53"/>
      <c r="AK161" s="54"/>
      <c r="AL161" s="53"/>
      <c r="AM161" s="53"/>
      <c r="AN161" s="53"/>
      <c r="AO161" s="53"/>
      <c r="AP161" s="55"/>
      <c r="AQ161" s="44"/>
      <c r="AS161" s="44"/>
    </row>
    <row r="162" spans="1:45" s="45" customFormat="1" x14ac:dyDescent="0.2">
      <c r="A162" s="40" t="s">
        <v>102</v>
      </c>
      <c r="B162" s="40" t="s">
        <v>68</v>
      </c>
      <c r="C162" s="40" t="s">
        <v>97</v>
      </c>
      <c r="D162" s="40" t="s">
        <v>88</v>
      </c>
      <c r="E162" s="40"/>
      <c r="F162" s="80">
        <v>42691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3">
        <v>4</v>
      </c>
      <c r="X162" s="43">
        <v>5</v>
      </c>
      <c r="Y162" s="43">
        <v>0</v>
      </c>
      <c r="Z162" s="44">
        <f t="shared" si="54"/>
        <v>0</v>
      </c>
      <c r="AA162" s="45">
        <f t="shared" si="55"/>
        <v>0</v>
      </c>
      <c r="AB162" s="46">
        <f t="shared" si="56"/>
        <v>3.5819911510204068</v>
      </c>
      <c r="AC162" s="45">
        <f t="shared" si="57"/>
        <v>1.4229599999999996</v>
      </c>
      <c r="AD162" s="45">
        <f t="shared" si="58"/>
        <v>0</v>
      </c>
      <c r="AE162" s="54"/>
      <c r="AF162" s="55"/>
      <c r="AG162" s="55"/>
      <c r="AH162" s="55"/>
      <c r="AI162" s="55"/>
      <c r="AJ162" s="53"/>
      <c r="AK162" s="54"/>
      <c r="AL162" s="53"/>
      <c r="AM162" s="53"/>
      <c r="AN162" s="53"/>
      <c r="AO162" s="53"/>
      <c r="AP162" s="55"/>
      <c r="AQ162" s="44"/>
      <c r="AS162" s="44"/>
    </row>
    <row r="163" spans="1:45" s="45" customFormat="1" x14ac:dyDescent="0.2">
      <c r="A163" s="40" t="s">
        <v>102</v>
      </c>
      <c r="B163" s="40" t="s">
        <v>68</v>
      </c>
      <c r="C163" s="40" t="s">
        <v>98</v>
      </c>
      <c r="D163" s="40" t="s">
        <v>89</v>
      </c>
      <c r="E163" s="40"/>
      <c r="F163" s="80">
        <v>42691</v>
      </c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3">
        <v>2</v>
      </c>
      <c r="X163" s="43">
        <v>2</v>
      </c>
      <c r="Y163" s="43">
        <v>0</v>
      </c>
      <c r="Z163" s="44">
        <f t="shared" si="54"/>
        <v>0</v>
      </c>
      <c r="AA163" s="45">
        <f t="shared" si="55"/>
        <v>0</v>
      </c>
      <c r="AB163" s="46">
        <f t="shared" si="56"/>
        <v>1.7909955755102034</v>
      </c>
      <c r="AC163" s="45">
        <f t="shared" si="57"/>
        <v>0.56918399999999991</v>
      </c>
      <c r="AD163" s="45">
        <f t="shared" si="58"/>
        <v>0</v>
      </c>
      <c r="AE163" s="54"/>
      <c r="AF163" s="55"/>
      <c r="AG163" s="55"/>
      <c r="AH163" s="55"/>
      <c r="AI163" s="55"/>
      <c r="AJ163" s="53"/>
      <c r="AK163" s="54"/>
      <c r="AL163" s="53"/>
      <c r="AM163" s="53"/>
      <c r="AN163" s="53"/>
      <c r="AO163" s="53"/>
      <c r="AP163" s="55"/>
      <c r="AQ163" s="44"/>
      <c r="AS163" s="44"/>
    </row>
    <row r="164" spans="1:45" x14ac:dyDescent="0.2">
      <c r="A164" s="39" t="s">
        <v>102</v>
      </c>
      <c r="B164" s="39" t="s">
        <v>90</v>
      </c>
      <c r="C164" s="39" t="s">
        <v>95</v>
      </c>
      <c r="D164" s="39" t="s">
        <v>86</v>
      </c>
      <c r="E164" s="39"/>
      <c r="F164" s="78">
        <v>42691</v>
      </c>
      <c r="G164" s="57">
        <v>11.1</v>
      </c>
      <c r="W164" s="58">
        <v>2</v>
      </c>
      <c r="X164" s="58">
        <v>1</v>
      </c>
      <c r="Y164" s="58">
        <v>0</v>
      </c>
      <c r="Z164" s="59">
        <f t="shared" si="54"/>
        <v>4.3736406887755095</v>
      </c>
      <c r="AA164" s="60">
        <f t="shared" si="55"/>
        <v>0</v>
      </c>
      <c r="AB164" s="17">
        <f t="shared" si="56"/>
        <v>1.7909955755102034</v>
      </c>
      <c r="AC164" s="60">
        <f t="shared" si="57"/>
        <v>0.28459199999999996</v>
      </c>
      <c r="AD164" s="60">
        <f t="shared" si="58"/>
        <v>0</v>
      </c>
      <c r="AE164" s="7">
        <f>AVERAGE(Z164:Z167)</f>
        <v>2.1868203443877547</v>
      </c>
      <c r="AF164" s="8">
        <f>AVERAGE(AA164:AA167)</f>
        <v>1.9701971619897958</v>
      </c>
      <c r="AG164" s="8">
        <f>AVERAGE(AB164:AB167)</f>
        <v>1.7909955755102034</v>
      </c>
      <c r="AH164" s="8">
        <f>AVERAGE(AC164:AC167)</f>
        <v>0.85377599999999987</v>
      </c>
      <c r="AI164" s="8">
        <f>AVERAGE(AD164:AD167)</f>
        <v>0</v>
      </c>
      <c r="AJ164" s="61">
        <f>SUM(AE164:AI164)</f>
        <v>6.8017890818877538</v>
      </c>
      <c r="AK164" s="62"/>
      <c r="AL164" s="61"/>
      <c r="AM164" s="61"/>
      <c r="AN164" s="61"/>
      <c r="AO164" s="61"/>
    </row>
    <row r="165" spans="1:45" x14ac:dyDescent="0.2">
      <c r="A165" s="39" t="s">
        <v>102</v>
      </c>
      <c r="B165" s="39" t="s">
        <v>90</v>
      </c>
      <c r="C165" s="39" t="s">
        <v>96</v>
      </c>
      <c r="D165" s="39" t="s">
        <v>87</v>
      </c>
      <c r="E165" s="39"/>
      <c r="F165" s="78">
        <v>42691</v>
      </c>
      <c r="G165" s="57">
        <v>11.1</v>
      </c>
      <c r="O165" s="57">
        <v>14.9</v>
      </c>
      <c r="W165" s="58">
        <v>2</v>
      </c>
      <c r="X165" s="58">
        <v>5</v>
      </c>
      <c r="Y165" s="58">
        <v>0</v>
      </c>
      <c r="Z165" s="59">
        <f t="shared" si="54"/>
        <v>4.3736406887755095</v>
      </c>
      <c r="AA165" s="60">
        <f t="shared" si="55"/>
        <v>7.8807886479591831</v>
      </c>
      <c r="AB165" s="17">
        <f t="shared" si="56"/>
        <v>1.7909955755102034</v>
      </c>
      <c r="AC165" s="60">
        <f t="shared" si="57"/>
        <v>1.4229599999999996</v>
      </c>
      <c r="AD165" s="60">
        <f t="shared" si="58"/>
        <v>0</v>
      </c>
      <c r="AE165" s="7"/>
      <c r="AF165" s="8"/>
      <c r="AG165" s="8"/>
      <c r="AH165" s="8"/>
      <c r="AI165" s="8"/>
      <c r="AJ165" s="36"/>
      <c r="AK165" s="37"/>
      <c r="AL165" s="36"/>
      <c r="AM165" s="36"/>
      <c r="AN165" s="36"/>
      <c r="AO165" s="36"/>
    </row>
    <row r="166" spans="1:45" x14ac:dyDescent="0.2">
      <c r="A166" s="39" t="s">
        <v>102</v>
      </c>
      <c r="B166" s="39" t="s">
        <v>90</v>
      </c>
      <c r="C166" s="39" t="s">
        <v>97</v>
      </c>
      <c r="D166" s="39" t="s">
        <v>88</v>
      </c>
      <c r="E166" s="39"/>
      <c r="F166" s="78">
        <v>42691</v>
      </c>
      <c r="W166" s="58">
        <v>3</v>
      </c>
      <c r="X166" s="58">
        <v>2</v>
      </c>
      <c r="Y166" s="58">
        <v>0</v>
      </c>
      <c r="Z166" s="59">
        <f t="shared" si="54"/>
        <v>0</v>
      </c>
      <c r="AA166" s="60">
        <f t="shared" si="55"/>
        <v>0</v>
      </c>
      <c r="AB166" s="17">
        <f t="shared" si="56"/>
        <v>2.6864933632653054</v>
      </c>
      <c r="AC166" s="60">
        <f t="shared" si="57"/>
        <v>0.56918399999999991</v>
      </c>
      <c r="AD166" s="60">
        <f t="shared" si="58"/>
        <v>0</v>
      </c>
      <c r="AE166" s="7"/>
      <c r="AF166" s="8"/>
      <c r="AG166" s="8"/>
      <c r="AH166" s="8"/>
      <c r="AI166" s="8"/>
      <c r="AJ166" s="36"/>
      <c r="AK166" s="37"/>
      <c r="AL166" s="36"/>
      <c r="AM166" s="36"/>
      <c r="AN166" s="36"/>
      <c r="AO166" s="36"/>
    </row>
    <row r="167" spans="1:45" x14ac:dyDescent="0.2">
      <c r="A167" s="39" t="s">
        <v>102</v>
      </c>
      <c r="B167" s="39" t="s">
        <v>90</v>
      </c>
      <c r="C167" s="39" t="s">
        <v>98</v>
      </c>
      <c r="D167" s="39" t="s">
        <v>89</v>
      </c>
      <c r="E167" s="39"/>
      <c r="F167" s="78">
        <v>42691</v>
      </c>
      <c r="W167" s="58">
        <v>1</v>
      </c>
      <c r="X167" s="58">
        <v>4</v>
      </c>
      <c r="Y167" s="58">
        <v>0</v>
      </c>
      <c r="Z167" s="59">
        <f t="shared" si="54"/>
        <v>0</v>
      </c>
      <c r="AA167" s="60">
        <f t="shared" si="55"/>
        <v>0</v>
      </c>
      <c r="AB167" s="17">
        <f t="shared" si="56"/>
        <v>0.89549778775510169</v>
      </c>
      <c r="AC167" s="60">
        <f t="shared" si="57"/>
        <v>1.1383679999999998</v>
      </c>
      <c r="AD167" s="60">
        <f t="shared" si="58"/>
        <v>0</v>
      </c>
      <c r="AE167" s="7"/>
      <c r="AF167" s="8"/>
      <c r="AG167" s="8"/>
      <c r="AH167" s="8"/>
      <c r="AI167" s="8"/>
      <c r="AJ167" s="36"/>
      <c r="AK167" s="37"/>
      <c r="AL167" s="36"/>
      <c r="AM167" s="36"/>
      <c r="AN167" s="36"/>
      <c r="AO167" s="36"/>
    </row>
    <row r="168" spans="1:45" s="45" customFormat="1" x14ac:dyDescent="0.2">
      <c r="A168" s="40" t="s">
        <v>102</v>
      </c>
      <c r="B168" s="40" t="s">
        <v>80</v>
      </c>
      <c r="C168" s="40" t="s">
        <v>95</v>
      </c>
      <c r="D168" s="40" t="s">
        <v>86</v>
      </c>
      <c r="E168" s="40"/>
      <c r="F168" s="80">
        <v>42692</v>
      </c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3">
        <v>1</v>
      </c>
      <c r="X168" s="43">
        <v>4</v>
      </c>
      <c r="Y168" s="43">
        <v>0</v>
      </c>
      <c r="Z168" s="44">
        <f t="shared" si="54"/>
        <v>0</v>
      </c>
      <c r="AA168" s="45">
        <f t="shared" si="55"/>
        <v>0</v>
      </c>
      <c r="AB168" s="46">
        <f t="shared" si="56"/>
        <v>0.89549778775510169</v>
      </c>
      <c r="AC168" s="45">
        <f t="shared" si="57"/>
        <v>1.1383679999999998</v>
      </c>
      <c r="AD168" s="45">
        <f t="shared" si="58"/>
        <v>0</v>
      </c>
      <c r="AE168" s="47">
        <f>AVERAGE(Z168:Z171)</f>
        <v>0</v>
      </c>
      <c r="AF168" s="48">
        <f>AVERAGE(AA168:AA171)</f>
        <v>1.9701971619897958</v>
      </c>
      <c r="AG168" s="48">
        <f>AVERAGE(AB168:AB171)</f>
        <v>0.89549778775510169</v>
      </c>
      <c r="AH168" s="48">
        <f>AVERAGE(AC168:AC171)</f>
        <v>0.49803599999999992</v>
      </c>
      <c r="AI168" s="48">
        <f>AVERAGE(AD168:AD171)</f>
        <v>0</v>
      </c>
      <c r="AJ168" s="49">
        <f>SUM(AE168:AI168)</f>
        <v>3.3637309497448973</v>
      </c>
      <c r="AK168" s="50"/>
      <c r="AL168" s="49"/>
      <c r="AM168" s="49"/>
      <c r="AN168" s="49"/>
      <c r="AO168" s="49"/>
      <c r="AP168" s="55"/>
      <c r="AQ168" s="44"/>
      <c r="AS168" s="44"/>
    </row>
    <row r="169" spans="1:45" s="45" customFormat="1" x14ac:dyDescent="0.2">
      <c r="A169" s="40" t="s">
        <v>102</v>
      </c>
      <c r="B169" s="40" t="s">
        <v>80</v>
      </c>
      <c r="C169" s="40" t="s">
        <v>96</v>
      </c>
      <c r="D169" s="40" t="s">
        <v>87</v>
      </c>
      <c r="E169" s="40"/>
      <c r="F169" s="80">
        <v>42692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3">
        <v>1</v>
      </c>
      <c r="X169" s="43">
        <v>0</v>
      </c>
      <c r="Y169" s="43">
        <v>0</v>
      </c>
      <c r="Z169" s="44">
        <f t="shared" si="54"/>
        <v>0</v>
      </c>
      <c r="AA169" s="45">
        <f t="shared" si="55"/>
        <v>0</v>
      </c>
      <c r="AB169" s="46">
        <f t="shared" si="56"/>
        <v>0.89549778775510169</v>
      </c>
      <c r="AC169" s="45">
        <f t="shared" si="57"/>
        <v>0</v>
      </c>
      <c r="AD169" s="45">
        <f t="shared" si="58"/>
        <v>0</v>
      </c>
      <c r="AE169" s="47"/>
      <c r="AF169" s="48"/>
      <c r="AG169" s="48"/>
      <c r="AH169" s="48"/>
      <c r="AI169" s="48"/>
      <c r="AJ169" s="55"/>
      <c r="AK169" s="54"/>
      <c r="AL169" s="55"/>
      <c r="AM169" s="55"/>
      <c r="AN169" s="55"/>
      <c r="AO169" s="55"/>
      <c r="AP169" s="55"/>
      <c r="AQ169" s="44"/>
      <c r="AS169" s="44"/>
    </row>
    <row r="170" spans="1:45" s="45" customFormat="1" x14ac:dyDescent="0.2">
      <c r="A170" s="40" t="s">
        <v>102</v>
      </c>
      <c r="B170" s="40" t="s">
        <v>80</v>
      </c>
      <c r="C170" s="40" t="s">
        <v>97</v>
      </c>
      <c r="D170" s="40" t="s">
        <v>88</v>
      </c>
      <c r="E170" s="40"/>
      <c r="F170" s="80">
        <v>42692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3">
        <v>0</v>
      </c>
      <c r="X170" s="43">
        <v>1</v>
      </c>
      <c r="Y170" s="43">
        <v>0</v>
      </c>
      <c r="Z170" s="44">
        <f t="shared" si="54"/>
        <v>0</v>
      </c>
      <c r="AA170" s="45">
        <f t="shared" si="55"/>
        <v>0</v>
      </c>
      <c r="AB170" s="46">
        <f t="shared" si="56"/>
        <v>0</v>
      </c>
      <c r="AC170" s="45">
        <f t="shared" si="57"/>
        <v>0.28459199999999996</v>
      </c>
      <c r="AD170" s="45">
        <f t="shared" si="58"/>
        <v>0</v>
      </c>
      <c r="AE170" s="47"/>
      <c r="AF170" s="48"/>
      <c r="AG170" s="48"/>
      <c r="AH170" s="48"/>
      <c r="AI170" s="48"/>
      <c r="AJ170" s="55"/>
      <c r="AK170" s="54"/>
      <c r="AL170" s="55"/>
      <c r="AM170" s="55"/>
      <c r="AN170" s="55"/>
      <c r="AO170" s="55"/>
      <c r="AP170" s="55"/>
      <c r="AQ170" s="44"/>
      <c r="AS170" s="44"/>
    </row>
    <row r="171" spans="1:45" s="45" customFormat="1" x14ac:dyDescent="0.2">
      <c r="A171" s="40" t="s">
        <v>102</v>
      </c>
      <c r="B171" s="40" t="s">
        <v>80</v>
      </c>
      <c r="C171" s="40" t="s">
        <v>98</v>
      </c>
      <c r="D171" s="40" t="s">
        <v>89</v>
      </c>
      <c r="E171" s="40"/>
      <c r="F171" s="80">
        <v>42692</v>
      </c>
      <c r="G171" s="42"/>
      <c r="H171" s="42"/>
      <c r="I171" s="42"/>
      <c r="J171" s="42"/>
      <c r="K171" s="42"/>
      <c r="L171" s="42"/>
      <c r="M171" s="42"/>
      <c r="N171" s="42"/>
      <c r="O171" s="42">
        <v>14.9</v>
      </c>
      <c r="P171" s="42"/>
      <c r="Q171" s="42"/>
      <c r="R171" s="42"/>
      <c r="S171" s="42"/>
      <c r="T171" s="42"/>
      <c r="U171" s="42"/>
      <c r="V171" s="42"/>
      <c r="W171" s="43">
        <v>2</v>
      </c>
      <c r="X171" s="43">
        <v>2</v>
      </c>
      <c r="Y171" s="43">
        <v>0</v>
      </c>
      <c r="Z171" s="44">
        <f t="shared" si="54"/>
        <v>0</v>
      </c>
      <c r="AA171" s="45">
        <f t="shared" si="55"/>
        <v>7.8807886479591831</v>
      </c>
      <c r="AB171" s="46">
        <f t="shared" si="56"/>
        <v>1.7909955755102034</v>
      </c>
      <c r="AC171" s="45">
        <f t="shared" si="57"/>
        <v>0.56918399999999991</v>
      </c>
      <c r="AD171" s="45">
        <f t="shared" si="58"/>
        <v>0</v>
      </c>
      <c r="AE171" s="47"/>
      <c r="AF171" s="48"/>
      <c r="AG171" s="48"/>
      <c r="AH171" s="48"/>
      <c r="AI171" s="48"/>
      <c r="AJ171" s="55"/>
      <c r="AK171" s="54"/>
      <c r="AL171" s="55"/>
      <c r="AM171" s="55"/>
      <c r="AN171" s="55"/>
      <c r="AO171" s="55"/>
      <c r="AP171" s="55"/>
      <c r="AQ171" s="44"/>
      <c r="AS171" s="44"/>
    </row>
    <row r="172" spans="1:45" s="68" customFormat="1" x14ac:dyDescent="0.2">
      <c r="A172" s="63"/>
      <c r="B172" s="63"/>
      <c r="C172" s="63"/>
      <c r="D172" s="63"/>
      <c r="E172" s="63"/>
      <c r="F172" s="84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6"/>
      <c r="X172" s="66"/>
      <c r="Y172" s="66"/>
      <c r="Z172" s="67"/>
      <c r="AB172" s="69"/>
      <c r="AE172" s="70"/>
      <c r="AF172" s="71"/>
      <c r="AG172" s="71"/>
      <c r="AH172" s="71"/>
      <c r="AI172" s="71"/>
      <c r="AJ172" s="74"/>
      <c r="AK172" s="73"/>
      <c r="AL172" s="74"/>
      <c r="AM172" s="74"/>
      <c r="AN172" s="74"/>
      <c r="AO172" s="74"/>
      <c r="AP172" s="74"/>
      <c r="AQ172" s="67"/>
      <c r="AS172" s="67"/>
    </row>
    <row r="173" spans="1:45" x14ac:dyDescent="0.2">
      <c r="A173" s="39" t="s">
        <v>103</v>
      </c>
      <c r="B173" s="39" t="s">
        <v>68</v>
      </c>
      <c r="C173" s="39" t="s">
        <v>95</v>
      </c>
      <c r="D173" s="39" t="s">
        <v>86</v>
      </c>
      <c r="E173" s="39"/>
      <c r="F173" s="93">
        <v>42695</v>
      </c>
      <c r="G173" s="94"/>
      <c r="H173" s="94"/>
      <c r="I173" s="94"/>
      <c r="J173" s="94"/>
      <c r="K173" s="94"/>
      <c r="L173" s="94"/>
      <c r="M173" s="94"/>
      <c r="N173" s="94"/>
      <c r="O173" s="94">
        <v>14.9</v>
      </c>
      <c r="P173" s="94"/>
      <c r="Q173" s="94"/>
      <c r="R173" s="94"/>
      <c r="S173" s="94"/>
      <c r="T173" s="94"/>
      <c r="W173" s="4">
        <v>0</v>
      </c>
      <c r="X173" s="5">
        <v>1</v>
      </c>
      <c r="Y173" s="5">
        <v>0</v>
      </c>
      <c r="Z173" s="38">
        <f t="shared" ref="Z173:Z184" si="60">((22/7)^2*(SUM(G173^2,H173^2,I173^2,J173^2,K173^2,L173^2)))/(8*12)*0.69*0.5</f>
        <v>0</v>
      </c>
      <c r="AA173" s="60">
        <f t="shared" ref="AA173:AA184" si="61">((22/7)^2*(SUM(O173^2,P173^2,Q173^2,R173^2,S173^2)))/(8*12)*0.69*0.5</f>
        <v>7.8807886479591831</v>
      </c>
      <c r="AB173" s="17">
        <f t="shared" ref="AB173:AB184" si="62">((22/7)^2*(W173*4.52^2))/(8*10)*0.71*0.5</f>
        <v>0</v>
      </c>
      <c r="AC173" s="60">
        <f t="shared" ref="AC173:AC184" si="63">((22/7)^2*(X173*1.47^2))/(8*3)*0.64*0.5</f>
        <v>0.28459199999999996</v>
      </c>
      <c r="AD173" s="60">
        <f t="shared" ref="AD173:AD184" si="64">((22/7)^2*(Y173*0.43^2))/(8*2)*0.48*0.5</f>
        <v>0</v>
      </c>
      <c r="AE173" s="7">
        <f>AVERAGE(Z173:Z176)</f>
        <v>4.3736406887755095</v>
      </c>
      <c r="AF173" s="8">
        <f>AVERAGE(AA173:AA176)</f>
        <v>1.9701971619897958</v>
      </c>
      <c r="AG173" s="8">
        <f>AVERAGE(AB173:AB176)</f>
        <v>0.8954977877551018</v>
      </c>
      <c r="AH173" s="8">
        <f>AVERAGE(AC173:AC176)</f>
        <v>0.49803599999999992</v>
      </c>
      <c r="AI173" s="8">
        <f>AVERAGE(AD173:AD176)</f>
        <v>0</v>
      </c>
      <c r="AJ173" s="61">
        <f>SUM(AE173:AI173)</f>
        <v>7.7373716385204068</v>
      </c>
      <c r="AK173" s="62">
        <f t="shared" ref="AK173:AP173" si="65">AVERAGE(AE173:AE189)</f>
        <v>4.0385003985969377</v>
      </c>
      <c r="AL173" s="61">
        <f t="shared" si="65"/>
        <v>6.9975899314413263</v>
      </c>
      <c r="AM173" s="61">
        <f t="shared" si="65"/>
        <v>0.61565472908163255</v>
      </c>
      <c r="AN173" s="61">
        <f t="shared" si="65"/>
        <v>0.40910099999999994</v>
      </c>
      <c r="AO173" s="61">
        <f t="shared" si="65"/>
        <v>1.7122117346938776E-2</v>
      </c>
      <c r="AP173" s="61">
        <f t="shared" si="65"/>
        <v>12.077968176466836</v>
      </c>
    </row>
    <row r="174" spans="1:45" x14ac:dyDescent="0.2">
      <c r="A174" s="39" t="s">
        <v>103</v>
      </c>
      <c r="B174" s="39" t="s">
        <v>68</v>
      </c>
      <c r="C174" s="39" t="s">
        <v>96</v>
      </c>
      <c r="D174" s="39" t="s">
        <v>87</v>
      </c>
      <c r="E174" s="39"/>
      <c r="F174" s="93">
        <v>42695</v>
      </c>
      <c r="G174" s="94">
        <v>11.1</v>
      </c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W174" s="4">
        <v>0</v>
      </c>
      <c r="X174" s="5">
        <v>6</v>
      </c>
      <c r="Y174" s="5">
        <v>0</v>
      </c>
      <c r="Z174" s="38">
        <f t="shared" si="60"/>
        <v>4.3736406887755095</v>
      </c>
      <c r="AA174" s="60">
        <f t="shared" si="61"/>
        <v>0</v>
      </c>
      <c r="AB174" s="17">
        <f t="shared" si="62"/>
        <v>0</v>
      </c>
      <c r="AC174" s="60">
        <f t="shared" si="63"/>
        <v>1.7075519999999997</v>
      </c>
      <c r="AD174" s="60">
        <f t="shared" si="64"/>
        <v>0</v>
      </c>
      <c r="AE174" s="7"/>
      <c r="AF174" s="8"/>
      <c r="AG174" s="8"/>
      <c r="AH174" s="8"/>
      <c r="AI174" s="8"/>
      <c r="AJ174" s="36"/>
      <c r="AK174" s="37"/>
      <c r="AL174" s="36"/>
      <c r="AM174" s="36"/>
      <c r="AN174" s="36"/>
      <c r="AO174" s="36"/>
    </row>
    <row r="175" spans="1:45" x14ac:dyDescent="0.2">
      <c r="A175" s="39" t="s">
        <v>103</v>
      </c>
      <c r="B175" s="39" t="s">
        <v>68</v>
      </c>
      <c r="C175" s="39" t="s">
        <v>97</v>
      </c>
      <c r="D175" s="39" t="s">
        <v>88</v>
      </c>
      <c r="E175" s="39"/>
      <c r="F175" s="93">
        <v>42695</v>
      </c>
      <c r="G175" s="94">
        <v>11.1</v>
      </c>
      <c r="H175" s="94">
        <v>11.1</v>
      </c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W175" s="4">
        <v>1</v>
      </c>
      <c r="X175" s="5">
        <v>0</v>
      </c>
      <c r="Y175" s="5">
        <v>0</v>
      </c>
      <c r="Z175" s="38">
        <f t="shared" si="60"/>
        <v>8.747281377551019</v>
      </c>
      <c r="AA175" s="60">
        <f t="shared" si="61"/>
        <v>0</v>
      </c>
      <c r="AB175" s="17">
        <f t="shared" si="62"/>
        <v>0.89549778775510169</v>
      </c>
      <c r="AC175" s="60">
        <f t="shared" si="63"/>
        <v>0</v>
      </c>
      <c r="AD175" s="60">
        <f t="shared" si="64"/>
        <v>0</v>
      </c>
      <c r="AE175" s="7"/>
      <c r="AF175" s="8"/>
      <c r="AG175" s="8"/>
      <c r="AH175" s="8"/>
      <c r="AI175" s="8"/>
      <c r="AJ175" s="36"/>
      <c r="AK175" s="37"/>
      <c r="AL175" s="36"/>
      <c r="AM175" s="36"/>
      <c r="AN175" s="36"/>
      <c r="AO175" s="36"/>
    </row>
    <row r="176" spans="1:45" x14ac:dyDescent="0.2">
      <c r="A176" s="39" t="s">
        <v>103</v>
      </c>
      <c r="B176" s="39" t="s">
        <v>68</v>
      </c>
      <c r="C176" s="39" t="s">
        <v>98</v>
      </c>
      <c r="D176" s="39" t="s">
        <v>89</v>
      </c>
      <c r="E176" s="39"/>
      <c r="F176" s="93">
        <v>42695</v>
      </c>
      <c r="G176" s="94">
        <v>11.1</v>
      </c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W176" s="4">
        <v>3</v>
      </c>
      <c r="X176" s="5">
        <v>0</v>
      </c>
      <c r="Y176" s="5">
        <v>0</v>
      </c>
      <c r="Z176" s="38">
        <f t="shared" si="60"/>
        <v>4.3736406887755095</v>
      </c>
      <c r="AA176" s="60">
        <f t="shared" si="61"/>
        <v>0</v>
      </c>
      <c r="AB176" s="17">
        <f t="shared" si="62"/>
        <v>2.6864933632653054</v>
      </c>
      <c r="AC176" s="60">
        <f t="shared" si="63"/>
        <v>0</v>
      </c>
      <c r="AD176" s="60">
        <f t="shared" si="64"/>
        <v>0</v>
      </c>
      <c r="AE176" s="7"/>
      <c r="AF176" s="8"/>
      <c r="AG176" s="8"/>
      <c r="AH176" s="8"/>
      <c r="AI176" s="8"/>
      <c r="AJ176" s="36"/>
      <c r="AK176" s="37"/>
      <c r="AL176" s="36"/>
      <c r="AM176" s="36"/>
      <c r="AN176" s="36"/>
      <c r="AO176" s="36"/>
    </row>
    <row r="177" spans="1:45" s="45" customFormat="1" x14ac:dyDescent="0.2">
      <c r="A177" s="40" t="s">
        <v>103</v>
      </c>
      <c r="B177" s="40" t="s">
        <v>90</v>
      </c>
      <c r="C177" s="40" t="s">
        <v>95</v>
      </c>
      <c r="D177" s="40" t="s">
        <v>86</v>
      </c>
      <c r="E177" s="40"/>
      <c r="F177" s="95">
        <v>42695</v>
      </c>
      <c r="G177" s="96">
        <v>11.1</v>
      </c>
      <c r="H177" s="96"/>
      <c r="I177" s="96"/>
      <c r="J177" s="96"/>
      <c r="K177" s="96"/>
      <c r="L177" s="96"/>
      <c r="M177" s="96"/>
      <c r="N177" s="96"/>
      <c r="O177" s="96">
        <v>14.9</v>
      </c>
      <c r="P177" s="96"/>
      <c r="Q177" s="96"/>
      <c r="R177" s="96"/>
      <c r="S177" s="96"/>
      <c r="T177" s="96"/>
      <c r="U177" s="42"/>
      <c r="V177" s="42"/>
      <c r="W177" s="82">
        <v>0</v>
      </c>
      <c r="X177" s="97">
        <v>2</v>
      </c>
      <c r="Y177" s="97">
        <v>0</v>
      </c>
      <c r="Z177" s="44">
        <f t="shared" si="60"/>
        <v>4.3736406887755095</v>
      </c>
      <c r="AA177" s="45">
        <f t="shared" si="61"/>
        <v>7.8807886479591831</v>
      </c>
      <c r="AB177" s="46">
        <f t="shared" si="62"/>
        <v>0</v>
      </c>
      <c r="AC177" s="45">
        <f t="shared" si="63"/>
        <v>0.56918399999999991</v>
      </c>
      <c r="AD177" s="45">
        <f t="shared" si="64"/>
        <v>0</v>
      </c>
      <c r="AE177" s="47">
        <f>AVERAGE(Z177:Z180)</f>
        <v>1.0934101721938774</v>
      </c>
      <c r="AF177" s="48">
        <f>AVERAGE(AA177:AA180)</f>
        <v>5.9105914859693875</v>
      </c>
      <c r="AG177" s="48">
        <f>AVERAGE(AB177:AB180)</f>
        <v>0</v>
      </c>
      <c r="AH177" s="48">
        <f>AVERAGE(AC177:AC180)</f>
        <v>0.21344399999999997</v>
      </c>
      <c r="AI177" s="48">
        <f>AVERAGE(AD177:AD180)</f>
        <v>0</v>
      </c>
      <c r="AJ177" s="49">
        <f>SUM(AE177:AI177)</f>
        <v>7.2174456581632649</v>
      </c>
      <c r="AK177" s="50"/>
      <c r="AL177" s="49"/>
      <c r="AM177" s="49"/>
      <c r="AN177" s="49"/>
      <c r="AO177" s="49"/>
      <c r="AP177" s="55"/>
      <c r="AQ177" s="44"/>
      <c r="AS177" s="44"/>
    </row>
    <row r="178" spans="1:45" s="45" customFormat="1" x14ac:dyDescent="0.2">
      <c r="A178" s="40" t="s">
        <v>103</v>
      </c>
      <c r="B178" s="40" t="s">
        <v>90</v>
      </c>
      <c r="C178" s="40" t="s">
        <v>96</v>
      </c>
      <c r="D178" s="40" t="s">
        <v>87</v>
      </c>
      <c r="E178" s="40"/>
      <c r="F178" s="95">
        <v>42695</v>
      </c>
      <c r="G178" s="96"/>
      <c r="H178" s="96"/>
      <c r="I178" s="96"/>
      <c r="J178" s="96"/>
      <c r="K178" s="96"/>
      <c r="L178" s="96"/>
      <c r="M178" s="96"/>
      <c r="N178" s="96"/>
      <c r="O178" s="96">
        <v>14.9</v>
      </c>
      <c r="P178" s="96"/>
      <c r="Q178" s="96"/>
      <c r="R178" s="96"/>
      <c r="S178" s="96"/>
      <c r="T178" s="96"/>
      <c r="U178" s="42"/>
      <c r="V178" s="42"/>
      <c r="W178" s="82">
        <v>0</v>
      </c>
      <c r="X178" s="97">
        <v>1</v>
      </c>
      <c r="Y178" s="97">
        <v>0</v>
      </c>
      <c r="Z178" s="44">
        <f t="shared" si="60"/>
        <v>0</v>
      </c>
      <c r="AA178" s="45">
        <f t="shared" si="61"/>
        <v>7.8807886479591831</v>
      </c>
      <c r="AB178" s="46">
        <f t="shared" si="62"/>
        <v>0</v>
      </c>
      <c r="AC178" s="45">
        <f t="shared" si="63"/>
        <v>0.28459199999999996</v>
      </c>
      <c r="AD178" s="45">
        <f t="shared" si="64"/>
        <v>0</v>
      </c>
      <c r="AE178" s="54"/>
      <c r="AF178" s="55"/>
      <c r="AG178" s="55"/>
      <c r="AH178" s="55"/>
      <c r="AI178" s="55"/>
      <c r="AJ178" s="53"/>
      <c r="AK178" s="54"/>
      <c r="AL178" s="53"/>
      <c r="AM178" s="53"/>
      <c r="AN178" s="53"/>
      <c r="AO178" s="53"/>
      <c r="AP178" s="55"/>
      <c r="AQ178" s="44"/>
      <c r="AS178" s="44"/>
    </row>
    <row r="179" spans="1:45" s="45" customFormat="1" x14ac:dyDescent="0.2">
      <c r="A179" s="40" t="s">
        <v>103</v>
      </c>
      <c r="B179" s="40" t="s">
        <v>90</v>
      </c>
      <c r="C179" s="40" t="s">
        <v>97</v>
      </c>
      <c r="D179" s="40" t="s">
        <v>88</v>
      </c>
      <c r="E179" s="40"/>
      <c r="F179" s="95">
        <v>42695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42"/>
      <c r="V179" s="42"/>
      <c r="W179" s="82"/>
      <c r="X179" s="97"/>
      <c r="Y179" s="97"/>
      <c r="Z179" s="44">
        <f t="shared" si="60"/>
        <v>0</v>
      </c>
      <c r="AA179" s="45">
        <f t="shared" si="61"/>
        <v>0</v>
      </c>
      <c r="AB179" s="46">
        <f t="shared" si="62"/>
        <v>0</v>
      </c>
      <c r="AC179" s="45">
        <f t="shared" si="63"/>
        <v>0</v>
      </c>
      <c r="AD179" s="45">
        <f t="shared" si="64"/>
        <v>0</v>
      </c>
      <c r="AE179" s="54"/>
      <c r="AF179" s="55"/>
      <c r="AG179" s="55"/>
      <c r="AH179" s="55"/>
      <c r="AI179" s="55"/>
      <c r="AJ179" s="53"/>
      <c r="AK179" s="54"/>
      <c r="AL179" s="53"/>
      <c r="AM179" s="53"/>
      <c r="AN179" s="53"/>
      <c r="AO179" s="53"/>
      <c r="AP179" s="55"/>
      <c r="AQ179" s="44"/>
      <c r="AS179" s="44"/>
    </row>
    <row r="180" spans="1:45" s="45" customFormat="1" x14ac:dyDescent="0.2">
      <c r="A180" s="40" t="s">
        <v>103</v>
      </c>
      <c r="B180" s="40" t="s">
        <v>90</v>
      </c>
      <c r="C180" s="40" t="s">
        <v>98</v>
      </c>
      <c r="D180" s="40" t="s">
        <v>89</v>
      </c>
      <c r="E180" s="40"/>
      <c r="F180" s="95">
        <v>42695</v>
      </c>
      <c r="G180" s="96"/>
      <c r="H180" s="96"/>
      <c r="I180" s="96"/>
      <c r="J180" s="96"/>
      <c r="K180" s="96"/>
      <c r="L180" s="96"/>
      <c r="M180" s="96"/>
      <c r="N180" s="96"/>
      <c r="O180" s="96">
        <v>14.9</v>
      </c>
      <c r="P180" s="96"/>
      <c r="Q180" s="96"/>
      <c r="R180" s="96"/>
      <c r="S180" s="96"/>
      <c r="T180" s="96"/>
      <c r="U180" s="42"/>
      <c r="V180" s="42"/>
      <c r="W180" s="82"/>
      <c r="X180" s="97"/>
      <c r="Y180" s="97"/>
      <c r="Z180" s="44">
        <f t="shared" si="60"/>
        <v>0</v>
      </c>
      <c r="AA180" s="45">
        <f t="shared" si="61"/>
        <v>7.8807886479591831</v>
      </c>
      <c r="AB180" s="46">
        <f t="shared" si="62"/>
        <v>0</v>
      </c>
      <c r="AC180" s="45">
        <f t="shared" si="63"/>
        <v>0</v>
      </c>
      <c r="AD180" s="45">
        <f t="shared" si="64"/>
        <v>0</v>
      </c>
      <c r="AE180" s="54"/>
      <c r="AF180" s="55"/>
      <c r="AG180" s="55"/>
      <c r="AH180" s="55"/>
      <c r="AI180" s="55"/>
      <c r="AJ180" s="53"/>
      <c r="AK180" s="54"/>
      <c r="AL180" s="53"/>
      <c r="AM180" s="53"/>
      <c r="AN180" s="53"/>
      <c r="AO180" s="53"/>
      <c r="AP180" s="55"/>
      <c r="AQ180" s="44"/>
      <c r="AS180" s="44"/>
    </row>
    <row r="181" spans="1:45" x14ac:dyDescent="0.2">
      <c r="A181" s="39" t="s">
        <v>103</v>
      </c>
      <c r="B181" s="39" t="s">
        <v>80</v>
      </c>
      <c r="C181" s="39" t="s">
        <v>95</v>
      </c>
      <c r="D181" s="39" t="s">
        <v>86</v>
      </c>
      <c r="E181" s="39"/>
      <c r="F181" s="93">
        <v>42695</v>
      </c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W181" s="4">
        <v>0</v>
      </c>
      <c r="X181" s="5">
        <v>4</v>
      </c>
      <c r="Y181" s="5">
        <v>0</v>
      </c>
      <c r="Z181" s="38">
        <f t="shared" si="60"/>
        <v>0</v>
      </c>
      <c r="AA181" s="60">
        <f t="shared" si="61"/>
        <v>0</v>
      </c>
      <c r="AB181" s="17">
        <f t="shared" si="62"/>
        <v>0</v>
      </c>
      <c r="AC181" s="60">
        <f t="shared" si="63"/>
        <v>1.1383679999999998</v>
      </c>
      <c r="AD181" s="60">
        <f t="shared" si="64"/>
        <v>0</v>
      </c>
      <c r="AE181" s="7">
        <f>AVERAGE(Z181:Z184)</f>
        <v>4.3736406887755095</v>
      </c>
      <c r="AF181" s="8">
        <f>AVERAGE(AA181:AA184)</f>
        <v>5.9105914859693884</v>
      </c>
      <c r="AG181" s="8">
        <f>AVERAGE(AB181:AB184)</f>
        <v>1.5671211285714282</v>
      </c>
      <c r="AH181" s="8">
        <f>AVERAGE(AC181:AC184)</f>
        <v>0.28459199999999996</v>
      </c>
      <c r="AI181" s="8">
        <f>AVERAGE(AD181:AD184)</f>
        <v>0</v>
      </c>
      <c r="AJ181" s="61">
        <f>SUM(AE181:AI181)</f>
        <v>12.135945303316324</v>
      </c>
      <c r="AK181" s="62"/>
      <c r="AL181" s="61"/>
      <c r="AM181" s="61"/>
      <c r="AN181" s="61"/>
      <c r="AO181" s="61"/>
    </row>
    <row r="182" spans="1:45" x14ac:dyDescent="0.2">
      <c r="A182" s="39" t="s">
        <v>103</v>
      </c>
      <c r="B182" s="39" t="s">
        <v>80</v>
      </c>
      <c r="C182" s="39" t="s">
        <v>96</v>
      </c>
      <c r="D182" s="39" t="s">
        <v>87</v>
      </c>
      <c r="E182" s="39"/>
      <c r="F182" s="93">
        <v>42695</v>
      </c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W182" s="4">
        <v>0</v>
      </c>
      <c r="X182" s="5">
        <v>0</v>
      </c>
      <c r="Y182" s="5">
        <v>0</v>
      </c>
      <c r="Z182" s="38">
        <f t="shared" si="60"/>
        <v>0</v>
      </c>
      <c r="AA182" s="60">
        <f t="shared" si="61"/>
        <v>0</v>
      </c>
      <c r="AB182" s="17">
        <f t="shared" si="62"/>
        <v>0</v>
      </c>
      <c r="AC182" s="60">
        <f t="shared" si="63"/>
        <v>0</v>
      </c>
      <c r="AD182" s="60">
        <f t="shared" si="64"/>
        <v>0</v>
      </c>
      <c r="AE182" s="7"/>
      <c r="AF182" s="8"/>
      <c r="AG182" s="8"/>
      <c r="AH182" s="8"/>
      <c r="AI182" s="8"/>
      <c r="AJ182" s="36"/>
      <c r="AK182" s="37"/>
      <c r="AL182" s="36"/>
      <c r="AM182" s="36"/>
      <c r="AN182" s="36"/>
      <c r="AO182" s="36"/>
    </row>
    <row r="183" spans="1:45" x14ac:dyDescent="0.2">
      <c r="A183" s="39" t="s">
        <v>103</v>
      </c>
      <c r="B183" s="39" t="s">
        <v>80</v>
      </c>
      <c r="C183" s="39" t="s">
        <v>97</v>
      </c>
      <c r="D183" s="39" t="s">
        <v>88</v>
      </c>
      <c r="E183" s="39"/>
      <c r="F183" s="93">
        <v>42695</v>
      </c>
      <c r="G183" s="94"/>
      <c r="H183" s="94"/>
      <c r="I183" s="94"/>
      <c r="J183" s="94"/>
      <c r="K183" s="94"/>
      <c r="L183" s="94"/>
      <c r="M183" s="94"/>
      <c r="N183" s="94"/>
      <c r="O183" s="94">
        <v>14.9</v>
      </c>
      <c r="P183" s="94">
        <v>14.9</v>
      </c>
      <c r="Q183" s="94">
        <v>14.9</v>
      </c>
      <c r="R183" s="94"/>
      <c r="S183" s="94"/>
      <c r="T183" s="94"/>
      <c r="W183" s="4">
        <v>5</v>
      </c>
      <c r="X183" s="5">
        <v>0</v>
      </c>
      <c r="Y183" s="5">
        <v>0</v>
      </c>
      <c r="Z183" s="38">
        <f t="shared" si="60"/>
        <v>0</v>
      </c>
      <c r="AA183" s="60">
        <f t="shared" si="61"/>
        <v>23.642365943877554</v>
      </c>
      <c r="AB183" s="17">
        <f t="shared" si="62"/>
        <v>4.477488938775509</v>
      </c>
      <c r="AC183" s="60">
        <f t="shared" si="63"/>
        <v>0</v>
      </c>
      <c r="AD183" s="60">
        <f t="shared" si="64"/>
        <v>0</v>
      </c>
      <c r="AE183" s="7"/>
      <c r="AF183" s="8"/>
      <c r="AG183" s="8"/>
      <c r="AH183" s="8"/>
      <c r="AI183" s="8"/>
      <c r="AJ183" s="36"/>
      <c r="AK183" s="37"/>
      <c r="AL183" s="36"/>
      <c r="AM183" s="36"/>
      <c r="AN183" s="36"/>
      <c r="AO183" s="36"/>
    </row>
    <row r="184" spans="1:45" x14ac:dyDescent="0.2">
      <c r="A184" s="39" t="s">
        <v>103</v>
      </c>
      <c r="B184" s="39" t="s">
        <v>80</v>
      </c>
      <c r="C184" s="39" t="s">
        <v>98</v>
      </c>
      <c r="D184" s="39" t="s">
        <v>89</v>
      </c>
      <c r="E184" s="39"/>
      <c r="F184" s="93">
        <v>42695</v>
      </c>
      <c r="G184" s="94">
        <v>11.1</v>
      </c>
      <c r="H184" s="94">
        <v>11.1</v>
      </c>
      <c r="I184" s="94">
        <v>11.1</v>
      </c>
      <c r="J184" s="94">
        <v>11.1</v>
      </c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W184" s="4">
        <v>2</v>
      </c>
      <c r="X184" s="5">
        <v>0</v>
      </c>
      <c r="Y184" s="5">
        <v>0</v>
      </c>
      <c r="Z184" s="38">
        <f t="shared" si="60"/>
        <v>17.494562755102038</v>
      </c>
      <c r="AA184" s="60">
        <f t="shared" si="61"/>
        <v>0</v>
      </c>
      <c r="AB184" s="17">
        <f t="shared" si="62"/>
        <v>1.7909955755102034</v>
      </c>
      <c r="AC184" s="60">
        <f t="shared" si="63"/>
        <v>0</v>
      </c>
      <c r="AD184" s="60">
        <f t="shared" si="64"/>
        <v>0</v>
      </c>
      <c r="AE184" s="7"/>
      <c r="AF184" s="8"/>
      <c r="AG184" s="8"/>
      <c r="AH184" s="8"/>
      <c r="AI184" s="8"/>
      <c r="AJ184" s="36"/>
      <c r="AK184" s="37"/>
      <c r="AL184" s="36"/>
      <c r="AM184" s="36"/>
      <c r="AN184" s="36"/>
      <c r="AO184" s="36"/>
    </row>
    <row r="185" spans="1:45" ht="15" x14ac:dyDescent="0.25">
      <c r="A185" s="39"/>
      <c r="B185" s="39"/>
      <c r="C185" s="98"/>
      <c r="D185" s="39"/>
      <c r="E185" s="39"/>
      <c r="F185" s="93"/>
      <c r="G185" s="99"/>
      <c r="H185" s="99"/>
      <c r="J185" s="99"/>
      <c r="K185" s="99"/>
      <c r="L185" s="99"/>
      <c r="M185" s="99"/>
      <c r="N185" s="99"/>
      <c r="O185" s="94"/>
      <c r="Q185" s="99"/>
      <c r="R185" s="99"/>
      <c r="S185" s="99"/>
      <c r="T185" s="99"/>
      <c r="U185" s="100"/>
      <c r="W185" s="101"/>
      <c r="X185" s="101"/>
      <c r="Z185" s="59">
        <f>((22/7)^2*(SUM(G185^2,H185^2,I185^2,J185^2,K185^2,L185^2)))/(8*12)*0.69*0.5</f>
        <v>0</v>
      </c>
      <c r="AA185" s="60">
        <f>((22/7)^2*(SUM(O185^2,P185^2,Q185^2,R185^2,S185^2)))/(8*12)*0.69*0.5</f>
        <v>0</v>
      </c>
      <c r="AB185" s="17">
        <f>((22/7)^2*(W185*4.52^2))/(8*10)*0.71*0.5</f>
        <v>0</v>
      </c>
      <c r="AC185" s="60">
        <f>((22/7)^2*(X185*1.47^2))/(8*3)*0.64*0.5</f>
        <v>0</v>
      </c>
      <c r="AD185" s="60">
        <f>((22/7)^2*(Y185*0.43^2))/(8*2)*0.48*0.5</f>
        <v>0</v>
      </c>
      <c r="AJ185" s="36"/>
      <c r="AK185" s="37"/>
      <c r="AL185" s="36"/>
      <c r="AM185" s="36"/>
      <c r="AN185" s="36"/>
      <c r="AO185" s="36"/>
    </row>
    <row r="186" spans="1:45" ht="15" x14ac:dyDescent="0.25">
      <c r="A186" s="39"/>
      <c r="B186" s="39"/>
      <c r="C186" s="98"/>
      <c r="D186" s="39"/>
      <c r="E186" s="39"/>
      <c r="F186" s="93"/>
      <c r="G186" s="99"/>
      <c r="H186" s="99"/>
      <c r="J186" s="99"/>
      <c r="K186" s="99"/>
      <c r="L186" s="99"/>
      <c r="M186" s="99"/>
      <c r="N186" s="99"/>
      <c r="O186" s="99"/>
      <c r="P186" s="94"/>
      <c r="Q186" s="99"/>
      <c r="R186" s="99"/>
      <c r="S186" s="99"/>
      <c r="T186" s="99"/>
      <c r="U186" s="100"/>
      <c r="W186" s="101"/>
      <c r="X186" s="101"/>
      <c r="Z186" s="59">
        <f>((22/7)^2*(SUM(G186^2,H186^2,I186^2,J186^2,K186^2,L186^2)))/(8*12)*0.69*0.5</f>
        <v>0</v>
      </c>
      <c r="AA186" s="60">
        <f>((22/7)^2*(SUM(O186^2,P186^2,Q186^2,R186^2,S186^2)))/(8*12)*0.69*0.5</f>
        <v>0</v>
      </c>
      <c r="AB186" s="17">
        <f>((22/7)^2*(W186*4.52^2))/(8*10)*0.71*0.5</f>
        <v>0</v>
      </c>
      <c r="AC186" s="60">
        <f>((22/7)^2*(X186*1.47^2))/(8*3)*0.64*0.5</f>
        <v>0</v>
      </c>
      <c r="AD186" s="60">
        <f>((22/7)^2*(Y186*0.43^2))/(8*2)*0.48*0.5</f>
        <v>0</v>
      </c>
      <c r="AJ186" s="36"/>
      <c r="AK186" s="37"/>
      <c r="AL186" s="36"/>
      <c r="AM186" s="36"/>
      <c r="AN186" s="36"/>
      <c r="AO186" s="36"/>
    </row>
    <row r="187" spans="1:45" ht="15" x14ac:dyDescent="0.25">
      <c r="A187" s="39"/>
      <c r="B187" s="39"/>
      <c r="C187" s="98"/>
      <c r="D187" s="39"/>
      <c r="E187" s="39"/>
      <c r="F187" s="93"/>
      <c r="G187" s="99"/>
      <c r="H187" s="99"/>
      <c r="J187" s="99"/>
      <c r="K187" s="99"/>
      <c r="L187" s="99"/>
      <c r="M187" s="99"/>
      <c r="N187" s="99"/>
      <c r="O187" s="99"/>
      <c r="P187" s="94"/>
      <c r="Q187" s="99"/>
      <c r="R187" s="99"/>
      <c r="S187" s="99"/>
      <c r="T187" s="99"/>
      <c r="U187" s="100"/>
      <c r="W187" s="101"/>
      <c r="X187" s="101"/>
      <c r="Z187" s="59">
        <f>((22/7)^2*(SUM(G187^2,H187^2,I187^2,J187^2,K187^2,L187^2)))/(8*12)*0.69*0.5</f>
        <v>0</v>
      </c>
      <c r="AA187" s="60">
        <f>((22/7)^2*(SUM(O187^2,P187^2,Q187^2,R187^2,S187^2)))/(8*12)*0.69*0.5</f>
        <v>0</v>
      </c>
      <c r="AB187" s="17">
        <f>((22/7)^2*(W187*4.52^2))/(8*10)*0.71*0.5</f>
        <v>0</v>
      </c>
      <c r="AC187" s="60">
        <f>((22/7)^2*(X187*1.47^2))/(8*3)*0.64*0.5</f>
        <v>0</v>
      </c>
      <c r="AD187" s="60">
        <f>((22/7)^2*(Y187*0.43^2))/(8*2)*0.48*0.5</f>
        <v>0</v>
      </c>
      <c r="AJ187" s="36"/>
      <c r="AK187" s="37"/>
      <c r="AL187" s="36"/>
      <c r="AM187" s="36"/>
      <c r="AN187" s="36"/>
      <c r="AO187" s="36"/>
    </row>
    <row r="188" spans="1:45" s="68" customFormat="1" ht="15" x14ac:dyDescent="0.25">
      <c r="A188" s="63"/>
      <c r="B188" s="63"/>
      <c r="C188" s="63"/>
      <c r="D188" s="63"/>
      <c r="E188" s="63"/>
      <c r="F188" s="102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4"/>
      <c r="V188" s="103"/>
      <c r="W188" s="105"/>
      <c r="X188" s="105"/>
      <c r="Y188" s="66"/>
      <c r="Z188" s="67"/>
      <c r="AE188" s="73"/>
      <c r="AF188" s="74"/>
      <c r="AG188" s="74"/>
      <c r="AH188" s="74"/>
      <c r="AI188" s="74"/>
      <c r="AJ188" s="74"/>
      <c r="AK188" s="73"/>
      <c r="AL188" s="74"/>
      <c r="AM188" s="74"/>
      <c r="AN188" s="74"/>
      <c r="AO188" s="74"/>
      <c r="AP188" s="74"/>
      <c r="AQ188" s="67"/>
      <c r="AS188" s="67"/>
    </row>
    <row r="189" spans="1:45" x14ac:dyDescent="0.2">
      <c r="A189" s="39" t="s">
        <v>81</v>
      </c>
      <c r="B189" s="39" t="s">
        <v>90</v>
      </c>
      <c r="C189" s="39" t="s">
        <v>71</v>
      </c>
      <c r="D189" s="39" t="s">
        <v>86</v>
      </c>
      <c r="E189" s="39"/>
      <c r="F189" s="56">
        <v>42956</v>
      </c>
      <c r="G189" s="57">
        <v>12.3</v>
      </c>
      <c r="W189" s="58">
        <v>0</v>
      </c>
      <c r="X189" s="58">
        <v>4</v>
      </c>
      <c r="Y189" s="58">
        <v>1</v>
      </c>
      <c r="Z189" s="59">
        <f>((22/7)^2*(SUM(G189^2,H189^2,I189^2,J189^2,K189^2,L189^2)))/(8*12)*0.69*0.5</f>
        <v>5.3704090561224493</v>
      </c>
      <c r="AA189" s="60">
        <f>((22/7)^2*(SUM(O189^2,P189^2,Q189^2,R189^2,S189^2)))/(8*12)*0.69*0.5</f>
        <v>0</v>
      </c>
      <c r="AB189" s="17">
        <f>((22/7)^2*(W189*4.52^2))/(8*10)*0.71*0.5</f>
        <v>0</v>
      </c>
      <c r="AC189" s="60">
        <f>((22/7)^2*(X189*1.47^2))/(8*3)*0.64*0.5</f>
        <v>1.1383679999999998</v>
      </c>
      <c r="AD189" s="60">
        <f>((22/7)^2*(Y189*0.43^2))/(8*2)*0.48*0.5</f>
        <v>2.7395387755102037E-2</v>
      </c>
      <c r="AE189" s="7">
        <f>AVERAGE(Z189:Z192)</f>
        <v>6.3133100446428561</v>
      </c>
      <c r="AF189" s="8">
        <f>AVERAGE(AA189:AA192)</f>
        <v>14.198979591836734</v>
      </c>
      <c r="AG189" s="8">
        <f>AVERAGE(AB189:AB192)</f>
        <v>0</v>
      </c>
      <c r="AH189" s="8">
        <f>AVERAGE(AC189:AC192)</f>
        <v>0.6403319999999999</v>
      </c>
      <c r="AI189" s="8">
        <f>AVERAGE(AD189:AD192)</f>
        <v>6.8488469387755102E-2</v>
      </c>
      <c r="AJ189" s="61">
        <f>SUM(AE189:AI189)</f>
        <v>21.221110105867346</v>
      </c>
      <c r="AK189" s="62"/>
      <c r="AL189" s="61"/>
      <c r="AM189" s="61"/>
      <c r="AN189" s="61"/>
      <c r="AO189" s="61"/>
    </row>
    <row r="190" spans="1:45" x14ac:dyDescent="0.2">
      <c r="A190" s="39" t="s">
        <v>81</v>
      </c>
      <c r="B190" s="39" t="s">
        <v>90</v>
      </c>
      <c r="C190" s="39" t="s">
        <v>71</v>
      </c>
      <c r="D190" s="39" t="s">
        <v>87</v>
      </c>
      <c r="E190" s="39"/>
      <c r="F190" s="56">
        <v>42956</v>
      </c>
      <c r="W190" s="58">
        <v>0</v>
      </c>
      <c r="X190" s="58">
        <v>1</v>
      </c>
      <c r="Y190" s="58">
        <v>2</v>
      </c>
      <c r="Z190" s="59">
        <f>((22/7)^2*(SUM(G190^2,H190^2,I190^2,J190^2,K190^2,L190^2)))/(8*12)*0.69*0.5</f>
        <v>0</v>
      </c>
      <c r="AA190" s="60">
        <f>((22/7)^2*(SUM(O190^2,P190^2,Q190^2,R190^2,S190^2)))/(8*12)*0.69*0.5</f>
        <v>0</v>
      </c>
      <c r="AB190" s="17">
        <f>((22/7)^2*(W190*4.52^2))/(8*10)*0.71*0.5</f>
        <v>0</v>
      </c>
      <c r="AC190" s="60">
        <f>((22/7)^2*(X190*1.47^2))/(8*3)*0.64*0.5</f>
        <v>0.28459199999999996</v>
      </c>
      <c r="AD190" s="60">
        <f>((22/7)^2*(Y190*0.43^2))/(8*2)*0.48*0.5</f>
        <v>5.4790775510204073E-2</v>
      </c>
      <c r="AE190" s="7"/>
      <c r="AF190" s="8"/>
      <c r="AG190" s="8"/>
      <c r="AH190" s="8"/>
      <c r="AI190" s="8"/>
      <c r="AJ190" s="36"/>
      <c r="AK190" s="37"/>
      <c r="AL190" s="36"/>
      <c r="AM190" s="36"/>
      <c r="AN190" s="36"/>
      <c r="AO190" s="36"/>
    </row>
    <row r="191" spans="1:45" x14ac:dyDescent="0.2">
      <c r="A191" s="39" t="s">
        <v>81</v>
      </c>
      <c r="B191" s="39" t="s">
        <v>90</v>
      </c>
      <c r="C191" s="39" t="s">
        <v>71</v>
      </c>
      <c r="D191" s="39" t="s">
        <v>88</v>
      </c>
      <c r="E191" s="39"/>
      <c r="F191" s="56">
        <v>42956</v>
      </c>
      <c r="G191" s="57">
        <v>9.4</v>
      </c>
      <c r="W191" s="58">
        <v>0</v>
      </c>
      <c r="X191" s="58">
        <v>2</v>
      </c>
      <c r="Y191" s="58">
        <v>2</v>
      </c>
      <c r="Z191" s="59">
        <f>((22/7)^2*(SUM(G191^2,H191^2,I191^2,J191^2,K191^2,L191^2)))/(8*12)*0.69*0.5</f>
        <v>3.1365545918367346</v>
      </c>
      <c r="AA191" s="60">
        <f>((22/7)^2*(SUM(O191^2,P191^2,Q191^2,R191^2,S191^2)))/(8*12)*0.69*0.5</f>
        <v>0</v>
      </c>
      <c r="AB191" s="17">
        <f>((22/7)^2*(W191*4.52^2))/(8*10)*0.71*0.5</f>
        <v>0</v>
      </c>
      <c r="AC191" s="60">
        <f>((22/7)^2*(X191*1.47^2))/(8*3)*0.64*0.5</f>
        <v>0.56918399999999991</v>
      </c>
      <c r="AD191" s="60">
        <f>((22/7)^2*(Y191*0.43^2))/(8*2)*0.48*0.5</f>
        <v>5.4790775510204073E-2</v>
      </c>
      <c r="AE191" s="7"/>
      <c r="AF191" s="8"/>
      <c r="AG191" s="8"/>
      <c r="AH191" s="8"/>
      <c r="AI191" s="8"/>
      <c r="AJ191" s="36"/>
      <c r="AK191" s="37"/>
      <c r="AL191" s="36"/>
      <c r="AM191" s="36"/>
      <c r="AN191" s="36"/>
      <c r="AO191" s="36"/>
    </row>
    <row r="192" spans="1:45" x14ac:dyDescent="0.2">
      <c r="A192" s="39" t="s">
        <v>81</v>
      </c>
      <c r="B192" s="39" t="s">
        <v>90</v>
      </c>
      <c r="C192" s="39" t="s">
        <v>71</v>
      </c>
      <c r="D192" s="39" t="s">
        <v>89</v>
      </c>
      <c r="E192" s="39"/>
      <c r="F192" s="56">
        <v>42956</v>
      </c>
      <c r="G192" s="57">
        <v>13</v>
      </c>
      <c r="H192" s="57">
        <v>17.399999999999999</v>
      </c>
      <c r="O192" s="57">
        <v>40</v>
      </c>
      <c r="W192" s="58">
        <v>0</v>
      </c>
      <c r="X192" s="58">
        <v>2</v>
      </c>
      <c r="Y192" s="58">
        <v>5</v>
      </c>
      <c r="Z192" s="59">
        <f>((22/7)^2*(SUM(G192^2,H192^2,I192^2,J192^2,K192^2,L192^2)))/(8*12)*0.69*0.5</f>
        <v>16.746276530612239</v>
      </c>
      <c r="AA192" s="60">
        <f>((22/7)^2*(SUM(O192^2,P192^2,Q192^2,R192^2,S192^2)))/(8*12)*0.69*0.5</f>
        <v>56.795918367346935</v>
      </c>
      <c r="AB192" s="17">
        <f>((22/7)^2*(W192*4.52^2))/(8*10)*0.71*0.5</f>
        <v>0</v>
      </c>
      <c r="AC192" s="60">
        <f>((22/7)^2*(X192*1.47^2))/(8*3)*0.64*0.5</f>
        <v>0.56918399999999991</v>
      </c>
      <c r="AD192" s="60">
        <f>((22/7)^2*(Y192*0.43^2))/(8*2)*0.48*0.5</f>
        <v>0.13697693877551018</v>
      </c>
      <c r="AE192" s="7"/>
      <c r="AF192" s="8"/>
      <c r="AG192" s="8"/>
      <c r="AH192" s="8"/>
      <c r="AI192" s="8"/>
      <c r="AJ192" s="36"/>
      <c r="AK192" s="37"/>
      <c r="AL192" s="36"/>
      <c r="AM192" s="36"/>
      <c r="AN192" s="36"/>
      <c r="AO192" s="36"/>
    </row>
    <row r="193" spans="1:45" s="68" customFormat="1" x14ac:dyDescent="0.2">
      <c r="A193" s="63"/>
      <c r="B193" s="63"/>
      <c r="C193" s="63"/>
      <c r="D193" s="63"/>
      <c r="E193" s="63"/>
      <c r="F193" s="64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6"/>
      <c r="X193" s="66"/>
      <c r="Y193" s="66"/>
      <c r="Z193" s="67"/>
      <c r="AB193" s="69"/>
      <c r="AE193" s="70"/>
      <c r="AF193" s="71"/>
      <c r="AG193" s="71"/>
      <c r="AH193" s="71"/>
      <c r="AI193" s="71"/>
      <c r="AJ193" s="72"/>
      <c r="AK193" s="73"/>
      <c r="AL193" s="72"/>
      <c r="AM193" s="72"/>
      <c r="AN193" s="72"/>
      <c r="AO193" s="72"/>
      <c r="AP193" s="74"/>
      <c r="AQ193" s="67"/>
      <c r="AS193" s="67"/>
    </row>
    <row r="194" spans="1:45" s="45" customFormat="1" x14ac:dyDescent="0.2">
      <c r="A194" s="40" t="s">
        <v>81</v>
      </c>
      <c r="B194" s="40" t="s">
        <v>80</v>
      </c>
      <c r="C194" s="40" t="s">
        <v>71</v>
      </c>
      <c r="D194" s="40" t="s">
        <v>86</v>
      </c>
      <c r="E194" s="40"/>
      <c r="F194" s="41">
        <v>42958</v>
      </c>
      <c r="G194" s="42"/>
      <c r="H194" s="42"/>
      <c r="I194" s="42"/>
      <c r="J194" s="42"/>
      <c r="K194" s="42"/>
      <c r="L194" s="42"/>
      <c r="M194" s="42"/>
      <c r="N194" s="42"/>
      <c r="O194" s="42">
        <v>12.3</v>
      </c>
      <c r="P194" s="42"/>
      <c r="Q194" s="42"/>
      <c r="R194" s="42"/>
      <c r="S194" s="42"/>
      <c r="T194" s="42"/>
      <c r="U194" s="42"/>
      <c r="V194" s="42"/>
      <c r="W194" s="43">
        <v>0</v>
      </c>
      <c r="X194" s="43">
        <v>5</v>
      </c>
      <c r="Y194" s="43">
        <v>1</v>
      </c>
      <c r="Z194" s="44">
        <f t="shared" ref="Z194:Z209" si="66">((22/7)^2*(SUM(G194^2,H194^2,I194^2,J194^2,K194^2,L194^2)))/(8*12)*0.69*0.5</f>
        <v>0</v>
      </c>
      <c r="AA194" s="45">
        <f t="shared" ref="AA194:AA209" si="67">((22/7)^2*(SUM(O194^2,P194^2,Q194^2,R194^2,S194^2)))/(8*12)*0.69*0.5</f>
        <v>5.3704090561224493</v>
      </c>
      <c r="AB194" s="46">
        <f t="shared" ref="AB194:AB209" si="68">((22/7)^2*(W194*4.52^2))/(8*10)*0.71*0.5</f>
        <v>0</v>
      </c>
      <c r="AC194" s="45">
        <f t="shared" ref="AC194:AC209" si="69">((22/7)^2*(X194*1.47^2))/(8*3)*0.64*0.5</f>
        <v>1.4229599999999996</v>
      </c>
      <c r="AD194" s="45">
        <f t="shared" ref="AD194:AD209" si="70">((22/7)^2*(Y194*0.43^2))/(8*2)*0.48*0.5</f>
        <v>2.7395387755102037E-2</v>
      </c>
      <c r="AE194" s="47">
        <f>AVERAGE(Z194:Z197)</f>
        <v>4.9526928252551015</v>
      </c>
      <c r="AF194" s="48">
        <f>AVERAGE(AA194:AA197)</f>
        <v>1.3426022640306123</v>
      </c>
      <c r="AG194" s="48">
        <f>AVERAGE(AB194:AB197)</f>
        <v>0.89549778775510169</v>
      </c>
      <c r="AH194" s="48">
        <f>AVERAGE(AC194:AC197)</f>
        <v>1.1383679999999998</v>
      </c>
      <c r="AI194" s="48">
        <f>AVERAGE(AD194:AD197)</f>
        <v>2.7395387755102037E-2</v>
      </c>
      <c r="AJ194" s="49">
        <f>SUM(AE194:AI194)</f>
        <v>8.356556264795918</v>
      </c>
      <c r="AK194" s="50">
        <f t="shared" ref="AK194:AP194" si="71">AVERAGE(AE194:AE206)</f>
        <v>5.8028345424107144</v>
      </c>
      <c r="AL194" s="49">
        <f t="shared" si="71"/>
        <v>0.97682323820153061</v>
      </c>
      <c r="AM194" s="49">
        <f t="shared" si="71"/>
        <v>1.0074350112244894</v>
      </c>
      <c r="AN194" s="49">
        <f t="shared" si="71"/>
        <v>1.1027939999999998</v>
      </c>
      <c r="AO194" s="49">
        <f t="shared" si="71"/>
        <v>4.9654140306122439E-2</v>
      </c>
      <c r="AP194" s="49">
        <f t="shared" si="71"/>
        <v>8.9395409321428563</v>
      </c>
      <c r="AQ194" s="44"/>
      <c r="AS194" s="44"/>
    </row>
    <row r="195" spans="1:45" s="45" customFormat="1" x14ac:dyDescent="0.2">
      <c r="A195" s="40" t="s">
        <v>81</v>
      </c>
      <c r="B195" s="40" t="s">
        <v>80</v>
      </c>
      <c r="C195" s="40" t="s">
        <v>71</v>
      </c>
      <c r="D195" s="40" t="s">
        <v>87</v>
      </c>
      <c r="E195" s="40"/>
      <c r="F195" s="41">
        <v>42958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3">
        <v>0</v>
      </c>
      <c r="X195" s="43">
        <v>1</v>
      </c>
      <c r="Y195" s="43">
        <v>0</v>
      </c>
      <c r="Z195" s="44">
        <f t="shared" si="66"/>
        <v>0</v>
      </c>
      <c r="AA195" s="45">
        <f t="shared" si="67"/>
        <v>0</v>
      </c>
      <c r="AB195" s="46">
        <f t="shared" si="68"/>
        <v>0</v>
      </c>
      <c r="AC195" s="45">
        <f t="shared" si="69"/>
        <v>0.28459199999999996</v>
      </c>
      <c r="AD195" s="45">
        <f t="shared" si="70"/>
        <v>0</v>
      </c>
      <c r="AE195" s="47"/>
      <c r="AF195" s="48"/>
      <c r="AG195" s="48"/>
      <c r="AH195" s="48"/>
      <c r="AI195" s="48"/>
      <c r="AJ195" s="53"/>
      <c r="AK195" s="54"/>
      <c r="AL195" s="53"/>
      <c r="AM195" s="53"/>
      <c r="AN195" s="53"/>
      <c r="AO195" s="53"/>
      <c r="AP195" s="55"/>
      <c r="AQ195" s="44"/>
      <c r="AS195" s="44"/>
    </row>
    <row r="196" spans="1:45" s="45" customFormat="1" x14ac:dyDescent="0.2">
      <c r="A196" s="40" t="s">
        <v>81</v>
      </c>
      <c r="B196" s="40" t="s">
        <v>80</v>
      </c>
      <c r="C196" s="40" t="s">
        <v>71</v>
      </c>
      <c r="D196" s="40" t="s">
        <v>88</v>
      </c>
      <c r="E196" s="40"/>
      <c r="F196" s="41">
        <v>42958</v>
      </c>
      <c r="G196" s="42">
        <v>22.5</v>
      </c>
      <c r="H196" s="42">
        <v>7.2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3">
        <v>2</v>
      </c>
      <c r="X196" s="43">
        <v>7</v>
      </c>
      <c r="Y196" s="43">
        <v>0</v>
      </c>
      <c r="Z196" s="44">
        <f t="shared" si="66"/>
        <v>19.810771301020406</v>
      </c>
      <c r="AA196" s="45">
        <f t="shared" si="67"/>
        <v>0</v>
      </c>
      <c r="AB196" s="46">
        <f t="shared" si="68"/>
        <v>1.7909955755102034</v>
      </c>
      <c r="AC196" s="45">
        <f t="shared" si="69"/>
        <v>1.9921439999999997</v>
      </c>
      <c r="AD196" s="45">
        <f t="shared" si="70"/>
        <v>0</v>
      </c>
      <c r="AE196" s="47"/>
      <c r="AF196" s="48"/>
      <c r="AG196" s="48"/>
      <c r="AH196" s="48"/>
      <c r="AI196" s="48"/>
      <c r="AJ196" s="53"/>
      <c r="AK196" s="54"/>
      <c r="AL196" s="53"/>
      <c r="AM196" s="53"/>
      <c r="AN196" s="53"/>
      <c r="AO196" s="53"/>
      <c r="AP196" s="55"/>
      <c r="AQ196" s="44"/>
      <c r="AS196" s="44"/>
    </row>
    <row r="197" spans="1:45" s="45" customFormat="1" x14ac:dyDescent="0.2">
      <c r="A197" s="40" t="s">
        <v>81</v>
      </c>
      <c r="B197" s="40" t="s">
        <v>80</v>
      </c>
      <c r="C197" s="40" t="s">
        <v>71</v>
      </c>
      <c r="D197" s="40" t="s">
        <v>89</v>
      </c>
      <c r="E197" s="40"/>
      <c r="F197" s="41">
        <v>42958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3">
        <v>2</v>
      </c>
      <c r="X197" s="43">
        <v>3</v>
      </c>
      <c r="Y197" s="43">
        <v>3</v>
      </c>
      <c r="Z197" s="44">
        <f t="shared" si="66"/>
        <v>0</v>
      </c>
      <c r="AA197" s="45">
        <f t="shared" si="67"/>
        <v>0</v>
      </c>
      <c r="AB197" s="46">
        <f t="shared" si="68"/>
        <v>1.7909955755102034</v>
      </c>
      <c r="AC197" s="45">
        <f t="shared" si="69"/>
        <v>0.85377599999999987</v>
      </c>
      <c r="AD197" s="45">
        <f t="shared" si="70"/>
        <v>8.2186163265306103E-2</v>
      </c>
      <c r="AE197" s="47"/>
      <c r="AF197" s="48"/>
      <c r="AG197" s="48"/>
      <c r="AH197" s="48"/>
      <c r="AI197" s="48"/>
      <c r="AJ197" s="53"/>
      <c r="AK197" s="54"/>
      <c r="AL197" s="53"/>
      <c r="AM197" s="53"/>
      <c r="AN197" s="53"/>
      <c r="AO197" s="53"/>
      <c r="AP197" s="55"/>
      <c r="AQ197" s="44"/>
      <c r="AS197" s="44"/>
    </row>
    <row r="198" spans="1:45" x14ac:dyDescent="0.2">
      <c r="A198" s="39" t="s">
        <v>81</v>
      </c>
      <c r="B198" s="39" t="s">
        <v>68</v>
      </c>
      <c r="C198" s="39" t="s">
        <v>73</v>
      </c>
      <c r="D198" s="39" t="s">
        <v>86</v>
      </c>
      <c r="E198" s="39"/>
      <c r="F198" s="56">
        <v>42954</v>
      </c>
      <c r="O198" s="76"/>
      <c r="P198" s="76"/>
      <c r="W198" s="58">
        <v>3</v>
      </c>
      <c r="X198" s="58">
        <v>5</v>
      </c>
      <c r="Y198" s="58">
        <v>0</v>
      </c>
      <c r="Z198" s="59">
        <f t="shared" si="66"/>
        <v>0</v>
      </c>
      <c r="AA198" s="60">
        <f t="shared" si="67"/>
        <v>0</v>
      </c>
      <c r="AB198" s="17">
        <f t="shared" si="68"/>
        <v>2.6864933632653054</v>
      </c>
      <c r="AC198" s="60">
        <f t="shared" si="69"/>
        <v>1.4229599999999996</v>
      </c>
      <c r="AD198" s="60">
        <f t="shared" si="70"/>
        <v>0</v>
      </c>
      <c r="AE198" s="7">
        <f>AVERAGE(Z198:Z201)</f>
        <v>0.95985102040816328</v>
      </c>
      <c r="AF198" s="8">
        <f>AVERAGE(AA198:AA201)</f>
        <v>2.5646906887755101</v>
      </c>
      <c r="AG198" s="8">
        <f>AVERAGE(AB198:AB201)</f>
        <v>0.8954977877551018</v>
      </c>
      <c r="AH198" s="8">
        <f>AVERAGE(AC198:AC201)</f>
        <v>1.4941079999999998</v>
      </c>
      <c r="AI198" s="8">
        <f>AVERAGE(AD198:AD201)</f>
        <v>0.10273270408163263</v>
      </c>
      <c r="AJ198" s="61">
        <f>SUM(AE198:AI198)</f>
        <v>6.0168802010204079</v>
      </c>
      <c r="AK198" s="62"/>
      <c r="AL198" s="61"/>
      <c r="AM198" s="61"/>
      <c r="AN198" s="61"/>
      <c r="AO198" s="61"/>
    </row>
    <row r="199" spans="1:45" x14ac:dyDescent="0.2">
      <c r="A199" s="39" t="s">
        <v>81</v>
      </c>
      <c r="B199" s="39" t="s">
        <v>68</v>
      </c>
      <c r="C199" s="39" t="s">
        <v>73</v>
      </c>
      <c r="D199" s="39" t="s">
        <v>87</v>
      </c>
      <c r="E199" s="39"/>
      <c r="F199" s="56">
        <v>42954</v>
      </c>
      <c r="W199" s="58">
        <v>0</v>
      </c>
      <c r="X199" s="58">
        <v>8</v>
      </c>
      <c r="Y199" s="58">
        <v>6</v>
      </c>
      <c r="Z199" s="59">
        <f t="shared" si="66"/>
        <v>0</v>
      </c>
      <c r="AA199" s="60">
        <f t="shared" si="67"/>
        <v>0</v>
      </c>
      <c r="AB199" s="17">
        <f t="shared" si="68"/>
        <v>0</v>
      </c>
      <c r="AC199" s="60">
        <f t="shared" si="69"/>
        <v>2.2767359999999996</v>
      </c>
      <c r="AD199" s="60">
        <f t="shared" si="70"/>
        <v>0.16437232653061221</v>
      </c>
      <c r="AE199" s="7"/>
      <c r="AF199" s="8"/>
      <c r="AG199" s="8"/>
      <c r="AH199" s="8"/>
      <c r="AI199" s="8"/>
      <c r="AJ199" s="36"/>
      <c r="AK199" s="37"/>
      <c r="AL199" s="36"/>
      <c r="AM199" s="36"/>
      <c r="AN199" s="36"/>
      <c r="AO199" s="36"/>
    </row>
    <row r="200" spans="1:45" x14ac:dyDescent="0.2">
      <c r="A200" s="39" t="s">
        <v>81</v>
      </c>
      <c r="B200" s="39" t="s">
        <v>68</v>
      </c>
      <c r="C200" s="39" t="s">
        <v>73</v>
      </c>
      <c r="D200" s="39" t="s">
        <v>88</v>
      </c>
      <c r="E200" s="39"/>
      <c r="F200" s="56">
        <v>42954</v>
      </c>
      <c r="G200" s="57">
        <v>10.4</v>
      </c>
      <c r="W200" s="58">
        <v>1</v>
      </c>
      <c r="X200" s="58">
        <v>4</v>
      </c>
      <c r="Y200" s="58">
        <v>5</v>
      </c>
      <c r="Z200" s="59">
        <f t="shared" si="66"/>
        <v>3.8394040816326531</v>
      </c>
      <c r="AA200" s="60">
        <f t="shared" si="67"/>
        <v>0</v>
      </c>
      <c r="AB200" s="17">
        <f t="shared" si="68"/>
        <v>0.89549778775510169</v>
      </c>
      <c r="AC200" s="60">
        <f t="shared" si="69"/>
        <v>1.1383679999999998</v>
      </c>
      <c r="AD200" s="60">
        <f t="shared" si="70"/>
        <v>0.13697693877551018</v>
      </c>
      <c r="AE200" s="7"/>
      <c r="AF200" s="8"/>
      <c r="AG200" s="8"/>
      <c r="AH200" s="8"/>
      <c r="AI200" s="8"/>
      <c r="AJ200" s="36"/>
      <c r="AK200" s="37"/>
      <c r="AL200" s="36"/>
      <c r="AM200" s="36"/>
      <c r="AN200" s="36"/>
      <c r="AO200" s="36"/>
    </row>
    <row r="201" spans="1:45" x14ac:dyDescent="0.2">
      <c r="A201" s="39" t="s">
        <v>81</v>
      </c>
      <c r="B201" s="39" t="s">
        <v>68</v>
      </c>
      <c r="C201" s="39" t="s">
        <v>73</v>
      </c>
      <c r="D201" s="39" t="s">
        <v>89</v>
      </c>
      <c r="E201" s="39"/>
      <c r="F201" s="56">
        <v>42954</v>
      </c>
      <c r="O201" s="57">
        <v>17</v>
      </c>
      <c r="W201" s="58">
        <v>0</v>
      </c>
      <c r="X201" s="58">
        <v>4</v>
      </c>
      <c r="Y201" s="58">
        <v>4</v>
      </c>
      <c r="Z201" s="59">
        <f t="shared" si="66"/>
        <v>0</v>
      </c>
      <c r="AA201" s="60">
        <f t="shared" si="67"/>
        <v>10.25876275510204</v>
      </c>
      <c r="AB201" s="17">
        <f t="shared" si="68"/>
        <v>0</v>
      </c>
      <c r="AC201" s="60">
        <f t="shared" si="69"/>
        <v>1.1383679999999998</v>
      </c>
      <c r="AD201" s="60">
        <f t="shared" si="70"/>
        <v>0.10958155102040815</v>
      </c>
      <c r="AE201" s="7"/>
      <c r="AF201" s="8"/>
      <c r="AG201" s="8"/>
      <c r="AH201" s="8"/>
      <c r="AI201" s="8"/>
      <c r="AJ201" s="36"/>
      <c r="AK201" s="37"/>
      <c r="AL201" s="36"/>
      <c r="AM201" s="36"/>
      <c r="AN201" s="36"/>
      <c r="AO201" s="36"/>
    </row>
    <row r="202" spans="1:45" s="45" customFormat="1" x14ac:dyDescent="0.2">
      <c r="A202" s="40" t="s">
        <v>81</v>
      </c>
      <c r="B202" s="40" t="s">
        <v>90</v>
      </c>
      <c r="C202" s="40" t="s">
        <v>73</v>
      </c>
      <c r="D202" s="40" t="s">
        <v>86</v>
      </c>
      <c r="E202" s="40"/>
      <c r="F202" s="41">
        <v>42956</v>
      </c>
      <c r="G202" s="77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3">
        <v>0</v>
      </c>
      <c r="X202" s="43">
        <v>3</v>
      </c>
      <c r="Y202" s="43">
        <v>1</v>
      </c>
      <c r="Z202" s="44">
        <f t="shared" si="66"/>
        <v>0</v>
      </c>
      <c r="AA202" s="45">
        <f t="shared" si="67"/>
        <v>0</v>
      </c>
      <c r="AB202" s="46">
        <f t="shared" si="68"/>
        <v>0</v>
      </c>
      <c r="AC202" s="45">
        <f t="shared" si="69"/>
        <v>0.85377599999999987</v>
      </c>
      <c r="AD202" s="45">
        <f t="shared" si="70"/>
        <v>2.7395387755102037E-2</v>
      </c>
      <c r="AE202" s="47">
        <f>AVERAGE(Z202:Z205)</f>
        <v>17.298794323979592</v>
      </c>
      <c r="AF202" s="48">
        <f>AVERAGE(AA202:AA205)</f>
        <v>0</v>
      </c>
      <c r="AG202" s="48">
        <f>AVERAGE(AB202:AB205)</f>
        <v>1.3432466816326525</v>
      </c>
      <c r="AH202" s="48">
        <f>AVERAGE(AC202:AC205)</f>
        <v>1.0672199999999998</v>
      </c>
      <c r="AI202" s="48">
        <f>AVERAGE(AD202:AD205)</f>
        <v>3.4244234693877544E-2</v>
      </c>
      <c r="AJ202" s="49">
        <f>SUM(AE202:AI202)</f>
        <v>19.743505240306121</v>
      </c>
      <c r="AK202" s="50"/>
      <c r="AL202" s="49"/>
      <c r="AM202" s="49"/>
      <c r="AN202" s="49"/>
      <c r="AO202" s="49"/>
      <c r="AP202" s="55"/>
      <c r="AQ202" s="44"/>
      <c r="AS202" s="44"/>
    </row>
    <row r="203" spans="1:45" s="45" customFormat="1" x14ac:dyDescent="0.2">
      <c r="A203" s="40" t="s">
        <v>81</v>
      </c>
      <c r="B203" s="40" t="s">
        <v>90</v>
      </c>
      <c r="C203" s="40" t="s">
        <v>73</v>
      </c>
      <c r="D203" s="40" t="s">
        <v>87</v>
      </c>
      <c r="E203" s="40"/>
      <c r="F203" s="41">
        <v>42956</v>
      </c>
      <c r="G203" s="77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3">
        <v>0</v>
      </c>
      <c r="X203" s="43">
        <v>2</v>
      </c>
      <c r="Y203" s="43">
        <v>0</v>
      </c>
      <c r="Z203" s="44">
        <f t="shared" si="66"/>
        <v>0</v>
      </c>
      <c r="AA203" s="45">
        <f t="shared" si="67"/>
        <v>0</v>
      </c>
      <c r="AB203" s="46">
        <f t="shared" si="68"/>
        <v>0</v>
      </c>
      <c r="AC203" s="45">
        <f t="shared" si="69"/>
        <v>0.56918399999999991</v>
      </c>
      <c r="AD203" s="45">
        <f t="shared" si="70"/>
        <v>0</v>
      </c>
      <c r="AE203" s="54"/>
      <c r="AF203" s="55"/>
      <c r="AG203" s="55"/>
      <c r="AH203" s="55"/>
      <c r="AI203" s="55"/>
      <c r="AJ203" s="55"/>
      <c r="AK203" s="54"/>
      <c r="AL203" s="55"/>
      <c r="AM203" s="55"/>
      <c r="AN203" s="55"/>
      <c r="AO203" s="55"/>
      <c r="AP203" s="55"/>
      <c r="AQ203" s="44"/>
      <c r="AS203" s="44"/>
    </row>
    <row r="204" spans="1:45" s="45" customFormat="1" x14ac:dyDescent="0.2">
      <c r="A204" s="40" t="s">
        <v>81</v>
      </c>
      <c r="B204" s="40" t="s">
        <v>90</v>
      </c>
      <c r="C204" s="40" t="s">
        <v>73</v>
      </c>
      <c r="D204" s="40" t="s">
        <v>88</v>
      </c>
      <c r="E204" s="40"/>
      <c r="F204" s="41">
        <v>42956</v>
      </c>
      <c r="G204" s="42">
        <v>31.1</v>
      </c>
      <c r="H204" s="42">
        <v>26.2</v>
      </c>
      <c r="I204" s="42">
        <v>12.6</v>
      </c>
      <c r="J204" s="42">
        <v>11.7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3">
        <v>4</v>
      </c>
      <c r="X204" s="43">
        <v>5</v>
      </c>
      <c r="Y204" s="43">
        <v>1</v>
      </c>
      <c r="Z204" s="44">
        <f t="shared" si="66"/>
        <v>69.19517729591837</v>
      </c>
      <c r="AA204" s="45">
        <f t="shared" si="67"/>
        <v>0</v>
      </c>
      <c r="AB204" s="46">
        <f t="shared" si="68"/>
        <v>3.5819911510204068</v>
      </c>
      <c r="AC204" s="45">
        <f t="shared" si="69"/>
        <v>1.4229599999999996</v>
      </c>
      <c r="AD204" s="45">
        <f t="shared" si="70"/>
        <v>2.7395387755102037E-2</v>
      </c>
      <c r="AE204" s="54"/>
      <c r="AF204" s="55"/>
      <c r="AG204" s="55"/>
      <c r="AH204" s="55"/>
      <c r="AI204" s="55"/>
      <c r="AJ204" s="55"/>
      <c r="AK204" s="54"/>
      <c r="AL204" s="55"/>
      <c r="AM204" s="55"/>
      <c r="AN204" s="55"/>
      <c r="AO204" s="55"/>
      <c r="AP204" s="55"/>
      <c r="AQ204" s="44"/>
      <c r="AS204" s="44"/>
    </row>
    <row r="205" spans="1:45" s="45" customFormat="1" x14ac:dyDescent="0.2">
      <c r="A205" s="40" t="s">
        <v>81</v>
      </c>
      <c r="B205" s="40" t="s">
        <v>90</v>
      </c>
      <c r="C205" s="40" t="s">
        <v>73</v>
      </c>
      <c r="D205" s="40" t="s">
        <v>89</v>
      </c>
      <c r="E205" s="40"/>
      <c r="F205" s="41">
        <v>42956</v>
      </c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3">
        <v>2</v>
      </c>
      <c r="X205" s="43">
        <v>5</v>
      </c>
      <c r="Y205" s="43">
        <v>3</v>
      </c>
      <c r="Z205" s="44">
        <f t="shared" si="66"/>
        <v>0</v>
      </c>
      <c r="AA205" s="45">
        <f t="shared" si="67"/>
        <v>0</v>
      </c>
      <c r="AB205" s="46">
        <f t="shared" si="68"/>
        <v>1.7909955755102034</v>
      </c>
      <c r="AC205" s="45">
        <f t="shared" si="69"/>
        <v>1.4229599999999996</v>
      </c>
      <c r="AD205" s="45">
        <f t="shared" si="70"/>
        <v>8.2186163265306103E-2</v>
      </c>
      <c r="AE205" s="54"/>
      <c r="AF205" s="55"/>
      <c r="AG205" s="55"/>
      <c r="AH205" s="55"/>
      <c r="AI205" s="55"/>
      <c r="AJ205" s="55"/>
      <c r="AK205" s="54"/>
      <c r="AL205" s="55"/>
      <c r="AM205" s="55"/>
      <c r="AN205" s="55"/>
      <c r="AO205" s="55"/>
      <c r="AP205" s="55"/>
      <c r="AQ205" s="44"/>
      <c r="AS205" s="44"/>
    </row>
    <row r="206" spans="1:45" x14ac:dyDescent="0.2">
      <c r="A206" s="39" t="s">
        <v>81</v>
      </c>
      <c r="B206" s="39" t="s">
        <v>80</v>
      </c>
      <c r="C206" s="39" t="s">
        <v>73</v>
      </c>
      <c r="D206" s="39" t="s">
        <v>86</v>
      </c>
      <c r="E206" s="39"/>
      <c r="F206" s="56">
        <v>42959</v>
      </c>
      <c r="W206" s="58">
        <v>0</v>
      </c>
      <c r="X206" s="58">
        <v>2</v>
      </c>
      <c r="Y206" s="58">
        <v>0</v>
      </c>
      <c r="Z206" s="59">
        <f t="shared" si="66"/>
        <v>0</v>
      </c>
      <c r="AA206" s="60">
        <f t="shared" si="67"/>
        <v>0</v>
      </c>
      <c r="AB206" s="17">
        <f t="shared" si="68"/>
        <v>0</v>
      </c>
      <c r="AC206" s="60">
        <f t="shared" si="69"/>
        <v>0.56918399999999991</v>
      </c>
      <c r="AD206" s="60">
        <f t="shared" si="70"/>
        <v>0</v>
      </c>
      <c r="AE206" s="7">
        <f>AVERAGE(Z206:Z209)</f>
        <v>0</v>
      </c>
      <c r="AF206" s="8">
        <f>AVERAGE(AA206:AA209)</f>
        <v>0</v>
      </c>
      <c r="AG206" s="8">
        <f>AVERAGE(AB206:AB209)</f>
        <v>0.8954977877551018</v>
      </c>
      <c r="AH206" s="8">
        <f>AVERAGE(AC206:AC209)</f>
        <v>0.71147999999999989</v>
      </c>
      <c r="AI206" s="8">
        <f>AVERAGE(AD206:AD209)</f>
        <v>3.4244234693877544E-2</v>
      </c>
      <c r="AJ206" s="61">
        <f>SUM(AE206:AI206)</f>
        <v>1.6412220224489793</v>
      </c>
      <c r="AK206" s="62"/>
      <c r="AL206" s="61"/>
      <c r="AM206" s="61"/>
      <c r="AN206" s="61"/>
      <c r="AO206" s="61"/>
    </row>
    <row r="207" spans="1:45" x14ac:dyDescent="0.2">
      <c r="A207" s="39" t="s">
        <v>81</v>
      </c>
      <c r="B207" s="39" t="s">
        <v>80</v>
      </c>
      <c r="C207" s="39" t="s">
        <v>73</v>
      </c>
      <c r="D207" s="39" t="s">
        <v>87</v>
      </c>
      <c r="E207" s="39"/>
      <c r="F207" s="56">
        <v>42959</v>
      </c>
      <c r="W207" s="58">
        <v>0</v>
      </c>
      <c r="X207" s="58">
        <v>0</v>
      </c>
      <c r="Y207" s="58">
        <v>0</v>
      </c>
      <c r="Z207" s="59">
        <f t="shared" si="66"/>
        <v>0</v>
      </c>
      <c r="AA207" s="60">
        <f t="shared" si="67"/>
        <v>0</v>
      </c>
      <c r="AB207" s="17">
        <f t="shared" si="68"/>
        <v>0</v>
      </c>
      <c r="AC207" s="60">
        <f t="shared" si="69"/>
        <v>0</v>
      </c>
      <c r="AD207" s="60">
        <f t="shared" si="70"/>
        <v>0</v>
      </c>
      <c r="AE207" s="7"/>
      <c r="AF207" s="8"/>
      <c r="AG207" s="8"/>
      <c r="AH207" s="8"/>
      <c r="AI207" s="8"/>
      <c r="AJ207" s="36"/>
      <c r="AK207" s="37"/>
      <c r="AL207" s="36"/>
      <c r="AM207" s="36"/>
      <c r="AN207" s="36"/>
      <c r="AO207" s="36"/>
    </row>
    <row r="208" spans="1:45" x14ac:dyDescent="0.2">
      <c r="A208" s="39" t="s">
        <v>81</v>
      </c>
      <c r="B208" s="39" t="s">
        <v>80</v>
      </c>
      <c r="C208" s="39" t="s">
        <v>73</v>
      </c>
      <c r="D208" s="39" t="s">
        <v>88</v>
      </c>
      <c r="E208" s="39"/>
      <c r="F208" s="56">
        <v>42959</v>
      </c>
      <c r="W208" s="58">
        <v>3</v>
      </c>
      <c r="X208" s="58">
        <v>6</v>
      </c>
      <c r="Y208" s="58">
        <v>3</v>
      </c>
      <c r="Z208" s="59">
        <f t="shared" si="66"/>
        <v>0</v>
      </c>
      <c r="AA208" s="60">
        <f t="shared" si="67"/>
        <v>0</v>
      </c>
      <c r="AB208" s="17">
        <f t="shared" si="68"/>
        <v>2.6864933632653054</v>
      </c>
      <c r="AC208" s="60">
        <f t="shared" si="69"/>
        <v>1.7075519999999997</v>
      </c>
      <c r="AD208" s="60">
        <f t="shared" si="70"/>
        <v>8.2186163265306103E-2</v>
      </c>
      <c r="AE208" s="7"/>
      <c r="AF208" s="8"/>
      <c r="AG208" s="8"/>
      <c r="AH208" s="8"/>
      <c r="AI208" s="8"/>
      <c r="AJ208" s="36"/>
      <c r="AK208" s="37"/>
      <c r="AL208" s="36"/>
      <c r="AM208" s="36"/>
      <c r="AN208" s="36"/>
      <c r="AO208" s="36"/>
    </row>
    <row r="209" spans="1:41" x14ac:dyDescent="0.2">
      <c r="A209" s="39" t="s">
        <v>81</v>
      </c>
      <c r="B209" s="39" t="s">
        <v>80</v>
      </c>
      <c r="C209" s="39" t="s">
        <v>73</v>
      </c>
      <c r="D209" s="39" t="s">
        <v>89</v>
      </c>
      <c r="E209" s="39"/>
      <c r="F209" s="56">
        <v>42959</v>
      </c>
      <c r="W209" s="58">
        <v>1</v>
      </c>
      <c r="X209" s="58">
        <v>2</v>
      </c>
      <c r="Y209" s="58">
        <v>2</v>
      </c>
      <c r="Z209" s="59">
        <f t="shared" si="66"/>
        <v>0</v>
      </c>
      <c r="AA209" s="60">
        <f t="shared" si="67"/>
        <v>0</v>
      </c>
      <c r="AB209" s="17">
        <f t="shared" si="68"/>
        <v>0.89549778775510169</v>
      </c>
      <c r="AC209" s="60">
        <f t="shared" si="69"/>
        <v>0.56918399999999991</v>
      </c>
      <c r="AD209" s="60">
        <f t="shared" si="70"/>
        <v>5.4790775510204073E-2</v>
      </c>
      <c r="AE209" s="7"/>
      <c r="AF209" s="8"/>
      <c r="AG209" s="8"/>
      <c r="AH209" s="8"/>
      <c r="AI209" s="8"/>
      <c r="AJ209" s="36"/>
      <c r="AK209" s="37"/>
      <c r="AL209" s="36"/>
      <c r="AM209" s="36"/>
      <c r="AN209" s="36"/>
      <c r="AO20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Maybeleen Apwong</dc:creator>
  <cp:lastModifiedBy>Maybeleen Apwong</cp:lastModifiedBy>
  <dcterms:created xsi:type="dcterms:W3CDTF">2020-07-21T18:29:46Z</dcterms:created>
  <dcterms:modified xsi:type="dcterms:W3CDTF">2020-07-21T18:31:43Z</dcterms:modified>
</cp:coreProperties>
</file>