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Cs0yHig/sxj5i1h4dRw+EW6EFfLRGHiTKWeeu+IVjUY="/>
    </ext>
  </extLst>
</workbook>
</file>

<file path=xl/sharedStrings.xml><?xml version="1.0" encoding="utf-8"?>
<sst xmlns="http://schemas.openxmlformats.org/spreadsheetml/2006/main" count="127" uniqueCount="91">
  <si>
    <t>Date</t>
  </si>
  <si>
    <t>Vendor</t>
  </si>
  <si>
    <t>Item</t>
  </si>
  <si>
    <t>Price (CAD)</t>
  </si>
  <si>
    <t>GST (5%)</t>
  </si>
  <si>
    <t>PST (7%)</t>
  </si>
  <si>
    <t>Total (CAD)</t>
  </si>
  <si>
    <t>Purchaced</t>
  </si>
  <si>
    <t>link</t>
  </si>
  <si>
    <t>2024-12-24</t>
  </si>
  <si>
    <t>Lee's Electronics</t>
  </si>
  <si>
    <t>Sewable Neopixel WS2812 LED 5050 RGB x 2</t>
  </si>
  <si>
    <t>2024-12-25</t>
  </si>
  <si>
    <t>IEC Socket w/ Rocker Switch and Fuse Holder</t>
  </si>
  <si>
    <t>2024-12-26</t>
  </si>
  <si>
    <t>Raspberry Pi 4 Model B, 4GB RAM</t>
  </si>
  <si>
    <t>2024-12-27</t>
  </si>
  <si>
    <t>IEC Power Cord AWG18X3C 10FT</t>
  </si>
  <si>
    <t>Best Buy</t>
  </si>
  <si>
    <t>Lexar 633X MicroSD 128GB</t>
  </si>
  <si>
    <t>2025- 02- 14</t>
  </si>
  <si>
    <t>home depot</t>
  </si>
  <si>
    <t>battery</t>
  </si>
  <si>
    <t>https://www.homedepot.ca/product/mighty-max-battery-ml9-12-12-volt-9-ah-f2-terminal-rechargeable-sla-agm-battery/1001859228?rrec=true</t>
  </si>
  <si>
    <t>battery charger</t>
  </si>
  <si>
    <t>https://www.homedepot.ca/product/mighty-max-battery-12-volt-2-amp-sla-battery-charger-and-maintainer/1001860316</t>
  </si>
  <si>
    <t>2025- 01-17</t>
  </si>
  <si>
    <t>Amazon</t>
  </si>
  <si>
    <t xml:space="preserve">2 driver motors </t>
  </si>
  <si>
    <t>https://a.co/d/i0Xx5XO</t>
  </si>
  <si>
    <t>2 dual driver escs</t>
  </si>
  <si>
    <t>https://www.amazon.ca/Channel-Controller-Semiconductor-Automotive-Electronics/dp/B07BKPV5Z7?crid=EKXHR5SV6N8Q&amp;dib=eyJ2IjoiMSJ9.a-FZLeci9YwgrJpoFtTQ-qEzYQ2aLGCJ9_U2yvxNa8SoCDoAjcaI-zIbqlwWgrH5y8OTU8AvsKLvVW_GsdB3bgsfxk32H2Dr0X9zgyRtxFBv_7gz1ujp0g9Oxrc6powGN8PKD1Foxmx64GSi5RPc15kkLk1nC2rB0-15ZKBRWZrggOzfyXsf44sjlTW8lW_ruAJzsHBNGyTfGhoCWlGiRGJsbRRjnond_I_gst6TK-PtAlmoOAyVeUgy72iNZ8jGLESIwvJhgZofWLVTq-59tQ.NiJSd1uO-fCInA9ndMZXKSzmSezdCYtIfWHHJfYA8nI&amp;dib_tag=se&amp;keywords=Cytron&amp;qid=1737089191&amp;sprefix=cytron%2Caps%2C133&amp;sr=8-9</t>
  </si>
  <si>
    <t>aliexpress</t>
  </si>
  <si>
    <t>1 feeder motor (continuous servo)</t>
  </si>
  <si>
    <t>https://www.aliexpress.com/item/1005006777637870.html?spm=a2g0o.detail.similar_items.5.286609D309D3y3&amp;utparam-url=scene%3Aimage_search%7Cquery_from%3Adetail_bigimg&amp;algo_pvid=c75018bd-9dd4-40d8-a21e-6945af7ed9a8&amp;algo_exp_id=c75018bd-9dd4-40d8-a21e-6945af7ed9a8&amp;pdp_ext_f=%7B%22order%22%3A%221%22%7D&amp;pdp_npi=4%40dis%21CAD%2126.78%219.08%21%21%21134.35%2145.52%21%40210337bc17395712136087779e8731%2112000038266523855%21sea%21CA%210%21ABX</t>
  </si>
  <si>
    <t>2020 extrusion</t>
  </si>
  <si>
    <t>https://www.aliexpress.com/item/1005004263746376.html?spm=a2g0o.productlist.main.1.6d021Zac1Zacki&amp;algo_pvid=b334455b-9dd1-4852-9b59-008bb6234897&amp;algo_exp_id=b334455b-9dd1-4852-9b59-008bb6234897-0&amp;pdp_npi=4%40dis%21CAD%2114.90%217.61%21%21%2110.10%215.16%21%402103201917368108099677411eddf6%2112000036697955924%21sea%21CA%210%21ABX&amp;curPageLogUid=KbQdqsnzzQIT&amp;utparam-url=scene%3Asearch%7Cquery_from%3A</t>
  </si>
  <si>
    <t>fasteners (M4 assorted length)</t>
  </si>
  <si>
    <t>https://www.aliexpress.com/item/1005004527586307.html?spm=a2g0o.productlist.main.61.27d8c14eAx8ih5&amp;algo_pvid=451c1c3b-684b-48f8-ac87-2b32481689d3&amp;algo_exp_id=451c1c3b-684b-48f8-ac87-2b32481689d3-30&amp;pdp_npi=4%40dis%21CAD%212.17%211.46%21%21%211.47%210.99%21%40210318ec17371810552582027e50ba%2112000029486656874%21sea%21CA%210%21ABX&amp;curPageLogUid=P7FknVa4tn68&amp;utparam-url=scene%3Asearch%7Cquery_from%3A</t>
  </si>
  <si>
    <t>m4 nuts</t>
  </si>
  <si>
    <t>4 feeder wheels (maybe only 2, depending on budget) (could print TPU)</t>
  </si>
  <si>
    <t>voltage step down module</t>
  </si>
  <si>
    <t>https://www.amazon.ca/LM2596S-Power-Module-DC-DC-Step-Down/dp/B0CXXP7RHP/ref=sr_1_13?crid=2VD8XN7JVPVN0&amp;dib=eyJ2IjoiMSJ9.UFIzjvmwvLvWx-HXS-RyCIhOW3U9UEfcUG44k5tJmPM3_J5_e1sBA_XIdUGrHoy6O_dAi2qjwUb-T0oHOcF3PnMQ1Fbg6rxxjV_53fNjoton0Xw2flCZ0HFcfvkkV4ATEcKNaDElkPZLy1HC2ggzfiFFqW-Wuaou6iVbMOvFhtdLrhzn24Iu5p8BXH8brrUAQH5xhcgiR5VlnAJRgs0amjl5_XgnRwlNp2qFNHwF-DhspwvmSVJvMDXM-oN_leD7jP86jVoSHVq1IfZ5wOAe8mCK0iO3JjLW1x_539MTUuLQy3wqc1NwYH2haOptJFfr_3Fhiy6Fi46hQq2HwQak2tl5K6-F_tm_RPEVEFzcZeDDBXCPSmZ0Qq0DqK-jIWgWqdBzE7lKTOcrpseL89hBiCYbnfYnxfhwVLos2N_upsiK6GmBS8fbpXS2R-uT8C3D.5NMLD2pXluSVnKJdG1vdfo3LKvzGY6NUs-Yc04A-mDs&amp;dib_tag=se&amp;keywords=12v+to+5v&amp;qid=1737091439&amp;sprefix=12v+to+5v%2Caps%2C176&amp;sr=8-13</t>
  </si>
  <si>
    <t>2025- 01-18</t>
  </si>
  <si>
    <t>Home Depot</t>
  </si>
  <si>
    <t>high current wires</t>
  </si>
  <si>
    <t>T Nuts (M4)</t>
  </si>
  <si>
    <t>https://www.aliexpress.com/item/33023772052.html?spm=a2g0o.productlist.main.3.3868197dDWmleK&amp;algo_pvid=1df49bc2-f7c8-4683-96ff-8be165b95a95&amp;algo_exp_id=1df49bc2-f7c8-4683-96ff-8be165b95a95-1&amp;pdp_npi=4%40dis%21CAD%217.07%215.50%21%21%2135.21%2127.38%21%40210337bc17371808857383676e9b5e%2167233829916%21sea%21CA%210%21ABX&amp;curPageLogUid=NMoUEr40vKeN&amp;utparam-url=scene%3Asearch%7Cquery_from%3A</t>
  </si>
  <si>
    <t>Couple Gallon Pale</t>
  </si>
  <si>
    <t>https://www.homedepot.ca/product/the-home-depot-19l-orange-home-depot-logo-plastic-paint-bucket/1000143871</t>
  </si>
  <si>
    <t>amazon</t>
  </si>
  <si>
    <t>Bearings</t>
  </si>
  <si>
    <t>https://www.amazon.ca/uxcell-4-inchx3-8-inchx1-Shielded-Bearings/dp/B0828JXX4N/ref=sr_1_5?crid=7ZFCNQXDD2BK&amp;dib=eyJ2IjoiMSJ9.u9-VjEG6CGLu3w76i3X1E937T3JiKajmgdCoX9Nx354c1HQNrqY-S9EkHEYFnGa9zi_an0LIk_tzX23aeIJnTTzsnQBpYO_2FZqleKf_yLXPFUVd-g3GPdpPDz_j7V1SXY_GKXM7OKjqMS5l_Gt-O5nw9mRiyeJNmDBsJA0odIiIrXa23jwhvvUkC6XhbRQbEkHLWW4aVSqbcJ-1Y5R0fIdq7NMTvEclMCSJSDTkXp-NO7ihhKi7ocJxLhDykAkWBJu8sXgKtQieVuz6eOibPwWEZuAdzsjlqHSZOhs8nxDZWPw3O_nTudCbqRS32JfDAZ3VgffWXdLzzN9frLyi1UbHw7j3oU07YROJ6zkaQrvMHsMKraH73GqhuZsKnmoGvA1HQ0HNL_d-VbIYoonpJrk5fKrcpjC6f-PYqBdqU2l26MgjidUoKc_FDIrM0csy.SX76jApIdP0uKtFNR7KGz4ll7OHpeIGds-Eaol1bF00&amp;dib_tag=se&amp;keywords=r168+bearings&amp;qid=1738465099&amp;sprefix=r168+bearings%2Caps%2C156&amp;sr=8-5</t>
  </si>
  <si>
    <t>servo driver board</t>
  </si>
  <si>
    <t>https://www.aliexpress.com/item/1005006298833960.html?spm=a2g0o.productlist.main.13.57e83220yxQy21&amp;algo_pvid=b0b1d400-fcc1-4718-b1f4-7cf6c5178460&amp;algo_exp_id=b0b1d400-fcc1-4718-b1f4-7cf6c5178460-6&amp;pdp_npi=4%40dis%21CAD%214.46%212.99%21%21%2122.20%2114.88%21%402101ea8c17371818965312061e904d%2112000037529842018%21sea%21CA%210%21ABX&amp;curPageLogUid=4X131uRG9vee&amp;utparam-url=scene%3Asearch%7Cquery_from%3A</t>
  </si>
  <si>
    <t>high torque servos x2</t>
  </si>
  <si>
    <t>https://www.aliexpress.com/item/1005007792248497.html?spm=a2g0o.productlist.main.1.505805mW05mWER&amp;algo_pvid=4c66c4f1-1ad8-43b3-836f-77e5e39dbb8c&amp;algo_exp_id=4c66c4f1-1ad8-43b3-836f-77e5e39dbb8c-0&amp;pdp_npi=4%40dis%21CAD%2112.20%2110.73%21%21%218.28%217.28%21%402101ef7017371821624017225ea96b%2112000042217878810%21sea%21CA%210%21ABX&amp;curPageLogUid=NX0y35z1IPIP&amp;utparam-url=scene%3Asearch%7Cquery_from%3A</t>
  </si>
  <si>
    <t>continuous servo</t>
  </si>
  <si>
    <t>cooling fan</t>
  </si>
  <si>
    <t>https://www.aliexpress.com/item/1005003140484906.html?spm=a2g0o.productlist.main.5.3c9cZtJVZtJVrJ&amp;algo_pvid=8948a3b7-98ef-47a5-971b-7d155bfd9341&amp;algo_exp_id=8948a3b7-98ef-47a5-971b-7d155bfd9341-2&amp;pdp_npi=4%40dis%21CAD%214.01%212.54%21%21%212.72%211.72%21%402103244417371816217876183e2e1e%2112000036189490937%21sea%21CA%210%21ABX&amp;curPageLogUid=0wydKkzyNAEW&amp;utparam-url=scene%3Asearch%7Cquery_from%3A</t>
  </si>
  <si>
    <t>2025- 02-03</t>
  </si>
  <si>
    <t>dupont wires</t>
  </si>
  <si>
    <t>https://www.aliexpress.com/item/1005002599108827.html?spm=a2g0o.productlist.main.29.6cd4442fOfJs2L&amp;algo_pvid=7416e11f-492b-4508-8fe5-995f7d9ca056&amp;algo_exp_id=7416e11f-492b-4508-8fe5-995f7d9ca056-14&amp;pdp_npi=4%40dis%21CAD%212.25%211.51%21%21%211.53%211.03%21%402101c72a17371787415886971e5288%2112000021331960075%21sea%21CA%210%21ABX&amp;curPageLogUid=5epYVaPxuz0v&amp;utparam-url=scene%3Asearch%7Cquery_from%3A</t>
  </si>
  <si>
    <t>breadboard</t>
  </si>
  <si>
    <t>https://www.aliexpress.com/item/1005004532352681.html?spm=a2g0o.productlist.main.3.29c13d09ZsQfCG&amp;algo_pvid=89c6d34b-8482-46df-9e73-0367404c38ce&amp;algo_exp_id=89c6d34b-8482-46df-9e73-0367404c38ce-1&amp;pdp_npi=4%40dis%21CAD%212.25%211.51%21%21%211.53%211.03%21%402101c59817371790919354955e9ebd%2112000031109052416%21sea%21CA%210%21ABX&amp;curPageLogUid=wu7vVXfhyo06&amp;utparam-url=scene%3Asearch%7Cquery_from%3A</t>
  </si>
  <si>
    <t>12 socket</t>
  </si>
  <si>
    <t>https://www.aliexpress.com/item/1005005827656117.html?spm=a2g0o.productlist.main.9.6fc65Yqc5Yqcnc&amp;algo_pvid=a50fc7bc-f574-486c-91ce-804e6ed8d331&amp;algo_exp_id=a50fc7bc-f574-486c-91ce-804e6ed8d331-4&amp;pdp_npi=4%40dis%21CAD%212.87%211.46%21%21%211.95%210.99%21%402101efeb17371804882052620ec1d8%2112000034494900477%21sea%21CA%210%21ABX&amp;curPageLogUid=fSlSY1YCC9Pd&amp;utparam-url=scene%3Asearch%7Cquery_from%3A</t>
  </si>
  <si>
    <t xml:space="preserve">lipo </t>
  </si>
  <si>
    <t>2025- 02-02</t>
  </si>
  <si>
    <t>connectors</t>
  </si>
  <si>
    <t>wood screws</t>
  </si>
  <si>
    <t>Optional features</t>
  </si>
  <si>
    <t>Total (CAD):</t>
  </si>
  <si>
    <t>Spent in the display</t>
  </si>
  <si>
    <t>Where</t>
  </si>
  <si>
    <t>$</t>
  </si>
  <si>
    <t>Included in purchase</t>
  </si>
  <si>
    <t>Lee's electronics</t>
  </si>
  <si>
    <t>neopixels, pi, iec cord and socket</t>
  </si>
  <si>
    <t>best buy</t>
  </si>
  <si>
    <t>micro sd</t>
  </si>
  <si>
    <t>2 escs, 2 motors, 12v-5v step down modules</t>
  </si>
  <si>
    <t>pi prototype board, pin header kit</t>
  </si>
  <si>
    <t>12 gauge wires</t>
  </si>
  <si>
    <t>continuous servos, servo controler, m4 hardware</t>
  </si>
  <si>
    <t>bearings</t>
  </si>
  <si>
    <t>2 8ft boards, wood screws(1in and 3in), hinges, bucket, axle bolts + nuts, m4 washers</t>
  </si>
  <si>
    <t>Wagos, wire, spade connectors.</t>
  </si>
  <si>
    <t>screen</t>
  </si>
  <si>
    <t>total spent</t>
  </si>
  <si>
    <t>remaining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</si>
</sst>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Calibri"/>
      <scheme val="minor"/>
    </font>
    <font>
      <u/>
      <color rgb="FF434343"/>
      <name val="Roboto"/>
    </font>
    <font>
      <u/>
      <color rgb="FF0000FF"/>
      <name val="Roboto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11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3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horizontal="center" readingOrder="0" shrinkToFit="0" vertical="center" wrapText="0"/>
    </xf>
    <xf borderId="6" fillId="0" fontId="3" numFmtId="0" xfId="0" applyAlignment="1" applyBorder="1" applyFont="1">
      <alignment shrinkToFit="0" vertical="center" wrapText="0"/>
    </xf>
    <xf borderId="7" fillId="0" fontId="3" numFmtId="0" xfId="0" applyAlignment="1" applyBorder="1" applyFont="1">
      <alignment shrinkToFit="0" vertical="center" wrapText="0"/>
    </xf>
    <xf borderId="7" fillId="0" fontId="3" numFmtId="0" xfId="0" applyAlignment="1" applyBorder="1" applyFont="1">
      <alignment shrinkToFit="0" vertical="center" wrapText="0"/>
    </xf>
    <xf borderId="7" fillId="0" fontId="3" numFmtId="0" xfId="0" applyAlignment="1" applyBorder="1" applyFont="1">
      <alignment horizontal="center" readingOrder="0" shrinkToFit="0" vertical="center" wrapText="0"/>
    </xf>
    <xf borderId="7" fillId="0" fontId="3" numFmtId="0" xfId="0" applyAlignment="1" applyBorder="1" applyFont="1">
      <alignment horizontal="center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horizontal="center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9" fillId="0" fontId="5" numFmtId="0" xfId="0" applyAlignment="1" applyBorder="1" applyFont="1">
      <alignment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0" fillId="0" fontId="6" numFmtId="0" xfId="0" applyAlignment="1" applyFont="1">
      <alignment readingOrder="0"/>
    </xf>
    <xf borderId="7" fillId="0" fontId="3" numFmtId="0" xfId="0" applyAlignment="1" applyBorder="1" applyFont="1">
      <alignment readingOrder="0" shrinkToFit="0" vertical="center" wrapText="0"/>
    </xf>
    <xf borderId="8" fillId="0" fontId="7" numFmtId="0" xfId="0" applyAlignment="1" applyBorder="1" applyFont="1">
      <alignment readingOrder="0" shrinkToFit="0" vertical="center" wrapText="0"/>
    </xf>
    <xf borderId="0" fillId="0" fontId="3" numFmtId="0" xfId="0" applyAlignment="1" applyFont="1">
      <alignment readingOrder="0"/>
    </xf>
    <xf borderId="9" fillId="0" fontId="8" numFmtId="0" xfId="0" applyAlignment="1" applyBorder="1" applyFont="1">
      <alignment readingOrder="0" shrinkToFit="0" vertical="center" wrapText="0"/>
    </xf>
    <xf borderId="8" fillId="0" fontId="9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10" fillId="0" fontId="3" numFmtId="0" xfId="0" applyAlignment="1" applyBorder="1" applyFont="1">
      <alignment readingOrder="0" shrinkToFit="0" vertical="center" wrapText="0"/>
    </xf>
    <xf borderId="10" fillId="0" fontId="3" numFmtId="0" xfId="0" applyAlignment="1" applyBorder="1" applyFont="1">
      <alignment readingOrder="0" shrinkToFit="0" vertical="center" wrapText="0"/>
    </xf>
    <xf borderId="10" fillId="0" fontId="3" numFmtId="0" xfId="0" applyAlignment="1" applyBorder="1" applyFont="1">
      <alignment shrinkToFit="0" vertical="center" wrapText="0"/>
    </xf>
    <xf borderId="10" fillId="0" fontId="3" numFmtId="0" xfId="0" applyAlignment="1" applyBorder="1" applyFont="1">
      <alignment horizontal="center" shrinkToFit="0" vertical="center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32" displayName="Table_1" name="Table_1" id="1">
  <tableColumns count="9">
    <tableColumn name="Date" id="1"/>
    <tableColumn name="Vendor" id="2"/>
    <tableColumn name="Item" id="3"/>
    <tableColumn name="Price (CAD)" id="4"/>
    <tableColumn name="GST (5%)" id="5"/>
    <tableColumn name="PST (7%)" id="6"/>
    <tableColumn name="Total (CAD)" id="7"/>
    <tableColumn name="Purchaced" id="8"/>
    <tableColumn name="link" id="9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mazon.ca/uxcell-4-inchx3-8-inchx1-Shielded-Bearings/dp/B0828JXX4N/ref=sr_1_5?crid=7ZFCNQXDD2BK&amp;dib=eyJ2IjoiMSJ9.u9-VjEG6CGLu3w76i3X1E937T3JiKajmgdCoX9Nx354c1HQNrqY-S9EkHEYFnGa9zi_an0LIk_tzX23aeIJnTTzsnQBpYO_2FZqleKf_yLXPFUVd-g3GPdpPDz_j7V1SXY_GKXM7OKjqMS5l_Gt-O5nw9mRiyeJNmDBsJA0odIiIrXa23jwhvvUkC6XhbRQbEkHLWW4aVSqbcJ-1Y5R0fIdq7NMTvEclMCSJSDTkXp-NO7ihhKi7ocJxLhDykAkWBJu8sXgKtQieVuz6eOibPwWEZuAdzsjlqHSZOhs8nxDZWPw3O_nTudCbqRS32JfDAZ3VgffWXdLzzN9frLyi1UbHw7j3oU07YROJ6zkaQrvMHsMKraH73GqhuZsKnmoGvA1HQ0HNL_d-VbIYoonpJrk5fKrcpjC6f-PYqBdqU2l26MgjidUoKc_FDIrM0csy.SX76jApIdP0uKtFNR7KGz4ll7OHpeIGds-Eaol1bF00&amp;dib_tag=se&amp;keywords=r168+bearings&amp;qid=1738465099&amp;sprefix=r168+bearings%2Caps%2C156&amp;sr=8-5" TargetMode="External"/><Relationship Id="rId10" Type="http://schemas.openxmlformats.org/officeDocument/2006/relationships/hyperlink" Target="https://www.homedepot.ca/product/the-home-depot-19l-orange-home-depot-logo-plastic-paint-bucket/1000143871" TargetMode="External"/><Relationship Id="rId21" Type="http://schemas.openxmlformats.org/officeDocument/2006/relationships/table" Target="../tables/table1.xml"/><Relationship Id="rId13" Type="http://schemas.openxmlformats.org/officeDocument/2006/relationships/hyperlink" Target="https://www.aliexpress.com/item/1005007792248497.html?spm=a2g0o.productlist.main.1.505805mW05mWER&amp;algo_pvid=4c66c4f1-1ad8-43b3-836f-77e5e39dbb8c&amp;algo_exp_id=4c66c4f1-1ad8-43b3-836f-77e5e39dbb8c-0&amp;pdp_npi=4%40dis%21CAD%2112.20%2110.73%21%21%218.28%217.28%21%402101ef7017371821624017225ea96b%2112000042217878810%21sea%21CA%210%21ABX&amp;curPageLogUid=NX0y35z1IPIP&amp;utparam-url=scene%3Asearch%7Cquery_from%3A" TargetMode="External"/><Relationship Id="rId12" Type="http://schemas.openxmlformats.org/officeDocument/2006/relationships/hyperlink" Target="https://www.aliexpress.com/item/1005006298833960.html?spm=a2g0o.productlist.main.13.57e83220yxQy21&amp;algo_pvid=b0b1d400-fcc1-4718-b1f4-7cf6c5178460&amp;algo_exp_id=b0b1d400-fcc1-4718-b1f4-7cf6c5178460-6&amp;pdp_npi=4%40dis%21CAD%214.46%212.99%21%21%2122.20%2114.88%21%402101ea8c17371818965312061e904d%2112000037529842018%21sea%21CA%210%21ABX&amp;curPageLogUid=4X131uRG9vee&amp;utparam-url=scene%3Asearch%7Cquery_from%3A" TargetMode="External"/><Relationship Id="rId1" Type="http://schemas.openxmlformats.org/officeDocument/2006/relationships/hyperlink" Target="https://www.homedepot.ca/product/mighty-max-battery-ml9-12-12-volt-9-ah-f2-terminal-rechargeable-sla-agm-battery/1001859228?rrec=true" TargetMode="External"/><Relationship Id="rId2" Type="http://schemas.openxmlformats.org/officeDocument/2006/relationships/hyperlink" Target="https://www.homedepot.ca/product/mighty-max-battery-12-volt-2-amp-sla-battery-charger-and-maintainer/1001860316" TargetMode="External"/><Relationship Id="rId3" Type="http://schemas.openxmlformats.org/officeDocument/2006/relationships/hyperlink" Target="https://a.co/d/i0Xx5XO" TargetMode="External"/><Relationship Id="rId4" Type="http://schemas.openxmlformats.org/officeDocument/2006/relationships/hyperlink" Target="https://www.amazon.ca/Channel-Controller-Semiconductor-Automotive-Electronics/dp/B07BKPV5Z7?crid=EKXHR5SV6N8Q&amp;dib=eyJ2IjoiMSJ9.a-FZLeci9YwgrJpoFtTQ-qEzYQ2aLGCJ9_U2yvxNa8SoCDoAjcaI-zIbqlwWgrH5y8OTU8AvsKLvVW_GsdB3bgsfxk32H2Dr0X9zgyRtxFBv_7gz1ujp0g9Oxrc6powGN8PKD1Foxmx64GSi5RPc15kkLk1nC2rB0-15ZKBRWZrggOzfyXsf44sjlTW8lW_ruAJzsHBNGyTfGhoCWlGiRGJsbRRjnond_I_gst6TK-PtAlmoOAyVeUgy72iNZ8jGLESIwvJhgZofWLVTq-59tQ.NiJSd1uO-fCInA9ndMZXKSzmSezdCYtIfWHHJfYA8nI&amp;dib_tag=se&amp;keywords=Cytron&amp;qid=1737089191&amp;sprefix=cytron%2Caps%2C133&amp;sr=8-9" TargetMode="External"/><Relationship Id="rId9" Type="http://schemas.openxmlformats.org/officeDocument/2006/relationships/hyperlink" Target="https://www.aliexpress.com/item/33023772052.html?spm=a2g0o.productlist.main.3.3868197dDWmleK&amp;algo_pvid=1df49bc2-f7c8-4683-96ff-8be165b95a95&amp;algo_exp_id=1df49bc2-f7c8-4683-96ff-8be165b95a95-1&amp;pdp_npi=4%40dis%21CAD%217.07%215.50%21%21%2135.21%2127.38%21%40210337bc17371808857383676e9b5e%2167233829916%21sea%21CA%210%21ABX&amp;curPageLogUid=NMoUEr40vKeN&amp;utparam-url=scene%3Asearch%7Cquery_from%3A" TargetMode="External"/><Relationship Id="rId15" Type="http://schemas.openxmlformats.org/officeDocument/2006/relationships/hyperlink" Target="https://www.aliexpress.com/item/1005003140484906.html?spm=a2g0o.productlist.main.5.3c9cZtJVZtJVrJ&amp;algo_pvid=8948a3b7-98ef-47a5-971b-7d155bfd9341&amp;algo_exp_id=8948a3b7-98ef-47a5-971b-7d155bfd9341-2&amp;pdp_npi=4%40dis%21CAD%214.01%212.54%21%21%212.72%211.72%21%402103244417371816217876183e2e1e%2112000036189490937%21sea%21CA%210%21ABX&amp;curPageLogUid=0wydKkzyNAEW&amp;utparam-url=scene%3Asearch%7Cquery_from%3A" TargetMode="External"/><Relationship Id="rId14" Type="http://schemas.openxmlformats.org/officeDocument/2006/relationships/hyperlink" Target="https://www.aliexpress.com/item/1005008290985117.html?spm=a2g0o.productlist.main.3.5923HdSpHdSp3b&amp;algo_pvid=0e7bc3db-2277-491c-8c55-27793aeeb744&amp;algo_exp_id=0e7bc3db-2277-491c-8c55-27793aeeb744-1&amp;pdp_npi=4%40dis%21CAD%217.99%217.99%21%21%215.42%215.42%21%402101d9ee17371786323311474e7289%2112000044500754039%21sea%21CA%210%21ABX&amp;curPageLogUid=Bqh9kpQDENj1&amp;utparam-url=scene%3Asearch%7Cquery_from%3A" TargetMode="External"/><Relationship Id="rId17" Type="http://schemas.openxmlformats.org/officeDocument/2006/relationships/hyperlink" Target="https://www.aliexpress.com/item/1005004532352681.html?spm=a2g0o.productlist.main.3.29c13d09ZsQfCG&amp;algo_pvid=89c6d34b-8482-46df-9e73-0367404c38ce&amp;algo_exp_id=89c6d34b-8482-46df-9e73-0367404c38ce-1&amp;pdp_npi=4%40dis%21CAD%212.25%211.51%21%21%211.53%211.03%21%402101c59817371790919354955e9ebd%2112000031109052416%21sea%21CA%210%21ABX&amp;curPageLogUid=wu7vVXfhyo06&amp;utparam-url=scene%3Asearch%7Cquery_from%3A" TargetMode="External"/><Relationship Id="rId16" Type="http://schemas.openxmlformats.org/officeDocument/2006/relationships/hyperlink" Target="https://www.aliexpress.com/item/1005002599108827.html?spm=a2g0o.productlist.main.29.6cd4442fOfJs2L&amp;algo_pvid=7416e11f-492b-4508-8fe5-995f7d9ca056&amp;algo_exp_id=7416e11f-492b-4508-8fe5-995f7d9ca056-14&amp;pdp_npi=4%40dis%21CAD%212.25%211.51%21%21%211.53%211.03%21%402101c72a17371787415886971e5288%2112000021331960075%21sea%21CA%210%21ABX&amp;curPageLogUid=5epYVaPxuz0v&amp;utparam-url=scene%3Asearch%7Cquery_from%3A" TargetMode="External"/><Relationship Id="rId5" Type="http://schemas.openxmlformats.org/officeDocument/2006/relationships/hyperlink" Target="https://www.aliexpress.com/item/1005008290985117.html?spm=a2g0o.productlist.main.3.5923HdSpHdSp3b&amp;algo_pvid=0e7bc3db-2277-491c-8c55-27793aeeb744&amp;algo_exp_id=0e7bc3db-2277-491c-8c55-27793aeeb744-1&amp;pdp_npi=4%40dis%21CAD%217.99%217.99%21%21%215.42%215.42%21%402101d9ee17371786323311474e7289%2112000044500754039%21sea%21CA%210%21ABX&amp;curPageLogUid=Bqh9kpQDENj1&amp;utparam-url=scene%3Asearch%7Cquery_from%3A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www.aliexpress.com/item/1005004263746376.html?spm=a2g0o.productlist.main.1.6d021Zac1Zacki&amp;algo_pvid=b334455b-9dd1-4852-9b59-008bb6234897&amp;algo_exp_id=b334455b-9dd1-4852-9b59-008bb6234897-0&amp;pdp_npi=4%40dis%21CAD%2114.90%217.61%21%21%2110.10%215.16%21%402103201917368108099677411eddf6%2112000036697955924%21sea%21CA%210%21ABX&amp;curPageLogUid=KbQdqsnzzQIT&amp;utparam-url=scene%3Asearch%7Cquery_from%3A" TargetMode="External"/><Relationship Id="rId18" Type="http://schemas.openxmlformats.org/officeDocument/2006/relationships/hyperlink" Target="https://www.aliexpress.com/item/1005005827656117.html?spm=a2g0o.productlist.main.9.6fc65Yqc5Yqcnc&amp;algo_pvid=a50fc7bc-f574-486c-91ce-804e6ed8d331&amp;algo_exp_id=a50fc7bc-f574-486c-91ce-804e6ed8d331-4&amp;pdp_npi=4%40dis%21CAD%212.87%211.46%21%21%211.95%210.99%21%402101efeb17371804882052620ec1d8%2112000034494900477%21sea%21CA%210%21ABX&amp;curPageLogUid=fSlSY1YCC9Pd&amp;utparam-url=scene%3Asearch%7Cquery_from%3A" TargetMode="External"/><Relationship Id="rId7" Type="http://schemas.openxmlformats.org/officeDocument/2006/relationships/hyperlink" Target="https://www.aliexpress.com/item/1005004527586307.html?spm=a2g0o.productlist.main.61.27d8c14eAx8ih5&amp;algo_pvid=451c1c3b-684b-48f8-ac87-2b32481689d3&amp;algo_exp_id=451c1c3b-684b-48f8-ac87-2b32481689d3-30&amp;pdp_npi=4%40dis%21CAD%212.17%211.46%21%21%211.47%210.99%21%40210318ec17371810552582027e50ba%2112000029486656874%21sea%21CA%210%21ABX&amp;curPageLogUid=P7FknVa4tn68&amp;utparam-url=scene%3Asearch%7Cquery_from%3A" TargetMode="External"/><Relationship Id="rId8" Type="http://schemas.openxmlformats.org/officeDocument/2006/relationships/hyperlink" Target="https://www.amazon.ca/LM2596S-Power-Module-DC-DC-Step-Down/dp/B0CXXP7RHP/ref=sr_1_13?crid=2VD8XN7JVPVN0&amp;dib=eyJ2IjoiMSJ9.UFIzjvmwvLvWx-HXS-RyCIhOW3U9UEfcUG44k5tJmPM3_J5_e1sBA_XIdUGrHoy6O_dAi2qjwUb-T0oHOcF3PnMQ1Fbg6rxxjV_53fNjoton0Xw2flCZ0HFcfvkkV4ATEcKNaDElkPZLy1HC2ggzfiFFqW-Wuaou6iVbMOvFhtdLrhzn24Iu5p8BXH8brrUAQH5xhcgiR5VlnAJRgs0amjl5_XgnRwlNp2qFNHwF-DhspwvmSVJvMDXM-oN_leD7jP86jVoSHVq1IfZ5wOAe8mCK0iO3JjLW1x_539MTUuLQy3wqc1NwYH2haOptJFfr_3Fhiy6Fi46hQq2HwQak2tl5K6-F_tm_RPEVEFzcZeDDBXCPSmZ0Qq0DqK-jIWgWqdBzE7lKTOcrpseL89hBiCYbnfYnxfhwVLos2N_upsiK6GmBS8fbpXS2R-uT8C3D.5NMLD2pXluSVnKJdG1vdfo3LKvzGY6NUs-Yc04A-mDs&amp;dib_tag=se&amp;keywords=12v+to+5v&amp;qid=1737091439&amp;sprefix=12v+to+5v%2Caps%2C176&amp;sr=8-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86"/>
    <col customWidth="1" min="2" max="2" width="18.14"/>
    <col customWidth="1" min="3" max="3" width="43.0"/>
    <col customWidth="1" min="4" max="4" width="19.86"/>
    <col customWidth="1" min="5" max="5" width="17.71"/>
    <col customWidth="1" min="6" max="6" width="17.57"/>
    <col customWidth="1" min="7" max="7" width="19.71"/>
    <col customWidth="1" min="8" max="8" width="20.14"/>
    <col customWidth="1" min="9" max="9" width="43.0"/>
    <col customWidth="1" min="10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</row>
    <row r="2">
      <c r="A2" s="5" t="s">
        <v>9</v>
      </c>
      <c r="B2" s="6" t="s">
        <v>10</v>
      </c>
      <c r="C2" s="6" t="s">
        <v>11</v>
      </c>
      <c r="D2" s="7">
        <v>8.0</v>
      </c>
      <c r="E2" s="7">
        <v>0.4</v>
      </c>
      <c r="F2" s="7">
        <v>0.56</v>
      </c>
      <c r="G2" s="7">
        <v>8.96</v>
      </c>
      <c r="H2" s="8" t="b">
        <v>1</v>
      </c>
    </row>
    <row r="3">
      <c r="A3" s="9" t="s">
        <v>12</v>
      </c>
      <c r="B3" s="10" t="s">
        <v>10</v>
      </c>
      <c r="C3" s="10" t="s">
        <v>13</v>
      </c>
      <c r="D3" s="11">
        <v>5.5</v>
      </c>
      <c r="E3" s="11">
        <v>0.28</v>
      </c>
      <c r="F3" s="11">
        <v>0.39</v>
      </c>
      <c r="G3" s="11">
        <v>6.17</v>
      </c>
      <c r="H3" s="12" t="b">
        <v>1</v>
      </c>
    </row>
    <row r="4">
      <c r="A4" s="5" t="s">
        <v>14</v>
      </c>
      <c r="B4" s="6" t="s">
        <v>10</v>
      </c>
      <c r="C4" s="6" t="s">
        <v>15</v>
      </c>
      <c r="D4" s="7">
        <v>97.5</v>
      </c>
      <c r="E4" s="7">
        <v>4.88</v>
      </c>
      <c r="F4" s="7">
        <v>6.83</v>
      </c>
      <c r="G4" s="7">
        <v>109.21</v>
      </c>
      <c r="H4" s="8" t="b">
        <v>1</v>
      </c>
    </row>
    <row r="5">
      <c r="A5" s="9" t="s">
        <v>16</v>
      </c>
      <c r="B5" s="10" t="s">
        <v>10</v>
      </c>
      <c r="C5" s="10" t="s">
        <v>17</v>
      </c>
      <c r="D5" s="11">
        <v>6.8</v>
      </c>
      <c r="E5" s="11">
        <v>0.34</v>
      </c>
      <c r="F5" s="11">
        <v>0.48</v>
      </c>
      <c r="G5" s="11">
        <v>7.62</v>
      </c>
      <c r="H5" s="12" t="b">
        <v>1</v>
      </c>
    </row>
    <row r="6">
      <c r="A6" s="5" t="s">
        <v>16</v>
      </c>
      <c r="B6" s="6" t="s">
        <v>18</v>
      </c>
      <c r="C6" s="6" t="s">
        <v>19</v>
      </c>
      <c r="D6" s="7">
        <v>13.99</v>
      </c>
      <c r="E6" s="7">
        <v>0.7</v>
      </c>
      <c r="F6" s="7">
        <v>0.98</v>
      </c>
      <c r="G6" s="7">
        <v>15.67</v>
      </c>
      <c r="H6" s="8" t="b">
        <v>1</v>
      </c>
    </row>
    <row r="7">
      <c r="D7" s="11"/>
      <c r="E7" s="11"/>
      <c r="F7" s="11"/>
      <c r="G7" s="11"/>
      <c r="H7" s="13" t="b">
        <v>0</v>
      </c>
    </row>
    <row r="8">
      <c r="D8" s="7"/>
      <c r="E8" s="7"/>
      <c r="F8" s="7"/>
      <c r="G8" s="14"/>
      <c r="H8" s="15" t="b">
        <v>0</v>
      </c>
    </row>
    <row r="9">
      <c r="A9" s="16" t="s">
        <v>20</v>
      </c>
      <c r="B9" s="17" t="s">
        <v>21</v>
      </c>
      <c r="C9" s="17" t="s">
        <v>22</v>
      </c>
      <c r="D9" s="17">
        <v>34.77</v>
      </c>
      <c r="E9" s="11">
        <f t="shared" ref="E9:E31" si="1">D9*0.05</f>
        <v>1.7385</v>
      </c>
      <c r="F9" s="11">
        <f t="shared" ref="F9:F31" si="2">D9*0.07</f>
        <v>2.4339</v>
      </c>
      <c r="G9" s="11">
        <f t="shared" ref="G9:G31" si="3">SUM(D9:F9)</f>
        <v>38.9424</v>
      </c>
      <c r="H9" s="12" t="b">
        <v>1</v>
      </c>
      <c r="I9" s="18" t="s">
        <v>23</v>
      </c>
    </row>
    <row r="10">
      <c r="C10" s="14" t="s">
        <v>24</v>
      </c>
      <c r="D10" s="14">
        <v>20.13</v>
      </c>
      <c r="E10" s="7">
        <f t="shared" si="1"/>
        <v>1.0065</v>
      </c>
      <c r="F10" s="7">
        <f t="shared" si="2"/>
        <v>1.4091</v>
      </c>
      <c r="G10" s="7">
        <f t="shared" si="3"/>
        <v>22.5456</v>
      </c>
      <c r="H10" s="15" t="b">
        <v>0</v>
      </c>
      <c r="I10" s="19" t="s">
        <v>25</v>
      </c>
    </row>
    <row r="11">
      <c r="A11" s="16" t="s">
        <v>26</v>
      </c>
      <c r="B11" s="17" t="s">
        <v>27</v>
      </c>
      <c r="C11" s="17" t="s">
        <v>28</v>
      </c>
      <c r="D11" s="17">
        <v>47.0</v>
      </c>
      <c r="E11" s="11">
        <f t="shared" si="1"/>
        <v>2.35</v>
      </c>
      <c r="F11" s="11">
        <f t="shared" si="2"/>
        <v>3.29</v>
      </c>
      <c r="G11" s="11">
        <f t="shared" si="3"/>
        <v>52.64</v>
      </c>
      <c r="H11" s="12" t="b">
        <v>1</v>
      </c>
      <c r="I11" s="18" t="s">
        <v>29</v>
      </c>
    </row>
    <row r="12">
      <c r="A12" s="20" t="s">
        <v>26</v>
      </c>
      <c r="B12" s="14" t="s">
        <v>27</v>
      </c>
      <c r="C12" s="14" t="s">
        <v>30</v>
      </c>
      <c r="D12" s="14">
        <f>15.11*2</f>
        <v>30.22</v>
      </c>
      <c r="E12" s="7">
        <f t="shared" si="1"/>
        <v>1.511</v>
      </c>
      <c r="F12" s="7">
        <f t="shared" si="2"/>
        <v>2.1154</v>
      </c>
      <c r="G12" s="7">
        <f t="shared" si="3"/>
        <v>33.8464</v>
      </c>
      <c r="H12" s="8" t="b">
        <v>1</v>
      </c>
      <c r="I12" s="19" t="s">
        <v>31</v>
      </c>
      <c r="J12" s="21"/>
      <c r="K12" s="21"/>
    </row>
    <row r="13">
      <c r="A13" s="16" t="s">
        <v>20</v>
      </c>
      <c r="B13" s="17" t="s">
        <v>32</v>
      </c>
      <c r="C13" s="17" t="s">
        <v>33</v>
      </c>
      <c r="D13" s="22">
        <v>9.08</v>
      </c>
      <c r="E13" s="11">
        <f t="shared" si="1"/>
        <v>0.454</v>
      </c>
      <c r="F13" s="11">
        <f t="shared" si="2"/>
        <v>0.6356</v>
      </c>
      <c r="G13" s="11">
        <f t="shared" si="3"/>
        <v>10.1696</v>
      </c>
      <c r="H13" s="12" t="b">
        <v>1</v>
      </c>
      <c r="I13" s="23" t="s">
        <v>34</v>
      </c>
      <c r="K13" s="24"/>
    </row>
    <row r="14">
      <c r="C14" s="14" t="s">
        <v>35</v>
      </c>
      <c r="D14" s="14">
        <v>69.24</v>
      </c>
      <c r="E14" s="7">
        <f t="shared" si="1"/>
        <v>3.462</v>
      </c>
      <c r="F14" s="7">
        <f t="shared" si="2"/>
        <v>4.8468</v>
      </c>
      <c r="G14" s="7">
        <f t="shared" si="3"/>
        <v>77.5488</v>
      </c>
      <c r="H14" s="15" t="b">
        <v>0</v>
      </c>
      <c r="I14" s="25" t="s">
        <v>36</v>
      </c>
    </row>
    <row r="15">
      <c r="A15" s="16" t="s">
        <v>20</v>
      </c>
      <c r="B15" s="17" t="s">
        <v>32</v>
      </c>
      <c r="C15" s="17" t="s">
        <v>37</v>
      </c>
      <c r="D15" s="17">
        <v>10.0</v>
      </c>
      <c r="E15" s="11">
        <f t="shared" si="1"/>
        <v>0.5</v>
      </c>
      <c r="F15" s="11">
        <f t="shared" si="2"/>
        <v>0.7</v>
      </c>
      <c r="G15" s="11">
        <f t="shared" si="3"/>
        <v>11.2</v>
      </c>
      <c r="H15" s="12" t="b">
        <v>1</v>
      </c>
      <c r="I15" s="26" t="s">
        <v>38</v>
      </c>
    </row>
    <row r="16">
      <c r="A16" s="20" t="s">
        <v>20</v>
      </c>
      <c r="B16" s="14" t="s">
        <v>32</v>
      </c>
      <c r="C16" s="14" t="s">
        <v>39</v>
      </c>
      <c r="D16" s="27"/>
      <c r="E16" s="7">
        <f t="shared" si="1"/>
        <v>0</v>
      </c>
      <c r="F16" s="7">
        <f t="shared" si="2"/>
        <v>0</v>
      </c>
      <c r="G16" s="7">
        <f t="shared" si="3"/>
        <v>0</v>
      </c>
      <c r="H16" s="8" t="b">
        <v>1</v>
      </c>
      <c r="I16" s="28"/>
    </row>
    <row r="17">
      <c r="C17" s="17" t="s">
        <v>40</v>
      </c>
      <c r="D17" s="22">
        <v>21.98</v>
      </c>
      <c r="E17" s="11">
        <f t="shared" si="1"/>
        <v>1.099</v>
      </c>
      <c r="F17" s="11">
        <f t="shared" si="2"/>
        <v>1.5386</v>
      </c>
      <c r="G17" s="11">
        <f t="shared" si="3"/>
        <v>24.6176</v>
      </c>
      <c r="H17" s="13" t="b">
        <v>0</v>
      </c>
      <c r="I17" s="29"/>
    </row>
    <row r="18">
      <c r="A18" s="20" t="s">
        <v>26</v>
      </c>
      <c r="B18" s="14" t="s">
        <v>27</v>
      </c>
      <c r="C18" s="14" t="s">
        <v>41</v>
      </c>
      <c r="D18" s="27">
        <v>12.59</v>
      </c>
      <c r="E18" s="7">
        <f t="shared" si="1"/>
        <v>0.6295</v>
      </c>
      <c r="F18" s="7">
        <f t="shared" si="2"/>
        <v>0.8813</v>
      </c>
      <c r="G18" s="7">
        <f t="shared" si="3"/>
        <v>14.1008</v>
      </c>
      <c r="H18" s="8" t="b">
        <v>1</v>
      </c>
      <c r="I18" s="19" t="s">
        <v>42</v>
      </c>
    </row>
    <row r="19">
      <c r="A19" s="16" t="s">
        <v>43</v>
      </c>
      <c r="B19" s="17" t="s">
        <v>44</v>
      </c>
      <c r="C19" s="17" t="s">
        <v>45</v>
      </c>
      <c r="D19" s="22">
        <v>5.2</v>
      </c>
      <c r="E19" s="11">
        <f t="shared" si="1"/>
        <v>0.26</v>
      </c>
      <c r="F19" s="11">
        <f t="shared" si="2"/>
        <v>0.364</v>
      </c>
      <c r="G19" s="11">
        <f t="shared" si="3"/>
        <v>5.824</v>
      </c>
      <c r="H19" s="12" t="b">
        <v>1</v>
      </c>
      <c r="I19" s="29" t="s">
        <v>21</v>
      </c>
    </row>
    <row r="20" ht="15.75" customHeight="1">
      <c r="C20" s="14" t="s">
        <v>46</v>
      </c>
      <c r="D20" s="27">
        <v>5.93</v>
      </c>
      <c r="E20" s="7">
        <f t="shared" si="1"/>
        <v>0.2965</v>
      </c>
      <c r="F20" s="7">
        <f t="shared" si="2"/>
        <v>0.4151</v>
      </c>
      <c r="G20" s="7">
        <f t="shared" si="3"/>
        <v>6.6416</v>
      </c>
      <c r="H20" s="15" t="b">
        <v>0</v>
      </c>
      <c r="I20" s="25" t="s">
        <v>47</v>
      </c>
    </row>
    <row r="21" ht="15.75" customHeight="1">
      <c r="C21" s="17" t="s">
        <v>48</v>
      </c>
      <c r="D21" s="22">
        <v>4.77</v>
      </c>
      <c r="E21" s="11">
        <f t="shared" si="1"/>
        <v>0.2385</v>
      </c>
      <c r="F21" s="11">
        <f t="shared" si="2"/>
        <v>0.3339</v>
      </c>
      <c r="G21" s="11">
        <f t="shared" si="3"/>
        <v>5.3424</v>
      </c>
      <c r="H21" s="13" t="b">
        <v>0</v>
      </c>
      <c r="I21" s="26" t="s">
        <v>49</v>
      </c>
    </row>
    <row r="22" ht="15.75" customHeight="1">
      <c r="A22" s="20" t="s">
        <v>20</v>
      </c>
      <c r="B22" s="14" t="s">
        <v>50</v>
      </c>
      <c r="C22" s="14" t="s">
        <v>51</v>
      </c>
      <c r="D22" s="27">
        <v>11.49</v>
      </c>
      <c r="E22" s="7">
        <f t="shared" si="1"/>
        <v>0.5745</v>
      </c>
      <c r="F22" s="7">
        <f t="shared" si="2"/>
        <v>0.8043</v>
      </c>
      <c r="G22" s="7">
        <f t="shared" si="3"/>
        <v>12.8688</v>
      </c>
      <c r="H22" s="8" t="b">
        <v>1</v>
      </c>
      <c r="I22" s="25" t="s">
        <v>52</v>
      </c>
    </row>
    <row r="23" ht="15.75" customHeight="1">
      <c r="A23" s="16" t="s">
        <v>20</v>
      </c>
      <c r="B23" s="17" t="s">
        <v>32</v>
      </c>
      <c r="C23" s="17" t="s">
        <v>53</v>
      </c>
      <c r="D23" s="22">
        <v>4.46</v>
      </c>
      <c r="E23" s="11">
        <f t="shared" si="1"/>
        <v>0.223</v>
      </c>
      <c r="F23" s="11">
        <f t="shared" si="2"/>
        <v>0.3122</v>
      </c>
      <c r="G23" s="11">
        <f t="shared" si="3"/>
        <v>4.9952</v>
      </c>
      <c r="H23" s="12" t="b">
        <v>1</v>
      </c>
      <c r="I23" s="26" t="s">
        <v>54</v>
      </c>
    </row>
    <row r="24" ht="15.75" customHeight="1">
      <c r="C24" s="14" t="s">
        <v>55</v>
      </c>
      <c r="D24" s="27">
        <f>13.66*2</f>
        <v>27.32</v>
      </c>
      <c r="E24" s="7">
        <f t="shared" si="1"/>
        <v>1.366</v>
      </c>
      <c r="F24" s="7">
        <f t="shared" si="2"/>
        <v>1.9124</v>
      </c>
      <c r="G24" s="7">
        <f t="shared" si="3"/>
        <v>30.5984</v>
      </c>
      <c r="H24" s="15" t="b">
        <v>0</v>
      </c>
      <c r="I24" s="25" t="s">
        <v>56</v>
      </c>
    </row>
    <row r="25" ht="15.75" customHeight="1">
      <c r="A25" s="16" t="s">
        <v>20</v>
      </c>
      <c r="B25" s="17" t="s">
        <v>32</v>
      </c>
      <c r="C25" s="17" t="s">
        <v>57</v>
      </c>
      <c r="D25" s="22">
        <v>9.08</v>
      </c>
      <c r="E25" s="11">
        <f t="shared" si="1"/>
        <v>0.454</v>
      </c>
      <c r="F25" s="11">
        <f t="shared" si="2"/>
        <v>0.6356</v>
      </c>
      <c r="G25" s="11">
        <f t="shared" si="3"/>
        <v>10.1696</v>
      </c>
      <c r="H25" s="12" t="b">
        <v>1</v>
      </c>
      <c r="I25" s="23" t="s">
        <v>34</v>
      </c>
    </row>
    <row r="26" ht="15.75" customHeight="1">
      <c r="C26" s="14" t="s">
        <v>58</v>
      </c>
      <c r="D26" s="27">
        <f>4.01*2</f>
        <v>8.02</v>
      </c>
      <c r="E26" s="7">
        <f t="shared" si="1"/>
        <v>0.401</v>
      </c>
      <c r="F26" s="7">
        <f t="shared" si="2"/>
        <v>0.5614</v>
      </c>
      <c r="G26" s="7">
        <f t="shared" si="3"/>
        <v>8.9824</v>
      </c>
      <c r="H26" s="15" t="b">
        <v>0</v>
      </c>
      <c r="I26" s="25" t="s">
        <v>59</v>
      </c>
    </row>
    <row r="27" ht="15.75" customHeight="1">
      <c r="A27" s="16" t="s">
        <v>60</v>
      </c>
      <c r="B27" s="17" t="s">
        <v>27</v>
      </c>
      <c r="C27" s="17" t="s">
        <v>61</v>
      </c>
      <c r="D27" s="30">
        <v>8.99</v>
      </c>
      <c r="E27" s="11">
        <f t="shared" si="1"/>
        <v>0.4495</v>
      </c>
      <c r="F27" s="11">
        <f t="shared" si="2"/>
        <v>0.6293</v>
      </c>
      <c r="G27" s="11">
        <f t="shared" si="3"/>
        <v>10.0688</v>
      </c>
      <c r="H27" s="12" t="b">
        <v>1</v>
      </c>
      <c r="I27" s="26" t="s">
        <v>62</v>
      </c>
    </row>
    <row r="28" ht="15.75" customHeight="1">
      <c r="A28" s="20" t="s">
        <v>60</v>
      </c>
      <c r="B28" s="14" t="s">
        <v>27</v>
      </c>
      <c r="C28" s="14" t="s">
        <v>63</v>
      </c>
      <c r="D28" s="27">
        <v>9.99</v>
      </c>
      <c r="E28" s="7">
        <f t="shared" si="1"/>
        <v>0.4995</v>
      </c>
      <c r="F28" s="7">
        <f t="shared" si="2"/>
        <v>0.6993</v>
      </c>
      <c r="G28" s="7">
        <f t="shared" si="3"/>
        <v>11.1888</v>
      </c>
      <c r="H28" s="8" t="b">
        <v>1</v>
      </c>
      <c r="I28" s="25" t="s">
        <v>64</v>
      </c>
    </row>
    <row r="29" ht="15.75" customHeight="1">
      <c r="C29" s="17" t="s">
        <v>65</v>
      </c>
      <c r="D29" s="22">
        <v>3.85</v>
      </c>
      <c r="E29" s="11">
        <f t="shared" si="1"/>
        <v>0.1925</v>
      </c>
      <c r="F29" s="11">
        <f t="shared" si="2"/>
        <v>0.2695</v>
      </c>
      <c r="G29" s="11">
        <f t="shared" si="3"/>
        <v>4.312</v>
      </c>
      <c r="H29" s="13" t="b">
        <v>0</v>
      </c>
      <c r="I29" s="23" t="s">
        <v>66</v>
      </c>
    </row>
    <row r="30" ht="15.75" customHeight="1">
      <c r="C30" s="14" t="s">
        <v>67</v>
      </c>
      <c r="D30" s="27">
        <v>89.97</v>
      </c>
      <c r="E30" s="7">
        <f t="shared" si="1"/>
        <v>4.4985</v>
      </c>
      <c r="F30" s="7">
        <f t="shared" si="2"/>
        <v>6.2979</v>
      </c>
      <c r="G30" s="7">
        <f t="shared" si="3"/>
        <v>100.7664</v>
      </c>
      <c r="H30" s="8" t="b">
        <v>0</v>
      </c>
    </row>
    <row r="31" ht="15.75" customHeight="1">
      <c r="A31" s="16" t="s">
        <v>68</v>
      </c>
      <c r="B31" s="17" t="s">
        <v>27</v>
      </c>
      <c r="C31" s="17" t="s">
        <v>69</v>
      </c>
      <c r="D31" s="22">
        <v>10.99</v>
      </c>
      <c r="E31" s="11">
        <f t="shared" si="1"/>
        <v>0.5495</v>
      </c>
      <c r="F31" s="11">
        <f t="shared" si="2"/>
        <v>0.7693</v>
      </c>
      <c r="G31" s="11">
        <f t="shared" si="3"/>
        <v>12.3088</v>
      </c>
      <c r="H31" s="12" t="b">
        <v>1</v>
      </c>
    </row>
    <row r="32" ht="15.75" customHeight="1">
      <c r="C32" s="31" t="s">
        <v>70</v>
      </c>
      <c r="D32" s="32"/>
      <c r="E32" s="33"/>
      <c r="F32" s="33"/>
      <c r="G32" s="33"/>
      <c r="H32" s="34"/>
    </row>
    <row r="33" ht="15.75" customHeight="1">
      <c r="D33" s="35"/>
      <c r="G33" s="36"/>
    </row>
    <row r="34" ht="15.75" customHeight="1">
      <c r="D34" s="35"/>
      <c r="G34" s="36"/>
    </row>
    <row r="35" ht="15.75" customHeight="1">
      <c r="D35" s="35"/>
      <c r="F35" s="24" t="s">
        <v>71</v>
      </c>
      <c r="G35" s="36" t="s">
        <v>72</v>
      </c>
      <c r="H35" s="37">
        <f>SUM(G2:G613)</f>
        <v>657.3084</v>
      </c>
    </row>
    <row r="36" ht="15.75" customHeight="1">
      <c r="A36" s="24" t="s">
        <v>73</v>
      </c>
    </row>
    <row r="37" ht="15.75" customHeight="1">
      <c r="A37" s="24" t="s">
        <v>74</v>
      </c>
      <c r="B37" s="24" t="s">
        <v>75</v>
      </c>
      <c r="C37" s="24" t="s">
        <v>76</v>
      </c>
    </row>
    <row r="38" ht="15.75" customHeight="1">
      <c r="A38" s="24" t="s">
        <v>77</v>
      </c>
      <c r="B38" s="24">
        <v>131.94</v>
      </c>
      <c r="C38" s="24" t="s">
        <v>78</v>
      </c>
    </row>
    <row r="39" ht="15.75" customHeight="1">
      <c r="A39" s="24" t="s">
        <v>79</v>
      </c>
      <c r="B39" s="24">
        <v>15.67</v>
      </c>
      <c r="C39" s="24" t="s">
        <v>80</v>
      </c>
    </row>
    <row r="40" ht="15.75" customHeight="1">
      <c r="A40" s="24" t="s">
        <v>50</v>
      </c>
      <c r="B40" s="24">
        <v>95.49</v>
      </c>
      <c r="C40" s="24" t="s">
        <v>81</v>
      </c>
    </row>
    <row r="41" ht="15.75" customHeight="1">
      <c r="A41" s="24" t="s">
        <v>50</v>
      </c>
      <c r="B41" s="24">
        <v>10.07</v>
      </c>
      <c r="C41" s="24" t="s">
        <v>61</v>
      </c>
    </row>
    <row r="42" ht="15.75" customHeight="1">
      <c r="A42" s="24" t="s">
        <v>50</v>
      </c>
      <c r="B42" s="24">
        <v>25.74</v>
      </c>
      <c r="C42" s="24" t="s">
        <v>82</v>
      </c>
    </row>
    <row r="43" ht="15.75" customHeight="1">
      <c r="A43" s="24" t="s">
        <v>21</v>
      </c>
      <c r="B43" s="24">
        <v>5.74</v>
      </c>
      <c r="C43" s="24" t="s">
        <v>83</v>
      </c>
    </row>
    <row r="44" ht="15.75" customHeight="1">
      <c r="A44" s="24" t="s">
        <v>21</v>
      </c>
      <c r="B44" s="24">
        <v>38.94</v>
      </c>
      <c r="C44" s="24" t="s">
        <v>22</v>
      </c>
    </row>
    <row r="45" ht="15.75" customHeight="1">
      <c r="A45" s="24" t="s">
        <v>32</v>
      </c>
      <c r="B45" s="24">
        <v>28.31</v>
      </c>
      <c r="C45" s="24" t="s">
        <v>84</v>
      </c>
    </row>
    <row r="46" ht="15.75" customHeight="1">
      <c r="A46" s="24" t="s">
        <v>50</v>
      </c>
      <c r="B46" s="24">
        <v>12.87</v>
      </c>
      <c r="C46" s="24" t="s">
        <v>85</v>
      </c>
    </row>
    <row r="47" ht="15.75" customHeight="1">
      <c r="A47" s="24" t="s">
        <v>21</v>
      </c>
      <c r="B47" s="24">
        <v>49.77</v>
      </c>
      <c r="C47" s="38" t="s">
        <v>86</v>
      </c>
    </row>
    <row r="48" ht="15.75" customHeight="1">
      <c r="A48" s="24" t="s">
        <v>44</v>
      </c>
      <c r="B48" s="24">
        <v>20.68</v>
      </c>
      <c r="C48" s="24" t="s">
        <v>87</v>
      </c>
    </row>
    <row r="49" ht="15.75" customHeight="1">
      <c r="A49" s="24" t="s">
        <v>50</v>
      </c>
      <c r="B49" s="24">
        <v>48.99</v>
      </c>
      <c r="C49" s="24" t="s">
        <v>88</v>
      </c>
    </row>
    <row r="50" ht="15.75" customHeight="1"/>
    <row r="51" ht="15.75" customHeight="1"/>
    <row r="52" ht="15.75" customHeight="1"/>
    <row r="53" ht="15.75" customHeight="1">
      <c r="A53" s="24" t="s">
        <v>89</v>
      </c>
      <c r="B53" s="37">
        <f>sum(B38:B52)</f>
        <v>484.21</v>
      </c>
    </row>
    <row r="54" ht="15.75" customHeight="1"/>
    <row r="55" ht="15.75" customHeight="1">
      <c r="A55" s="24" t="s">
        <v>90</v>
      </c>
      <c r="B55" s="37">
        <f>500-B53</f>
        <v>15.79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</sheetData>
  <dataValidations>
    <dataValidation type="custom" allowBlank="1" showDropDown="1" sqref="D2:G32">
      <formula1>AND(ISNUMBER(D2),(NOT(OR(NOT(ISERROR(DATEVALUE(D2))), AND(ISNUMBER(D2), LEFT(CELL("format", D2))="D")))))</formula1>
    </dataValidation>
  </dataValidations>
  <hyperlinks>
    <hyperlink r:id="rId1" ref="I9"/>
    <hyperlink r:id="rId2" ref="I10"/>
    <hyperlink r:id="rId3" ref="I11"/>
    <hyperlink r:id="rId4" ref="I12"/>
    <hyperlink r:id="rId5" ref="I13"/>
    <hyperlink r:id="rId6" ref="I14"/>
    <hyperlink r:id="rId7" ref="I15"/>
    <hyperlink r:id="rId8" ref="I18"/>
    <hyperlink r:id="rId9" ref="I20"/>
    <hyperlink r:id="rId10" ref="I21"/>
    <hyperlink r:id="rId11" ref="I22"/>
    <hyperlink r:id="rId12" ref="I23"/>
    <hyperlink r:id="rId13" ref="I24"/>
    <hyperlink r:id="rId14" ref="I25"/>
    <hyperlink r:id="rId15" ref="I26"/>
    <hyperlink r:id="rId16" ref="I27"/>
    <hyperlink r:id="rId17" ref="I28"/>
    <hyperlink r:id="rId18" ref="I29"/>
  </hyperlinks>
  <printOptions/>
  <pageMargins bottom="0.75" footer="0.0" header="0.0" left="0.7" right="0.7" top="0.75"/>
  <pageSetup orientation="landscape"/>
  <drawing r:id="rId19"/>
  <tableParts count="1">
    <tablePart r:id="rId21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2025-01-11T23:30:59Z</dcterms:created>
</cp:coreProperties>
</file>