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gar\Documents\DepEd\"/>
    </mc:Choice>
  </mc:AlternateContent>
  <xr:revisionPtr revIDLastSave="0" documentId="13_ncr:1_{C5886F0D-1ABA-4EA9-AAA9-DD3CCEE88A5C}" xr6:coauthVersionLast="47" xr6:coauthVersionMax="47" xr10:uidLastSave="{00000000-0000-0000-0000-000000000000}"/>
  <bookViews>
    <workbookView xWindow="28680" yWindow="-120" windowWidth="29040" windowHeight="15720" xr2:uid="{76013427-E44F-41D0-A227-A602124B0943}"/>
  </bookViews>
  <sheets>
    <sheet name="Computations" sheetId="1" r:id="rId1"/>
  </sheets>
  <externalReferences>
    <externalReference r:id="rId2"/>
  </externalReferences>
  <definedNames>
    <definedName name="_xlnm.Print_Area" localSheetId="0">Computations!$B$1:$O$29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/>
  <c r="N27" i="1"/>
  <c r="J27" i="1"/>
  <c r="L27" i="1"/>
  <c r="P528" i="1" l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BI49" i="1"/>
  <c r="BG49" i="1"/>
  <c r="BE49" i="1"/>
  <c r="BC49" i="1"/>
  <c r="BA49" i="1"/>
  <c r="AY49" i="1"/>
  <c r="AW49" i="1"/>
  <c r="AU49" i="1"/>
  <c r="AS49" i="1"/>
  <c r="AQ49" i="1"/>
  <c r="AO49" i="1"/>
  <c r="AM49" i="1"/>
  <c r="AK49" i="1"/>
  <c r="AI49" i="1"/>
  <c r="AG49" i="1"/>
  <c r="AE49" i="1"/>
  <c r="AC49" i="1"/>
  <c r="P49" i="1"/>
  <c r="E49" i="1"/>
  <c r="D22" i="1"/>
  <c r="D20" i="1"/>
  <c r="D18" i="1" s="1"/>
  <c r="C13" i="1" s="1"/>
  <c r="L25" i="1"/>
  <c r="M18" i="1"/>
  <c r="I11" i="1"/>
  <c r="N25" i="1" s="1"/>
  <c r="C12" i="1"/>
  <c r="A49" i="1" s="1" a="1"/>
  <c r="C11" i="1"/>
  <c r="O49" i="1" s="1"/>
  <c r="D10" i="1"/>
  <c r="E8" i="1"/>
  <c r="C8" i="1"/>
  <c r="D8" i="1" s="1"/>
  <c r="D6" i="1"/>
  <c r="E6" i="1" s="1"/>
  <c r="E10" i="1" s="1"/>
  <c r="C6" i="1"/>
  <c r="D2" i="1"/>
  <c r="U9" i="1" l="1"/>
  <c r="U10" i="1" s="1"/>
  <c r="I12" i="1" s="1"/>
  <c r="J12" i="1" s="1"/>
  <c r="L528" i="1"/>
  <c r="L520" i="1"/>
  <c r="L525" i="1"/>
  <c r="L527" i="1"/>
  <c r="L519" i="1"/>
  <c r="L524" i="1"/>
  <c r="L526" i="1"/>
  <c r="L523" i="1"/>
  <c r="L512" i="1"/>
  <c r="L516" i="1"/>
  <c r="L517" i="1"/>
  <c r="L510" i="1"/>
  <c r="L522" i="1"/>
  <c r="L511" i="1"/>
  <c r="L509" i="1"/>
  <c r="L515" i="1"/>
  <c r="L501" i="1"/>
  <c r="L493" i="1"/>
  <c r="L507" i="1"/>
  <c r="L505" i="1"/>
  <c r="L497" i="1"/>
  <c r="L489" i="1"/>
  <c r="L518" i="1"/>
  <c r="L487" i="1"/>
  <c r="L521" i="1"/>
  <c r="L508" i="1"/>
  <c r="L504" i="1"/>
  <c r="L503" i="1"/>
  <c r="L502" i="1"/>
  <c r="L506" i="1"/>
  <c r="L490" i="1"/>
  <c r="L488" i="1"/>
  <c r="L483" i="1"/>
  <c r="L475" i="1"/>
  <c r="L467" i="1"/>
  <c r="L459" i="1"/>
  <c r="L513" i="1"/>
  <c r="L496" i="1"/>
  <c r="L514" i="1"/>
  <c r="L499" i="1"/>
  <c r="L494" i="1"/>
  <c r="L498" i="1"/>
  <c r="L479" i="1"/>
  <c r="L471" i="1"/>
  <c r="L463" i="1"/>
  <c r="L478" i="1"/>
  <c r="L476" i="1"/>
  <c r="L469" i="1"/>
  <c r="L492" i="1"/>
  <c r="L495" i="1"/>
  <c r="L485" i="1"/>
  <c r="L477" i="1"/>
  <c r="L470" i="1"/>
  <c r="L468" i="1"/>
  <c r="L480" i="1"/>
  <c r="L481" i="1"/>
  <c r="L466" i="1"/>
  <c r="L484" i="1"/>
  <c r="L482" i="1"/>
  <c r="L491" i="1"/>
  <c r="L473" i="1"/>
  <c r="L500" i="1"/>
  <c r="L486" i="1"/>
  <c r="L474" i="1"/>
  <c r="L458" i="1"/>
  <c r="L452" i="1"/>
  <c r="L444" i="1"/>
  <c r="L461" i="1"/>
  <c r="L454" i="1"/>
  <c r="L446" i="1"/>
  <c r="L472" i="1"/>
  <c r="L451" i="1"/>
  <c r="L443" i="1"/>
  <c r="L456" i="1"/>
  <c r="L448" i="1"/>
  <c r="L462" i="1"/>
  <c r="L460" i="1"/>
  <c r="L450" i="1"/>
  <c r="L442" i="1"/>
  <c r="L455" i="1"/>
  <c r="L447" i="1"/>
  <c r="L449" i="1"/>
  <c r="L435" i="1"/>
  <c r="L427" i="1"/>
  <c r="L464" i="1"/>
  <c r="L453" i="1"/>
  <c r="L437" i="1"/>
  <c r="L429" i="1"/>
  <c r="L434" i="1"/>
  <c r="L426" i="1"/>
  <c r="L465" i="1"/>
  <c r="L457" i="1"/>
  <c r="L439" i="1"/>
  <c r="L431" i="1"/>
  <c r="L445" i="1"/>
  <c r="L441" i="1"/>
  <c r="L433" i="1"/>
  <c r="L425" i="1"/>
  <c r="L438" i="1"/>
  <c r="L430" i="1"/>
  <c r="L423" i="1"/>
  <c r="L415" i="1"/>
  <c r="L407" i="1"/>
  <c r="L417" i="1"/>
  <c r="L409" i="1"/>
  <c r="L432" i="1"/>
  <c r="L422" i="1"/>
  <c r="L414" i="1"/>
  <c r="L419" i="1"/>
  <c r="L411" i="1"/>
  <c r="L424" i="1"/>
  <c r="L421" i="1"/>
  <c r="L413" i="1"/>
  <c r="L440" i="1"/>
  <c r="L418" i="1"/>
  <c r="L410" i="1"/>
  <c r="L416" i="1"/>
  <c r="L406" i="1"/>
  <c r="L403" i="1"/>
  <c r="L420" i="1"/>
  <c r="L428" i="1"/>
  <c r="L405" i="1"/>
  <c r="L436" i="1"/>
  <c r="L412" i="1"/>
  <c r="L404" i="1"/>
  <c r="L393" i="1"/>
  <c r="L385" i="1"/>
  <c r="L408" i="1"/>
  <c r="L395" i="1"/>
  <c r="L387" i="1"/>
  <c r="L400" i="1"/>
  <c r="L392" i="1"/>
  <c r="L384" i="1"/>
  <c r="L397" i="1"/>
  <c r="L389" i="1"/>
  <c r="L381" i="1"/>
  <c r="L399" i="1"/>
  <c r="L391" i="1"/>
  <c r="L383" i="1"/>
  <c r="L396" i="1"/>
  <c r="L388" i="1"/>
  <c r="L390" i="1"/>
  <c r="L382" i="1"/>
  <c r="L379" i="1"/>
  <c r="L371" i="1"/>
  <c r="L363" i="1"/>
  <c r="L355" i="1"/>
  <c r="L376" i="1"/>
  <c r="L394" i="1"/>
  <c r="L373" i="1"/>
  <c r="L365" i="1"/>
  <c r="L357" i="1"/>
  <c r="L378" i="1"/>
  <c r="L370" i="1"/>
  <c r="L362" i="1"/>
  <c r="L354" i="1"/>
  <c r="L398" i="1"/>
  <c r="L375" i="1"/>
  <c r="L367" i="1"/>
  <c r="L359" i="1"/>
  <c r="L380" i="1"/>
  <c r="L401" i="1"/>
  <c r="L386" i="1"/>
  <c r="L377" i="1"/>
  <c r="L369" i="1"/>
  <c r="L361" i="1"/>
  <c r="L402" i="1"/>
  <c r="L374" i="1"/>
  <c r="L366" i="1"/>
  <c r="L358" i="1"/>
  <c r="L353" i="1"/>
  <c r="L349" i="1"/>
  <c r="L341" i="1"/>
  <c r="L333" i="1"/>
  <c r="L325" i="1"/>
  <c r="L372" i="1"/>
  <c r="L356" i="1"/>
  <c r="L346" i="1"/>
  <c r="L338" i="1"/>
  <c r="L351" i="1"/>
  <c r="L343" i="1"/>
  <c r="L335" i="1"/>
  <c r="L327" i="1"/>
  <c r="L360" i="1"/>
  <c r="L348" i="1"/>
  <c r="L340" i="1"/>
  <c r="L332" i="1"/>
  <c r="L324" i="1"/>
  <c r="L345" i="1"/>
  <c r="L337" i="1"/>
  <c r="L329" i="1"/>
  <c r="L321" i="1"/>
  <c r="L364" i="1"/>
  <c r="L350" i="1"/>
  <c r="L342" i="1"/>
  <c r="L347" i="1"/>
  <c r="L339" i="1"/>
  <c r="L331" i="1"/>
  <c r="L323" i="1"/>
  <c r="L368" i="1"/>
  <c r="L352" i="1"/>
  <c r="L344" i="1"/>
  <c r="L336" i="1"/>
  <c r="L328" i="1"/>
  <c r="L320" i="1"/>
  <c r="L330" i="1"/>
  <c r="L313" i="1"/>
  <c r="L305" i="1"/>
  <c r="L310" i="1"/>
  <c r="L302" i="1"/>
  <c r="L334" i="1"/>
  <c r="L315" i="1"/>
  <c r="L307" i="1"/>
  <c r="L299" i="1"/>
  <c r="L312" i="1"/>
  <c r="L304" i="1"/>
  <c r="L322" i="1"/>
  <c r="L317" i="1"/>
  <c r="L309" i="1"/>
  <c r="L301" i="1"/>
  <c r="L318" i="1"/>
  <c r="L314" i="1"/>
  <c r="L306" i="1"/>
  <c r="L326" i="1"/>
  <c r="L311" i="1"/>
  <c r="L303" i="1"/>
  <c r="L319" i="1"/>
  <c r="L316" i="1"/>
  <c r="L308" i="1"/>
  <c r="L300" i="1"/>
  <c r="L298" i="1"/>
  <c r="L295" i="1"/>
  <c r="L287" i="1"/>
  <c r="L279" i="1"/>
  <c r="L271" i="1"/>
  <c r="L263" i="1"/>
  <c r="L255" i="1"/>
  <c r="L292" i="1"/>
  <c r="L284" i="1"/>
  <c r="L276" i="1"/>
  <c r="L268" i="1"/>
  <c r="L260" i="1"/>
  <c r="L297" i="1"/>
  <c r="L289" i="1"/>
  <c r="L281" i="1"/>
  <c r="L273" i="1"/>
  <c r="L265" i="1"/>
  <c r="L257" i="1"/>
  <c r="L294" i="1"/>
  <c r="L286" i="1"/>
  <c r="L278" i="1"/>
  <c r="L270" i="1"/>
  <c r="L262" i="1"/>
  <c r="L291" i="1"/>
  <c r="L283" i="1"/>
  <c r="L275" i="1"/>
  <c r="L267" i="1"/>
  <c r="L259" i="1"/>
  <c r="L296" i="1"/>
  <c r="L288" i="1"/>
  <c r="L280" i="1"/>
  <c r="L272" i="1"/>
  <c r="L264" i="1"/>
  <c r="L256" i="1"/>
  <c r="L293" i="1"/>
  <c r="L285" i="1"/>
  <c r="L277" i="1"/>
  <c r="L269" i="1"/>
  <c r="L261" i="1"/>
  <c r="L290" i="1"/>
  <c r="L282" i="1"/>
  <c r="L274" i="1"/>
  <c r="L266" i="1"/>
  <c r="L258" i="1"/>
  <c r="L250" i="1"/>
  <c r="L242" i="1"/>
  <c r="L234" i="1"/>
  <c r="L226" i="1"/>
  <c r="L218" i="1"/>
  <c r="L210" i="1"/>
  <c r="L247" i="1"/>
  <c r="L239" i="1"/>
  <c r="L231" i="1"/>
  <c r="L223" i="1"/>
  <c r="L215" i="1"/>
  <c r="L252" i="1"/>
  <c r="L244" i="1"/>
  <c r="L236" i="1"/>
  <c r="L228" i="1"/>
  <c r="L220" i="1"/>
  <c r="L212" i="1"/>
  <c r="L249" i="1"/>
  <c r="L241" i="1"/>
  <c r="L233" i="1"/>
  <c r="L225" i="1"/>
  <c r="L217" i="1"/>
  <c r="L209" i="1"/>
  <c r="L246" i="1"/>
  <c r="L238" i="1"/>
  <c r="L230" i="1"/>
  <c r="L222" i="1"/>
  <c r="L214" i="1"/>
  <c r="L254" i="1"/>
  <c r="L251" i="1"/>
  <c r="L243" i="1"/>
  <c r="L235" i="1"/>
  <c r="L227" i="1"/>
  <c r="L219" i="1"/>
  <c r="L211" i="1"/>
  <c r="L253" i="1"/>
  <c r="L248" i="1"/>
  <c r="L240" i="1"/>
  <c r="L232" i="1"/>
  <c r="L224" i="1"/>
  <c r="L216" i="1"/>
  <c r="L208" i="1"/>
  <c r="L245" i="1"/>
  <c r="L237" i="1"/>
  <c r="L229" i="1"/>
  <c r="L221" i="1"/>
  <c r="L213" i="1"/>
  <c r="L200" i="1"/>
  <c r="L192" i="1"/>
  <c r="L184" i="1"/>
  <c r="L176" i="1"/>
  <c r="L168" i="1"/>
  <c r="L205" i="1"/>
  <c r="L197" i="1"/>
  <c r="L189" i="1"/>
  <c r="L181" i="1"/>
  <c r="L173" i="1"/>
  <c r="L165" i="1"/>
  <c r="L199" i="1"/>
  <c r="L191" i="1"/>
  <c r="L183" i="1"/>
  <c r="L175" i="1"/>
  <c r="L167" i="1"/>
  <c r="L204" i="1"/>
  <c r="L196" i="1"/>
  <c r="L188" i="1"/>
  <c r="L180" i="1"/>
  <c r="L172" i="1"/>
  <c r="L164" i="1"/>
  <c r="L201" i="1"/>
  <c r="L193" i="1"/>
  <c r="L185" i="1"/>
  <c r="L177" i="1"/>
  <c r="L169" i="1"/>
  <c r="L207" i="1"/>
  <c r="L206" i="1"/>
  <c r="L198" i="1"/>
  <c r="L190" i="1"/>
  <c r="L182" i="1"/>
  <c r="L174" i="1"/>
  <c r="L203" i="1"/>
  <c r="L195" i="1"/>
  <c r="L187" i="1"/>
  <c r="L179" i="1"/>
  <c r="L171" i="1"/>
  <c r="L163" i="1"/>
  <c r="L186" i="1"/>
  <c r="L162" i="1"/>
  <c r="L158" i="1"/>
  <c r="L150" i="1"/>
  <c r="L142" i="1"/>
  <c r="L134" i="1"/>
  <c r="L126" i="1"/>
  <c r="L155" i="1"/>
  <c r="L147" i="1"/>
  <c r="L139" i="1"/>
  <c r="L131" i="1"/>
  <c r="L123" i="1"/>
  <c r="L178" i="1"/>
  <c r="L160" i="1"/>
  <c r="L152" i="1"/>
  <c r="L144" i="1"/>
  <c r="L136" i="1"/>
  <c r="L128" i="1"/>
  <c r="L157" i="1"/>
  <c r="L149" i="1"/>
  <c r="L141" i="1"/>
  <c r="L133" i="1"/>
  <c r="L125" i="1"/>
  <c r="L202" i="1"/>
  <c r="L170" i="1"/>
  <c r="L194" i="1"/>
  <c r="L166" i="1"/>
  <c r="L156" i="1"/>
  <c r="L148" i="1"/>
  <c r="L140" i="1"/>
  <c r="L132" i="1"/>
  <c r="L124" i="1"/>
  <c r="L153" i="1"/>
  <c r="L145" i="1"/>
  <c r="L137" i="1"/>
  <c r="L129" i="1"/>
  <c r="L116" i="1"/>
  <c r="L108" i="1"/>
  <c r="L100" i="1"/>
  <c r="L92" i="1"/>
  <c r="L159" i="1"/>
  <c r="L143" i="1"/>
  <c r="L127" i="1"/>
  <c r="L122" i="1"/>
  <c r="L121" i="1"/>
  <c r="L113" i="1"/>
  <c r="L105" i="1"/>
  <c r="L97" i="1"/>
  <c r="L89" i="1"/>
  <c r="L161" i="1"/>
  <c r="L146" i="1"/>
  <c r="L130" i="1"/>
  <c r="L118" i="1"/>
  <c r="L110" i="1"/>
  <c r="L102" i="1"/>
  <c r="L94" i="1"/>
  <c r="L86" i="1"/>
  <c r="L115" i="1"/>
  <c r="L107" i="1"/>
  <c r="L99" i="1"/>
  <c r="L91" i="1"/>
  <c r="L120" i="1"/>
  <c r="L112" i="1"/>
  <c r="L104" i="1"/>
  <c r="L96" i="1"/>
  <c r="L88" i="1"/>
  <c r="L151" i="1"/>
  <c r="L135" i="1"/>
  <c r="L117" i="1"/>
  <c r="L109" i="1"/>
  <c r="L154" i="1"/>
  <c r="L138" i="1"/>
  <c r="L114" i="1"/>
  <c r="L103" i="1"/>
  <c r="L93" i="1"/>
  <c r="L85" i="1"/>
  <c r="L82" i="1"/>
  <c r="L74" i="1"/>
  <c r="L66" i="1"/>
  <c r="L58" i="1"/>
  <c r="L50" i="1"/>
  <c r="L106" i="1"/>
  <c r="L79" i="1"/>
  <c r="L71" i="1"/>
  <c r="L63" i="1"/>
  <c r="L55" i="1"/>
  <c r="L101" i="1"/>
  <c r="L87" i="1"/>
  <c r="L84" i="1"/>
  <c r="L76" i="1"/>
  <c r="L68" i="1"/>
  <c r="L60" i="1"/>
  <c r="L52" i="1"/>
  <c r="L81" i="1"/>
  <c r="L73" i="1"/>
  <c r="L65" i="1"/>
  <c r="L57" i="1"/>
  <c r="L111" i="1"/>
  <c r="L95" i="1"/>
  <c r="L78" i="1"/>
  <c r="L70" i="1"/>
  <c r="L62" i="1"/>
  <c r="L54" i="1"/>
  <c r="L119" i="1"/>
  <c r="L90" i="1"/>
  <c r="L83" i="1"/>
  <c r="L75" i="1"/>
  <c r="L67" i="1"/>
  <c r="L59" i="1"/>
  <c r="L51" i="1"/>
  <c r="L80" i="1"/>
  <c r="L72" i="1"/>
  <c r="L64" i="1"/>
  <c r="L56" i="1"/>
  <c r="L98" i="1"/>
  <c r="L77" i="1"/>
  <c r="L69" i="1"/>
  <c r="L61" i="1"/>
  <c r="L53" i="1"/>
  <c r="L49" i="1"/>
  <c r="A522" i="1"/>
  <c r="A514" i="1"/>
  <c r="A506" i="1"/>
  <c r="A498" i="1"/>
  <c r="A490" i="1"/>
  <c r="A482" i="1"/>
  <c r="A474" i="1"/>
  <c r="A466" i="1"/>
  <c r="A458" i="1"/>
  <c r="A450" i="1"/>
  <c r="A442" i="1"/>
  <c r="A434" i="1"/>
  <c r="A426" i="1"/>
  <c r="A418" i="1"/>
  <c r="A410" i="1"/>
  <c r="A402" i="1"/>
  <c r="A394" i="1"/>
  <c r="A386" i="1"/>
  <c r="A378" i="1"/>
  <c r="A370" i="1"/>
  <c r="A362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50" i="1"/>
  <c r="A521" i="1"/>
  <c r="A513" i="1"/>
  <c r="A505" i="1"/>
  <c r="A497" i="1"/>
  <c r="A489" i="1"/>
  <c r="A481" i="1"/>
  <c r="A473" i="1"/>
  <c r="A465" i="1"/>
  <c r="A457" i="1"/>
  <c r="A449" i="1"/>
  <c r="A441" i="1"/>
  <c r="A433" i="1"/>
  <c r="A425" i="1"/>
  <c r="A417" i="1"/>
  <c r="A409" i="1"/>
  <c r="A401" i="1"/>
  <c r="A393" i="1"/>
  <c r="A385" i="1"/>
  <c r="A377" i="1"/>
  <c r="A369" i="1"/>
  <c r="A361" i="1"/>
  <c r="A353" i="1"/>
  <c r="A345" i="1"/>
  <c r="A337" i="1"/>
  <c r="A329" i="1"/>
  <c r="A321" i="1"/>
  <c r="A313" i="1"/>
  <c r="A305" i="1"/>
  <c r="A297" i="1"/>
  <c r="A289" i="1"/>
  <c r="A281" i="1"/>
  <c r="A273" i="1"/>
  <c r="A265" i="1"/>
  <c r="A257" i="1"/>
  <c r="A249" i="1"/>
  <c r="A241" i="1"/>
  <c r="A233" i="1"/>
  <c r="A225" i="1"/>
  <c r="A217" i="1"/>
  <c r="A209" i="1"/>
  <c r="A201" i="1"/>
  <c r="A193" i="1"/>
  <c r="A185" i="1"/>
  <c r="A177" i="1"/>
  <c r="A169" i="1"/>
  <c r="A161" i="1"/>
  <c r="A153" i="1"/>
  <c r="A145" i="1"/>
  <c r="A137" i="1"/>
  <c r="A129" i="1"/>
  <c r="A121" i="1"/>
  <c r="A113" i="1"/>
  <c r="A105" i="1"/>
  <c r="A97" i="1"/>
  <c r="A89" i="1"/>
  <c r="A81" i="1"/>
  <c r="A73" i="1"/>
  <c r="A65" i="1"/>
  <c r="A57" i="1"/>
  <c r="A49" i="1"/>
  <c r="A528" i="1"/>
  <c r="A520" i="1"/>
  <c r="A512" i="1"/>
  <c r="A504" i="1"/>
  <c r="A496" i="1"/>
  <c r="A488" i="1"/>
  <c r="A480" i="1"/>
  <c r="A472" i="1"/>
  <c r="A464" i="1"/>
  <c r="A456" i="1"/>
  <c r="A448" i="1"/>
  <c r="A440" i="1"/>
  <c r="A432" i="1"/>
  <c r="A424" i="1"/>
  <c r="A416" i="1"/>
  <c r="A408" i="1"/>
  <c r="A400" i="1"/>
  <c r="A392" i="1"/>
  <c r="A384" i="1"/>
  <c r="A376" i="1"/>
  <c r="A368" i="1"/>
  <c r="A360" i="1"/>
  <c r="A352" i="1"/>
  <c r="A344" i="1"/>
  <c r="A336" i="1"/>
  <c r="A328" i="1"/>
  <c r="A320" i="1"/>
  <c r="A312" i="1"/>
  <c r="A304" i="1"/>
  <c r="A296" i="1"/>
  <c r="A288" i="1"/>
  <c r="A280" i="1"/>
  <c r="A272" i="1"/>
  <c r="A264" i="1"/>
  <c r="A256" i="1"/>
  <c r="A248" i="1"/>
  <c r="A240" i="1"/>
  <c r="A232" i="1"/>
  <c r="A224" i="1"/>
  <c r="A216" i="1"/>
  <c r="A208" i="1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527" i="1"/>
  <c r="A519" i="1"/>
  <c r="A511" i="1"/>
  <c r="A503" i="1"/>
  <c r="A495" i="1"/>
  <c r="A487" i="1"/>
  <c r="A479" i="1"/>
  <c r="A471" i="1"/>
  <c r="A463" i="1"/>
  <c r="A455" i="1"/>
  <c r="A447" i="1"/>
  <c r="A439" i="1"/>
  <c r="A431" i="1"/>
  <c r="A423" i="1"/>
  <c r="A415" i="1"/>
  <c r="A407" i="1"/>
  <c r="A399" i="1"/>
  <c r="A391" i="1"/>
  <c r="A383" i="1"/>
  <c r="A375" i="1"/>
  <c r="A367" i="1"/>
  <c r="A359" i="1"/>
  <c r="A351" i="1"/>
  <c r="A343" i="1"/>
  <c r="A335" i="1"/>
  <c r="A327" i="1"/>
  <c r="A319" i="1"/>
  <c r="A311" i="1"/>
  <c r="A303" i="1"/>
  <c r="A295" i="1"/>
  <c r="A287" i="1"/>
  <c r="A279" i="1"/>
  <c r="A271" i="1"/>
  <c r="A263" i="1"/>
  <c r="A255" i="1"/>
  <c r="A247" i="1"/>
  <c r="A239" i="1"/>
  <c r="A231" i="1"/>
  <c r="A223" i="1"/>
  <c r="A215" i="1"/>
  <c r="A207" i="1"/>
  <c r="A199" i="1"/>
  <c r="A191" i="1"/>
  <c r="A183" i="1"/>
  <c r="A175" i="1"/>
  <c r="A167" i="1"/>
  <c r="A159" i="1"/>
  <c r="A151" i="1"/>
  <c r="A143" i="1"/>
  <c r="A135" i="1"/>
  <c r="A127" i="1"/>
  <c r="A119" i="1"/>
  <c r="A111" i="1"/>
  <c r="A103" i="1"/>
  <c r="A95" i="1"/>
  <c r="A87" i="1"/>
  <c r="A79" i="1"/>
  <c r="A71" i="1"/>
  <c r="A63" i="1"/>
  <c r="A55" i="1"/>
  <c r="A526" i="1"/>
  <c r="A518" i="1"/>
  <c r="A510" i="1"/>
  <c r="A502" i="1"/>
  <c r="A494" i="1"/>
  <c r="A486" i="1"/>
  <c r="A478" i="1"/>
  <c r="A470" i="1"/>
  <c r="A462" i="1"/>
  <c r="A454" i="1"/>
  <c r="A446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318" i="1"/>
  <c r="A310" i="1"/>
  <c r="A302" i="1"/>
  <c r="A294" i="1"/>
  <c r="A286" i="1"/>
  <c r="A278" i="1"/>
  <c r="A270" i="1"/>
  <c r="A262" i="1"/>
  <c r="A254" i="1"/>
  <c r="A246" i="1"/>
  <c r="A238" i="1"/>
  <c r="A230" i="1"/>
  <c r="A222" i="1"/>
  <c r="A214" i="1"/>
  <c r="A206" i="1"/>
  <c r="A198" i="1"/>
  <c r="A190" i="1"/>
  <c r="A182" i="1"/>
  <c r="A174" i="1"/>
  <c r="A166" i="1"/>
  <c r="A158" i="1"/>
  <c r="A150" i="1"/>
  <c r="A142" i="1"/>
  <c r="A134" i="1"/>
  <c r="A126" i="1"/>
  <c r="A118" i="1"/>
  <c r="A110" i="1"/>
  <c r="A102" i="1"/>
  <c r="A94" i="1"/>
  <c r="A86" i="1"/>
  <c r="A78" i="1"/>
  <c r="A70" i="1"/>
  <c r="A62" i="1"/>
  <c r="A54" i="1"/>
  <c r="A525" i="1"/>
  <c r="A517" i="1"/>
  <c r="A509" i="1"/>
  <c r="A501" i="1"/>
  <c r="A493" i="1"/>
  <c r="A485" i="1"/>
  <c r="A477" i="1"/>
  <c r="A469" i="1"/>
  <c r="A461" i="1"/>
  <c r="A453" i="1"/>
  <c r="A445" i="1"/>
  <c r="A437" i="1"/>
  <c r="A429" i="1"/>
  <c r="A421" i="1"/>
  <c r="A413" i="1"/>
  <c r="A405" i="1"/>
  <c r="A397" i="1"/>
  <c r="A389" i="1"/>
  <c r="A381" i="1"/>
  <c r="A373" i="1"/>
  <c r="A365" i="1"/>
  <c r="A357" i="1"/>
  <c r="A349" i="1"/>
  <c r="A341" i="1"/>
  <c r="A333" i="1"/>
  <c r="A325" i="1"/>
  <c r="A317" i="1"/>
  <c r="A309" i="1"/>
  <c r="A301" i="1"/>
  <c r="A293" i="1"/>
  <c r="A285" i="1"/>
  <c r="A277" i="1"/>
  <c r="A269" i="1"/>
  <c r="A261" i="1"/>
  <c r="A253" i="1"/>
  <c r="A245" i="1"/>
  <c r="A237" i="1"/>
  <c r="A229" i="1"/>
  <c r="A221" i="1"/>
  <c r="A213" i="1"/>
  <c r="A205" i="1"/>
  <c r="A197" i="1"/>
  <c r="A189" i="1"/>
  <c r="A181" i="1"/>
  <c r="A173" i="1"/>
  <c r="A165" i="1"/>
  <c r="A157" i="1"/>
  <c r="A149" i="1"/>
  <c r="A141" i="1"/>
  <c r="A133" i="1"/>
  <c r="A125" i="1"/>
  <c r="A117" i="1"/>
  <c r="A109" i="1"/>
  <c r="A101" i="1"/>
  <c r="A93" i="1"/>
  <c r="A85" i="1"/>
  <c r="A77" i="1"/>
  <c r="A69" i="1"/>
  <c r="A61" i="1"/>
  <c r="A53" i="1"/>
  <c r="A524" i="1"/>
  <c r="A516" i="1"/>
  <c r="A508" i="1"/>
  <c r="A500" i="1"/>
  <c r="A492" i="1"/>
  <c r="A484" i="1"/>
  <c r="A476" i="1"/>
  <c r="A468" i="1"/>
  <c r="A460" i="1"/>
  <c r="A452" i="1"/>
  <c r="A444" i="1"/>
  <c r="A436" i="1"/>
  <c r="A428" i="1"/>
  <c r="A420" i="1"/>
  <c r="A412" i="1"/>
  <c r="A404" i="1"/>
  <c r="A396" i="1"/>
  <c r="A388" i="1"/>
  <c r="A380" i="1"/>
  <c r="A372" i="1"/>
  <c r="A364" i="1"/>
  <c r="A356" i="1"/>
  <c r="A348" i="1"/>
  <c r="A340" i="1"/>
  <c r="A332" i="1"/>
  <c r="A324" i="1"/>
  <c r="A316" i="1"/>
  <c r="A308" i="1"/>
  <c r="A300" i="1"/>
  <c r="A292" i="1"/>
  <c r="A284" i="1"/>
  <c r="A276" i="1"/>
  <c r="A268" i="1"/>
  <c r="A260" i="1"/>
  <c r="A252" i="1"/>
  <c r="A244" i="1"/>
  <c r="A236" i="1"/>
  <c r="A228" i="1"/>
  <c r="A220" i="1"/>
  <c r="A212" i="1"/>
  <c r="A204" i="1"/>
  <c r="A196" i="1"/>
  <c r="A188" i="1"/>
  <c r="A180" i="1"/>
  <c r="A172" i="1"/>
  <c r="A164" i="1"/>
  <c r="A156" i="1"/>
  <c r="A148" i="1"/>
  <c r="A140" i="1"/>
  <c r="A132" i="1"/>
  <c r="A124" i="1"/>
  <c r="A116" i="1"/>
  <c r="A108" i="1"/>
  <c r="A100" i="1"/>
  <c r="A92" i="1"/>
  <c r="A84" i="1"/>
  <c r="A76" i="1"/>
  <c r="A68" i="1"/>
  <c r="A60" i="1"/>
  <c r="A52" i="1"/>
  <c r="A523" i="1"/>
  <c r="A515" i="1"/>
  <c r="A507" i="1"/>
  <c r="A499" i="1"/>
  <c r="A491" i="1"/>
  <c r="A483" i="1"/>
  <c r="A475" i="1"/>
  <c r="A467" i="1"/>
  <c r="A459" i="1"/>
  <c r="A451" i="1"/>
  <c r="A443" i="1"/>
  <c r="A435" i="1"/>
  <c r="A427" i="1"/>
  <c r="A419" i="1"/>
  <c r="A411" i="1"/>
  <c r="A403" i="1"/>
  <c r="A395" i="1"/>
  <c r="A387" i="1"/>
  <c r="A379" i="1"/>
  <c r="A371" i="1"/>
  <c r="A363" i="1"/>
  <c r="A355" i="1"/>
  <c r="A347" i="1"/>
  <c r="A339" i="1"/>
  <c r="A331" i="1"/>
  <c r="A323" i="1"/>
  <c r="A315" i="1"/>
  <c r="A307" i="1"/>
  <c r="A299" i="1"/>
  <c r="A291" i="1"/>
  <c r="A283" i="1"/>
  <c r="A275" i="1"/>
  <c r="A267" i="1"/>
  <c r="A259" i="1"/>
  <c r="A251" i="1"/>
  <c r="A243" i="1"/>
  <c r="A235" i="1"/>
  <c r="A227" i="1"/>
  <c r="A219" i="1"/>
  <c r="A211" i="1"/>
  <c r="A203" i="1"/>
  <c r="A195" i="1"/>
  <c r="A187" i="1"/>
  <c r="A179" i="1"/>
  <c r="A171" i="1"/>
  <c r="A163" i="1"/>
  <c r="A155" i="1"/>
  <c r="A147" i="1"/>
  <c r="A139" i="1"/>
  <c r="A131" i="1"/>
  <c r="A123" i="1"/>
  <c r="A115" i="1"/>
  <c r="A107" i="1"/>
  <c r="A99" i="1"/>
  <c r="A91" i="1"/>
  <c r="A83" i="1"/>
  <c r="A75" i="1"/>
  <c r="A67" i="1"/>
  <c r="A59" i="1"/>
  <c r="A51" i="1"/>
  <c r="I521" i="1"/>
  <c r="I526" i="1"/>
  <c r="I528" i="1"/>
  <c r="I520" i="1"/>
  <c r="I525" i="1"/>
  <c r="I527" i="1"/>
  <c r="I524" i="1"/>
  <c r="I513" i="1"/>
  <c r="I517" i="1"/>
  <c r="I509" i="1"/>
  <c r="I514" i="1"/>
  <c r="I523" i="1"/>
  <c r="I522" i="1"/>
  <c r="I515" i="1"/>
  <c r="I502" i="1"/>
  <c r="I494" i="1"/>
  <c r="I511" i="1"/>
  <c r="I506" i="1"/>
  <c r="I498" i="1"/>
  <c r="I490" i="1"/>
  <c r="I497" i="1"/>
  <c r="I488" i="1"/>
  <c r="I505" i="1"/>
  <c r="I489" i="1"/>
  <c r="I484" i="1"/>
  <c r="I499" i="1"/>
  <c r="I504" i="1"/>
  <c r="I512" i="1"/>
  <c r="I508" i="1"/>
  <c r="I503" i="1"/>
  <c r="I507" i="1"/>
  <c r="I492" i="1"/>
  <c r="I485" i="1"/>
  <c r="I476" i="1"/>
  <c r="I468" i="1"/>
  <c r="I460" i="1"/>
  <c r="I516" i="1"/>
  <c r="I510" i="1"/>
  <c r="I501" i="1"/>
  <c r="I495" i="1"/>
  <c r="I519" i="1"/>
  <c r="I518" i="1"/>
  <c r="I500" i="1"/>
  <c r="I486" i="1"/>
  <c r="I480" i="1"/>
  <c r="I472" i="1"/>
  <c r="I464" i="1"/>
  <c r="I479" i="1"/>
  <c r="I491" i="1"/>
  <c r="I482" i="1"/>
  <c r="I473" i="1"/>
  <c r="I471" i="1"/>
  <c r="I481" i="1"/>
  <c r="I474" i="1"/>
  <c r="I493" i="1"/>
  <c r="I469" i="1"/>
  <c r="I496" i="1"/>
  <c r="I466" i="1"/>
  <c r="I470" i="1"/>
  <c r="I483" i="1"/>
  <c r="I487" i="1"/>
  <c r="I477" i="1"/>
  <c r="I467" i="1"/>
  <c r="I465" i="1"/>
  <c r="I462" i="1"/>
  <c r="I453" i="1"/>
  <c r="I445" i="1"/>
  <c r="I458" i="1"/>
  <c r="I455" i="1"/>
  <c r="I447" i="1"/>
  <c r="I475" i="1"/>
  <c r="I452" i="1"/>
  <c r="I444" i="1"/>
  <c r="I461" i="1"/>
  <c r="I457" i="1"/>
  <c r="I449" i="1"/>
  <c r="I451" i="1"/>
  <c r="I443" i="1"/>
  <c r="I478" i="1"/>
  <c r="I463" i="1"/>
  <c r="I456" i="1"/>
  <c r="I448" i="1"/>
  <c r="I436" i="1"/>
  <c r="I428" i="1"/>
  <c r="I459" i="1"/>
  <c r="I438" i="1"/>
  <c r="I430" i="1"/>
  <c r="I454" i="1"/>
  <c r="I435" i="1"/>
  <c r="I427" i="1"/>
  <c r="I440" i="1"/>
  <c r="I432" i="1"/>
  <c r="I424" i="1"/>
  <c r="I434" i="1"/>
  <c r="I426" i="1"/>
  <c r="I446" i="1"/>
  <c r="I439" i="1"/>
  <c r="I431" i="1"/>
  <c r="I441" i="1"/>
  <c r="I425" i="1"/>
  <c r="I416" i="1"/>
  <c r="I408" i="1"/>
  <c r="I450" i="1"/>
  <c r="I429" i="1"/>
  <c r="I418" i="1"/>
  <c r="I410" i="1"/>
  <c r="I423" i="1"/>
  <c r="I415" i="1"/>
  <c r="I433" i="1"/>
  <c r="I420" i="1"/>
  <c r="I412" i="1"/>
  <c r="I442" i="1"/>
  <c r="I437" i="1"/>
  <c r="I422" i="1"/>
  <c r="I414" i="1"/>
  <c r="I419" i="1"/>
  <c r="I411" i="1"/>
  <c r="I417" i="1"/>
  <c r="I404" i="1"/>
  <c r="I421" i="1"/>
  <c r="I407" i="1"/>
  <c r="I406" i="1"/>
  <c r="I409" i="1"/>
  <c r="I405" i="1"/>
  <c r="I401" i="1"/>
  <c r="I394" i="1"/>
  <c r="I386" i="1"/>
  <c r="I396" i="1"/>
  <c r="I388" i="1"/>
  <c r="I413" i="1"/>
  <c r="I393" i="1"/>
  <c r="I385" i="1"/>
  <c r="I398" i="1"/>
  <c r="I390" i="1"/>
  <c r="I382" i="1"/>
  <c r="I403" i="1"/>
  <c r="I402" i="1"/>
  <c r="I400" i="1"/>
  <c r="I392" i="1"/>
  <c r="I384" i="1"/>
  <c r="I397" i="1"/>
  <c r="I389" i="1"/>
  <c r="I380" i="1"/>
  <c r="I372" i="1"/>
  <c r="I364" i="1"/>
  <c r="I356" i="1"/>
  <c r="I391" i="1"/>
  <c r="I377" i="1"/>
  <c r="I374" i="1"/>
  <c r="I366" i="1"/>
  <c r="I358" i="1"/>
  <c r="I395" i="1"/>
  <c r="I379" i="1"/>
  <c r="I371" i="1"/>
  <c r="I363" i="1"/>
  <c r="I355" i="1"/>
  <c r="I376" i="1"/>
  <c r="I368" i="1"/>
  <c r="I360" i="1"/>
  <c r="I399" i="1"/>
  <c r="I383" i="1"/>
  <c r="I381" i="1"/>
  <c r="I378" i="1"/>
  <c r="I370" i="1"/>
  <c r="I362" i="1"/>
  <c r="I354" i="1"/>
  <c r="I387" i="1"/>
  <c r="I375" i="1"/>
  <c r="I367" i="1"/>
  <c r="I359" i="1"/>
  <c r="I369" i="1"/>
  <c r="I350" i="1"/>
  <c r="I342" i="1"/>
  <c r="I334" i="1"/>
  <c r="I326" i="1"/>
  <c r="I318" i="1"/>
  <c r="I347" i="1"/>
  <c r="I339" i="1"/>
  <c r="I373" i="1"/>
  <c r="I357" i="1"/>
  <c r="I352" i="1"/>
  <c r="I344" i="1"/>
  <c r="I336" i="1"/>
  <c r="I328" i="1"/>
  <c r="I320" i="1"/>
  <c r="I353" i="1"/>
  <c r="I349" i="1"/>
  <c r="I341" i="1"/>
  <c r="I333" i="1"/>
  <c r="I325" i="1"/>
  <c r="I361" i="1"/>
  <c r="I346" i="1"/>
  <c r="I338" i="1"/>
  <c r="I330" i="1"/>
  <c r="I322" i="1"/>
  <c r="I351" i="1"/>
  <c r="I343" i="1"/>
  <c r="I365" i="1"/>
  <c r="I348" i="1"/>
  <c r="I340" i="1"/>
  <c r="I332" i="1"/>
  <c r="I324" i="1"/>
  <c r="I345" i="1"/>
  <c r="I337" i="1"/>
  <c r="I329" i="1"/>
  <c r="I321" i="1"/>
  <c r="I319" i="1"/>
  <c r="I314" i="1"/>
  <c r="I306" i="1"/>
  <c r="I331" i="1"/>
  <c r="I311" i="1"/>
  <c r="I303" i="1"/>
  <c r="I316" i="1"/>
  <c r="I308" i="1"/>
  <c r="I300" i="1"/>
  <c r="I335" i="1"/>
  <c r="I313" i="1"/>
  <c r="I305" i="1"/>
  <c r="I310" i="1"/>
  <c r="I302" i="1"/>
  <c r="I323" i="1"/>
  <c r="I315" i="1"/>
  <c r="I307" i="1"/>
  <c r="I312" i="1"/>
  <c r="I304" i="1"/>
  <c r="I327" i="1"/>
  <c r="I317" i="1"/>
  <c r="I309" i="1"/>
  <c r="I301" i="1"/>
  <c r="I296" i="1"/>
  <c r="I288" i="1"/>
  <c r="I280" i="1"/>
  <c r="I272" i="1"/>
  <c r="I264" i="1"/>
  <c r="I256" i="1"/>
  <c r="I299" i="1"/>
  <c r="I293" i="1"/>
  <c r="I285" i="1"/>
  <c r="I277" i="1"/>
  <c r="I269" i="1"/>
  <c r="I261" i="1"/>
  <c r="I253" i="1"/>
  <c r="I290" i="1"/>
  <c r="I282" i="1"/>
  <c r="I274" i="1"/>
  <c r="I266" i="1"/>
  <c r="I258" i="1"/>
  <c r="I298" i="1"/>
  <c r="I295" i="1"/>
  <c r="I287" i="1"/>
  <c r="I279" i="1"/>
  <c r="I271" i="1"/>
  <c r="I263" i="1"/>
  <c r="I255" i="1"/>
  <c r="I292" i="1"/>
  <c r="I284" i="1"/>
  <c r="I276" i="1"/>
  <c r="I268" i="1"/>
  <c r="I260" i="1"/>
  <c r="I297" i="1"/>
  <c r="I289" i="1"/>
  <c r="I281" i="1"/>
  <c r="I273" i="1"/>
  <c r="I265" i="1"/>
  <c r="I257" i="1"/>
  <c r="I294" i="1"/>
  <c r="I286" i="1"/>
  <c r="I278" i="1"/>
  <c r="I270" i="1"/>
  <c r="I262" i="1"/>
  <c r="I254" i="1"/>
  <c r="I291" i="1"/>
  <c r="I283" i="1"/>
  <c r="I275" i="1"/>
  <c r="I267" i="1"/>
  <c r="I259" i="1"/>
  <c r="I251" i="1"/>
  <c r="I243" i="1"/>
  <c r="I235" i="1"/>
  <c r="I227" i="1"/>
  <c r="I219" i="1"/>
  <c r="I211" i="1"/>
  <c r="I248" i="1"/>
  <c r="I240" i="1"/>
  <c r="I232" i="1"/>
  <c r="I224" i="1"/>
  <c r="I216" i="1"/>
  <c r="I208" i="1"/>
  <c r="I245" i="1"/>
  <c r="I237" i="1"/>
  <c r="I229" i="1"/>
  <c r="I221" i="1"/>
  <c r="I213" i="1"/>
  <c r="I250" i="1"/>
  <c r="I242" i="1"/>
  <c r="I234" i="1"/>
  <c r="I226" i="1"/>
  <c r="I218" i="1"/>
  <c r="I210" i="1"/>
  <c r="I247" i="1"/>
  <c r="I239" i="1"/>
  <c r="I231" i="1"/>
  <c r="I223" i="1"/>
  <c r="I215" i="1"/>
  <c r="I252" i="1"/>
  <c r="I244" i="1"/>
  <c r="I236" i="1"/>
  <c r="I228" i="1"/>
  <c r="I220" i="1"/>
  <c r="I212" i="1"/>
  <c r="I249" i="1"/>
  <c r="I241" i="1"/>
  <c r="I233" i="1"/>
  <c r="I225" i="1"/>
  <c r="I217" i="1"/>
  <c r="I209" i="1"/>
  <c r="I246" i="1"/>
  <c r="I238" i="1"/>
  <c r="I230" i="1"/>
  <c r="I222" i="1"/>
  <c r="I214" i="1"/>
  <c r="I207" i="1"/>
  <c r="I201" i="1"/>
  <c r="I193" i="1"/>
  <c r="I185" i="1"/>
  <c r="I177" i="1"/>
  <c r="I169" i="1"/>
  <c r="I161" i="1"/>
  <c r="I206" i="1"/>
  <c r="I198" i="1"/>
  <c r="I190" i="1"/>
  <c r="I182" i="1"/>
  <c r="I174" i="1"/>
  <c r="I166" i="1"/>
  <c r="I200" i="1"/>
  <c r="I192" i="1"/>
  <c r="I184" i="1"/>
  <c r="I176" i="1"/>
  <c r="I168" i="1"/>
  <c r="I205" i="1"/>
  <c r="I197" i="1"/>
  <c r="I189" i="1"/>
  <c r="I181" i="1"/>
  <c r="I173" i="1"/>
  <c r="I165" i="1"/>
  <c r="I202" i="1"/>
  <c r="I194" i="1"/>
  <c r="I186" i="1"/>
  <c r="I178" i="1"/>
  <c r="I170" i="1"/>
  <c r="I162" i="1"/>
  <c r="I199" i="1"/>
  <c r="I191" i="1"/>
  <c r="I183" i="1"/>
  <c r="I175" i="1"/>
  <c r="I167" i="1"/>
  <c r="I204" i="1"/>
  <c r="I196" i="1"/>
  <c r="I188" i="1"/>
  <c r="I180" i="1"/>
  <c r="I172" i="1"/>
  <c r="I164" i="1"/>
  <c r="I187" i="1"/>
  <c r="I159" i="1"/>
  <c r="I151" i="1"/>
  <c r="I143" i="1"/>
  <c r="I135" i="1"/>
  <c r="I127" i="1"/>
  <c r="I156" i="1"/>
  <c r="I148" i="1"/>
  <c r="I140" i="1"/>
  <c r="I132" i="1"/>
  <c r="I124" i="1"/>
  <c r="I179" i="1"/>
  <c r="I153" i="1"/>
  <c r="I145" i="1"/>
  <c r="I137" i="1"/>
  <c r="I129" i="1"/>
  <c r="I158" i="1"/>
  <c r="I150" i="1"/>
  <c r="I142" i="1"/>
  <c r="I134" i="1"/>
  <c r="I126" i="1"/>
  <c r="I203" i="1"/>
  <c r="I171" i="1"/>
  <c r="I195" i="1"/>
  <c r="I157" i="1"/>
  <c r="I149" i="1"/>
  <c r="I141" i="1"/>
  <c r="I133" i="1"/>
  <c r="I125" i="1"/>
  <c r="I154" i="1"/>
  <c r="I146" i="1"/>
  <c r="I138" i="1"/>
  <c r="I130" i="1"/>
  <c r="I122" i="1"/>
  <c r="I163" i="1"/>
  <c r="I117" i="1"/>
  <c r="I109" i="1"/>
  <c r="I101" i="1"/>
  <c r="I93" i="1"/>
  <c r="I114" i="1"/>
  <c r="I106" i="1"/>
  <c r="I98" i="1"/>
  <c r="I90" i="1"/>
  <c r="I160" i="1"/>
  <c r="I144" i="1"/>
  <c r="I128" i="1"/>
  <c r="I119" i="1"/>
  <c r="I111" i="1"/>
  <c r="I103" i="1"/>
  <c r="I95" i="1"/>
  <c r="I87" i="1"/>
  <c r="I147" i="1"/>
  <c r="I131" i="1"/>
  <c r="I116" i="1"/>
  <c r="I108" i="1"/>
  <c r="I100" i="1"/>
  <c r="I92" i="1"/>
  <c r="I121" i="1"/>
  <c r="I113" i="1"/>
  <c r="I105" i="1"/>
  <c r="I97" i="1"/>
  <c r="I89" i="1"/>
  <c r="I118" i="1"/>
  <c r="I110" i="1"/>
  <c r="I102" i="1"/>
  <c r="I152" i="1"/>
  <c r="I136" i="1"/>
  <c r="I115" i="1"/>
  <c r="I155" i="1"/>
  <c r="I83" i="1"/>
  <c r="I75" i="1"/>
  <c r="I67" i="1"/>
  <c r="I59" i="1"/>
  <c r="I51" i="1"/>
  <c r="I104" i="1"/>
  <c r="I99" i="1"/>
  <c r="I86" i="1"/>
  <c r="I80" i="1"/>
  <c r="I72" i="1"/>
  <c r="I64" i="1"/>
  <c r="I56" i="1"/>
  <c r="I123" i="1"/>
  <c r="I107" i="1"/>
  <c r="I94" i="1"/>
  <c r="I77" i="1"/>
  <c r="I69" i="1"/>
  <c r="I61" i="1"/>
  <c r="I53" i="1"/>
  <c r="I85" i="1"/>
  <c r="I82" i="1"/>
  <c r="I74" i="1"/>
  <c r="I66" i="1"/>
  <c r="I58" i="1"/>
  <c r="I88" i="1"/>
  <c r="I79" i="1"/>
  <c r="I71" i="1"/>
  <c r="I63" i="1"/>
  <c r="I55" i="1"/>
  <c r="I139" i="1"/>
  <c r="I120" i="1"/>
  <c r="I112" i="1"/>
  <c r="I84" i="1"/>
  <c r="I76" i="1"/>
  <c r="I68" i="1"/>
  <c r="I60" i="1"/>
  <c r="I52" i="1"/>
  <c r="I96" i="1"/>
  <c r="I81" i="1"/>
  <c r="I73" i="1"/>
  <c r="I65" i="1"/>
  <c r="I57" i="1"/>
  <c r="I91" i="1"/>
  <c r="I78" i="1"/>
  <c r="I70" i="1"/>
  <c r="I62" i="1"/>
  <c r="I54" i="1"/>
  <c r="D528" i="1"/>
  <c r="D520" i="1"/>
  <c r="D525" i="1"/>
  <c r="D527" i="1"/>
  <c r="D519" i="1"/>
  <c r="D524" i="1"/>
  <c r="D526" i="1"/>
  <c r="D523" i="1"/>
  <c r="D512" i="1"/>
  <c r="D516" i="1"/>
  <c r="D515" i="1"/>
  <c r="D513" i="1"/>
  <c r="D509" i="1"/>
  <c r="D521" i="1"/>
  <c r="D514" i="1"/>
  <c r="D501" i="1"/>
  <c r="D493" i="1"/>
  <c r="D510" i="1"/>
  <c r="D505" i="1"/>
  <c r="D497" i="1"/>
  <c r="D489" i="1"/>
  <c r="D487" i="1"/>
  <c r="D517" i="1"/>
  <c r="D518" i="1"/>
  <c r="D511" i="1"/>
  <c r="D506" i="1"/>
  <c r="D496" i="1"/>
  <c r="D522" i="1"/>
  <c r="D500" i="1"/>
  <c r="D494" i="1"/>
  <c r="D508" i="1"/>
  <c r="D499" i="1"/>
  <c r="D486" i="1"/>
  <c r="D484" i="1"/>
  <c r="D483" i="1"/>
  <c r="D475" i="1"/>
  <c r="D467" i="1"/>
  <c r="D459" i="1"/>
  <c r="D504" i="1"/>
  <c r="D498" i="1"/>
  <c r="D507" i="1"/>
  <c r="D503" i="1"/>
  <c r="D502" i="1"/>
  <c r="D492" i="1"/>
  <c r="D491" i="1"/>
  <c r="D485" i="1"/>
  <c r="D479" i="1"/>
  <c r="D471" i="1"/>
  <c r="D463" i="1"/>
  <c r="D495" i="1"/>
  <c r="D481" i="1"/>
  <c r="D474" i="1"/>
  <c r="D472" i="1"/>
  <c r="D482" i="1"/>
  <c r="D480" i="1"/>
  <c r="D473" i="1"/>
  <c r="D490" i="1"/>
  <c r="D478" i="1"/>
  <c r="D465" i="1"/>
  <c r="D476" i="1"/>
  <c r="D470" i="1"/>
  <c r="D468" i="1"/>
  <c r="D488" i="1"/>
  <c r="D466" i="1"/>
  <c r="D464" i="1"/>
  <c r="D461" i="1"/>
  <c r="D452" i="1"/>
  <c r="D444" i="1"/>
  <c r="D454" i="1"/>
  <c r="D446" i="1"/>
  <c r="D451" i="1"/>
  <c r="D443" i="1"/>
  <c r="D469" i="1"/>
  <c r="D462" i="1"/>
  <c r="D460" i="1"/>
  <c r="D456" i="1"/>
  <c r="D448" i="1"/>
  <c r="D477" i="1"/>
  <c r="D450" i="1"/>
  <c r="D442" i="1"/>
  <c r="D458" i="1"/>
  <c r="D455" i="1"/>
  <c r="D447" i="1"/>
  <c r="D445" i="1"/>
  <c r="D435" i="1"/>
  <c r="D427" i="1"/>
  <c r="D449" i="1"/>
  <c r="D437" i="1"/>
  <c r="D429" i="1"/>
  <c r="D434" i="1"/>
  <c r="D426" i="1"/>
  <c r="D453" i="1"/>
  <c r="D439" i="1"/>
  <c r="D431" i="1"/>
  <c r="D457" i="1"/>
  <c r="D441" i="1"/>
  <c r="D433" i="1"/>
  <c r="D425" i="1"/>
  <c r="D438" i="1"/>
  <c r="D430" i="1"/>
  <c r="D423" i="1"/>
  <c r="D415" i="1"/>
  <c r="D417" i="1"/>
  <c r="D409" i="1"/>
  <c r="D428" i="1"/>
  <c r="D422" i="1"/>
  <c r="D414" i="1"/>
  <c r="D419" i="1"/>
  <c r="D411" i="1"/>
  <c r="D421" i="1"/>
  <c r="D413" i="1"/>
  <c r="D436" i="1"/>
  <c r="D418" i="1"/>
  <c r="D410" i="1"/>
  <c r="D412" i="1"/>
  <c r="D406" i="1"/>
  <c r="D432" i="1"/>
  <c r="D403" i="1"/>
  <c r="D416" i="1"/>
  <c r="D440" i="1"/>
  <c r="D405" i="1"/>
  <c r="D424" i="1"/>
  <c r="D408" i="1"/>
  <c r="D404" i="1"/>
  <c r="D393" i="1"/>
  <c r="D385" i="1"/>
  <c r="D395" i="1"/>
  <c r="D387" i="1"/>
  <c r="D401" i="1"/>
  <c r="D400" i="1"/>
  <c r="D392" i="1"/>
  <c r="D384" i="1"/>
  <c r="D420" i="1"/>
  <c r="D397" i="1"/>
  <c r="D389" i="1"/>
  <c r="D381" i="1"/>
  <c r="D399" i="1"/>
  <c r="D391" i="1"/>
  <c r="D383" i="1"/>
  <c r="D402" i="1"/>
  <c r="D396" i="1"/>
  <c r="D388" i="1"/>
  <c r="D386" i="1"/>
  <c r="D379" i="1"/>
  <c r="D371" i="1"/>
  <c r="D363" i="1"/>
  <c r="D355" i="1"/>
  <c r="D407" i="1"/>
  <c r="D376" i="1"/>
  <c r="D390" i="1"/>
  <c r="D373" i="1"/>
  <c r="D365" i="1"/>
  <c r="D357" i="1"/>
  <c r="D378" i="1"/>
  <c r="D370" i="1"/>
  <c r="D362" i="1"/>
  <c r="D394" i="1"/>
  <c r="D382" i="1"/>
  <c r="D375" i="1"/>
  <c r="D367" i="1"/>
  <c r="D359" i="1"/>
  <c r="D380" i="1"/>
  <c r="D398" i="1"/>
  <c r="D377" i="1"/>
  <c r="D369" i="1"/>
  <c r="D361" i="1"/>
  <c r="D374" i="1"/>
  <c r="D366" i="1"/>
  <c r="D358" i="1"/>
  <c r="D349" i="1"/>
  <c r="D341" i="1"/>
  <c r="D333" i="1"/>
  <c r="D325" i="1"/>
  <c r="D368" i="1"/>
  <c r="D346" i="1"/>
  <c r="D338" i="1"/>
  <c r="D354" i="1"/>
  <c r="D351" i="1"/>
  <c r="D343" i="1"/>
  <c r="D335" i="1"/>
  <c r="D327" i="1"/>
  <c r="D372" i="1"/>
  <c r="D356" i="1"/>
  <c r="D348" i="1"/>
  <c r="D340" i="1"/>
  <c r="D332" i="1"/>
  <c r="D324" i="1"/>
  <c r="D345" i="1"/>
  <c r="D337" i="1"/>
  <c r="D329" i="1"/>
  <c r="D321" i="1"/>
  <c r="D360" i="1"/>
  <c r="D350" i="1"/>
  <c r="D342" i="1"/>
  <c r="D347" i="1"/>
  <c r="D339" i="1"/>
  <c r="D331" i="1"/>
  <c r="D323" i="1"/>
  <c r="D364" i="1"/>
  <c r="D353" i="1"/>
  <c r="D352" i="1"/>
  <c r="D344" i="1"/>
  <c r="D336" i="1"/>
  <c r="D328" i="1"/>
  <c r="D320" i="1"/>
  <c r="D326" i="1"/>
  <c r="D313" i="1"/>
  <c r="D305" i="1"/>
  <c r="D310" i="1"/>
  <c r="D302" i="1"/>
  <c r="D330" i="1"/>
  <c r="D315" i="1"/>
  <c r="D307" i="1"/>
  <c r="D299" i="1"/>
  <c r="D319" i="1"/>
  <c r="D318" i="1"/>
  <c r="D312" i="1"/>
  <c r="D304" i="1"/>
  <c r="D334" i="1"/>
  <c r="D317" i="1"/>
  <c r="D309" i="1"/>
  <c r="D301" i="1"/>
  <c r="D314" i="1"/>
  <c r="D306" i="1"/>
  <c r="D322" i="1"/>
  <c r="D311" i="1"/>
  <c r="D303" i="1"/>
  <c r="D316" i="1"/>
  <c r="D308" i="1"/>
  <c r="D300" i="1"/>
  <c r="D295" i="1"/>
  <c r="D287" i="1"/>
  <c r="D279" i="1"/>
  <c r="D271" i="1"/>
  <c r="D263" i="1"/>
  <c r="D255" i="1"/>
  <c r="D292" i="1"/>
  <c r="D284" i="1"/>
  <c r="D276" i="1"/>
  <c r="D268" i="1"/>
  <c r="D260" i="1"/>
  <c r="D297" i="1"/>
  <c r="D289" i="1"/>
  <c r="D281" i="1"/>
  <c r="D273" i="1"/>
  <c r="D265" i="1"/>
  <c r="D257" i="1"/>
  <c r="D294" i="1"/>
  <c r="D286" i="1"/>
  <c r="D278" i="1"/>
  <c r="D270" i="1"/>
  <c r="D262" i="1"/>
  <c r="D291" i="1"/>
  <c r="D283" i="1"/>
  <c r="D275" i="1"/>
  <c r="D267" i="1"/>
  <c r="D259" i="1"/>
  <c r="D296" i="1"/>
  <c r="D288" i="1"/>
  <c r="D280" i="1"/>
  <c r="D272" i="1"/>
  <c r="D264" i="1"/>
  <c r="D256" i="1"/>
  <c r="D293" i="1"/>
  <c r="D285" i="1"/>
  <c r="D277" i="1"/>
  <c r="D269" i="1"/>
  <c r="D261" i="1"/>
  <c r="D298" i="1"/>
  <c r="D290" i="1"/>
  <c r="D282" i="1"/>
  <c r="D274" i="1"/>
  <c r="D266" i="1"/>
  <c r="D258" i="1"/>
  <c r="D250" i="1"/>
  <c r="D242" i="1"/>
  <c r="D234" i="1"/>
  <c r="D226" i="1"/>
  <c r="D218" i="1"/>
  <c r="D210" i="1"/>
  <c r="D253" i="1"/>
  <c r="D247" i="1"/>
  <c r="D239" i="1"/>
  <c r="D231" i="1"/>
  <c r="D223" i="1"/>
  <c r="D215" i="1"/>
  <c r="D252" i="1"/>
  <c r="D244" i="1"/>
  <c r="D236" i="1"/>
  <c r="D228" i="1"/>
  <c r="D220" i="1"/>
  <c r="D212" i="1"/>
  <c r="D249" i="1"/>
  <c r="D241" i="1"/>
  <c r="D233" i="1"/>
  <c r="D225" i="1"/>
  <c r="D217" i="1"/>
  <c r="D209" i="1"/>
  <c r="D246" i="1"/>
  <c r="D238" i="1"/>
  <c r="D230" i="1"/>
  <c r="D222" i="1"/>
  <c r="D214" i="1"/>
  <c r="D251" i="1"/>
  <c r="D243" i="1"/>
  <c r="D235" i="1"/>
  <c r="D227" i="1"/>
  <c r="D219" i="1"/>
  <c r="D211" i="1"/>
  <c r="D254" i="1"/>
  <c r="D248" i="1"/>
  <c r="D240" i="1"/>
  <c r="D232" i="1"/>
  <c r="D224" i="1"/>
  <c r="D216" i="1"/>
  <c r="D208" i="1"/>
  <c r="D245" i="1"/>
  <c r="D237" i="1"/>
  <c r="D229" i="1"/>
  <c r="D221" i="1"/>
  <c r="D213" i="1"/>
  <c r="D200" i="1"/>
  <c r="D192" i="1"/>
  <c r="D184" i="1"/>
  <c r="D176" i="1"/>
  <c r="D168" i="1"/>
  <c r="D205" i="1"/>
  <c r="D197" i="1"/>
  <c r="D189" i="1"/>
  <c r="D181" i="1"/>
  <c r="D173" i="1"/>
  <c r="D165" i="1"/>
  <c r="D199" i="1"/>
  <c r="D191" i="1"/>
  <c r="D183" i="1"/>
  <c r="D175" i="1"/>
  <c r="D167" i="1"/>
  <c r="D207" i="1"/>
  <c r="D204" i="1"/>
  <c r="D196" i="1"/>
  <c r="D188" i="1"/>
  <c r="D180" i="1"/>
  <c r="D172" i="1"/>
  <c r="D164" i="1"/>
  <c r="D201" i="1"/>
  <c r="D193" i="1"/>
  <c r="D185" i="1"/>
  <c r="D177" i="1"/>
  <c r="D169" i="1"/>
  <c r="D206" i="1"/>
  <c r="D198" i="1"/>
  <c r="D190" i="1"/>
  <c r="D182" i="1"/>
  <c r="D174" i="1"/>
  <c r="D203" i="1"/>
  <c r="D195" i="1"/>
  <c r="D187" i="1"/>
  <c r="D179" i="1"/>
  <c r="D171" i="1"/>
  <c r="D163" i="1"/>
  <c r="D166" i="1"/>
  <c r="D158" i="1"/>
  <c r="D150" i="1"/>
  <c r="D142" i="1"/>
  <c r="D134" i="1"/>
  <c r="D126" i="1"/>
  <c r="D186" i="1"/>
  <c r="D155" i="1"/>
  <c r="D147" i="1"/>
  <c r="D139" i="1"/>
  <c r="D131" i="1"/>
  <c r="D123" i="1"/>
  <c r="D161" i="1"/>
  <c r="D160" i="1"/>
  <c r="D152" i="1"/>
  <c r="D144" i="1"/>
  <c r="D136" i="1"/>
  <c r="D128" i="1"/>
  <c r="D178" i="1"/>
  <c r="D157" i="1"/>
  <c r="D149" i="1"/>
  <c r="D141" i="1"/>
  <c r="D133" i="1"/>
  <c r="D125" i="1"/>
  <c r="D162" i="1"/>
  <c r="D156" i="1"/>
  <c r="D148" i="1"/>
  <c r="D140" i="1"/>
  <c r="D132" i="1"/>
  <c r="D124" i="1"/>
  <c r="D194" i="1"/>
  <c r="D153" i="1"/>
  <c r="D145" i="1"/>
  <c r="D137" i="1"/>
  <c r="D129" i="1"/>
  <c r="D170" i="1"/>
  <c r="D154" i="1"/>
  <c r="D138" i="1"/>
  <c r="D116" i="1"/>
  <c r="D108" i="1"/>
  <c r="D100" i="1"/>
  <c r="D92" i="1"/>
  <c r="D121" i="1"/>
  <c r="D113" i="1"/>
  <c r="D105" i="1"/>
  <c r="D97" i="1"/>
  <c r="D89" i="1"/>
  <c r="D118" i="1"/>
  <c r="D110" i="1"/>
  <c r="D102" i="1"/>
  <c r="D94" i="1"/>
  <c r="D86" i="1"/>
  <c r="D159" i="1"/>
  <c r="D143" i="1"/>
  <c r="D127" i="1"/>
  <c r="D115" i="1"/>
  <c r="D107" i="1"/>
  <c r="D99" i="1"/>
  <c r="D91" i="1"/>
  <c r="D202" i="1"/>
  <c r="D146" i="1"/>
  <c r="D130" i="1"/>
  <c r="D120" i="1"/>
  <c r="D112" i="1"/>
  <c r="D104" i="1"/>
  <c r="D96" i="1"/>
  <c r="D88" i="1"/>
  <c r="D117" i="1"/>
  <c r="D109" i="1"/>
  <c r="D122" i="1"/>
  <c r="D114" i="1"/>
  <c r="D90" i="1"/>
  <c r="D82" i="1"/>
  <c r="D74" i="1"/>
  <c r="D66" i="1"/>
  <c r="D58" i="1"/>
  <c r="D50" i="1"/>
  <c r="D135" i="1"/>
  <c r="D79" i="1"/>
  <c r="D71" i="1"/>
  <c r="D63" i="1"/>
  <c r="D55" i="1"/>
  <c r="D103" i="1"/>
  <c r="D98" i="1"/>
  <c r="D84" i="1"/>
  <c r="D76" i="1"/>
  <c r="D68" i="1"/>
  <c r="D60" i="1"/>
  <c r="D52" i="1"/>
  <c r="D106" i="1"/>
  <c r="D93" i="1"/>
  <c r="D81" i="1"/>
  <c r="D73" i="1"/>
  <c r="D65" i="1"/>
  <c r="D57" i="1"/>
  <c r="D151" i="1"/>
  <c r="D78" i="1"/>
  <c r="D70" i="1"/>
  <c r="D62" i="1"/>
  <c r="D54" i="1"/>
  <c r="D101" i="1"/>
  <c r="D87" i="1"/>
  <c r="D83" i="1"/>
  <c r="D75" i="1"/>
  <c r="D67" i="1"/>
  <c r="D59" i="1"/>
  <c r="D51" i="1"/>
  <c r="D119" i="1"/>
  <c r="D111" i="1"/>
  <c r="D80" i="1"/>
  <c r="D72" i="1"/>
  <c r="D64" i="1"/>
  <c r="D56" i="1"/>
  <c r="D95" i="1"/>
  <c r="D85" i="1"/>
  <c r="D77" i="1"/>
  <c r="D69" i="1"/>
  <c r="D61" i="1"/>
  <c r="D53" i="1"/>
  <c r="D49" i="1"/>
  <c r="I50" i="1"/>
  <c r="B526" i="1"/>
  <c r="B518" i="1"/>
  <c r="B528" i="1"/>
  <c r="B525" i="1"/>
  <c r="B522" i="1"/>
  <c r="B527" i="1"/>
  <c r="B524" i="1"/>
  <c r="B521" i="1"/>
  <c r="B510" i="1"/>
  <c r="B523" i="1"/>
  <c r="B519" i="1"/>
  <c r="B514" i="1"/>
  <c r="B517" i="1"/>
  <c r="B508" i="1"/>
  <c r="B520" i="1"/>
  <c r="B511" i="1"/>
  <c r="B507" i="1"/>
  <c r="B516" i="1"/>
  <c r="B509" i="1"/>
  <c r="B512" i="1"/>
  <c r="B499" i="1"/>
  <c r="B491" i="1"/>
  <c r="B503" i="1"/>
  <c r="B495" i="1"/>
  <c r="B515" i="1"/>
  <c r="B500" i="1"/>
  <c r="B485" i="1"/>
  <c r="B513" i="1"/>
  <c r="B492" i="1"/>
  <c r="B502" i="1"/>
  <c r="B506" i="1"/>
  <c r="B501" i="1"/>
  <c r="B505" i="1"/>
  <c r="B488" i="1"/>
  <c r="B481" i="1"/>
  <c r="B473" i="1"/>
  <c r="B465" i="1"/>
  <c r="B494" i="1"/>
  <c r="B504" i="1"/>
  <c r="B497" i="1"/>
  <c r="B487" i="1"/>
  <c r="B477" i="1"/>
  <c r="B469" i="1"/>
  <c r="B461" i="1"/>
  <c r="B482" i="1"/>
  <c r="B483" i="1"/>
  <c r="B476" i="1"/>
  <c r="B474" i="1"/>
  <c r="B496" i="1"/>
  <c r="B490" i="1"/>
  <c r="B484" i="1"/>
  <c r="B475" i="1"/>
  <c r="B468" i="1"/>
  <c r="B498" i="1"/>
  <c r="B486" i="1"/>
  <c r="B471" i="1"/>
  <c r="B493" i="1"/>
  <c r="B479" i="1"/>
  <c r="B478" i="1"/>
  <c r="B467" i="1"/>
  <c r="B480" i="1"/>
  <c r="B489" i="1"/>
  <c r="B470" i="1"/>
  <c r="B458" i="1"/>
  <c r="B450" i="1"/>
  <c r="B442" i="1"/>
  <c r="B459" i="1"/>
  <c r="B452" i="1"/>
  <c r="B444" i="1"/>
  <c r="B466" i="1"/>
  <c r="B463" i="1"/>
  <c r="B457" i="1"/>
  <c r="B449" i="1"/>
  <c r="B472" i="1"/>
  <c r="B454" i="1"/>
  <c r="B446" i="1"/>
  <c r="B460" i="1"/>
  <c r="B456" i="1"/>
  <c r="B448" i="1"/>
  <c r="B453" i="1"/>
  <c r="B445" i="1"/>
  <c r="B441" i="1"/>
  <c r="B433" i="1"/>
  <c r="B425" i="1"/>
  <c r="B435" i="1"/>
  <c r="B427" i="1"/>
  <c r="B464" i="1"/>
  <c r="B451" i="1"/>
  <c r="B440" i="1"/>
  <c r="B432" i="1"/>
  <c r="B437" i="1"/>
  <c r="B429" i="1"/>
  <c r="B439" i="1"/>
  <c r="B431" i="1"/>
  <c r="B462" i="1"/>
  <c r="B443" i="1"/>
  <c r="B436" i="1"/>
  <c r="B428" i="1"/>
  <c r="B447" i="1"/>
  <c r="B438" i="1"/>
  <c r="B421" i="1"/>
  <c r="B413" i="1"/>
  <c r="B426" i="1"/>
  <c r="B423" i="1"/>
  <c r="B415" i="1"/>
  <c r="B420" i="1"/>
  <c r="B412" i="1"/>
  <c r="B455" i="1"/>
  <c r="B430" i="1"/>
  <c r="B417" i="1"/>
  <c r="B409" i="1"/>
  <c r="B434" i="1"/>
  <c r="B419" i="1"/>
  <c r="B411" i="1"/>
  <c r="B424" i="1"/>
  <c r="B416" i="1"/>
  <c r="B408" i="1"/>
  <c r="B404" i="1"/>
  <c r="B414" i="1"/>
  <c r="B407" i="1"/>
  <c r="B406" i="1"/>
  <c r="B418" i="1"/>
  <c r="B403" i="1"/>
  <c r="B422" i="1"/>
  <c r="B405" i="1"/>
  <c r="B402" i="1"/>
  <c r="B399" i="1"/>
  <c r="B391" i="1"/>
  <c r="B383" i="1"/>
  <c r="B393" i="1"/>
  <c r="B385" i="1"/>
  <c r="B398" i="1"/>
  <c r="B390" i="1"/>
  <c r="B395" i="1"/>
  <c r="B387" i="1"/>
  <c r="B397" i="1"/>
  <c r="B389" i="1"/>
  <c r="B381" i="1"/>
  <c r="B394" i="1"/>
  <c r="B386" i="1"/>
  <c r="B401" i="1"/>
  <c r="B377" i="1"/>
  <c r="B369" i="1"/>
  <c r="B361" i="1"/>
  <c r="B388" i="1"/>
  <c r="B379" i="1"/>
  <c r="B371" i="1"/>
  <c r="B363" i="1"/>
  <c r="B355" i="1"/>
  <c r="B410" i="1"/>
  <c r="B392" i="1"/>
  <c r="B376" i="1"/>
  <c r="B368" i="1"/>
  <c r="B360" i="1"/>
  <c r="B373" i="1"/>
  <c r="B365" i="1"/>
  <c r="B357" i="1"/>
  <c r="B396" i="1"/>
  <c r="B378" i="1"/>
  <c r="B382" i="1"/>
  <c r="B375" i="1"/>
  <c r="B367" i="1"/>
  <c r="B359" i="1"/>
  <c r="B400" i="1"/>
  <c r="B384" i="1"/>
  <c r="B380" i="1"/>
  <c r="B372" i="1"/>
  <c r="B364" i="1"/>
  <c r="B356" i="1"/>
  <c r="B366" i="1"/>
  <c r="B347" i="1"/>
  <c r="B339" i="1"/>
  <c r="B331" i="1"/>
  <c r="B323" i="1"/>
  <c r="B353" i="1"/>
  <c r="B352" i="1"/>
  <c r="B344" i="1"/>
  <c r="B370" i="1"/>
  <c r="B349" i="1"/>
  <c r="B341" i="1"/>
  <c r="B333" i="1"/>
  <c r="B325" i="1"/>
  <c r="B354" i="1"/>
  <c r="B346" i="1"/>
  <c r="B338" i="1"/>
  <c r="B330" i="1"/>
  <c r="B322" i="1"/>
  <c r="B374" i="1"/>
  <c r="B358" i="1"/>
  <c r="B351" i="1"/>
  <c r="B343" i="1"/>
  <c r="B335" i="1"/>
  <c r="B327" i="1"/>
  <c r="B319" i="1"/>
  <c r="B348" i="1"/>
  <c r="B340" i="1"/>
  <c r="B362" i="1"/>
  <c r="B345" i="1"/>
  <c r="B337" i="1"/>
  <c r="B329" i="1"/>
  <c r="B321" i="1"/>
  <c r="B350" i="1"/>
  <c r="B342" i="1"/>
  <c r="B334" i="1"/>
  <c r="B326" i="1"/>
  <c r="B311" i="1"/>
  <c r="B303" i="1"/>
  <c r="B328" i="1"/>
  <c r="B316" i="1"/>
  <c r="B308" i="1"/>
  <c r="B300" i="1"/>
  <c r="B313" i="1"/>
  <c r="B305" i="1"/>
  <c r="B332" i="1"/>
  <c r="B310" i="1"/>
  <c r="B302" i="1"/>
  <c r="B315" i="1"/>
  <c r="B307" i="1"/>
  <c r="B299" i="1"/>
  <c r="B336" i="1"/>
  <c r="B320" i="1"/>
  <c r="B318" i="1"/>
  <c r="B312" i="1"/>
  <c r="B304" i="1"/>
  <c r="B317" i="1"/>
  <c r="B309" i="1"/>
  <c r="B301" i="1"/>
  <c r="B324" i="1"/>
  <c r="B314" i="1"/>
  <c r="B306" i="1"/>
  <c r="B293" i="1"/>
  <c r="B285" i="1"/>
  <c r="B277" i="1"/>
  <c r="B269" i="1"/>
  <c r="B261" i="1"/>
  <c r="B253" i="1"/>
  <c r="B298" i="1"/>
  <c r="B290" i="1"/>
  <c r="B282" i="1"/>
  <c r="B274" i="1"/>
  <c r="B266" i="1"/>
  <c r="B258" i="1"/>
  <c r="B295" i="1"/>
  <c r="B287" i="1"/>
  <c r="B279" i="1"/>
  <c r="B271" i="1"/>
  <c r="B263" i="1"/>
  <c r="B255" i="1"/>
  <c r="B292" i="1"/>
  <c r="B284" i="1"/>
  <c r="B276" i="1"/>
  <c r="B268" i="1"/>
  <c r="B260" i="1"/>
  <c r="B297" i="1"/>
  <c r="B289" i="1"/>
  <c r="B281" i="1"/>
  <c r="B273" i="1"/>
  <c r="B265" i="1"/>
  <c r="B257" i="1"/>
  <c r="B294" i="1"/>
  <c r="B286" i="1"/>
  <c r="B278" i="1"/>
  <c r="B270" i="1"/>
  <c r="B262" i="1"/>
  <c r="B254" i="1"/>
  <c r="B291" i="1"/>
  <c r="B283" i="1"/>
  <c r="B275" i="1"/>
  <c r="B267" i="1"/>
  <c r="B259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245" i="1"/>
  <c r="B237" i="1"/>
  <c r="B229" i="1"/>
  <c r="B221" i="1"/>
  <c r="B213" i="1"/>
  <c r="B250" i="1"/>
  <c r="B242" i="1"/>
  <c r="B234" i="1"/>
  <c r="B226" i="1"/>
  <c r="B218" i="1"/>
  <c r="B210" i="1"/>
  <c r="B247" i="1"/>
  <c r="B239" i="1"/>
  <c r="B231" i="1"/>
  <c r="B223" i="1"/>
  <c r="B215" i="1"/>
  <c r="B252" i="1"/>
  <c r="B244" i="1"/>
  <c r="B236" i="1"/>
  <c r="B228" i="1"/>
  <c r="B220" i="1"/>
  <c r="B212" i="1"/>
  <c r="B249" i="1"/>
  <c r="B241" i="1"/>
  <c r="B233" i="1"/>
  <c r="B225" i="1"/>
  <c r="B217" i="1"/>
  <c r="B209" i="1"/>
  <c r="B246" i="1"/>
  <c r="B238" i="1"/>
  <c r="B230" i="1"/>
  <c r="B222" i="1"/>
  <c r="B214" i="1"/>
  <c r="B251" i="1"/>
  <c r="B243" i="1"/>
  <c r="B235" i="1"/>
  <c r="B227" i="1"/>
  <c r="B219" i="1"/>
  <c r="B211" i="1"/>
  <c r="B206" i="1"/>
  <c r="B198" i="1"/>
  <c r="B190" i="1"/>
  <c r="B182" i="1"/>
  <c r="B174" i="1"/>
  <c r="B166" i="1"/>
  <c r="B203" i="1"/>
  <c r="B195" i="1"/>
  <c r="B187" i="1"/>
  <c r="B179" i="1"/>
  <c r="B171" i="1"/>
  <c r="B163" i="1"/>
  <c r="B205" i="1"/>
  <c r="B197" i="1"/>
  <c r="B189" i="1"/>
  <c r="B181" i="1"/>
  <c r="B173" i="1"/>
  <c r="B165" i="1"/>
  <c r="B202" i="1"/>
  <c r="B194" i="1"/>
  <c r="B186" i="1"/>
  <c r="B178" i="1"/>
  <c r="B170" i="1"/>
  <c r="B162" i="1"/>
  <c r="B207" i="1"/>
  <c r="B199" i="1"/>
  <c r="B191" i="1"/>
  <c r="B183" i="1"/>
  <c r="B175" i="1"/>
  <c r="B167" i="1"/>
  <c r="B204" i="1"/>
  <c r="B196" i="1"/>
  <c r="B188" i="1"/>
  <c r="B180" i="1"/>
  <c r="B172" i="1"/>
  <c r="B201" i="1"/>
  <c r="B193" i="1"/>
  <c r="B185" i="1"/>
  <c r="B177" i="1"/>
  <c r="B169" i="1"/>
  <c r="B156" i="1"/>
  <c r="B148" i="1"/>
  <c r="B140" i="1"/>
  <c r="B132" i="1"/>
  <c r="B124" i="1"/>
  <c r="B184" i="1"/>
  <c r="B153" i="1"/>
  <c r="B145" i="1"/>
  <c r="B137" i="1"/>
  <c r="B129" i="1"/>
  <c r="B158" i="1"/>
  <c r="B150" i="1"/>
  <c r="B142" i="1"/>
  <c r="B134" i="1"/>
  <c r="B126" i="1"/>
  <c r="B176" i="1"/>
  <c r="B155" i="1"/>
  <c r="B147" i="1"/>
  <c r="B139" i="1"/>
  <c r="B131" i="1"/>
  <c r="B123" i="1"/>
  <c r="B154" i="1"/>
  <c r="B146" i="1"/>
  <c r="B138" i="1"/>
  <c r="B130" i="1"/>
  <c r="B192" i="1"/>
  <c r="B164" i="1"/>
  <c r="B159" i="1"/>
  <c r="B151" i="1"/>
  <c r="B143" i="1"/>
  <c r="B135" i="1"/>
  <c r="B127" i="1"/>
  <c r="B200" i="1"/>
  <c r="B122" i="1"/>
  <c r="B114" i="1"/>
  <c r="B106" i="1"/>
  <c r="B98" i="1"/>
  <c r="B90" i="1"/>
  <c r="B119" i="1"/>
  <c r="B111" i="1"/>
  <c r="B103" i="1"/>
  <c r="B95" i="1"/>
  <c r="B87" i="1"/>
  <c r="B157" i="1"/>
  <c r="B141" i="1"/>
  <c r="B125" i="1"/>
  <c r="B116" i="1"/>
  <c r="B108" i="1"/>
  <c r="B100" i="1"/>
  <c r="B92" i="1"/>
  <c r="B160" i="1"/>
  <c r="B144" i="1"/>
  <c r="B128" i="1"/>
  <c r="B121" i="1"/>
  <c r="B113" i="1"/>
  <c r="B105" i="1"/>
  <c r="B97" i="1"/>
  <c r="B89" i="1"/>
  <c r="B168" i="1"/>
  <c r="B161" i="1"/>
  <c r="B118" i="1"/>
  <c r="B110" i="1"/>
  <c r="B102" i="1"/>
  <c r="B94" i="1"/>
  <c r="B115" i="1"/>
  <c r="B107" i="1"/>
  <c r="B149" i="1"/>
  <c r="B133" i="1"/>
  <c r="B120" i="1"/>
  <c r="B96" i="1"/>
  <c r="B80" i="1"/>
  <c r="B72" i="1"/>
  <c r="B64" i="1"/>
  <c r="B56" i="1"/>
  <c r="B152" i="1"/>
  <c r="B91" i="1"/>
  <c r="B85" i="1"/>
  <c r="B77" i="1"/>
  <c r="B69" i="1"/>
  <c r="B61" i="1"/>
  <c r="B53" i="1"/>
  <c r="B104" i="1"/>
  <c r="B82" i="1"/>
  <c r="B74" i="1"/>
  <c r="B66" i="1"/>
  <c r="B58" i="1"/>
  <c r="B99" i="1"/>
  <c r="B79" i="1"/>
  <c r="B71" i="1"/>
  <c r="B63" i="1"/>
  <c r="B55" i="1"/>
  <c r="B84" i="1"/>
  <c r="B76" i="1"/>
  <c r="B68" i="1"/>
  <c r="B60" i="1"/>
  <c r="B52" i="1"/>
  <c r="B109" i="1"/>
  <c r="B93" i="1"/>
  <c r="B86" i="1"/>
  <c r="B81" i="1"/>
  <c r="B73" i="1"/>
  <c r="B65" i="1"/>
  <c r="B57" i="1"/>
  <c r="B136" i="1"/>
  <c r="B117" i="1"/>
  <c r="B112" i="1"/>
  <c r="B88" i="1"/>
  <c r="B78" i="1"/>
  <c r="B70" i="1"/>
  <c r="B62" i="1"/>
  <c r="B54" i="1"/>
  <c r="B101" i="1"/>
  <c r="B83" i="1"/>
  <c r="B75" i="1"/>
  <c r="B67" i="1"/>
  <c r="B59" i="1"/>
  <c r="B51" i="1"/>
  <c r="E525" i="1"/>
  <c r="E527" i="1"/>
  <c r="E524" i="1"/>
  <c r="E521" i="1"/>
  <c r="E526" i="1"/>
  <c r="E528" i="1"/>
  <c r="E520" i="1"/>
  <c r="E517" i="1"/>
  <c r="E513" i="1"/>
  <c r="E518" i="1"/>
  <c r="E507" i="1"/>
  <c r="E514" i="1"/>
  <c r="E512" i="1"/>
  <c r="E522" i="1"/>
  <c r="E510" i="1"/>
  <c r="E508" i="1"/>
  <c r="E506" i="1"/>
  <c r="E498" i="1"/>
  <c r="E490" i="1"/>
  <c r="E516" i="1"/>
  <c r="E502" i="1"/>
  <c r="E494" i="1"/>
  <c r="E509" i="1"/>
  <c r="E503" i="1"/>
  <c r="E496" i="1"/>
  <c r="E484" i="1"/>
  <c r="E504" i="1"/>
  <c r="E495" i="1"/>
  <c r="E488" i="1"/>
  <c r="E519" i="1"/>
  <c r="E505" i="1"/>
  <c r="E523" i="1"/>
  <c r="E499" i="1"/>
  <c r="E515" i="1"/>
  <c r="E493" i="1"/>
  <c r="E480" i="1"/>
  <c r="E472" i="1"/>
  <c r="E464" i="1"/>
  <c r="E511" i="1"/>
  <c r="E501" i="1"/>
  <c r="E476" i="1"/>
  <c r="E468" i="1"/>
  <c r="E460" i="1"/>
  <c r="E489" i="1"/>
  <c r="E478" i="1"/>
  <c r="E500" i="1"/>
  <c r="E485" i="1"/>
  <c r="E479" i="1"/>
  <c r="E477" i="1"/>
  <c r="E470" i="1"/>
  <c r="E487" i="1"/>
  <c r="E471" i="1"/>
  <c r="E492" i="1"/>
  <c r="E486" i="1"/>
  <c r="E467" i="1"/>
  <c r="E465" i="1"/>
  <c r="E474" i="1"/>
  <c r="E491" i="1"/>
  <c r="E481" i="1"/>
  <c r="E469" i="1"/>
  <c r="E482" i="1"/>
  <c r="E483" i="1"/>
  <c r="E475" i="1"/>
  <c r="E466" i="1"/>
  <c r="E497" i="1"/>
  <c r="E473" i="1"/>
  <c r="E459" i="1"/>
  <c r="E457" i="1"/>
  <c r="E449" i="1"/>
  <c r="E451" i="1"/>
  <c r="E443" i="1"/>
  <c r="E462" i="1"/>
  <c r="E456" i="1"/>
  <c r="E448" i="1"/>
  <c r="E453" i="1"/>
  <c r="E445" i="1"/>
  <c r="E458" i="1"/>
  <c r="E455" i="1"/>
  <c r="E447" i="1"/>
  <c r="E461" i="1"/>
  <c r="E452" i="1"/>
  <c r="E444" i="1"/>
  <c r="E446" i="1"/>
  <c r="E440" i="1"/>
  <c r="E432" i="1"/>
  <c r="E450" i="1"/>
  <c r="E434" i="1"/>
  <c r="E426" i="1"/>
  <c r="E463" i="1"/>
  <c r="E439" i="1"/>
  <c r="E431" i="1"/>
  <c r="E454" i="1"/>
  <c r="E436" i="1"/>
  <c r="E428" i="1"/>
  <c r="E442" i="1"/>
  <c r="E438" i="1"/>
  <c r="E430" i="1"/>
  <c r="E435" i="1"/>
  <c r="E427" i="1"/>
  <c r="E420" i="1"/>
  <c r="E412" i="1"/>
  <c r="E425" i="1"/>
  <c r="E422" i="1"/>
  <c r="E414" i="1"/>
  <c r="E429" i="1"/>
  <c r="E419" i="1"/>
  <c r="E411" i="1"/>
  <c r="E424" i="1"/>
  <c r="E416" i="1"/>
  <c r="E408" i="1"/>
  <c r="E418" i="1"/>
  <c r="E410" i="1"/>
  <c r="E437" i="1"/>
  <c r="E423" i="1"/>
  <c r="E415" i="1"/>
  <c r="E413" i="1"/>
  <c r="E403" i="1"/>
  <c r="E417" i="1"/>
  <c r="E405" i="1"/>
  <c r="E402" i="1"/>
  <c r="E404" i="1"/>
  <c r="E441" i="1"/>
  <c r="E409" i="1"/>
  <c r="E407" i="1"/>
  <c r="E406" i="1"/>
  <c r="E398" i="1"/>
  <c r="E390" i="1"/>
  <c r="E382" i="1"/>
  <c r="E401" i="1"/>
  <c r="E400" i="1"/>
  <c r="E392" i="1"/>
  <c r="E384" i="1"/>
  <c r="E397" i="1"/>
  <c r="E389" i="1"/>
  <c r="E394" i="1"/>
  <c r="E386" i="1"/>
  <c r="E433" i="1"/>
  <c r="E396" i="1"/>
  <c r="E388" i="1"/>
  <c r="E421" i="1"/>
  <c r="E393" i="1"/>
  <c r="E385" i="1"/>
  <c r="E387" i="1"/>
  <c r="E376" i="1"/>
  <c r="E368" i="1"/>
  <c r="E360" i="1"/>
  <c r="E381" i="1"/>
  <c r="E391" i="1"/>
  <c r="E378" i="1"/>
  <c r="E370" i="1"/>
  <c r="E362" i="1"/>
  <c r="E354" i="1"/>
  <c r="E375" i="1"/>
  <c r="E367" i="1"/>
  <c r="E359" i="1"/>
  <c r="E395" i="1"/>
  <c r="E380" i="1"/>
  <c r="E372" i="1"/>
  <c r="E364" i="1"/>
  <c r="E356" i="1"/>
  <c r="E377" i="1"/>
  <c r="E399" i="1"/>
  <c r="E383" i="1"/>
  <c r="E374" i="1"/>
  <c r="E366" i="1"/>
  <c r="E358" i="1"/>
  <c r="E379" i="1"/>
  <c r="E371" i="1"/>
  <c r="E363" i="1"/>
  <c r="E355" i="1"/>
  <c r="E346" i="1"/>
  <c r="E338" i="1"/>
  <c r="E330" i="1"/>
  <c r="E322" i="1"/>
  <c r="E369" i="1"/>
  <c r="E351" i="1"/>
  <c r="E343" i="1"/>
  <c r="E348" i="1"/>
  <c r="E340" i="1"/>
  <c r="E332" i="1"/>
  <c r="E324" i="1"/>
  <c r="E373" i="1"/>
  <c r="E357" i="1"/>
  <c r="E345" i="1"/>
  <c r="E337" i="1"/>
  <c r="E329" i="1"/>
  <c r="E321" i="1"/>
  <c r="E350" i="1"/>
  <c r="E342" i="1"/>
  <c r="E334" i="1"/>
  <c r="E326" i="1"/>
  <c r="E318" i="1"/>
  <c r="E361" i="1"/>
  <c r="E347" i="1"/>
  <c r="E339" i="1"/>
  <c r="E353" i="1"/>
  <c r="E352" i="1"/>
  <c r="E344" i="1"/>
  <c r="E336" i="1"/>
  <c r="E328" i="1"/>
  <c r="E320" i="1"/>
  <c r="E365" i="1"/>
  <c r="E349" i="1"/>
  <c r="E341" i="1"/>
  <c r="E333" i="1"/>
  <c r="E325" i="1"/>
  <c r="E327" i="1"/>
  <c r="E310" i="1"/>
  <c r="E302" i="1"/>
  <c r="E315" i="1"/>
  <c r="E307" i="1"/>
  <c r="E331" i="1"/>
  <c r="E319" i="1"/>
  <c r="E312" i="1"/>
  <c r="E304" i="1"/>
  <c r="E317" i="1"/>
  <c r="E309" i="1"/>
  <c r="E301" i="1"/>
  <c r="E335" i="1"/>
  <c r="E314" i="1"/>
  <c r="E306" i="1"/>
  <c r="E298" i="1"/>
  <c r="E311" i="1"/>
  <c r="E303" i="1"/>
  <c r="E323" i="1"/>
  <c r="E316" i="1"/>
  <c r="E308" i="1"/>
  <c r="E300" i="1"/>
  <c r="E313" i="1"/>
  <c r="E305" i="1"/>
  <c r="E292" i="1"/>
  <c r="E284" i="1"/>
  <c r="E276" i="1"/>
  <c r="E268" i="1"/>
  <c r="E260" i="1"/>
  <c r="E297" i="1"/>
  <c r="E289" i="1"/>
  <c r="E281" i="1"/>
  <c r="E273" i="1"/>
  <c r="E265" i="1"/>
  <c r="E257" i="1"/>
  <c r="E294" i="1"/>
  <c r="E286" i="1"/>
  <c r="E278" i="1"/>
  <c r="E270" i="1"/>
  <c r="E262" i="1"/>
  <c r="E254" i="1"/>
  <c r="E299" i="1"/>
  <c r="E291" i="1"/>
  <c r="E283" i="1"/>
  <c r="E275" i="1"/>
  <c r="E267" i="1"/>
  <c r="E259" i="1"/>
  <c r="E296" i="1"/>
  <c r="E288" i="1"/>
  <c r="E280" i="1"/>
  <c r="E272" i="1"/>
  <c r="E264" i="1"/>
  <c r="E256" i="1"/>
  <c r="E293" i="1"/>
  <c r="E285" i="1"/>
  <c r="E277" i="1"/>
  <c r="E269" i="1"/>
  <c r="E261" i="1"/>
  <c r="E253" i="1"/>
  <c r="E290" i="1"/>
  <c r="E282" i="1"/>
  <c r="E274" i="1"/>
  <c r="E266" i="1"/>
  <c r="E258" i="1"/>
  <c r="E295" i="1"/>
  <c r="E287" i="1"/>
  <c r="E279" i="1"/>
  <c r="E271" i="1"/>
  <c r="E263" i="1"/>
  <c r="E255" i="1"/>
  <c r="E247" i="1"/>
  <c r="E239" i="1"/>
  <c r="E231" i="1"/>
  <c r="E223" i="1"/>
  <c r="E215" i="1"/>
  <c r="E252" i="1"/>
  <c r="E244" i="1"/>
  <c r="E236" i="1"/>
  <c r="E228" i="1"/>
  <c r="E220" i="1"/>
  <c r="E212" i="1"/>
  <c r="E249" i="1"/>
  <c r="E241" i="1"/>
  <c r="E233" i="1"/>
  <c r="E225" i="1"/>
  <c r="E217" i="1"/>
  <c r="E209" i="1"/>
  <c r="E246" i="1"/>
  <c r="E238" i="1"/>
  <c r="E230" i="1"/>
  <c r="E222" i="1"/>
  <c r="E214" i="1"/>
  <c r="E251" i="1"/>
  <c r="E243" i="1"/>
  <c r="E235" i="1"/>
  <c r="E227" i="1"/>
  <c r="E219" i="1"/>
  <c r="E211" i="1"/>
  <c r="E248" i="1"/>
  <c r="E240" i="1"/>
  <c r="E232" i="1"/>
  <c r="E224" i="1"/>
  <c r="E216" i="1"/>
  <c r="E208" i="1"/>
  <c r="E245" i="1"/>
  <c r="E237" i="1"/>
  <c r="E229" i="1"/>
  <c r="E221" i="1"/>
  <c r="E213" i="1"/>
  <c r="E250" i="1"/>
  <c r="E242" i="1"/>
  <c r="E234" i="1"/>
  <c r="E226" i="1"/>
  <c r="E218" i="1"/>
  <c r="E210" i="1"/>
  <c r="E205" i="1"/>
  <c r="E197" i="1"/>
  <c r="E189" i="1"/>
  <c r="E181" i="1"/>
  <c r="E173" i="1"/>
  <c r="E165" i="1"/>
  <c r="E202" i="1"/>
  <c r="E194" i="1"/>
  <c r="E186" i="1"/>
  <c r="E178" i="1"/>
  <c r="E170" i="1"/>
  <c r="E207" i="1"/>
  <c r="E204" i="1"/>
  <c r="E196" i="1"/>
  <c r="E188" i="1"/>
  <c r="E180" i="1"/>
  <c r="E172" i="1"/>
  <c r="E164" i="1"/>
  <c r="E201" i="1"/>
  <c r="E193" i="1"/>
  <c r="E185" i="1"/>
  <c r="E177" i="1"/>
  <c r="E169" i="1"/>
  <c r="E161" i="1"/>
  <c r="E206" i="1"/>
  <c r="E198" i="1"/>
  <c r="E190" i="1"/>
  <c r="E182" i="1"/>
  <c r="E174" i="1"/>
  <c r="E166" i="1"/>
  <c r="E203" i="1"/>
  <c r="E195" i="1"/>
  <c r="E187" i="1"/>
  <c r="E179" i="1"/>
  <c r="E171" i="1"/>
  <c r="E200" i="1"/>
  <c r="E192" i="1"/>
  <c r="E184" i="1"/>
  <c r="E176" i="1"/>
  <c r="E168" i="1"/>
  <c r="E155" i="1"/>
  <c r="E147" i="1"/>
  <c r="E139" i="1"/>
  <c r="E131" i="1"/>
  <c r="E123" i="1"/>
  <c r="E183" i="1"/>
  <c r="E160" i="1"/>
  <c r="E152" i="1"/>
  <c r="E144" i="1"/>
  <c r="E136" i="1"/>
  <c r="E128" i="1"/>
  <c r="E157" i="1"/>
  <c r="E149" i="1"/>
  <c r="E141" i="1"/>
  <c r="E133" i="1"/>
  <c r="E125" i="1"/>
  <c r="E175" i="1"/>
  <c r="E162" i="1"/>
  <c r="E154" i="1"/>
  <c r="E146" i="1"/>
  <c r="E138" i="1"/>
  <c r="E130" i="1"/>
  <c r="E163" i="1"/>
  <c r="E153" i="1"/>
  <c r="E145" i="1"/>
  <c r="E137" i="1"/>
  <c r="E129" i="1"/>
  <c r="E191" i="1"/>
  <c r="E158" i="1"/>
  <c r="E150" i="1"/>
  <c r="E142" i="1"/>
  <c r="E134" i="1"/>
  <c r="E126" i="1"/>
  <c r="E121" i="1"/>
  <c r="E113" i="1"/>
  <c r="E105" i="1"/>
  <c r="E97" i="1"/>
  <c r="E89" i="1"/>
  <c r="E156" i="1"/>
  <c r="E140" i="1"/>
  <c r="E124" i="1"/>
  <c r="E118" i="1"/>
  <c r="E110" i="1"/>
  <c r="E102" i="1"/>
  <c r="E94" i="1"/>
  <c r="E86" i="1"/>
  <c r="E199" i="1"/>
  <c r="E159" i="1"/>
  <c r="E143" i="1"/>
  <c r="E127" i="1"/>
  <c r="E115" i="1"/>
  <c r="E107" i="1"/>
  <c r="E99" i="1"/>
  <c r="E91" i="1"/>
  <c r="E120" i="1"/>
  <c r="E112" i="1"/>
  <c r="E104" i="1"/>
  <c r="E96" i="1"/>
  <c r="E88" i="1"/>
  <c r="E117" i="1"/>
  <c r="E109" i="1"/>
  <c r="E101" i="1"/>
  <c r="E93" i="1"/>
  <c r="E148" i="1"/>
  <c r="E132" i="1"/>
  <c r="E122" i="1"/>
  <c r="E114" i="1"/>
  <c r="E106" i="1"/>
  <c r="E167" i="1"/>
  <c r="E151" i="1"/>
  <c r="E135" i="1"/>
  <c r="E119" i="1"/>
  <c r="E79" i="1"/>
  <c r="E71" i="1"/>
  <c r="E63" i="1"/>
  <c r="E55" i="1"/>
  <c r="E103" i="1"/>
  <c r="E98" i="1"/>
  <c r="E84" i="1"/>
  <c r="E76" i="1"/>
  <c r="E68" i="1"/>
  <c r="E60" i="1"/>
  <c r="E52" i="1"/>
  <c r="E92" i="1"/>
  <c r="E81" i="1"/>
  <c r="E73" i="1"/>
  <c r="E65" i="1"/>
  <c r="E57" i="1"/>
  <c r="E78" i="1"/>
  <c r="E70" i="1"/>
  <c r="E62" i="1"/>
  <c r="E54" i="1"/>
  <c r="E108" i="1"/>
  <c r="E100" i="1"/>
  <c r="E87" i="1"/>
  <c r="E83" i="1"/>
  <c r="E75" i="1"/>
  <c r="E67" i="1"/>
  <c r="E59" i="1"/>
  <c r="E51" i="1"/>
  <c r="E111" i="1"/>
  <c r="E80" i="1"/>
  <c r="E72" i="1"/>
  <c r="E64" i="1"/>
  <c r="E56" i="1"/>
  <c r="E116" i="1"/>
  <c r="E95" i="1"/>
  <c r="E85" i="1"/>
  <c r="E77" i="1"/>
  <c r="E69" i="1"/>
  <c r="E61" i="1"/>
  <c r="E53" i="1"/>
  <c r="E90" i="1"/>
  <c r="E82" i="1"/>
  <c r="E74" i="1"/>
  <c r="E66" i="1"/>
  <c r="E58" i="1"/>
  <c r="J25" i="1"/>
  <c r="P25" i="1" s="1"/>
  <c r="I49" i="1"/>
  <c r="AC50" i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C523" i="1"/>
  <c r="C528" i="1"/>
  <c r="C525" i="1"/>
  <c r="C522" i="1"/>
  <c r="C527" i="1"/>
  <c r="C519" i="1"/>
  <c r="C524" i="1"/>
  <c r="C526" i="1"/>
  <c r="C518" i="1"/>
  <c r="C521" i="1"/>
  <c r="C515" i="1"/>
  <c r="C511" i="1"/>
  <c r="C516" i="1"/>
  <c r="C509" i="1"/>
  <c r="C514" i="1"/>
  <c r="C512" i="1"/>
  <c r="C504" i="1"/>
  <c r="C496" i="1"/>
  <c r="C500" i="1"/>
  <c r="C492" i="1"/>
  <c r="C508" i="1"/>
  <c r="C507" i="1"/>
  <c r="C505" i="1"/>
  <c r="C498" i="1"/>
  <c r="C491" i="1"/>
  <c r="C489" i="1"/>
  <c r="C506" i="1"/>
  <c r="C499" i="1"/>
  <c r="C497" i="1"/>
  <c r="C490" i="1"/>
  <c r="C486" i="1"/>
  <c r="C517" i="1"/>
  <c r="C501" i="1"/>
  <c r="C520" i="1"/>
  <c r="C495" i="1"/>
  <c r="C494" i="1"/>
  <c r="C478" i="1"/>
  <c r="C470" i="1"/>
  <c r="C462" i="1"/>
  <c r="C493" i="1"/>
  <c r="C510" i="1"/>
  <c r="C513" i="1"/>
  <c r="C503" i="1"/>
  <c r="C502" i="1"/>
  <c r="C482" i="1"/>
  <c r="C474" i="1"/>
  <c r="C466" i="1"/>
  <c r="C458" i="1"/>
  <c r="C487" i="1"/>
  <c r="C480" i="1"/>
  <c r="C485" i="1"/>
  <c r="C481" i="1"/>
  <c r="C479" i="1"/>
  <c r="C472" i="1"/>
  <c r="C488" i="1"/>
  <c r="C477" i="1"/>
  <c r="C471" i="1"/>
  <c r="C467" i="1"/>
  <c r="C465" i="1"/>
  <c r="C484" i="1"/>
  <c r="C469" i="1"/>
  <c r="C483" i="1"/>
  <c r="C476" i="1"/>
  <c r="C475" i="1"/>
  <c r="C468" i="1"/>
  <c r="C455" i="1"/>
  <c r="C447" i="1"/>
  <c r="C463" i="1"/>
  <c r="C457" i="1"/>
  <c r="C449" i="1"/>
  <c r="C454" i="1"/>
  <c r="C446" i="1"/>
  <c r="C473" i="1"/>
  <c r="C464" i="1"/>
  <c r="C451" i="1"/>
  <c r="C443" i="1"/>
  <c r="C453" i="1"/>
  <c r="C445" i="1"/>
  <c r="C450" i="1"/>
  <c r="C438" i="1"/>
  <c r="C430" i="1"/>
  <c r="C440" i="1"/>
  <c r="C432" i="1"/>
  <c r="C461" i="1"/>
  <c r="C459" i="1"/>
  <c r="C452" i="1"/>
  <c r="C437" i="1"/>
  <c r="C429" i="1"/>
  <c r="C434" i="1"/>
  <c r="C426" i="1"/>
  <c r="C436" i="1"/>
  <c r="C428" i="1"/>
  <c r="C460" i="1"/>
  <c r="C444" i="1"/>
  <c r="C442" i="1"/>
  <c r="C441" i="1"/>
  <c r="C433" i="1"/>
  <c r="C456" i="1"/>
  <c r="C439" i="1"/>
  <c r="C418" i="1"/>
  <c r="C410" i="1"/>
  <c r="C427" i="1"/>
  <c r="C420" i="1"/>
  <c r="C412" i="1"/>
  <c r="C425" i="1"/>
  <c r="C417" i="1"/>
  <c r="C409" i="1"/>
  <c r="C448" i="1"/>
  <c r="C431" i="1"/>
  <c r="C422" i="1"/>
  <c r="C414" i="1"/>
  <c r="C435" i="1"/>
  <c r="C424" i="1"/>
  <c r="C416" i="1"/>
  <c r="C408" i="1"/>
  <c r="C421" i="1"/>
  <c r="C413" i="1"/>
  <c r="C407" i="1"/>
  <c r="C415" i="1"/>
  <c r="C406" i="1"/>
  <c r="C403" i="1"/>
  <c r="C419" i="1"/>
  <c r="C423" i="1"/>
  <c r="C402" i="1"/>
  <c r="C405" i="1"/>
  <c r="C404" i="1"/>
  <c r="C396" i="1"/>
  <c r="C388" i="1"/>
  <c r="C398" i="1"/>
  <c r="C390" i="1"/>
  <c r="C395" i="1"/>
  <c r="C387" i="1"/>
  <c r="C411" i="1"/>
  <c r="C401" i="1"/>
  <c r="C400" i="1"/>
  <c r="C392" i="1"/>
  <c r="C384" i="1"/>
  <c r="C394" i="1"/>
  <c r="C386" i="1"/>
  <c r="C399" i="1"/>
  <c r="C391" i="1"/>
  <c r="C383" i="1"/>
  <c r="C374" i="1"/>
  <c r="C366" i="1"/>
  <c r="C358" i="1"/>
  <c r="C389" i="1"/>
  <c r="C379" i="1"/>
  <c r="C381" i="1"/>
  <c r="C376" i="1"/>
  <c r="C368" i="1"/>
  <c r="C360" i="1"/>
  <c r="C393" i="1"/>
  <c r="C373" i="1"/>
  <c r="C365" i="1"/>
  <c r="C357" i="1"/>
  <c r="C378" i="1"/>
  <c r="C370" i="1"/>
  <c r="C362" i="1"/>
  <c r="C354" i="1"/>
  <c r="C397" i="1"/>
  <c r="C382" i="1"/>
  <c r="C380" i="1"/>
  <c r="C372" i="1"/>
  <c r="C364" i="1"/>
  <c r="C356" i="1"/>
  <c r="C385" i="1"/>
  <c r="C377" i="1"/>
  <c r="C369" i="1"/>
  <c r="C361" i="1"/>
  <c r="C367" i="1"/>
  <c r="C353" i="1"/>
  <c r="C352" i="1"/>
  <c r="C344" i="1"/>
  <c r="C336" i="1"/>
  <c r="C328" i="1"/>
  <c r="C320" i="1"/>
  <c r="C349" i="1"/>
  <c r="C341" i="1"/>
  <c r="C371" i="1"/>
  <c r="C355" i="1"/>
  <c r="C346" i="1"/>
  <c r="C338" i="1"/>
  <c r="C330" i="1"/>
  <c r="C322" i="1"/>
  <c r="C351" i="1"/>
  <c r="C343" i="1"/>
  <c r="C335" i="1"/>
  <c r="C327" i="1"/>
  <c r="C319" i="1"/>
  <c r="C375" i="1"/>
  <c r="C359" i="1"/>
  <c r="C348" i="1"/>
  <c r="C340" i="1"/>
  <c r="C332" i="1"/>
  <c r="C324" i="1"/>
  <c r="C345" i="1"/>
  <c r="C337" i="1"/>
  <c r="C363" i="1"/>
  <c r="C350" i="1"/>
  <c r="C342" i="1"/>
  <c r="C334" i="1"/>
  <c r="C326" i="1"/>
  <c r="C347" i="1"/>
  <c r="C339" i="1"/>
  <c r="C331" i="1"/>
  <c r="C323" i="1"/>
  <c r="C316" i="1"/>
  <c r="C308" i="1"/>
  <c r="C300" i="1"/>
  <c r="C329" i="1"/>
  <c r="C313" i="1"/>
  <c r="C305" i="1"/>
  <c r="C310" i="1"/>
  <c r="C302" i="1"/>
  <c r="C333" i="1"/>
  <c r="C315" i="1"/>
  <c r="C307" i="1"/>
  <c r="C318" i="1"/>
  <c r="C312" i="1"/>
  <c r="C304" i="1"/>
  <c r="C321" i="1"/>
  <c r="C317" i="1"/>
  <c r="C309" i="1"/>
  <c r="C314" i="1"/>
  <c r="C306" i="1"/>
  <c r="C325" i="1"/>
  <c r="C311" i="1"/>
  <c r="C303" i="1"/>
  <c r="C298" i="1"/>
  <c r="C290" i="1"/>
  <c r="C282" i="1"/>
  <c r="C274" i="1"/>
  <c r="C266" i="1"/>
  <c r="C258" i="1"/>
  <c r="C295" i="1"/>
  <c r="C287" i="1"/>
  <c r="C279" i="1"/>
  <c r="C271" i="1"/>
  <c r="C263" i="1"/>
  <c r="C255" i="1"/>
  <c r="C292" i="1"/>
  <c r="C284" i="1"/>
  <c r="C276" i="1"/>
  <c r="C268" i="1"/>
  <c r="C260" i="1"/>
  <c r="C297" i="1"/>
  <c r="C289" i="1"/>
  <c r="C281" i="1"/>
  <c r="C273" i="1"/>
  <c r="C265" i="1"/>
  <c r="C257" i="1"/>
  <c r="C299" i="1"/>
  <c r="C294" i="1"/>
  <c r="C286" i="1"/>
  <c r="C278" i="1"/>
  <c r="C270" i="1"/>
  <c r="C262" i="1"/>
  <c r="C254" i="1"/>
  <c r="C301" i="1"/>
  <c r="C291" i="1"/>
  <c r="C283" i="1"/>
  <c r="C275" i="1"/>
  <c r="C267" i="1"/>
  <c r="C259" i="1"/>
  <c r="C296" i="1"/>
  <c r="C288" i="1"/>
  <c r="C280" i="1"/>
  <c r="C272" i="1"/>
  <c r="C264" i="1"/>
  <c r="C256" i="1"/>
  <c r="C293" i="1"/>
  <c r="C285" i="1"/>
  <c r="C277" i="1"/>
  <c r="C269" i="1"/>
  <c r="C261" i="1"/>
  <c r="C245" i="1"/>
  <c r="C237" i="1"/>
  <c r="C229" i="1"/>
  <c r="C221" i="1"/>
  <c r="C213" i="1"/>
  <c r="C250" i="1"/>
  <c r="C242" i="1"/>
  <c r="C234" i="1"/>
  <c r="C226" i="1"/>
  <c r="C218" i="1"/>
  <c r="C210" i="1"/>
  <c r="C253" i="1"/>
  <c r="C247" i="1"/>
  <c r="C239" i="1"/>
  <c r="C231" i="1"/>
  <c r="C223" i="1"/>
  <c r="C215" i="1"/>
  <c r="C207" i="1"/>
  <c r="C252" i="1"/>
  <c r="C244" i="1"/>
  <c r="C236" i="1"/>
  <c r="C228" i="1"/>
  <c r="C220" i="1"/>
  <c r="C212" i="1"/>
  <c r="C249" i="1"/>
  <c r="C241" i="1"/>
  <c r="C233" i="1"/>
  <c r="C225" i="1"/>
  <c r="C217" i="1"/>
  <c r="C209" i="1"/>
  <c r="C246" i="1"/>
  <c r="C238" i="1"/>
  <c r="C230" i="1"/>
  <c r="C222" i="1"/>
  <c r="C214" i="1"/>
  <c r="C251" i="1"/>
  <c r="C243" i="1"/>
  <c r="C235" i="1"/>
  <c r="C227" i="1"/>
  <c r="C219" i="1"/>
  <c r="C211" i="1"/>
  <c r="C248" i="1"/>
  <c r="C240" i="1"/>
  <c r="C232" i="1"/>
  <c r="C224" i="1"/>
  <c r="C216" i="1"/>
  <c r="C208" i="1"/>
  <c r="C203" i="1"/>
  <c r="C195" i="1"/>
  <c r="C187" i="1"/>
  <c r="C179" i="1"/>
  <c r="C171" i="1"/>
  <c r="C163" i="1"/>
  <c r="C200" i="1"/>
  <c r="C192" i="1"/>
  <c r="C184" i="1"/>
  <c r="C176" i="1"/>
  <c r="C168" i="1"/>
  <c r="C202" i="1"/>
  <c r="C194" i="1"/>
  <c r="C186" i="1"/>
  <c r="C178" i="1"/>
  <c r="C170" i="1"/>
  <c r="C162" i="1"/>
  <c r="C199" i="1"/>
  <c r="C191" i="1"/>
  <c r="C183" i="1"/>
  <c r="C175" i="1"/>
  <c r="C167" i="1"/>
  <c r="C204" i="1"/>
  <c r="C196" i="1"/>
  <c r="C188" i="1"/>
  <c r="C180" i="1"/>
  <c r="C172" i="1"/>
  <c r="C164" i="1"/>
  <c r="C201" i="1"/>
  <c r="C193" i="1"/>
  <c r="C185" i="1"/>
  <c r="C177" i="1"/>
  <c r="C169" i="1"/>
  <c r="C206" i="1"/>
  <c r="C198" i="1"/>
  <c r="C190" i="1"/>
  <c r="C182" i="1"/>
  <c r="C174" i="1"/>
  <c r="C166" i="1"/>
  <c r="C189" i="1"/>
  <c r="C153" i="1"/>
  <c r="C145" i="1"/>
  <c r="C137" i="1"/>
  <c r="C129" i="1"/>
  <c r="C158" i="1"/>
  <c r="C150" i="1"/>
  <c r="C142" i="1"/>
  <c r="C134" i="1"/>
  <c r="C126" i="1"/>
  <c r="C181" i="1"/>
  <c r="C155" i="1"/>
  <c r="C147" i="1"/>
  <c r="C139" i="1"/>
  <c r="C131" i="1"/>
  <c r="C123" i="1"/>
  <c r="C161" i="1"/>
  <c r="C160" i="1"/>
  <c r="C152" i="1"/>
  <c r="C144" i="1"/>
  <c r="C136" i="1"/>
  <c r="C128" i="1"/>
  <c r="C205" i="1"/>
  <c r="C173" i="1"/>
  <c r="C197" i="1"/>
  <c r="C159" i="1"/>
  <c r="C151" i="1"/>
  <c r="C143" i="1"/>
  <c r="C135" i="1"/>
  <c r="C127" i="1"/>
  <c r="C165" i="1"/>
  <c r="C156" i="1"/>
  <c r="C148" i="1"/>
  <c r="C140" i="1"/>
  <c r="C132" i="1"/>
  <c r="C124" i="1"/>
  <c r="C119" i="1"/>
  <c r="C111" i="1"/>
  <c r="C103" i="1"/>
  <c r="C95" i="1"/>
  <c r="C87" i="1"/>
  <c r="C157" i="1"/>
  <c r="C154" i="1"/>
  <c r="C141" i="1"/>
  <c r="C138" i="1"/>
  <c r="C125" i="1"/>
  <c r="C116" i="1"/>
  <c r="C108" i="1"/>
  <c r="C100" i="1"/>
  <c r="C92" i="1"/>
  <c r="C121" i="1"/>
  <c r="C113" i="1"/>
  <c r="C105" i="1"/>
  <c r="C97" i="1"/>
  <c r="C89" i="1"/>
  <c r="C118" i="1"/>
  <c r="C110" i="1"/>
  <c r="C102" i="1"/>
  <c r="C94" i="1"/>
  <c r="C115" i="1"/>
  <c r="C107" i="1"/>
  <c r="C99" i="1"/>
  <c r="C91" i="1"/>
  <c r="C149" i="1"/>
  <c r="C146" i="1"/>
  <c r="C133" i="1"/>
  <c r="C130" i="1"/>
  <c r="C120" i="1"/>
  <c r="C112" i="1"/>
  <c r="C104" i="1"/>
  <c r="C117" i="1"/>
  <c r="C85" i="1"/>
  <c r="C77" i="1"/>
  <c r="C69" i="1"/>
  <c r="C61" i="1"/>
  <c r="C53" i="1"/>
  <c r="C90" i="1"/>
  <c r="C82" i="1"/>
  <c r="C74" i="1"/>
  <c r="C66" i="1"/>
  <c r="C58" i="1"/>
  <c r="C79" i="1"/>
  <c r="C71" i="1"/>
  <c r="C63" i="1"/>
  <c r="C55" i="1"/>
  <c r="C98" i="1"/>
  <c r="C84" i="1"/>
  <c r="C76" i="1"/>
  <c r="C68" i="1"/>
  <c r="C60" i="1"/>
  <c r="C109" i="1"/>
  <c r="C106" i="1"/>
  <c r="C93" i="1"/>
  <c r="C86" i="1"/>
  <c r="C81" i="1"/>
  <c r="C73" i="1"/>
  <c r="C65" i="1"/>
  <c r="C57" i="1"/>
  <c r="C122" i="1"/>
  <c r="C88" i="1"/>
  <c r="C78" i="1"/>
  <c r="C70" i="1"/>
  <c r="C62" i="1"/>
  <c r="C54" i="1"/>
  <c r="C101" i="1"/>
  <c r="C83" i="1"/>
  <c r="C75" i="1"/>
  <c r="C67" i="1"/>
  <c r="C59" i="1"/>
  <c r="C51" i="1"/>
  <c r="C114" i="1"/>
  <c r="C96" i="1"/>
  <c r="C80" i="1"/>
  <c r="C72" i="1"/>
  <c r="C64" i="1"/>
  <c r="C56" i="1"/>
  <c r="B50" i="1"/>
  <c r="C14" i="1"/>
  <c r="B49" i="1"/>
  <c r="C50" i="1"/>
  <c r="C52" i="1"/>
  <c r="C49" i="1"/>
  <c r="E50" i="1"/>
  <c r="F101" i="1" l="1"/>
  <c r="F52" i="1"/>
  <c r="F79" i="1"/>
  <c r="F61" i="1"/>
  <c r="F72" i="1"/>
  <c r="F94" i="1"/>
  <c r="F105" i="1"/>
  <c r="F108" i="1"/>
  <c r="F111" i="1"/>
  <c r="F138" i="1"/>
  <c r="F176" i="1"/>
  <c r="F145" i="1"/>
  <c r="F169" i="1"/>
  <c r="F196" i="1"/>
  <c r="F181" i="1"/>
  <c r="F195" i="1"/>
  <c r="F211" i="1"/>
  <c r="F230" i="1"/>
  <c r="F249" i="1"/>
  <c r="F223" i="1"/>
  <c r="F242" i="1"/>
  <c r="F216" i="1"/>
  <c r="F280" i="1"/>
  <c r="F254" i="1"/>
  <c r="F273" i="1"/>
  <c r="F292" i="1"/>
  <c r="F266" i="1"/>
  <c r="F277" i="1"/>
  <c r="F317" i="1"/>
  <c r="F315" i="1"/>
  <c r="F316" i="1"/>
  <c r="F327" i="1"/>
  <c r="F338" i="1"/>
  <c r="F375" i="1"/>
  <c r="F368" i="1"/>
  <c r="F389" i="1"/>
  <c r="F406" i="1"/>
  <c r="F419" i="1"/>
  <c r="F436" i="1"/>
  <c r="F440" i="1"/>
  <c r="F445" i="1"/>
  <c r="F449" i="1"/>
  <c r="F450" i="1"/>
  <c r="F496" i="1"/>
  <c r="F505" i="1"/>
  <c r="F515" i="1"/>
  <c r="F510" i="1"/>
  <c r="F526" i="1"/>
  <c r="Z56" i="1"/>
  <c r="R56" i="1"/>
  <c r="H56" i="1"/>
  <c r="V56" i="1"/>
  <c r="V63" i="1"/>
  <c r="Z63" i="1"/>
  <c r="R63" i="1"/>
  <c r="H63" i="1"/>
  <c r="V113" i="1"/>
  <c r="Z113" i="1"/>
  <c r="R113" i="1"/>
  <c r="H113" i="1"/>
  <c r="V155" i="1"/>
  <c r="H155" i="1"/>
  <c r="Z155" i="1"/>
  <c r="R155" i="1"/>
  <c r="Z168" i="1"/>
  <c r="R168" i="1"/>
  <c r="H168" i="1"/>
  <c r="V168" i="1"/>
  <c r="V241" i="1"/>
  <c r="Z241" i="1"/>
  <c r="R241" i="1"/>
  <c r="H241" i="1"/>
  <c r="H283" i="1"/>
  <c r="V283" i="1"/>
  <c r="Z283" i="1"/>
  <c r="R283" i="1"/>
  <c r="Z279" i="1"/>
  <c r="R279" i="1"/>
  <c r="H279" i="1"/>
  <c r="V279" i="1"/>
  <c r="H337" i="1"/>
  <c r="V337" i="1"/>
  <c r="Z337" i="1"/>
  <c r="R337" i="1"/>
  <c r="V370" i="1"/>
  <c r="Z370" i="1"/>
  <c r="R370" i="1"/>
  <c r="H370" i="1"/>
  <c r="H431" i="1"/>
  <c r="V431" i="1"/>
  <c r="Z431" i="1"/>
  <c r="R431" i="1"/>
  <c r="H459" i="1"/>
  <c r="V459" i="1"/>
  <c r="R459" i="1"/>
  <c r="Z459" i="1"/>
  <c r="R482" i="1"/>
  <c r="H482" i="1"/>
  <c r="Z482" i="1"/>
  <c r="V482" i="1"/>
  <c r="V527" i="1"/>
  <c r="Z527" i="1"/>
  <c r="R527" i="1"/>
  <c r="H527" i="1"/>
  <c r="F356" i="1"/>
  <c r="M525" i="1"/>
  <c r="M527" i="1"/>
  <c r="M524" i="1"/>
  <c r="M521" i="1"/>
  <c r="M526" i="1"/>
  <c r="M528" i="1"/>
  <c r="M520" i="1"/>
  <c r="M517" i="1"/>
  <c r="M509" i="1"/>
  <c r="M513" i="1"/>
  <c r="M507" i="1"/>
  <c r="M523" i="1"/>
  <c r="M511" i="1"/>
  <c r="M516" i="1"/>
  <c r="M518" i="1"/>
  <c r="M514" i="1"/>
  <c r="M508" i="1"/>
  <c r="M519" i="1"/>
  <c r="M506" i="1"/>
  <c r="M498" i="1"/>
  <c r="M490" i="1"/>
  <c r="M512" i="1"/>
  <c r="M502" i="1"/>
  <c r="M494" i="1"/>
  <c r="M500" i="1"/>
  <c r="M491" i="1"/>
  <c r="M484" i="1"/>
  <c r="M510" i="1"/>
  <c r="M499" i="1"/>
  <c r="M492" i="1"/>
  <c r="M488" i="1"/>
  <c r="M503" i="1"/>
  <c r="M497" i="1"/>
  <c r="M522" i="1"/>
  <c r="M515" i="1"/>
  <c r="M501" i="1"/>
  <c r="M496" i="1"/>
  <c r="M480" i="1"/>
  <c r="M472" i="1"/>
  <c r="M464" i="1"/>
  <c r="M505" i="1"/>
  <c r="M495" i="1"/>
  <c r="M504" i="1"/>
  <c r="M493" i="1"/>
  <c r="M487" i="1"/>
  <c r="M476" i="1"/>
  <c r="M468" i="1"/>
  <c r="M460" i="1"/>
  <c r="M482" i="1"/>
  <c r="M483" i="1"/>
  <c r="M489" i="1"/>
  <c r="M486" i="1"/>
  <c r="M481" i="1"/>
  <c r="M474" i="1"/>
  <c r="M475" i="1"/>
  <c r="M485" i="1"/>
  <c r="M470" i="1"/>
  <c r="M473" i="1"/>
  <c r="M467" i="1"/>
  <c r="M465" i="1"/>
  <c r="M479" i="1"/>
  <c r="M478" i="1"/>
  <c r="M457" i="1"/>
  <c r="M449" i="1"/>
  <c r="M441" i="1"/>
  <c r="M459" i="1"/>
  <c r="M451" i="1"/>
  <c r="M443" i="1"/>
  <c r="M471" i="1"/>
  <c r="M469" i="1"/>
  <c r="M456" i="1"/>
  <c r="M448" i="1"/>
  <c r="M463" i="1"/>
  <c r="M453" i="1"/>
  <c r="M445" i="1"/>
  <c r="M455" i="1"/>
  <c r="M447" i="1"/>
  <c r="M458" i="1"/>
  <c r="M452" i="1"/>
  <c r="M444" i="1"/>
  <c r="M466" i="1"/>
  <c r="M450" i="1"/>
  <c r="M440" i="1"/>
  <c r="M432" i="1"/>
  <c r="M424" i="1"/>
  <c r="M454" i="1"/>
  <c r="M434" i="1"/>
  <c r="M426" i="1"/>
  <c r="M439" i="1"/>
  <c r="M431" i="1"/>
  <c r="M442" i="1"/>
  <c r="M436" i="1"/>
  <c r="M428" i="1"/>
  <c r="M477" i="1"/>
  <c r="M446" i="1"/>
  <c r="M438" i="1"/>
  <c r="M430" i="1"/>
  <c r="M435" i="1"/>
  <c r="M427" i="1"/>
  <c r="M420" i="1"/>
  <c r="M412" i="1"/>
  <c r="M461" i="1"/>
  <c r="M422" i="1"/>
  <c r="M414" i="1"/>
  <c r="M433" i="1"/>
  <c r="M419" i="1"/>
  <c r="M411" i="1"/>
  <c r="M416" i="1"/>
  <c r="M408" i="1"/>
  <c r="M462" i="1"/>
  <c r="M418" i="1"/>
  <c r="M410" i="1"/>
  <c r="M425" i="1"/>
  <c r="M423" i="1"/>
  <c r="M415" i="1"/>
  <c r="M437" i="1"/>
  <c r="M417" i="1"/>
  <c r="M407" i="1"/>
  <c r="M403" i="1"/>
  <c r="M421" i="1"/>
  <c r="M405" i="1"/>
  <c r="M402" i="1"/>
  <c r="M404" i="1"/>
  <c r="M429" i="1"/>
  <c r="M413" i="1"/>
  <c r="M398" i="1"/>
  <c r="M390" i="1"/>
  <c r="M382" i="1"/>
  <c r="M400" i="1"/>
  <c r="M392" i="1"/>
  <c r="M384" i="1"/>
  <c r="M397" i="1"/>
  <c r="M389" i="1"/>
  <c r="M401" i="1"/>
  <c r="M394" i="1"/>
  <c r="M386" i="1"/>
  <c r="M406" i="1"/>
  <c r="M396" i="1"/>
  <c r="M388" i="1"/>
  <c r="M393" i="1"/>
  <c r="M385" i="1"/>
  <c r="M391" i="1"/>
  <c r="M376" i="1"/>
  <c r="M368" i="1"/>
  <c r="M360" i="1"/>
  <c r="M395" i="1"/>
  <c r="M378" i="1"/>
  <c r="M370" i="1"/>
  <c r="M362" i="1"/>
  <c r="M354" i="1"/>
  <c r="M375" i="1"/>
  <c r="M367" i="1"/>
  <c r="M359" i="1"/>
  <c r="M399" i="1"/>
  <c r="M383" i="1"/>
  <c r="M381" i="1"/>
  <c r="M380" i="1"/>
  <c r="M372" i="1"/>
  <c r="M364" i="1"/>
  <c r="M356" i="1"/>
  <c r="M409" i="1"/>
  <c r="M377" i="1"/>
  <c r="M387" i="1"/>
  <c r="M374" i="1"/>
  <c r="M366" i="1"/>
  <c r="M358" i="1"/>
  <c r="M379" i="1"/>
  <c r="M371" i="1"/>
  <c r="M363" i="1"/>
  <c r="M355" i="1"/>
  <c r="M346" i="1"/>
  <c r="M338" i="1"/>
  <c r="M330" i="1"/>
  <c r="M322" i="1"/>
  <c r="M373" i="1"/>
  <c r="M357" i="1"/>
  <c r="M351" i="1"/>
  <c r="M343" i="1"/>
  <c r="M348" i="1"/>
  <c r="M340" i="1"/>
  <c r="M332" i="1"/>
  <c r="M324" i="1"/>
  <c r="M361" i="1"/>
  <c r="M345" i="1"/>
  <c r="M337" i="1"/>
  <c r="M329" i="1"/>
  <c r="M321" i="1"/>
  <c r="M350" i="1"/>
  <c r="M342" i="1"/>
  <c r="M334" i="1"/>
  <c r="M326" i="1"/>
  <c r="M318" i="1"/>
  <c r="M365" i="1"/>
  <c r="M347" i="1"/>
  <c r="M339" i="1"/>
  <c r="M352" i="1"/>
  <c r="M344" i="1"/>
  <c r="M336" i="1"/>
  <c r="M328" i="1"/>
  <c r="M320" i="1"/>
  <c r="M369" i="1"/>
  <c r="M353" i="1"/>
  <c r="M349" i="1"/>
  <c r="M341" i="1"/>
  <c r="M333" i="1"/>
  <c r="M325" i="1"/>
  <c r="M331" i="1"/>
  <c r="M310" i="1"/>
  <c r="M302" i="1"/>
  <c r="M315" i="1"/>
  <c r="M307" i="1"/>
  <c r="M335" i="1"/>
  <c r="M312" i="1"/>
  <c r="M304" i="1"/>
  <c r="M317" i="1"/>
  <c r="M309" i="1"/>
  <c r="M301" i="1"/>
  <c r="M323" i="1"/>
  <c r="M314" i="1"/>
  <c r="M306" i="1"/>
  <c r="M298" i="1"/>
  <c r="M311" i="1"/>
  <c r="M303" i="1"/>
  <c r="M327" i="1"/>
  <c r="M319" i="1"/>
  <c r="M316" i="1"/>
  <c r="M308" i="1"/>
  <c r="M300" i="1"/>
  <c r="M313" i="1"/>
  <c r="M305" i="1"/>
  <c r="M292" i="1"/>
  <c r="M284" i="1"/>
  <c r="M276" i="1"/>
  <c r="M268" i="1"/>
  <c r="M260" i="1"/>
  <c r="M252" i="1"/>
  <c r="M297" i="1"/>
  <c r="M289" i="1"/>
  <c r="M281" i="1"/>
  <c r="M273" i="1"/>
  <c r="M265" i="1"/>
  <c r="M257" i="1"/>
  <c r="M294" i="1"/>
  <c r="M286" i="1"/>
  <c r="M278" i="1"/>
  <c r="M270" i="1"/>
  <c r="M262" i="1"/>
  <c r="M254" i="1"/>
  <c r="M291" i="1"/>
  <c r="M283" i="1"/>
  <c r="M275" i="1"/>
  <c r="M267" i="1"/>
  <c r="M259" i="1"/>
  <c r="M296" i="1"/>
  <c r="M288" i="1"/>
  <c r="M280" i="1"/>
  <c r="M272" i="1"/>
  <c r="M264" i="1"/>
  <c r="M256" i="1"/>
  <c r="M293" i="1"/>
  <c r="M285" i="1"/>
  <c r="M277" i="1"/>
  <c r="M269" i="1"/>
  <c r="M261" i="1"/>
  <c r="M253" i="1"/>
  <c r="M290" i="1"/>
  <c r="M282" i="1"/>
  <c r="M274" i="1"/>
  <c r="M266" i="1"/>
  <c r="M258" i="1"/>
  <c r="M299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244" i="1"/>
  <c r="M236" i="1"/>
  <c r="M228" i="1"/>
  <c r="M220" i="1"/>
  <c r="M212" i="1"/>
  <c r="M249" i="1"/>
  <c r="M241" i="1"/>
  <c r="M233" i="1"/>
  <c r="M225" i="1"/>
  <c r="M217" i="1"/>
  <c r="M209" i="1"/>
  <c r="M246" i="1"/>
  <c r="M238" i="1"/>
  <c r="M230" i="1"/>
  <c r="M222" i="1"/>
  <c r="M214" i="1"/>
  <c r="M251" i="1"/>
  <c r="M243" i="1"/>
  <c r="M235" i="1"/>
  <c r="M227" i="1"/>
  <c r="M219" i="1"/>
  <c r="M211" i="1"/>
  <c r="M248" i="1"/>
  <c r="M240" i="1"/>
  <c r="M232" i="1"/>
  <c r="M224" i="1"/>
  <c r="M216" i="1"/>
  <c r="M208" i="1"/>
  <c r="M245" i="1"/>
  <c r="M237" i="1"/>
  <c r="M229" i="1"/>
  <c r="M221" i="1"/>
  <c r="M213" i="1"/>
  <c r="M250" i="1"/>
  <c r="M242" i="1"/>
  <c r="M234" i="1"/>
  <c r="M226" i="1"/>
  <c r="M218" i="1"/>
  <c r="M210" i="1"/>
  <c r="M205" i="1"/>
  <c r="M197" i="1"/>
  <c r="M189" i="1"/>
  <c r="M181" i="1"/>
  <c r="M173" i="1"/>
  <c r="M165" i="1"/>
  <c r="M202" i="1"/>
  <c r="M194" i="1"/>
  <c r="M186" i="1"/>
  <c r="M178" i="1"/>
  <c r="M170" i="1"/>
  <c r="M204" i="1"/>
  <c r="M196" i="1"/>
  <c r="M188" i="1"/>
  <c r="M180" i="1"/>
  <c r="M172" i="1"/>
  <c r="M164" i="1"/>
  <c r="M201" i="1"/>
  <c r="M193" i="1"/>
  <c r="M185" i="1"/>
  <c r="M177" i="1"/>
  <c r="M169" i="1"/>
  <c r="M161" i="1"/>
  <c r="M206" i="1"/>
  <c r="M198" i="1"/>
  <c r="M190" i="1"/>
  <c r="M182" i="1"/>
  <c r="M174" i="1"/>
  <c r="M166" i="1"/>
  <c r="M203" i="1"/>
  <c r="M195" i="1"/>
  <c r="M187" i="1"/>
  <c r="M179" i="1"/>
  <c r="M171" i="1"/>
  <c r="M200" i="1"/>
  <c r="M192" i="1"/>
  <c r="M184" i="1"/>
  <c r="M176" i="1"/>
  <c r="M168" i="1"/>
  <c r="M183" i="1"/>
  <c r="M155" i="1"/>
  <c r="M147" i="1"/>
  <c r="M139" i="1"/>
  <c r="M131" i="1"/>
  <c r="M123" i="1"/>
  <c r="M160" i="1"/>
  <c r="M152" i="1"/>
  <c r="M144" i="1"/>
  <c r="M136" i="1"/>
  <c r="M128" i="1"/>
  <c r="M175" i="1"/>
  <c r="M157" i="1"/>
  <c r="M149" i="1"/>
  <c r="M141" i="1"/>
  <c r="M133" i="1"/>
  <c r="M125" i="1"/>
  <c r="M154" i="1"/>
  <c r="M146" i="1"/>
  <c r="M138" i="1"/>
  <c r="M130" i="1"/>
  <c r="M199" i="1"/>
  <c r="M167" i="1"/>
  <c r="M163" i="1"/>
  <c r="M191" i="1"/>
  <c r="M153" i="1"/>
  <c r="M145" i="1"/>
  <c r="M137" i="1"/>
  <c r="M129" i="1"/>
  <c r="M162" i="1"/>
  <c r="M158" i="1"/>
  <c r="M150" i="1"/>
  <c r="M142" i="1"/>
  <c r="M134" i="1"/>
  <c r="M126" i="1"/>
  <c r="M159" i="1"/>
  <c r="M143" i="1"/>
  <c r="M127" i="1"/>
  <c r="M122" i="1"/>
  <c r="M121" i="1"/>
  <c r="M113" i="1"/>
  <c r="M105" i="1"/>
  <c r="M97" i="1"/>
  <c r="M89" i="1"/>
  <c r="M118" i="1"/>
  <c r="M110" i="1"/>
  <c r="M102" i="1"/>
  <c r="M94" i="1"/>
  <c r="M86" i="1"/>
  <c r="M115" i="1"/>
  <c r="M107" i="1"/>
  <c r="M99" i="1"/>
  <c r="M91" i="1"/>
  <c r="M148" i="1"/>
  <c r="M132" i="1"/>
  <c r="M120" i="1"/>
  <c r="M112" i="1"/>
  <c r="M104" i="1"/>
  <c r="M96" i="1"/>
  <c r="M88" i="1"/>
  <c r="M151" i="1"/>
  <c r="M135" i="1"/>
  <c r="M117" i="1"/>
  <c r="M109" i="1"/>
  <c r="M101" i="1"/>
  <c r="M93" i="1"/>
  <c r="M114" i="1"/>
  <c r="M106" i="1"/>
  <c r="M119" i="1"/>
  <c r="M79" i="1"/>
  <c r="M71" i="1"/>
  <c r="M63" i="1"/>
  <c r="M55" i="1"/>
  <c r="M100" i="1"/>
  <c r="M87" i="1"/>
  <c r="M84" i="1"/>
  <c r="M76" i="1"/>
  <c r="M68" i="1"/>
  <c r="M60" i="1"/>
  <c r="M52" i="1"/>
  <c r="M140" i="1"/>
  <c r="M108" i="1"/>
  <c r="M81" i="1"/>
  <c r="M73" i="1"/>
  <c r="M65" i="1"/>
  <c r="M57" i="1"/>
  <c r="M111" i="1"/>
  <c r="M95" i="1"/>
  <c r="M78" i="1"/>
  <c r="M70" i="1"/>
  <c r="M62" i="1"/>
  <c r="M54" i="1"/>
  <c r="M90" i="1"/>
  <c r="M83" i="1"/>
  <c r="M75" i="1"/>
  <c r="M67" i="1"/>
  <c r="M59" i="1"/>
  <c r="M51" i="1"/>
  <c r="M156" i="1"/>
  <c r="M116" i="1"/>
  <c r="M80" i="1"/>
  <c r="M72" i="1"/>
  <c r="M64" i="1"/>
  <c r="M56" i="1"/>
  <c r="M98" i="1"/>
  <c r="M77" i="1"/>
  <c r="M69" i="1"/>
  <c r="M61" i="1"/>
  <c r="M53" i="1"/>
  <c r="M124" i="1"/>
  <c r="M103" i="1"/>
  <c r="M92" i="1"/>
  <c r="M85" i="1"/>
  <c r="M82" i="1"/>
  <c r="M74" i="1"/>
  <c r="M66" i="1"/>
  <c r="M58" i="1"/>
  <c r="M50" i="1"/>
  <c r="M49" i="1"/>
  <c r="Z64" i="1"/>
  <c r="R64" i="1"/>
  <c r="H64" i="1"/>
  <c r="V64" i="1"/>
  <c r="Z75" i="1"/>
  <c r="R75" i="1"/>
  <c r="H75" i="1"/>
  <c r="V75" i="1"/>
  <c r="Z122" i="1"/>
  <c r="R122" i="1"/>
  <c r="V122" i="1"/>
  <c r="H122" i="1"/>
  <c r="Z109" i="1"/>
  <c r="R109" i="1"/>
  <c r="H109" i="1"/>
  <c r="V109" i="1"/>
  <c r="V71" i="1"/>
  <c r="Z71" i="1"/>
  <c r="R71" i="1"/>
  <c r="H71" i="1"/>
  <c r="Z61" i="1"/>
  <c r="R61" i="1"/>
  <c r="H61" i="1"/>
  <c r="V61" i="1"/>
  <c r="H130" i="1"/>
  <c r="V130" i="1"/>
  <c r="Z130" i="1"/>
  <c r="R130" i="1"/>
  <c r="V94" i="1"/>
  <c r="H94" i="1"/>
  <c r="Z94" i="1"/>
  <c r="R94" i="1"/>
  <c r="V121" i="1"/>
  <c r="Z121" i="1"/>
  <c r="R121" i="1"/>
  <c r="H121" i="1"/>
  <c r="H154" i="1"/>
  <c r="V154" i="1"/>
  <c r="Z154" i="1"/>
  <c r="R154" i="1"/>
  <c r="Z132" i="1"/>
  <c r="R132" i="1"/>
  <c r="H132" i="1"/>
  <c r="V132" i="1"/>
  <c r="Z151" i="1"/>
  <c r="R151" i="1"/>
  <c r="H151" i="1"/>
  <c r="V151" i="1"/>
  <c r="V152" i="1"/>
  <c r="H152" i="1"/>
  <c r="Z152" i="1"/>
  <c r="R152" i="1"/>
  <c r="V181" i="1"/>
  <c r="Z181" i="1"/>
  <c r="R181" i="1"/>
  <c r="H181" i="1"/>
  <c r="Z145" i="1"/>
  <c r="R145" i="1"/>
  <c r="H145" i="1"/>
  <c r="V145" i="1"/>
  <c r="Z206" i="1"/>
  <c r="R206" i="1"/>
  <c r="V206" i="1"/>
  <c r="H206" i="1"/>
  <c r="H180" i="1"/>
  <c r="V180" i="1"/>
  <c r="Z180" i="1"/>
  <c r="R180" i="1"/>
  <c r="Z199" i="1"/>
  <c r="R199" i="1"/>
  <c r="H199" i="1"/>
  <c r="V199" i="1"/>
  <c r="Z176" i="1"/>
  <c r="R176" i="1"/>
  <c r="H176" i="1"/>
  <c r="V176" i="1"/>
  <c r="H195" i="1"/>
  <c r="V195" i="1"/>
  <c r="Z195" i="1"/>
  <c r="R195" i="1"/>
  <c r="Z211" i="1"/>
  <c r="R211" i="1"/>
  <c r="H211" i="1"/>
  <c r="V211" i="1"/>
  <c r="H230" i="1"/>
  <c r="V230" i="1"/>
  <c r="Z230" i="1"/>
  <c r="R230" i="1"/>
  <c r="V249" i="1"/>
  <c r="Z249" i="1"/>
  <c r="R249" i="1"/>
  <c r="H249" i="1"/>
  <c r="V215" i="1"/>
  <c r="Z215" i="1"/>
  <c r="R215" i="1"/>
  <c r="H215" i="1"/>
  <c r="Z226" i="1"/>
  <c r="R226" i="1"/>
  <c r="H226" i="1"/>
  <c r="V226" i="1"/>
  <c r="Z245" i="1"/>
  <c r="R245" i="1"/>
  <c r="H245" i="1"/>
  <c r="V245" i="1"/>
  <c r="Z272" i="1"/>
  <c r="R272" i="1"/>
  <c r="H272" i="1"/>
  <c r="V272" i="1"/>
  <c r="H291" i="1"/>
  <c r="V291" i="1"/>
  <c r="Z291" i="1"/>
  <c r="R291" i="1"/>
  <c r="H299" i="1"/>
  <c r="Z299" i="1"/>
  <c r="V299" i="1"/>
  <c r="R299" i="1"/>
  <c r="V268" i="1"/>
  <c r="Z268" i="1"/>
  <c r="R268" i="1"/>
  <c r="H268" i="1"/>
  <c r="Z287" i="1"/>
  <c r="R287" i="1"/>
  <c r="H287" i="1"/>
  <c r="V287" i="1"/>
  <c r="Z303" i="1"/>
  <c r="R303" i="1"/>
  <c r="H303" i="1"/>
  <c r="V303" i="1"/>
  <c r="V304" i="1"/>
  <c r="Z304" i="1"/>
  <c r="R304" i="1"/>
  <c r="H304" i="1"/>
  <c r="Z305" i="1"/>
  <c r="R305" i="1"/>
  <c r="H305" i="1"/>
  <c r="V305" i="1"/>
  <c r="Z339" i="1"/>
  <c r="R339" i="1"/>
  <c r="H339" i="1"/>
  <c r="V339" i="1"/>
  <c r="H345" i="1"/>
  <c r="V345" i="1"/>
  <c r="Z345" i="1"/>
  <c r="R345" i="1"/>
  <c r="H327" i="1"/>
  <c r="Z327" i="1"/>
  <c r="V327" i="1"/>
  <c r="R327" i="1"/>
  <c r="Z355" i="1"/>
  <c r="R355" i="1"/>
  <c r="H355" i="1"/>
  <c r="V355" i="1"/>
  <c r="Z352" i="1"/>
  <c r="R352" i="1"/>
  <c r="H352" i="1"/>
  <c r="V352" i="1"/>
  <c r="Z364" i="1"/>
  <c r="R364" i="1"/>
  <c r="V364" i="1"/>
  <c r="H364" i="1"/>
  <c r="V378" i="1"/>
  <c r="Z378" i="1"/>
  <c r="R378" i="1"/>
  <c r="H378" i="1"/>
  <c r="H381" i="1"/>
  <c r="R381" i="1"/>
  <c r="Z381" i="1"/>
  <c r="V381" i="1"/>
  <c r="H399" i="1"/>
  <c r="Z399" i="1"/>
  <c r="V399" i="1"/>
  <c r="R399" i="1"/>
  <c r="H387" i="1"/>
  <c r="Z387" i="1"/>
  <c r="V387" i="1"/>
  <c r="R387" i="1"/>
  <c r="H402" i="1"/>
  <c r="V402" i="1"/>
  <c r="R402" i="1"/>
  <c r="Z402" i="1"/>
  <c r="H421" i="1"/>
  <c r="R421" i="1"/>
  <c r="Z421" i="1"/>
  <c r="V421" i="1"/>
  <c r="H448" i="1"/>
  <c r="V448" i="1"/>
  <c r="Z448" i="1"/>
  <c r="R448" i="1"/>
  <c r="Z418" i="1"/>
  <c r="R418" i="1"/>
  <c r="H418" i="1"/>
  <c r="V418" i="1"/>
  <c r="Z428" i="1"/>
  <c r="R428" i="1"/>
  <c r="V428" i="1"/>
  <c r="H428" i="1"/>
  <c r="Z461" i="1"/>
  <c r="V461" i="1"/>
  <c r="R461" i="1"/>
  <c r="H461" i="1"/>
  <c r="V443" i="1"/>
  <c r="Z443" i="1"/>
  <c r="R443" i="1"/>
  <c r="H443" i="1"/>
  <c r="H463" i="1"/>
  <c r="R463" i="1"/>
  <c r="Z463" i="1"/>
  <c r="V463" i="1"/>
  <c r="V484" i="1"/>
  <c r="Z484" i="1"/>
  <c r="R484" i="1"/>
  <c r="H484" i="1"/>
  <c r="H481" i="1"/>
  <c r="Z481" i="1"/>
  <c r="V481" i="1"/>
  <c r="R481" i="1"/>
  <c r="Z502" i="1"/>
  <c r="R502" i="1"/>
  <c r="V502" i="1"/>
  <c r="H502" i="1"/>
  <c r="Z494" i="1"/>
  <c r="R494" i="1"/>
  <c r="V494" i="1"/>
  <c r="H494" i="1"/>
  <c r="H499" i="1"/>
  <c r="R499" i="1"/>
  <c r="Z499" i="1"/>
  <c r="V499" i="1"/>
  <c r="R492" i="1"/>
  <c r="H492" i="1"/>
  <c r="V492" i="1"/>
  <c r="Z492" i="1"/>
  <c r="V511" i="1"/>
  <c r="H511" i="1"/>
  <c r="Z511" i="1"/>
  <c r="R511" i="1"/>
  <c r="V522" i="1"/>
  <c r="H522" i="1"/>
  <c r="Z522" i="1"/>
  <c r="R522" i="1"/>
  <c r="F54" i="1"/>
  <c r="F57" i="1"/>
  <c r="F60" i="1"/>
  <c r="F99" i="1"/>
  <c r="F69" i="1"/>
  <c r="F80" i="1"/>
  <c r="F102" i="1"/>
  <c r="F113" i="1"/>
  <c r="F116" i="1"/>
  <c r="F119" i="1"/>
  <c r="F135" i="1"/>
  <c r="F146" i="1"/>
  <c r="F126" i="1"/>
  <c r="F153" i="1"/>
  <c r="F177" i="1"/>
  <c r="F204" i="1"/>
  <c r="F170" i="1"/>
  <c r="F189" i="1"/>
  <c r="F203" i="1"/>
  <c r="F219" i="1"/>
  <c r="F238" i="1"/>
  <c r="F212" i="1"/>
  <c r="F231" i="1"/>
  <c r="F250" i="1"/>
  <c r="F224" i="1"/>
  <c r="F288" i="1"/>
  <c r="F262" i="1"/>
  <c r="F281" i="1"/>
  <c r="F255" i="1"/>
  <c r="F274" i="1"/>
  <c r="F285" i="1"/>
  <c r="F304" i="1"/>
  <c r="F302" i="1"/>
  <c r="F328" i="1"/>
  <c r="F329" i="1"/>
  <c r="F335" i="1"/>
  <c r="F346" i="1"/>
  <c r="F352" i="1"/>
  <c r="F364" i="1"/>
  <c r="F382" i="1"/>
  <c r="F376" i="1"/>
  <c r="F361" i="1"/>
  <c r="F397" i="1"/>
  <c r="F391" i="1"/>
  <c r="F407" i="1"/>
  <c r="F434" i="1"/>
  <c r="F423" i="1"/>
  <c r="F443" i="1"/>
  <c r="F451" i="1"/>
  <c r="F453" i="1"/>
  <c r="F457" i="1"/>
  <c r="F458" i="1"/>
  <c r="F471" i="1"/>
  <c r="F474" i="1"/>
  <c r="F497" i="1"/>
  <c r="F501" i="1"/>
  <c r="F495" i="1"/>
  <c r="F511" i="1"/>
  <c r="F521" i="1"/>
  <c r="Z67" i="1"/>
  <c r="R67" i="1"/>
  <c r="H67" i="1"/>
  <c r="V67" i="1"/>
  <c r="V141" i="1"/>
  <c r="Z141" i="1"/>
  <c r="R141" i="1"/>
  <c r="H141" i="1"/>
  <c r="H172" i="1"/>
  <c r="V172" i="1"/>
  <c r="Z172" i="1"/>
  <c r="R172" i="1"/>
  <c r="V207" i="1"/>
  <c r="H207" i="1"/>
  <c r="Z207" i="1"/>
  <c r="R207" i="1"/>
  <c r="Z298" i="1"/>
  <c r="R298" i="1"/>
  <c r="V298" i="1"/>
  <c r="H298" i="1"/>
  <c r="V346" i="1"/>
  <c r="Z346" i="1"/>
  <c r="R346" i="1"/>
  <c r="H346" i="1"/>
  <c r="H411" i="1"/>
  <c r="V411" i="1"/>
  <c r="Z411" i="1"/>
  <c r="R411" i="1"/>
  <c r="Z453" i="1"/>
  <c r="R453" i="1"/>
  <c r="V453" i="1"/>
  <c r="H453" i="1"/>
  <c r="V508" i="1"/>
  <c r="H508" i="1"/>
  <c r="Z508" i="1"/>
  <c r="R508" i="1"/>
  <c r="F383" i="1"/>
  <c r="Z72" i="1"/>
  <c r="R72" i="1"/>
  <c r="H72" i="1"/>
  <c r="V72" i="1"/>
  <c r="Z83" i="1"/>
  <c r="R83" i="1"/>
  <c r="H83" i="1"/>
  <c r="V83" i="1"/>
  <c r="V57" i="1"/>
  <c r="Z57" i="1"/>
  <c r="R57" i="1"/>
  <c r="H57" i="1"/>
  <c r="V60" i="1"/>
  <c r="Z60" i="1"/>
  <c r="R60" i="1"/>
  <c r="H60" i="1"/>
  <c r="V79" i="1"/>
  <c r="Z79" i="1"/>
  <c r="R79" i="1"/>
  <c r="H79" i="1"/>
  <c r="Z69" i="1"/>
  <c r="R69" i="1"/>
  <c r="H69" i="1"/>
  <c r="V69" i="1"/>
  <c r="V133" i="1"/>
  <c r="Z133" i="1"/>
  <c r="R133" i="1"/>
  <c r="H133" i="1"/>
  <c r="V102" i="1"/>
  <c r="Z102" i="1"/>
  <c r="R102" i="1"/>
  <c r="H102" i="1"/>
  <c r="Z92" i="1"/>
  <c r="R92" i="1"/>
  <c r="H92" i="1"/>
  <c r="V92" i="1"/>
  <c r="V157" i="1"/>
  <c r="Z157" i="1"/>
  <c r="R157" i="1"/>
  <c r="H157" i="1"/>
  <c r="Z140" i="1"/>
  <c r="R140" i="1"/>
  <c r="H140" i="1"/>
  <c r="V140" i="1"/>
  <c r="Z159" i="1"/>
  <c r="R159" i="1"/>
  <c r="H159" i="1"/>
  <c r="V159" i="1"/>
  <c r="V160" i="1"/>
  <c r="H160" i="1"/>
  <c r="Z160" i="1"/>
  <c r="R160" i="1"/>
  <c r="Z126" i="1"/>
  <c r="R126" i="1"/>
  <c r="V126" i="1"/>
  <c r="H126" i="1"/>
  <c r="Z153" i="1"/>
  <c r="R153" i="1"/>
  <c r="H153" i="1"/>
  <c r="V153" i="1"/>
  <c r="Z169" i="1"/>
  <c r="R169" i="1"/>
  <c r="H169" i="1"/>
  <c r="V169" i="1"/>
  <c r="H188" i="1"/>
  <c r="V188" i="1"/>
  <c r="Z188" i="1"/>
  <c r="R188" i="1"/>
  <c r="Z162" i="1"/>
  <c r="R162" i="1"/>
  <c r="H162" i="1"/>
  <c r="V162" i="1"/>
  <c r="Z184" i="1"/>
  <c r="R184" i="1"/>
  <c r="H184" i="1"/>
  <c r="V184" i="1"/>
  <c r="H203" i="1"/>
  <c r="V203" i="1"/>
  <c r="Z203" i="1"/>
  <c r="R203" i="1"/>
  <c r="Z219" i="1"/>
  <c r="R219" i="1"/>
  <c r="H219" i="1"/>
  <c r="V219" i="1"/>
  <c r="H238" i="1"/>
  <c r="V238" i="1"/>
  <c r="Z238" i="1"/>
  <c r="R238" i="1"/>
  <c r="V212" i="1"/>
  <c r="Z212" i="1"/>
  <c r="R212" i="1"/>
  <c r="H212" i="1"/>
  <c r="V223" i="1"/>
  <c r="Z223" i="1"/>
  <c r="R223" i="1"/>
  <c r="H223" i="1"/>
  <c r="Z234" i="1"/>
  <c r="R234" i="1"/>
  <c r="H234" i="1"/>
  <c r="V234" i="1"/>
  <c r="Z261" i="1"/>
  <c r="R261" i="1"/>
  <c r="H261" i="1"/>
  <c r="V261" i="1"/>
  <c r="Z280" i="1"/>
  <c r="R280" i="1"/>
  <c r="H280" i="1"/>
  <c r="V280" i="1"/>
  <c r="H301" i="1"/>
  <c r="V301" i="1"/>
  <c r="Z301" i="1"/>
  <c r="R301" i="1"/>
  <c r="V257" i="1"/>
  <c r="Z257" i="1"/>
  <c r="R257" i="1"/>
  <c r="H257" i="1"/>
  <c r="V276" i="1"/>
  <c r="Z276" i="1"/>
  <c r="R276" i="1"/>
  <c r="H276" i="1"/>
  <c r="Z295" i="1"/>
  <c r="R295" i="1"/>
  <c r="H295" i="1"/>
  <c r="V295" i="1"/>
  <c r="Z311" i="1"/>
  <c r="R311" i="1"/>
  <c r="H311" i="1"/>
  <c r="V311" i="1"/>
  <c r="V312" i="1"/>
  <c r="Z312" i="1"/>
  <c r="R312" i="1"/>
  <c r="H312" i="1"/>
  <c r="Z313" i="1"/>
  <c r="R313" i="1"/>
  <c r="H313" i="1"/>
  <c r="V313" i="1"/>
  <c r="Z347" i="1"/>
  <c r="R347" i="1"/>
  <c r="H347" i="1"/>
  <c r="V347" i="1"/>
  <c r="V324" i="1"/>
  <c r="Z324" i="1"/>
  <c r="R324" i="1"/>
  <c r="H324" i="1"/>
  <c r="H335" i="1"/>
  <c r="R335" i="1"/>
  <c r="Z335" i="1"/>
  <c r="V335" i="1"/>
  <c r="Z371" i="1"/>
  <c r="R371" i="1"/>
  <c r="H371" i="1"/>
  <c r="V371" i="1"/>
  <c r="V353" i="1"/>
  <c r="R353" i="1"/>
  <c r="H353" i="1"/>
  <c r="Z353" i="1"/>
  <c r="Z372" i="1"/>
  <c r="R372" i="1"/>
  <c r="V372" i="1"/>
  <c r="H372" i="1"/>
  <c r="H357" i="1"/>
  <c r="Z357" i="1"/>
  <c r="V357" i="1"/>
  <c r="R357" i="1"/>
  <c r="Z379" i="1"/>
  <c r="R379" i="1"/>
  <c r="H379" i="1"/>
  <c r="V379" i="1"/>
  <c r="Z386" i="1"/>
  <c r="R386" i="1"/>
  <c r="V386" i="1"/>
  <c r="H386" i="1"/>
  <c r="H395" i="1"/>
  <c r="R395" i="1"/>
  <c r="Z395" i="1"/>
  <c r="V395" i="1"/>
  <c r="Z423" i="1"/>
  <c r="R423" i="1"/>
  <c r="H423" i="1"/>
  <c r="V423" i="1"/>
  <c r="Z408" i="1"/>
  <c r="R408" i="1"/>
  <c r="V408" i="1"/>
  <c r="H408" i="1"/>
  <c r="H409" i="1"/>
  <c r="Z409" i="1"/>
  <c r="V409" i="1"/>
  <c r="R409" i="1"/>
  <c r="H439" i="1"/>
  <c r="V439" i="1"/>
  <c r="Z439" i="1"/>
  <c r="R439" i="1"/>
  <c r="Z436" i="1"/>
  <c r="R436" i="1"/>
  <c r="V436" i="1"/>
  <c r="H436" i="1"/>
  <c r="V432" i="1"/>
  <c r="Z432" i="1"/>
  <c r="R432" i="1"/>
  <c r="H432" i="1"/>
  <c r="V451" i="1"/>
  <c r="Z451" i="1"/>
  <c r="R451" i="1"/>
  <c r="H451" i="1"/>
  <c r="Z447" i="1"/>
  <c r="R447" i="1"/>
  <c r="H447" i="1"/>
  <c r="V447" i="1"/>
  <c r="R465" i="1"/>
  <c r="Z465" i="1"/>
  <c r="V465" i="1"/>
  <c r="H465" i="1"/>
  <c r="Z485" i="1"/>
  <c r="R485" i="1"/>
  <c r="H485" i="1"/>
  <c r="V485" i="1"/>
  <c r="V503" i="1"/>
  <c r="Z503" i="1"/>
  <c r="H503" i="1"/>
  <c r="R503" i="1"/>
  <c r="V495" i="1"/>
  <c r="R495" i="1"/>
  <c r="H495" i="1"/>
  <c r="Z495" i="1"/>
  <c r="V506" i="1"/>
  <c r="R506" i="1"/>
  <c r="H506" i="1"/>
  <c r="Z506" i="1"/>
  <c r="R500" i="1"/>
  <c r="H500" i="1"/>
  <c r="V500" i="1"/>
  <c r="Z500" i="1"/>
  <c r="R515" i="1"/>
  <c r="H515" i="1"/>
  <c r="V515" i="1"/>
  <c r="Z515" i="1"/>
  <c r="V525" i="1"/>
  <c r="Z525" i="1"/>
  <c r="R525" i="1"/>
  <c r="H525" i="1"/>
  <c r="F62" i="1"/>
  <c r="F65" i="1"/>
  <c r="F68" i="1"/>
  <c r="F58" i="1"/>
  <c r="F77" i="1"/>
  <c r="F96" i="1"/>
  <c r="F110" i="1"/>
  <c r="F121" i="1"/>
  <c r="F125" i="1"/>
  <c r="F90" i="1"/>
  <c r="F143" i="1"/>
  <c r="F154" i="1"/>
  <c r="F134" i="1"/>
  <c r="F184" i="1"/>
  <c r="F185" i="1"/>
  <c r="F167" i="1"/>
  <c r="F178" i="1"/>
  <c r="F197" i="1"/>
  <c r="F166" i="1"/>
  <c r="F227" i="1"/>
  <c r="F246" i="1"/>
  <c r="F220" i="1"/>
  <c r="F239" i="1"/>
  <c r="F213" i="1"/>
  <c r="F232" i="1"/>
  <c r="F296" i="1"/>
  <c r="F270" i="1"/>
  <c r="F289" i="1"/>
  <c r="F263" i="1"/>
  <c r="F282" i="1"/>
  <c r="F293" i="1"/>
  <c r="F312" i="1"/>
  <c r="F310" i="1"/>
  <c r="F303" i="1"/>
  <c r="F337" i="1"/>
  <c r="F343" i="1"/>
  <c r="F354" i="1"/>
  <c r="F353" i="1"/>
  <c r="F372" i="1"/>
  <c r="F378" i="1"/>
  <c r="F392" i="1"/>
  <c r="F369" i="1"/>
  <c r="F387" i="1"/>
  <c r="F399" i="1"/>
  <c r="F414" i="1"/>
  <c r="F409" i="1"/>
  <c r="F426" i="1"/>
  <c r="F462" i="1"/>
  <c r="F464" i="1"/>
  <c r="F448" i="1"/>
  <c r="F463" i="1"/>
  <c r="F470" i="1"/>
  <c r="F486" i="1"/>
  <c r="F476" i="1"/>
  <c r="F504" i="1"/>
  <c r="F506" i="1"/>
  <c r="F503" i="1"/>
  <c r="F520" i="1"/>
  <c r="F524" i="1"/>
  <c r="F49" i="1"/>
  <c r="Z106" i="1"/>
  <c r="R106" i="1"/>
  <c r="H106" i="1"/>
  <c r="V106" i="1"/>
  <c r="V115" i="1"/>
  <c r="Z115" i="1"/>
  <c r="R115" i="1"/>
  <c r="H115" i="1"/>
  <c r="Z143" i="1"/>
  <c r="R143" i="1"/>
  <c r="H143" i="1"/>
  <c r="V143" i="1"/>
  <c r="Z198" i="1"/>
  <c r="R198" i="1"/>
  <c r="V198" i="1"/>
  <c r="H198" i="1"/>
  <c r="Z248" i="1"/>
  <c r="R248" i="1"/>
  <c r="H248" i="1"/>
  <c r="V248" i="1"/>
  <c r="Z218" i="1"/>
  <c r="R218" i="1"/>
  <c r="H218" i="1"/>
  <c r="V218" i="1"/>
  <c r="V260" i="1"/>
  <c r="Z260" i="1"/>
  <c r="R260" i="1"/>
  <c r="H260" i="1"/>
  <c r="H331" i="1"/>
  <c r="Z331" i="1"/>
  <c r="V331" i="1"/>
  <c r="R331" i="1"/>
  <c r="Z356" i="1"/>
  <c r="R356" i="1"/>
  <c r="V356" i="1"/>
  <c r="H356" i="1"/>
  <c r="H413" i="1"/>
  <c r="Z413" i="1"/>
  <c r="V413" i="1"/>
  <c r="R413" i="1"/>
  <c r="Z460" i="1"/>
  <c r="R460" i="1"/>
  <c r="V460" i="1"/>
  <c r="H460" i="1"/>
  <c r="H479" i="1"/>
  <c r="Z479" i="1"/>
  <c r="V479" i="1"/>
  <c r="R479" i="1"/>
  <c r="H497" i="1"/>
  <c r="Z497" i="1"/>
  <c r="V497" i="1"/>
  <c r="R497" i="1"/>
  <c r="F136" i="1"/>
  <c r="F507" i="1"/>
  <c r="Z80" i="1"/>
  <c r="R80" i="1"/>
  <c r="H80" i="1"/>
  <c r="V80" i="1"/>
  <c r="Z101" i="1"/>
  <c r="R101" i="1"/>
  <c r="H101" i="1"/>
  <c r="V101" i="1"/>
  <c r="V65" i="1"/>
  <c r="Z65" i="1"/>
  <c r="R65" i="1"/>
  <c r="H65" i="1"/>
  <c r="V68" i="1"/>
  <c r="Z68" i="1"/>
  <c r="R68" i="1"/>
  <c r="H68" i="1"/>
  <c r="Z58" i="1"/>
  <c r="R58" i="1"/>
  <c r="H58" i="1"/>
  <c r="V58" i="1"/>
  <c r="Z77" i="1"/>
  <c r="R77" i="1"/>
  <c r="H77" i="1"/>
  <c r="V77" i="1"/>
  <c r="H146" i="1"/>
  <c r="V146" i="1"/>
  <c r="Z146" i="1"/>
  <c r="R146" i="1"/>
  <c r="V110" i="1"/>
  <c r="Z110" i="1"/>
  <c r="R110" i="1"/>
  <c r="H110" i="1"/>
  <c r="Z100" i="1"/>
  <c r="R100" i="1"/>
  <c r="H100" i="1"/>
  <c r="V100" i="1"/>
  <c r="Z87" i="1"/>
  <c r="R87" i="1"/>
  <c r="H87" i="1"/>
  <c r="V87" i="1"/>
  <c r="Z148" i="1"/>
  <c r="R148" i="1"/>
  <c r="H148" i="1"/>
  <c r="V148" i="1"/>
  <c r="V197" i="1"/>
  <c r="Z197" i="1"/>
  <c r="R197" i="1"/>
  <c r="H197" i="1"/>
  <c r="Z161" i="1"/>
  <c r="R161" i="1"/>
  <c r="V161" i="1"/>
  <c r="H161" i="1"/>
  <c r="Z134" i="1"/>
  <c r="R134" i="1"/>
  <c r="V134" i="1"/>
  <c r="H134" i="1"/>
  <c r="V189" i="1"/>
  <c r="Z189" i="1"/>
  <c r="R189" i="1"/>
  <c r="H189" i="1"/>
  <c r="Z177" i="1"/>
  <c r="R177" i="1"/>
  <c r="H177" i="1"/>
  <c r="V177" i="1"/>
  <c r="H196" i="1"/>
  <c r="V196" i="1"/>
  <c r="Z196" i="1"/>
  <c r="R196" i="1"/>
  <c r="V170" i="1"/>
  <c r="Z170" i="1"/>
  <c r="R170" i="1"/>
  <c r="H170" i="1"/>
  <c r="Z192" i="1"/>
  <c r="R192" i="1"/>
  <c r="H192" i="1"/>
  <c r="V192" i="1"/>
  <c r="Z208" i="1"/>
  <c r="R208" i="1"/>
  <c r="H208" i="1"/>
  <c r="V208" i="1"/>
  <c r="Z227" i="1"/>
  <c r="R227" i="1"/>
  <c r="H227" i="1"/>
  <c r="V227" i="1"/>
  <c r="H246" i="1"/>
  <c r="V246" i="1"/>
  <c r="Z246" i="1"/>
  <c r="R246" i="1"/>
  <c r="V220" i="1"/>
  <c r="Z220" i="1"/>
  <c r="R220" i="1"/>
  <c r="H220" i="1"/>
  <c r="V231" i="1"/>
  <c r="Z231" i="1"/>
  <c r="R231" i="1"/>
  <c r="H231" i="1"/>
  <c r="Z242" i="1"/>
  <c r="R242" i="1"/>
  <c r="H242" i="1"/>
  <c r="V242" i="1"/>
  <c r="Z269" i="1"/>
  <c r="R269" i="1"/>
  <c r="H269" i="1"/>
  <c r="V269" i="1"/>
  <c r="Z288" i="1"/>
  <c r="R288" i="1"/>
  <c r="H288" i="1"/>
  <c r="V288" i="1"/>
  <c r="V254" i="1"/>
  <c r="Z254" i="1"/>
  <c r="R254" i="1"/>
  <c r="H254" i="1"/>
  <c r="V265" i="1"/>
  <c r="Z265" i="1"/>
  <c r="R265" i="1"/>
  <c r="H265" i="1"/>
  <c r="V284" i="1"/>
  <c r="Z284" i="1"/>
  <c r="R284" i="1"/>
  <c r="H284" i="1"/>
  <c r="Z258" i="1"/>
  <c r="R258" i="1"/>
  <c r="H258" i="1"/>
  <c r="V258" i="1"/>
  <c r="Z325" i="1"/>
  <c r="R325" i="1"/>
  <c r="H325" i="1"/>
  <c r="V325" i="1"/>
  <c r="Z318" i="1"/>
  <c r="R318" i="1"/>
  <c r="V318" i="1"/>
  <c r="H318" i="1"/>
  <c r="H329" i="1"/>
  <c r="V329" i="1"/>
  <c r="Z329" i="1"/>
  <c r="R329" i="1"/>
  <c r="Z326" i="1"/>
  <c r="R326" i="1"/>
  <c r="V326" i="1"/>
  <c r="H326" i="1"/>
  <c r="V332" i="1"/>
  <c r="Z332" i="1"/>
  <c r="R332" i="1"/>
  <c r="H332" i="1"/>
  <c r="V343" i="1"/>
  <c r="Z343" i="1"/>
  <c r="R343" i="1"/>
  <c r="H343" i="1"/>
  <c r="Z341" i="1"/>
  <c r="R341" i="1"/>
  <c r="H341" i="1"/>
  <c r="V341" i="1"/>
  <c r="H367" i="1"/>
  <c r="V367" i="1"/>
  <c r="Z367" i="1"/>
  <c r="R367" i="1"/>
  <c r="Z380" i="1"/>
  <c r="R380" i="1"/>
  <c r="H380" i="1"/>
  <c r="V380" i="1"/>
  <c r="H365" i="1"/>
  <c r="Z365" i="1"/>
  <c r="V365" i="1"/>
  <c r="R365" i="1"/>
  <c r="H389" i="1"/>
  <c r="V389" i="1"/>
  <c r="Z389" i="1"/>
  <c r="R389" i="1"/>
  <c r="Z394" i="1"/>
  <c r="R394" i="1"/>
  <c r="V394" i="1"/>
  <c r="H394" i="1"/>
  <c r="V390" i="1"/>
  <c r="Z390" i="1"/>
  <c r="R390" i="1"/>
  <c r="H390" i="1"/>
  <c r="H419" i="1"/>
  <c r="V419" i="1"/>
  <c r="Z419" i="1"/>
  <c r="R419" i="1"/>
  <c r="Z416" i="1"/>
  <c r="R416" i="1"/>
  <c r="V416" i="1"/>
  <c r="H416" i="1"/>
  <c r="H417" i="1"/>
  <c r="V417" i="1"/>
  <c r="R417" i="1"/>
  <c r="Z417" i="1"/>
  <c r="H456" i="1"/>
  <c r="V456" i="1"/>
  <c r="Z456" i="1"/>
  <c r="R456" i="1"/>
  <c r="V426" i="1"/>
  <c r="Z426" i="1"/>
  <c r="R426" i="1"/>
  <c r="H426" i="1"/>
  <c r="V440" i="1"/>
  <c r="Z440" i="1"/>
  <c r="R440" i="1"/>
  <c r="H440" i="1"/>
  <c r="V464" i="1"/>
  <c r="Z464" i="1"/>
  <c r="R464" i="1"/>
  <c r="H464" i="1"/>
  <c r="Z455" i="1"/>
  <c r="R455" i="1"/>
  <c r="H455" i="1"/>
  <c r="V455" i="1"/>
  <c r="H467" i="1"/>
  <c r="Z467" i="1"/>
  <c r="V467" i="1"/>
  <c r="R467" i="1"/>
  <c r="V480" i="1"/>
  <c r="Z480" i="1"/>
  <c r="R480" i="1"/>
  <c r="H480" i="1"/>
  <c r="Z513" i="1"/>
  <c r="R513" i="1"/>
  <c r="V513" i="1"/>
  <c r="H513" i="1"/>
  <c r="Z520" i="1"/>
  <c r="R520" i="1"/>
  <c r="H520" i="1"/>
  <c r="V520" i="1"/>
  <c r="H489" i="1"/>
  <c r="Z489" i="1"/>
  <c r="V489" i="1"/>
  <c r="R489" i="1"/>
  <c r="Z496" i="1"/>
  <c r="H496" i="1"/>
  <c r="R496" i="1"/>
  <c r="V496" i="1"/>
  <c r="Z521" i="1"/>
  <c r="R521" i="1"/>
  <c r="V521" i="1"/>
  <c r="H521" i="1"/>
  <c r="Z528" i="1"/>
  <c r="R528" i="1"/>
  <c r="H528" i="1"/>
  <c r="V528" i="1"/>
  <c r="F51" i="1"/>
  <c r="F70" i="1"/>
  <c r="F73" i="1"/>
  <c r="F76" i="1"/>
  <c r="F66" i="1"/>
  <c r="F85" i="1"/>
  <c r="F120" i="1"/>
  <c r="F118" i="1"/>
  <c r="F128" i="1"/>
  <c r="F141" i="1"/>
  <c r="F98" i="1"/>
  <c r="F151" i="1"/>
  <c r="F123" i="1"/>
  <c r="F142" i="1"/>
  <c r="F124" i="1"/>
  <c r="F193" i="1"/>
  <c r="F175" i="1"/>
  <c r="F186" i="1"/>
  <c r="F205" i="1"/>
  <c r="F174" i="1"/>
  <c r="F235" i="1"/>
  <c r="F209" i="1"/>
  <c r="F228" i="1"/>
  <c r="F247" i="1"/>
  <c r="F221" i="1"/>
  <c r="F240" i="1"/>
  <c r="F259" i="1"/>
  <c r="F278" i="1"/>
  <c r="F297" i="1"/>
  <c r="F271" i="1"/>
  <c r="F290" i="1"/>
  <c r="F306" i="1"/>
  <c r="F318" i="1"/>
  <c r="F332" i="1"/>
  <c r="F311" i="1"/>
  <c r="F345" i="1"/>
  <c r="F351" i="1"/>
  <c r="F325" i="1"/>
  <c r="F323" i="1"/>
  <c r="F380" i="1"/>
  <c r="F396" i="1"/>
  <c r="F410" i="1"/>
  <c r="F377" i="1"/>
  <c r="F395" i="1"/>
  <c r="F402" i="1"/>
  <c r="F404" i="1"/>
  <c r="F417" i="1"/>
  <c r="F413" i="1"/>
  <c r="F431" i="1"/>
  <c r="F427" i="1"/>
  <c r="F456" i="1"/>
  <c r="F466" i="1"/>
  <c r="F489" i="1"/>
  <c r="F498" i="1"/>
  <c r="F483" i="1"/>
  <c r="F494" i="1"/>
  <c r="F502" i="1"/>
  <c r="F491" i="1"/>
  <c r="F508" i="1"/>
  <c r="F527" i="1"/>
  <c r="H391" i="1"/>
  <c r="Z391" i="1"/>
  <c r="V391" i="1"/>
  <c r="R391" i="1"/>
  <c r="H96" i="1"/>
  <c r="V96" i="1"/>
  <c r="R96" i="1"/>
  <c r="Z96" i="1"/>
  <c r="H54" i="1"/>
  <c r="V54" i="1"/>
  <c r="Z54" i="1"/>
  <c r="R54" i="1"/>
  <c r="V73" i="1"/>
  <c r="Z73" i="1"/>
  <c r="R73" i="1"/>
  <c r="H73" i="1"/>
  <c r="V76" i="1"/>
  <c r="Z76" i="1"/>
  <c r="R76" i="1"/>
  <c r="H76" i="1"/>
  <c r="Z66" i="1"/>
  <c r="R66" i="1"/>
  <c r="H66" i="1"/>
  <c r="V66" i="1"/>
  <c r="Z85" i="1"/>
  <c r="R85" i="1"/>
  <c r="V85" i="1"/>
  <c r="H85" i="1"/>
  <c r="V149" i="1"/>
  <c r="Z149" i="1"/>
  <c r="R149" i="1"/>
  <c r="H149" i="1"/>
  <c r="V118" i="1"/>
  <c r="Z118" i="1"/>
  <c r="R118" i="1"/>
  <c r="H118" i="1"/>
  <c r="Z108" i="1"/>
  <c r="R108" i="1"/>
  <c r="H108" i="1"/>
  <c r="V108" i="1"/>
  <c r="Z95" i="1"/>
  <c r="R95" i="1"/>
  <c r="H95" i="1"/>
  <c r="V95" i="1"/>
  <c r="Z156" i="1"/>
  <c r="R156" i="1"/>
  <c r="H156" i="1"/>
  <c r="V156" i="1"/>
  <c r="V173" i="1"/>
  <c r="Z173" i="1"/>
  <c r="R173" i="1"/>
  <c r="H173" i="1"/>
  <c r="V123" i="1"/>
  <c r="H123" i="1"/>
  <c r="Z123" i="1"/>
  <c r="R123" i="1"/>
  <c r="Z142" i="1"/>
  <c r="R142" i="1"/>
  <c r="V142" i="1"/>
  <c r="H142" i="1"/>
  <c r="Z166" i="1"/>
  <c r="R166" i="1"/>
  <c r="V166" i="1"/>
  <c r="H166" i="1"/>
  <c r="Z185" i="1"/>
  <c r="R185" i="1"/>
  <c r="H185" i="1"/>
  <c r="V185" i="1"/>
  <c r="H204" i="1"/>
  <c r="V204" i="1"/>
  <c r="Z204" i="1"/>
  <c r="R204" i="1"/>
  <c r="V178" i="1"/>
  <c r="Z178" i="1"/>
  <c r="R178" i="1"/>
  <c r="H178" i="1"/>
  <c r="Z200" i="1"/>
  <c r="R200" i="1"/>
  <c r="H200" i="1"/>
  <c r="V200" i="1"/>
  <c r="Z216" i="1"/>
  <c r="R216" i="1"/>
  <c r="H216" i="1"/>
  <c r="V216" i="1"/>
  <c r="Z235" i="1"/>
  <c r="R235" i="1"/>
  <c r="H235" i="1"/>
  <c r="V235" i="1"/>
  <c r="V209" i="1"/>
  <c r="Z209" i="1"/>
  <c r="R209" i="1"/>
  <c r="H209" i="1"/>
  <c r="V228" i="1"/>
  <c r="Z228" i="1"/>
  <c r="R228" i="1"/>
  <c r="H228" i="1"/>
  <c r="V239" i="1"/>
  <c r="Z239" i="1"/>
  <c r="R239" i="1"/>
  <c r="H239" i="1"/>
  <c r="Z250" i="1"/>
  <c r="R250" i="1"/>
  <c r="H250" i="1"/>
  <c r="V250" i="1"/>
  <c r="Z277" i="1"/>
  <c r="R277" i="1"/>
  <c r="H277" i="1"/>
  <c r="V277" i="1"/>
  <c r="Z296" i="1"/>
  <c r="R296" i="1"/>
  <c r="H296" i="1"/>
  <c r="V296" i="1"/>
  <c r="V262" i="1"/>
  <c r="Z262" i="1"/>
  <c r="R262" i="1"/>
  <c r="H262" i="1"/>
  <c r="V273" i="1"/>
  <c r="Z273" i="1"/>
  <c r="R273" i="1"/>
  <c r="H273" i="1"/>
  <c r="V292" i="1"/>
  <c r="Z292" i="1"/>
  <c r="R292" i="1"/>
  <c r="H292" i="1"/>
  <c r="Z266" i="1"/>
  <c r="R266" i="1"/>
  <c r="H266" i="1"/>
  <c r="V266" i="1"/>
  <c r="Z306" i="1"/>
  <c r="R306" i="1"/>
  <c r="H306" i="1"/>
  <c r="V306" i="1"/>
  <c r="V307" i="1"/>
  <c r="Z307" i="1"/>
  <c r="R307" i="1"/>
  <c r="H307" i="1"/>
  <c r="Z300" i="1"/>
  <c r="R300" i="1"/>
  <c r="H300" i="1"/>
  <c r="V300" i="1"/>
  <c r="Z334" i="1"/>
  <c r="R334" i="1"/>
  <c r="V334" i="1"/>
  <c r="H334" i="1"/>
  <c r="V340" i="1"/>
  <c r="Z340" i="1"/>
  <c r="R340" i="1"/>
  <c r="H340" i="1"/>
  <c r="V351" i="1"/>
  <c r="Z351" i="1"/>
  <c r="R351" i="1"/>
  <c r="H351" i="1"/>
  <c r="Z349" i="1"/>
  <c r="R349" i="1"/>
  <c r="H349" i="1"/>
  <c r="V349" i="1"/>
  <c r="H361" i="1"/>
  <c r="V361" i="1"/>
  <c r="R361" i="1"/>
  <c r="Z361" i="1"/>
  <c r="V382" i="1"/>
  <c r="Z382" i="1"/>
  <c r="R382" i="1"/>
  <c r="H382" i="1"/>
  <c r="H373" i="1"/>
  <c r="Z373" i="1"/>
  <c r="V373" i="1"/>
  <c r="R373" i="1"/>
  <c r="Z358" i="1"/>
  <c r="R358" i="1"/>
  <c r="H358" i="1"/>
  <c r="V358" i="1"/>
  <c r="V384" i="1"/>
  <c r="Z384" i="1"/>
  <c r="R384" i="1"/>
  <c r="H384" i="1"/>
  <c r="V398" i="1"/>
  <c r="Z398" i="1"/>
  <c r="R398" i="1"/>
  <c r="H398" i="1"/>
  <c r="V403" i="1"/>
  <c r="H403" i="1"/>
  <c r="R403" i="1"/>
  <c r="Z403" i="1"/>
  <c r="V424" i="1"/>
  <c r="Z424" i="1"/>
  <c r="R424" i="1"/>
  <c r="H424" i="1"/>
  <c r="H425" i="1"/>
  <c r="Z425" i="1"/>
  <c r="V425" i="1"/>
  <c r="R425" i="1"/>
  <c r="H433" i="1"/>
  <c r="V433" i="1"/>
  <c r="Z433" i="1"/>
  <c r="R433" i="1"/>
  <c r="V434" i="1"/>
  <c r="Z434" i="1"/>
  <c r="R434" i="1"/>
  <c r="H434" i="1"/>
  <c r="Z430" i="1"/>
  <c r="R430" i="1"/>
  <c r="H430" i="1"/>
  <c r="V430" i="1"/>
  <c r="H473" i="1"/>
  <c r="Z473" i="1"/>
  <c r="V473" i="1"/>
  <c r="R473" i="1"/>
  <c r="Z468" i="1"/>
  <c r="R468" i="1"/>
  <c r="V468" i="1"/>
  <c r="H468" i="1"/>
  <c r="H471" i="1"/>
  <c r="V471" i="1"/>
  <c r="R471" i="1"/>
  <c r="Z471" i="1"/>
  <c r="H487" i="1"/>
  <c r="R487" i="1"/>
  <c r="Z487" i="1"/>
  <c r="V487" i="1"/>
  <c r="H510" i="1"/>
  <c r="R510" i="1"/>
  <c r="Z510" i="1"/>
  <c r="V510" i="1"/>
  <c r="H501" i="1"/>
  <c r="R501" i="1"/>
  <c r="Z501" i="1"/>
  <c r="V501" i="1"/>
  <c r="H491" i="1"/>
  <c r="Z491" i="1"/>
  <c r="R491" i="1"/>
  <c r="V491" i="1"/>
  <c r="Z504" i="1"/>
  <c r="V504" i="1"/>
  <c r="H504" i="1"/>
  <c r="R504" i="1"/>
  <c r="V518" i="1"/>
  <c r="H518" i="1"/>
  <c r="Z518" i="1"/>
  <c r="R518" i="1"/>
  <c r="H523" i="1"/>
  <c r="Z523" i="1"/>
  <c r="R523" i="1"/>
  <c r="V523" i="1"/>
  <c r="P27" i="1"/>
  <c r="F59" i="1"/>
  <c r="F78" i="1"/>
  <c r="F81" i="1"/>
  <c r="F84" i="1"/>
  <c r="F74" i="1"/>
  <c r="F91" i="1"/>
  <c r="F133" i="1"/>
  <c r="F161" i="1"/>
  <c r="F144" i="1"/>
  <c r="F157" i="1"/>
  <c r="F106" i="1"/>
  <c r="F159" i="1"/>
  <c r="F131" i="1"/>
  <c r="F150" i="1"/>
  <c r="F132" i="1"/>
  <c r="F201" i="1"/>
  <c r="F183" i="1"/>
  <c r="F194" i="1"/>
  <c r="F163" i="1"/>
  <c r="F182" i="1"/>
  <c r="F243" i="1"/>
  <c r="F217" i="1"/>
  <c r="F236" i="1"/>
  <c r="F210" i="1"/>
  <c r="F229" i="1"/>
  <c r="F248" i="1"/>
  <c r="F267" i="1"/>
  <c r="F286" i="1"/>
  <c r="F260" i="1"/>
  <c r="F279" i="1"/>
  <c r="F298" i="1"/>
  <c r="F314" i="1"/>
  <c r="F320" i="1"/>
  <c r="F305" i="1"/>
  <c r="F326" i="1"/>
  <c r="F362" i="1"/>
  <c r="F358" i="1"/>
  <c r="F333" i="1"/>
  <c r="F331" i="1"/>
  <c r="F384" i="1"/>
  <c r="F357" i="1"/>
  <c r="F355" i="1"/>
  <c r="F401" i="1"/>
  <c r="F390" i="1"/>
  <c r="F405" i="1"/>
  <c r="F408" i="1"/>
  <c r="F430" i="1"/>
  <c r="F421" i="1"/>
  <c r="F439" i="1"/>
  <c r="F435" i="1"/>
  <c r="F460" i="1"/>
  <c r="F444" i="1"/>
  <c r="F480" i="1"/>
  <c r="F468" i="1"/>
  <c r="F482" i="1"/>
  <c r="F465" i="1"/>
  <c r="F492" i="1"/>
  <c r="F499" i="1"/>
  <c r="F517" i="1"/>
  <c r="F522" i="1"/>
  <c r="Z53" i="1"/>
  <c r="R53" i="1"/>
  <c r="H53" i="1"/>
  <c r="V53" i="1"/>
  <c r="V144" i="1"/>
  <c r="H144" i="1"/>
  <c r="Z144" i="1"/>
  <c r="R144" i="1"/>
  <c r="H187" i="1"/>
  <c r="V187" i="1"/>
  <c r="R187" i="1"/>
  <c r="Z187" i="1"/>
  <c r="Z264" i="1"/>
  <c r="R264" i="1"/>
  <c r="H264" i="1"/>
  <c r="V264" i="1"/>
  <c r="V310" i="1"/>
  <c r="Z310" i="1"/>
  <c r="R310" i="1"/>
  <c r="H310" i="1"/>
  <c r="V376" i="1"/>
  <c r="Z376" i="1"/>
  <c r="R376" i="1"/>
  <c r="H376" i="1"/>
  <c r="V457" i="1"/>
  <c r="Z457" i="1"/>
  <c r="R457" i="1"/>
  <c r="H457" i="1"/>
  <c r="H516" i="1"/>
  <c r="Z516" i="1"/>
  <c r="V516" i="1"/>
  <c r="R516" i="1"/>
  <c r="F321" i="1"/>
  <c r="V52" i="1"/>
  <c r="Z52" i="1"/>
  <c r="R52" i="1"/>
  <c r="H52" i="1"/>
  <c r="Z114" i="1"/>
  <c r="R114" i="1"/>
  <c r="H114" i="1"/>
  <c r="V114" i="1"/>
  <c r="H62" i="1"/>
  <c r="V62" i="1"/>
  <c r="Z62" i="1"/>
  <c r="R62" i="1"/>
  <c r="V81" i="1"/>
  <c r="Z81" i="1"/>
  <c r="R81" i="1"/>
  <c r="H81" i="1"/>
  <c r="V84" i="1"/>
  <c r="Z84" i="1"/>
  <c r="R84" i="1"/>
  <c r="H84" i="1"/>
  <c r="Z74" i="1"/>
  <c r="R74" i="1"/>
  <c r="H74" i="1"/>
  <c r="V74" i="1"/>
  <c r="Z117" i="1"/>
  <c r="R117" i="1"/>
  <c r="H117" i="1"/>
  <c r="V117" i="1"/>
  <c r="V91" i="1"/>
  <c r="Z91" i="1"/>
  <c r="H91" i="1"/>
  <c r="R91" i="1"/>
  <c r="V89" i="1"/>
  <c r="Z89" i="1"/>
  <c r="R89" i="1"/>
  <c r="H89" i="1"/>
  <c r="Z116" i="1"/>
  <c r="R116" i="1"/>
  <c r="H116" i="1"/>
  <c r="V116" i="1"/>
  <c r="Z103" i="1"/>
  <c r="R103" i="1"/>
  <c r="H103" i="1"/>
  <c r="V103" i="1"/>
  <c r="V165" i="1"/>
  <c r="Z165" i="1"/>
  <c r="R165" i="1"/>
  <c r="H165" i="1"/>
  <c r="V205" i="1"/>
  <c r="Z205" i="1"/>
  <c r="R205" i="1"/>
  <c r="H205" i="1"/>
  <c r="V131" i="1"/>
  <c r="R131" i="1"/>
  <c r="H131" i="1"/>
  <c r="Z131" i="1"/>
  <c r="Z150" i="1"/>
  <c r="R150" i="1"/>
  <c r="V150" i="1"/>
  <c r="H150" i="1"/>
  <c r="Z174" i="1"/>
  <c r="R174" i="1"/>
  <c r="V174" i="1"/>
  <c r="H174" i="1"/>
  <c r="Z193" i="1"/>
  <c r="R193" i="1"/>
  <c r="H193" i="1"/>
  <c r="V193" i="1"/>
  <c r="Z167" i="1"/>
  <c r="R167" i="1"/>
  <c r="H167" i="1"/>
  <c r="V167" i="1"/>
  <c r="V186" i="1"/>
  <c r="Z186" i="1"/>
  <c r="R186" i="1"/>
  <c r="H186" i="1"/>
  <c r="H163" i="1"/>
  <c r="Z163" i="1"/>
  <c r="V163" i="1"/>
  <c r="R163" i="1"/>
  <c r="Z224" i="1"/>
  <c r="R224" i="1"/>
  <c r="H224" i="1"/>
  <c r="V224" i="1"/>
  <c r="Z243" i="1"/>
  <c r="R243" i="1"/>
  <c r="H243" i="1"/>
  <c r="V243" i="1"/>
  <c r="V217" i="1"/>
  <c r="Z217" i="1"/>
  <c r="R217" i="1"/>
  <c r="H217" i="1"/>
  <c r="V236" i="1"/>
  <c r="Z236" i="1"/>
  <c r="R236" i="1"/>
  <c r="H236" i="1"/>
  <c r="V247" i="1"/>
  <c r="Z247" i="1"/>
  <c r="R247" i="1"/>
  <c r="H247" i="1"/>
  <c r="Z213" i="1"/>
  <c r="R213" i="1"/>
  <c r="H213" i="1"/>
  <c r="V213" i="1"/>
  <c r="Z285" i="1"/>
  <c r="R285" i="1"/>
  <c r="H285" i="1"/>
  <c r="V285" i="1"/>
  <c r="H259" i="1"/>
  <c r="V259" i="1"/>
  <c r="Z259" i="1"/>
  <c r="R259" i="1"/>
  <c r="V270" i="1"/>
  <c r="Z270" i="1"/>
  <c r="R270" i="1"/>
  <c r="H270" i="1"/>
  <c r="V281" i="1"/>
  <c r="Z281" i="1"/>
  <c r="R281" i="1"/>
  <c r="H281" i="1"/>
  <c r="Z255" i="1"/>
  <c r="R255" i="1"/>
  <c r="H255" i="1"/>
  <c r="V255" i="1"/>
  <c r="Z274" i="1"/>
  <c r="R274" i="1"/>
  <c r="H274" i="1"/>
  <c r="V274" i="1"/>
  <c r="Z314" i="1"/>
  <c r="R314" i="1"/>
  <c r="H314" i="1"/>
  <c r="V314" i="1"/>
  <c r="V315" i="1"/>
  <c r="Z315" i="1"/>
  <c r="R315" i="1"/>
  <c r="H315" i="1"/>
  <c r="Z308" i="1"/>
  <c r="R308" i="1"/>
  <c r="H308" i="1"/>
  <c r="V308" i="1"/>
  <c r="Z342" i="1"/>
  <c r="R342" i="1"/>
  <c r="H342" i="1"/>
  <c r="V342" i="1"/>
  <c r="V348" i="1"/>
  <c r="Z348" i="1"/>
  <c r="R348" i="1"/>
  <c r="H348" i="1"/>
  <c r="V322" i="1"/>
  <c r="Z322" i="1"/>
  <c r="R322" i="1"/>
  <c r="H322" i="1"/>
  <c r="Z320" i="1"/>
  <c r="R320" i="1"/>
  <c r="H320" i="1"/>
  <c r="V320" i="1"/>
  <c r="H369" i="1"/>
  <c r="Z369" i="1"/>
  <c r="V369" i="1"/>
  <c r="R369" i="1"/>
  <c r="H397" i="1"/>
  <c r="V397" i="1"/>
  <c r="Z397" i="1"/>
  <c r="R397" i="1"/>
  <c r="Z393" i="1"/>
  <c r="R393" i="1"/>
  <c r="H393" i="1"/>
  <c r="V393" i="1"/>
  <c r="Z366" i="1"/>
  <c r="R366" i="1"/>
  <c r="H366" i="1"/>
  <c r="V366" i="1"/>
  <c r="V392" i="1"/>
  <c r="Z392" i="1"/>
  <c r="R392" i="1"/>
  <c r="H392" i="1"/>
  <c r="Z388" i="1"/>
  <c r="R388" i="1"/>
  <c r="H388" i="1"/>
  <c r="V388" i="1"/>
  <c r="Z406" i="1"/>
  <c r="R406" i="1"/>
  <c r="V406" i="1"/>
  <c r="H406" i="1"/>
  <c r="Z435" i="1"/>
  <c r="R435" i="1"/>
  <c r="H435" i="1"/>
  <c r="V435" i="1"/>
  <c r="V412" i="1"/>
  <c r="Z412" i="1"/>
  <c r="R412" i="1"/>
  <c r="H412" i="1"/>
  <c r="V441" i="1"/>
  <c r="Z441" i="1"/>
  <c r="R441" i="1"/>
  <c r="H441" i="1"/>
  <c r="H429" i="1"/>
  <c r="V429" i="1"/>
  <c r="R429" i="1"/>
  <c r="Z429" i="1"/>
  <c r="Z438" i="1"/>
  <c r="R438" i="1"/>
  <c r="H438" i="1"/>
  <c r="V438" i="1"/>
  <c r="H446" i="1"/>
  <c r="Z446" i="1"/>
  <c r="V446" i="1"/>
  <c r="R446" i="1"/>
  <c r="H475" i="1"/>
  <c r="R475" i="1"/>
  <c r="V475" i="1"/>
  <c r="Z475" i="1"/>
  <c r="V477" i="1"/>
  <c r="R477" i="1"/>
  <c r="H477" i="1"/>
  <c r="Z477" i="1"/>
  <c r="V458" i="1"/>
  <c r="R458" i="1"/>
  <c r="H458" i="1"/>
  <c r="Z458" i="1"/>
  <c r="H493" i="1"/>
  <c r="R493" i="1"/>
  <c r="Z493" i="1"/>
  <c r="V493" i="1"/>
  <c r="Z517" i="1"/>
  <c r="V517" i="1"/>
  <c r="R517" i="1"/>
  <c r="H517" i="1"/>
  <c r="V498" i="1"/>
  <c r="Z498" i="1"/>
  <c r="R498" i="1"/>
  <c r="H498" i="1"/>
  <c r="H512" i="1"/>
  <c r="V512" i="1"/>
  <c r="R512" i="1"/>
  <c r="Z512" i="1"/>
  <c r="Z526" i="1"/>
  <c r="R526" i="1"/>
  <c r="H526" i="1"/>
  <c r="V526" i="1"/>
  <c r="AC66" i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F67" i="1"/>
  <c r="F88" i="1"/>
  <c r="F86" i="1"/>
  <c r="F55" i="1"/>
  <c r="F82" i="1"/>
  <c r="F152" i="1"/>
  <c r="F149" i="1"/>
  <c r="F168" i="1"/>
  <c r="F160" i="1"/>
  <c r="F87" i="1"/>
  <c r="F114" i="1"/>
  <c r="F164" i="1"/>
  <c r="F139" i="1"/>
  <c r="F158" i="1"/>
  <c r="F140" i="1"/>
  <c r="F172" i="1"/>
  <c r="F191" i="1"/>
  <c r="F202" i="1"/>
  <c r="F171" i="1"/>
  <c r="F190" i="1"/>
  <c r="F251" i="1"/>
  <c r="F225" i="1"/>
  <c r="F244" i="1"/>
  <c r="F218" i="1"/>
  <c r="F237" i="1"/>
  <c r="F256" i="1"/>
  <c r="F275" i="1"/>
  <c r="F294" i="1"/>
  <c r="F268" i="1"/>
  <c r="F287" i="1"/>
  <c r="F253" i="1"/>
  <c r="F324" i="1"/>
  <c r="F336" i="1"/>
  <c r="F313" i="1"/>
  <c r="F334" i="1"/>
  <c r="F340" i="1"/>
  <c r="F374" i="1"/>
  <c r="F341" i="1"/>
  <c r="F339" i="1"/>
  <c r="F400" i="1"/>
  <c r="F365" i="1"/>
  <c r="F363" i="1"/>
  <c r="F386" i="1"/>
  <c r="F398" i="1"/>
  <c r="F422" i="1"/>
  <c r="F416" i="1"/>
  <c r="F455" i="1"/>
  <c r="F438" i="1"/>
  <c r="F429" i="1"/>
  <c r="F425" i="1"/>
  <c r="F446" i="1"/>
  <c r="F452" i="1"/>
  <c r="F467" i="1"/>
  <c r="F475" i="1"/>
  <c r="F461" i="1"/>
  <c r="F473" i="1"/>
  <c r="F513" i="1"/>
  <c r="F512" i="1"/>
  <c r="F514" i="1"/>
  <c r="F525" i="1"/>
  <c r="H88" i="1"/>
  <c r="V88" i="1"/>
  <c r="R88" i="1"/>
  <c r="Z88" i="1"/>
  <c r="Z124" i="1"/>
  <c r="R124" i="1"/>
  <c r="H124" i="1"/>
  <c r="V124" i="1"/>
  <c r="Z191" i="1"/>
  <c r="R191" i="1"/>
  <c r="H191" i="1"/>
  <c r="V191" i="1"/>
  <c r="Z237" i="1"/>
  <c r="R237" i="1"/>
  <c r="H237" i="1"/>
  <c r="V237" i="1"/>
  <c r="H321" i="1"/>
  <c r="V321" i="1"/>
  <c r="Z321" i="1"/>
  <c r="R321" i="1"/>
  <c r="Z344" i="1"/>
  <c r="R344" i="1"/>
  <c r="H344" i="1"/>
  <c r="V344" i="1"/>
  <c r="Z410" i="1"/>
  <c r="R410" i="1"/>
  <c r="H410" i="1"/>
  <c r="V410" i="1"/>
  <c r="Z478" i="1"/>
  <c r="V478" i="1"/>
  <c r="H478" i="1"/>
  <c r="R478" i="1"/>
  <c r="F344" i="1"/>
  <c r="Z51" i="1"/>
  <c r="R51" i="1"/>
  <c r="V51" i="1"/>
  <c r="H51" i="1"/>
  <c r="H70" i="1"/>
  <c r="V70" i="1"/>
  <c r="Z70" i="1"/>
  <c r="R70" i="1"/>
  <c r="V86" i="1"/>
  <c r="H86" i="1"/>
  <c r="R86" i="1"/>
  <c r="Z86" i="1"/>
  <c r="Z98" i="1"/>
  <c r="R98" i="1"/>
  <c r="H98" i="1"/>
  <c r="V98" i="1"/>
  <c r="Z82" i="1"/>
  <c r="R82" i="1"/>
  <c r="H82" i="1"/>
  <c r="V82" i="1"/>
  <c r="H104" i="1"/>
  <c r="V104" i="1"/>
  <c r="Z104" i="1"/>
  <c r="R104" i="1"/>
  <c r="V99" i="1"/>
  <c r="Z99" i="1"/>
  <c r="H99" i="1"/>
  <c r="R99" i="1"/>
  <c r="V97" i="1"/>
  <c r="Z97" i="1"/>
  <c r="R97" i="1"/>
  <c r="H97" i="1"/>
  <c r="V125" i="1"/>
  <c r="Z125" i="1"/>
  <c r="R125" i="1"/>
  <c r="H125" i="1"/>
  <c r="Z111" i="1"/>
  <c r="R111" i="1"/>
  <c r="H111" i="1"/>
  <c r="V111" i="1"/>
  <c r="Z127" i="1"/>
  <c r="R127" i="1"/>
  <c r="H127" i="1"/>
  <c r="V127" i="1"/>
  <c r="V128" i="1"/>
  <c r="H128" i="1"/>
  <c r="Z128" i="1"/>
  <c r="R128" i="1"/>
  <c r="V139" i="1"/>
  <c r="H139" i="1"/>
  <c r="Z139" i="1"/>
  <c r="R139" i="1"/>
  <c r="Z158" i="1"/>
  <c r="R158" i="1"/>
  <c r="V158" i="1"/>
  <c r="H158" i="1"/>
  <c r="Z182" i="1"/>
  <c r="R182" i="1"/>
  <c r="V182" i="1"/>
  <c r="H182" i="1"/>
  <c r="Z201" i="1"/>
  <c r="R201" i="1"/>
  <c r="H201" i="1"/>
  <c r="V201" i="1"/>
  <c r="Z175" i="1"/>
  <c r="R175" i="1"/>
  <c r="H175" i="1"/>
  <c r="V175" i="1"/>
  <c r="V194" i="1"/>
  <c r="Z194" i="1"/>
  <c r="R194" i="1"/>
  <c r="H194" i="1"/>
  <c r="H171" i="1"/>
  <c r="V171" i="1"/>
  <c r="Z171" i="1"/>
  <c r="R171" i="1"/>
  <c r="Z232" i="1"/>
  <c r="R232" i="1"/>
  <c r="H232" i="1"/>
  <c r="V232" i="1"/>
  <c r="Z251" i="1"/>
  <c r="R251" i="1"/>
  <c r="H251" i="1"/>
  <c r="V251" i="1"/>
  <c r="V225" i="1"/>
  <c r="Z225" i="1"/>
  <c r="R225" i="1"/>
  <c r="H225" i="1"/>
  <c r="V244" i="1"/>
  <c r="Z244" i="1"/>
  <c r="R244" i="1"/>
  <c r="H244" i="1"/>
  <c r="Z253" i="1"/>
  <c r="R253" i="1"/>
  <c r="H253" i="1"/>
  <c r="V253" i="1"/>
  <c r="Z221" i="1"/>
  <c r="R221" i="1"/>
  <c r="H221" i="1"/>
  <c r="V221" i="1"/>
  <c r="Z293" i="1"/>
  <c r="R293" i="1"/>
  <c r="H293" i="1"/>
  <c r="V293" i="1"/>
  <c r="H267" i="1"/>
  <c r="V267" i="1"/>
  <c r="Z267" i="1"/>
  <c r="R267" i="1"/>
  <c r="V278" i="1"/>
  <c r="Z278" i="1"/>
  <c r="R278" i="1"/>
  <c r="H278" i="1"/>
  <c r="V289" i="1"/>
  <c r="Z289" i="1"/>
  <c r="R289" i="1"/>
  <c r="H289" i="1"/>
  <c r="Z263" i="1"/>
  <c r="R263" i="1"/>
  <c r="H263" i="1"/>
  <c r="V263" i="1"/>
  <c r="Z282" i="1"/>
  <c r="R282" i="1"/>
  <c r="H282" i="1"/>
  <c r="V282" i="1"/>
  <c r="H309" i="1"/>
  <c r="V309" i="1"/>
  <c r="Z309" i="1"/>
  <c r="R309" i="1"/>
  <c r="Z333" i="1"/>
  <c r="R333" i="1"/>
  <c r="H333" i="1"/>
  <c r="V333" i="1"/>
  <c r="Z316" i="1"/>
  <c r="R316" i="1"/>
  <c r="H316" i="1"/>
  <c r="V316" i="1"/>
  <c r="Z350" i="1"/>
  <c r="R350" i="1"/>
  <c r="H350" i="1"/>
  <c r="V350" i="1"/>
  <c r="H359" i="1"/>
  <c r="V359" i="1"/>
  <c r="Z359" i="1"/>
  <c r="R359" i="1"/>
  <c r="V330" i="1"/>
  <c r="Z330" i="1"/>
  <c r="R330" i="1"/>
  <c r="H330" i="1"/>
  <c r="Z328" i="1"/>
  <c r="R328" i="1"/>
  <c r="H328" i="1"/>
  <c r="V328" i="1"/>
  <c r="Z377" i="1"/>
  <c r="R377" i="1"/>
  <c r="H377" i="1"/>
  <c r="V377" i="1"/>
  <c r="V354" i="1"/>
  <c r="Z354" i="1"/>
  <c r="R354" i="1"/>
  <c r="H354" i="1"/>
  <c r="V360" i="1"/>
  <c r="Z360" i="1"/>
  <c r="R360" i="1"/>
  <c r="H360" i="1"/>
  <c r="Z374" i="1"/>
  <c r="R374" i="1"/>
  <c r="H374" i="1"/>
  <c r="V374" i="1"/>
  <c r="V400" i="1"/>
  <c r="Z400" i="1"/>
  <c r="R400" i="1"/>
  <c r="H400" i="1"/>
  <c r="Z396" i="1"/>
  <c r="R396" i="1"/>
  <c r="H396" i="1"/>
  <c r="V396" i="1"/>
  <c r="Z415" i="1"/>
  <c r="R415" i="1"/>
  <c r="H415" i="1"/>
  <c r="V415" i="1"/>
  <c r="V414" i="1"/>
  <c r="Z414" i="1"/>
  <c r="R414" i="1"/>
  <c r="H414" i="1"/>
  <c r="V420" i="1"/>
  <c r="Z420" i="1"/>
  <c r="R420" i="1"/>
  <c r="H420" i="1"/>
  <c r="H442" i="1"/>
  <c r="Z442" i="1"/>
  <c r="R442" i="1"/>
  <c r="V442" i="1"/>
  <c r="H437" i="1"/>
  <c r="V437" i="1"/>
  <c r="R437" i="1"/>
  <c r="Z437" i="1"/>
  <c r="H450" i="1"/>
  <c r="Z450" i="1"/>
  <c r="R450" i="1"/>
  <c r="V450" i="1"/>
  <c r="H454" i="1"/>
  <c r="R454" i="1"/>
  <c r="Z454" i="1"/>
  <c r="V454" i="1"/>
  <c r="Z476" i="1"/>
  <c r="R476" i="1"/>
  <c r="V476" i="1"/>
  <c r="H476" i="1"/>
  <c r="Z488" i="1"/>
  <c r="R488" i="1"/>
  <c r="V488" i="1"/>
  <c r="H488" i="1"/>
  <c r="V466" i="1"/>
  <c r="R466" i="1"/>
  <c r="H466" i="1"/>
  <c r="Z466" i="1"/>
  <c r="Z462" i="1"/>
  <c r="V462" i="1"/>
  <c r="R462" i="1"/>
  <c r="H462" i="1"/>
  <c r="V486" i="1"/>
  <c r="H486" i="1"/>
  <c r="Z486" i="1"/>
  <c r="R486" i="1"/>
  <c r="H505" i="1"/>
  <c r="Z505" i="1"/>
  <c r="V505" i="1"/>
  <c r="R505" i="1"/>
  <c r="Z514" i="1"/>
  <c r="H514" i="1"/>
  <c r="R514" i="1"/>
  <c r="V514" i="1"/>
  <c r="H524" i="1"/>
  <c r="V524" i="1"/>
  <c r="Z524" i="1"/>
  <c r="R524" i="1"/>
  <c r="K49" i="1"/>
  <c r="T49" i="1"/>
  <c r="AB49" i="1"/>
  <c r="X49" i="1"/>
  <c r="F75" i="1"/>
  <c r="F112" i="1"/>
  <c r="F93" i="1"/>
  <c r="F63" i="1"/>
  <c r="F104" i="1"/>
  <c r="F56" i="1"/>
  <c r="F107" i="1"/>
  <c r="F89" i="1"/>
  <c r="F92" i="1"/>
  <c r="F95" i="1"/>
  <c r="F122" i="1"/>
  <c r="F192" i="1"/>
  <c r="F147" i="1"/>
  <c r="F129" i="1"/>
  <c r="F148" i="1"/>
  <c r="F180" i="1"/>
  <c r="F199" i="1"/>
  <c r="F165" i="1"/>
  <c r="F179" i="1"/>
  <c r="F198" i="1"/>
  <c r="F214" i="1"/>
  <c r="F233" i="1"/>
  <c r="F252" i="1"/>
  <c r="F226" i="1"/>
  <c r="F245" i="1"/>
  <c r="F264" i="1"/>
  <c r="F283" i="1"/>
  <c r="F257" i="1"/>
  <c r="F276" i="1"/>
  <c r="F295" i="1"/>
  <c r="F261" i="1"/>
  <c r="F301" i="1"/>
  <c r="F299" i="1"/>
  <c r="F300" i="1"/>
  <c r="F342" i="1"/>
  <c r="F348" i="1"/>
  <c r="F322" i="1"/>
  <c r="F349" i="1"/>
  <c r="F347" i="1"/>
  <c r="F359" i="1"/>
  <c r="F373" i="1"/>
  <c r="F371" i="1"/>
  <c r="F394" i="1"/>
  <c r="F385" i="1"/>
  <c r="F403" i="1"/>
  <c r="F424" i="1"/>
  <c r="F412" i="1"/>
  <c r="F447" i="1"/>
  <c r="F437" i="1"/>
  <c r="F433" i="1"/>
  <c r="F454" i="1"/>
  <c r="F459" i="1"/>
  <c r="F478" i="1"/>
  <c r="F484" i="1"/>
  <c r="F469" i="1"/>
  <c r="F481" i="1"/>
  <c r="F485" i="1"/>
  <c r="F509" i="1"/>
  <c r="F519" i="1"/>
  <c r="F528" i="1"/>
  <c r="W49" i="1"/>
  <c r="J49" i="1"/>
  <c r="S49" i="1"/>
  <c r="AA49" i="1"/>
  <c r="V49" i="1"/>
  <c r="R49" i="1"/>
  <c r="H49" i="1"/>
  <c r="G50" i="1" s="1"/>
  <c r="AF50" i="1" s="1"/>
  <c r="Z49" i="1"/>
  <c r="H120" i="1"/>
  <c r="V120" i="1"/>
  <c r="Z120" i="1"/>
  <c r="R120" i="1"/>
  <c r="Z137" i="1"/>
  <c r="R137" i="1"/>
  <c r="H137" i="1"/>
  <c r="V137" i="1"/>
  <c r="H222" i="1"/>
  <c r="V222" i="1"/>
  <c r="Z222" i="1"/>
  <c r="R222" i="1"/>
  <c r="V294" i="1"/>
  <c r="Z294" i="1"/>
  <c r="R294" i="1"/>
  <c r="H294" i="1"/>
  <c r="V319" i="1"/>
  <c r="H319" i="1"/>
  <c r="R319" i="1"/>
  <c r="Z319" i="1"/>
  <c r="V405" i="1"/>
  <c r="Z405" i="1"/>
  <c r="R405" i="1"/>
  <c r="H405" i="1"/>
  <c r="R469" i="1"/>
  <c r="Z469" i="1"/>
  <c r="V469" i="1"/>
  <c r="H469" i="1"/>
  <c r="F127" i="1"/>
  <c r="F162" i="1"/>
  <c r="F388" i="1"/>
  <c r="F415" i="1"/>
  <c r="F493" i="1"/>
  <c r="F487" i="1"/>
  <c r="H50" i="1"/>
  <c r="V50" i="1"/>
  <c r="R50" i="1"/>
  <c r="Z50" i="1"/>
  <c r="F50" i="1"/>
  <c r="Z59" i="1"/>
  <c r="R59" i="1"/>
  <c r="H59" i="1"/>
  <c r="V59" i="1"/>
  <c r="H78" i="1"/>
  <c r="V78" i="1"/>
  <c r="Z78" i="1"/>
  <c r="R78" i="1"/>
  <c r="Z93" i="1"/>
  <c r="R93" i="1"/>
  <c r="H93" i="1"/>
  <c r="V93" i="1"/>
  <c r="V55" i="1"/>
  <c r="Z55" i="1"/>
  <c r="R55" i="1"/>
  <c r="H55" i="1"/>
  <c r="Z90" i="1"/>
  <c r="R90" i="1"/>
  <c r="H90" i="1"/>
  <c r="V90" i="1"/>
  <c r="H112" i="1"/>
  <c r="V112" i="1"/>
  <c r="Z112" i="1"/>
  <c r="R112" i="1"/>
  <c r="V107" i="1"/>
  <c r="H107" i="1"/>
  <c r="Z107" i="1"/>
  <c r="R107" i="1"/>
  <c r="V105" i="1"/>
  <c r="Z105" i="1"/>
  <c r="R105" i="1"/>
  <c r="H105" i="1"/>
  <c r="H138" i="1"/>
  <c r="V138" i="1"/>
  <c r="Z138" i="1"/>
  <c r="R138" i="1"/>
  <c r="Z119" i="1"/>
  <c r="R119" i="1"/>
  <c r="H119" i="1"/>
  <c r="V119" i="1"/>
  <c r="Z135" i="1"/>
  <c r="R135" i="1"/>
  <c r="H135" i="1"/>
  <c r="V135" i="1"/>
  <c r="V136" i="1"/>
  <c r="H136" i="1"/>
  <c r="Z136" i="1"/>
  <c r="R136" i="1"/>
  <c r="V147" i="1"/>
  <c r="R147" i="1"/>
  <c r="H147" i="1"/>
  <c r="Z147" i="1"/>
  <c r="Z129" i="1"/>
  <c r="R129" i="1"/>
  <c r="H129" i="1"/>
  <c r="V129" i="1"/>
  <c r="Z190" i="1"/>
  <c r="R190" i="1"/>
  <c r="V190" i="1"/>
  <c r="H190" i="1"/>
  <c r="H164" i="1"/>
  <c r="V164" i="1"/>
  <c r="Z164" i="1"/>
  <c r="R164" i="1"/>
  <c r="Z183" i="1"/>
  <c r="R183" i="1"/>
  <c r="H183" i="1"/>
  <c r="V183" i="1"/>
  <c r="V202" i="1"/>
  <c r="Z202" i="1"/>
  <c r="R202" i="1"/>
  <c r="H202" i="1"/>
  <c r="H179" i="1"/>
  <c r="V179" i="1"/>
  <c r="R179" i="1"/>
  <c r="Z179" i="1"/>
  <c r="Z240" i="1"/>
  <c r="R240" i="1"/>
  <c r="H240" i="1"/>
  <c r="V240" i="1"/>
  <c r="H214" i="1"/>
  <c r="V214" i="1"/>
  <c r="Z214" i="1"/>
  <c r="R214" i="1"/>
  <c r="V233" i="1"/>
  <c r="Z233" i="1"/>
  <c r="R233" i="1"/>
  <c r="H233" i="1"/>
  <c r="V252" i="1"/>
  <c r="R252" i="1"/>
  <c r="H252" i="1"/>
  <c r="Z252" i="1"/>
  <c r="Z210" i="1"/>
  <c r="R210" i="1"/>
  <c r="H210" i="1"/>
  <c r="V210" i="1"/>
  <c r="Z229" i="1"/>
  <c r="R229" i="1"/>
  <c r="H229" i="1"/>
  <c r="V229" i="1"/>
  <c r="Z256" i="1"/>
  <c r="R256" i="1"/>
  <c r="H256" i="1"/>
  <c r="V256" i="1"/>
  <c r="H275" i="1"/>
  <c r="V275" i="1"/>
  <c r="Z275" i="1"/>
  <c r="R275" i="1"/>
  <c r="V286" i="1"/>
  <c r="Z286" i="1"/>
  <c r="R286" i="1"/>
  <c r="H286" i="1"/>
  <c r="V297" i="1"/>
  <c r="Z297" i="1"/>
  <c r="R297" i="1"/>
  <c r="H297" i="1"/>
  <c r="Z271" i="1"/>
  <c r="R271" i="1"/>
  <c r="H271" i="1"/>
  <c r="V271" i="1"/>
  <c r="Z290" i="1"/>
  <c r="R290" i="1"/>
  <c r="H290" i="1"/>
  <c r="V290" i="1"/>
  <c r="H317" i="1"/>
  <c r="V317" i="1"/>
  <c r="Z317" i="1"/>
  <c r="R317" i="1"/>
  <c r="V302" i="1"/>
  <c r="Z302" i="1"/>
  <c r="R302" i="1"/>
  <c r="H302" i="1"/>
  <c r="H323" i="1"/>
  <c r="Z323" i="1"/>
  <c r="V323" i="1"/>
  <c r="R323" i="1"/>
  <c r="Z363" i="1"/>
  <c r="R363" i="1"/>
  <c r="H363" i="1"/>
  <c r="V363" i="1"/>
  <c r="H375" i="1"/>
  <c r="V375" i="1"/>
  <c r="Z375" i="1"/>
  <c r="R375" i="1"/>
  <c r="V338" i="1"/>
  <c r="Z338" i="1"/>
  <c r="R338" i="1"/>
  <c r="H338" i="1"/>
  <c r="Z336" i="1"/>
  <c r="R336" i="1"/>
  <c r="H336" i="1"/>
  <c r="V336" i="1"/>
  <c r="Z385" i="1"/>
  <c r="R385" i="1"/>
  <c r="H385" i="1"/>
  <c r="V385" i="1"/>
  <c r="V362" i="1"/>
  <c r="Z362" i="1"/>
  <c r="R362" i="1"/>
  <c r="H362" i="1"/>
  <c r="V368" i="1"/>
  <c r="Z368" i="1"/>
  <c r="R368" i="1"/>
  <c r="H368" i="1"/>
  <c r="H383" i="1"/>
  <c r="Z383" i="1"/>
  <c r="V383" i="1"/>
  <c r="R383" i="1"/>
  <c r="H401" i="1"/>
  <c r="R401" i="1"/>
  <c r="Z401" i="1"/>
  <c r="V401" i="1"/>
  <c r="Z404" i="1"/>
  <c r="R404" i="1"/>
  <c r="H404" i="1"/>
  <c r="V404" i="1"/>
  <c r="Z407" i="1"/>
  <c r="V407" i="1"/>
  <c r="R407" i="1"/>
  <c r="H407" i="1"/>
  <c r="V422" i="1"/>
  <c r="Z422" i="1"/>
  <c r="R422" i="1"/>
  <c r="H422" i="1"/>
  <c r="Z427" i="1"/>
  <c r="R427" i="1"/>
  <c r="H427" i="1"/>
  <c r="V427" i="1"/>
  <c r="Z444" i="1"/>
  <c r="R444" i="1"/>
  <c r="H444" i="1"/>
  <c r="V444" i="1"/>
  <c r="Z452" i="1"/>
  <c r="R452" i="1"/>
  <c r="H452" i="1"/>
  <c r="V452" i="1"/>
  <c r="Z445" i="1"/>
  <c r="R445" i="1"/>
  <c r="V445" i="1"/>
  <c r="H445" i="1"/>
  <c r="V449" i="1"/>
  <c r="Z449" i="1"/>
  <c r="R449" i="1"/>
  <c r="H449" i="1"/>
  <c r="V483" i="1"/>
  <c r="H483" i="1"/>
  <c r="R483" i="1"/>
  <c r="Z483" i="1"/>
  <c r="V472" i="1"/>
  <c r="Z472" i="1"/>
  <c r="R472" i="1"/>
  <c r="H472" i="1"/>
  <c r="Z474" i="1"/>
  <c r="H474" i="1"/>
  <c r="V474" i="1"/>
  <c r="R474" i="1"/>
  <c r="Z470" i="1"/>
  <c r="V470" i="1"/>
  <c r="R470" i="1"/>
  <c r="H470" i="1"/>
  <c r="V490" i="1"/>
  <c r="Z490" i="1"/>
  <c r="R490" i="1"/>
  <c r="H490" i="1"/>
  <c r="V507" i="1"/>
  <c r="Z507" i="1"/>
  <c r="H507" i="1"/>
  <c r="R507" i="1"/>
  <c r="V509" i="1"/>
  <c r="Z509" i="1"/>
  <c r="R509" i="1"/>
  <c r="H509" i="1"/>
  <c r="H519" i="1"/>
  <c r="Z519" i="1"/>
  <c r="R519" i="1"/>
  <c r="V519" i="1"/>
  <c r="O50" i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F83" i="1"/>
  <c r="F117" i="1"/>
  <c r="F109" i="1"/>
  <c r="F71" i="1"/>
  <c r="F53" i="1"/>
  <c r="F64" i="1"/>
  <c r="F115" i="1"/>
  <c r="F97" i="1"/>
  <c r="F100" i="1"/>
  <c r="F103" i="1"/>
  <c r="F200" i="1"/>
  <c r="F130" i="1"/>
  <c r="F155" i="1"/>
  <c r="F137" i="1"/>
  <c r="F156" i="1"/>
  <c r="F188" i="1"/>
  <c r="F207" i="1"/>
  <c r="F173" i="1"/>
  <c r="F187" i="1"/>
  <c r="F206" i="1"/>
  <c r="F222" i="1"/>
  <c r="F241" i="1"/>
  <c r="F215" i="1"/>
  <c r="F234" i="1"/>
  <c r="F208" i="1"/>
  <c r="F272" i="1"/>
  <c r="F291" i="1"/>
  <c r="F265" i="1"/>
  <c r="F284" i="1"/>
  <c r="F258" i="1"/>
  <c r="F269" i="1"/>
  <c r="F309" i="1"/>
  <c r="F307" i="1"/>
  <c r="F308" i="1"/>
  <c r="F350" i="1"/>
  <c r="F319" i="1"/>
  <c r="F330" i="1"/>
  <c r="F370" i="1"/>
  <c r="F366" i="1"/>
  <c r="F367" i="1"/>
  <c r="F360" i="1"/>
  <c r="F379" i="1"/>
  <c r="F381" i="1"/>
  <c r="F393" i="1"/>
  <c r="F418" i="1"/>
  <c r="F411" i="1"/>
  <c r="F420" i="1"/>
  <c r="F428" i="1"/>
  <c r="F432" i="1"/>
  <c r="F441" i="1"/>
  <c r="F472" i="1"/>
  <c r="F442" i="1"/>
  <c r="F479" i="1"/>
  <c r="F490" i="1"/>
  <c r="F477" i="1"/>
  <c r="F488" i="1"/>
  <c r="F500" i="1"/>
  <c r="F516" i="1"/>
  <c r="F523" i="1"/>
  <c r="F518" i="1"/>
  <c r="AG50" i="1" l="1"/>
  <c r="Q50" i="1"/>
  <c r="AD50" i="1"/>
  <c r="U50" i="1"/>
  <c r="AH50" i="1"/>
  <c r="AJ50" i="1"/>
  <c r="J50" i="1"/>
  <c r="K50" i="1"/>
  <c r="Y50" i="1"/>
  <c r="G51" i="1" l="1"/>
  <c r="K51" i="1" s="1"/>
  <c r="AK50" i="1"/>
  <c r="AJ51" i="1"/>
  <c r="AH51" i="1"/>
  <c r="AI50" i="1"/>
  <c r="W50" i="1"/>
  <c r="X50" i="1"/>
  <c r="AV50" i="1"/>
  <c r="AX50" i="1"/>
  <c r="AT50" i="1"/>
  <c r="AZ50" i="1"/>
  <c r="AD51" i="1"/>
  <c r="AE50" i="1"/>
  <c r="AA50" i="1"/>
  <c r="AB50" i="1"/>
  <c r="BB50" i="1"/>
  <c r="BH50" i="1"/>
  <c r="BF50" i="1"/>
  <c r="BD50" i="1"/>
  <c r="S50" i="1"/>
  <c r="T50" i="1"/>
  <c r="AR50" i="1"/>
  <c r="AN50" i="1"/>
  <c r="AP50" i="1"/>
  <c r="AL50" i="1"/>
  <c r="U51" i="1" l="1"/>
  <c r="AF51" i="1"/>
  <c r="J51" i="1"/>
  <c r="G52" i="1" s="1"/>
  <c r="K52" i="1" s="1"/>
  <c r="Q51" i="1"/>
  <c r="AL51" i="1" s="1"/>
  <c r="Y51" i="1"/>
  <c r="BF51" i="1" s="1"/>
  <c r="T51" i="1"/>
  <c r="S51" i="1"/>
  <c r="Q52" i="1" s="1"/>
  <c r="J52" i="1"/>
  <c r="AM50" i="1"/>
  <c r="BG50" i="1"/>
  <c r="BA50" i="1"/>
  <c r="AZ51" i="1"/>
  <c r="AH52" i="1"/>
  <c r="AI51" i="1"/>
  <c r="AD52" i="1"/>
  <c r="AE51" i="1"/>
  <c r="AQ50" i="1"/>
  <c r="BI50" i="1"/>
  <c r="BH51" i="1"/>
  <c r="AT51" i="1"/>
  <c r="AU50" i="1"/>
  <c r="AK51" i="1"/>
  <c r="AJ52" i="1"/>
  <c r="BE50" i="1"/>
  <c r="AN51" i="1"/>
  <c r="AO50" i="1"/>
  <c r="BB51" i="1"/>
  <c r="BC50" i="1"/>
  <c r="AX51" i="1"/>
  <c r="AY50" i="1"/>
  <c r="AS50" i="1"/>
  <c r="AR51" i="1"/>
  <c r="AV51" i="1"/>
  <c r="AW50" i="1"/>
  <c r="AG51" i="1"/>
  <c r="AF52" i="1"/>
  <c r="X51" i="1"/>
  <c r="W51" i="1"/>
  <c r="AA51" i="1" l="1"/>
  <c r="AB51" i="1"/>
  <c r="Y52" i="1" s="1"/>
  <c r="BD51" i="1"/>
  <c r="AP51" i="1"/>
  <c r="U52" i="1"/>
  <c r="W52" i="1" s="1"/>
  <c r="G53" i="1"/>
  <c r="AF53" i="1" s="1"/>
  <c r="S52" i="1"/>
  <c r="T52" i="1"/>
  <c r="AY51" i="1"/>
  <c r="AE52" i="1"/>
  <c r="AL52" i="1"/>
  <c r="AM51" i="1"/>
  <c r="AR52" i="1"/>
  <c r="AS51" i="1"/>
  <c r="AG52" i="1"/>
  <c r="AK52" i="1"/>
  <c r="AW51" i="1"/>
  <c r="AO51" i="1"/>
  <c r="AN52" i="1"/>
  <c r="AI52" i="1"/>
  <c r="BC51" i="1"/>
  <c r="AT52" i="1"/>
  <c r="AU51" i="1"/>
  <c r="BI51" i="1"/>
  <c r="BA51" i="1"/>
  <c r="BE51" i="1"/>
  <c r="AP52" i="1"/>
  <c r="AQ51" i="1"/>
  <c r="BG51" i="1"/>
  <c r="AV52" i="1" l="1"/>
  <c r="AD53" i="1"/>
  <c r="BF52" i="1"/>
  <c r="BG52" i="1" s="1"/>
  <c r="AA52" i="1"/>
  <c r="BH52" i="1"/>
  <c r="BB52" i="1"/>
  <c r="AB52" i="1"/>
  <c r="BD52" i="1"/>
  <c r="BE52" i="1" s="1"/>
  <c r="AJ53" i="1"/>
  <c r="AK53" i="1" s="1"/>
  <c r="AX52" i="1"/>
  <c r="X52" i="1"/>
  <c r="AZ52" i="1"/>
  <c r="BA52" i="1" s="1"/>
  <c r="AH53" i="1"/>
  <c r="J53" i="1"/>
  <c r="K53" i="1"/>
  <c r="U53" i="1"/>
  <c r="X53" i="1" s="1"/>
  <c r="Q53" i="1"/>
  <c r="AR53" i="1" s="1"/>
  <c r="AG53" i="1"/>
  <c r="AQ52" i="1"/>
  <c r="AO52" i="1"/>
  <c r="AS52" i="1"/>
  <c r="AW52" i="1"/>
  <c r="BI52" i="1"/>
  <c r="AU52" i="1"/>
  <c r="AM52" i="1"/>
  <c r="AE53" i="1"/>
  <c r="AI53" i="1"/>
  <c r="AY52" i="1"/>
  <c r="BC52" i="1"/>
  <c r="G54" i="1" l="1"/>
  <c r="K54" i="1" s="1"/>
  <c r="Y53" i="1"/>
  <c r="AJ54" i="1"/>
  <c r="AK54" i="1" s="1"/>
  <c r="AA53" i="1"/>
  <c r="BB53" i="1"/>
  <c r="BC53" i="1" s="1"/>
  <c r="AT53" i="1"/>
  <c r="AU53" i="1" s="1"/>
  <c r="AX53" i="1"/>
  <c r="AY53" i="1" s="1"/>
  <c r="AZ53" i="1"/>
  <c r="AV53" i="1"/>
  <c r="W53" i="1"/>
  <c r="U54" i="1" s="1"/>
  <c r="X54" i="1" s="1"/>
  <c r="AD54" i="1"/>
  <c r="AB53" i="1"/>
  <c r="Y54" i="1" s="1"/>
  <c r="AH54" i="1"/>
  <c r="AI54" i="1" s="1"/>
  <c r="J54" i="1"/>
  <c r="AL53" i="1"/>
  <c r="AM53" i="1" s="1"/>
  <c r="BD53" i="1"/>
  <c r="BH53" i="1"/>
  <c r="AP53" i="1"/>
  <c r="AQ53" i="1" s="1"/>
  <c r="S53" i="1"/>
  <c r="BF53" i="1"/>
  <c r="BG53" i="1" s="1"/>
  <c r="AN53" i="1"/>
  <c r="AO53" i="1" s="1"/>
  <c r="T53" i="1"/>
  <c r="AF54" i="1"/>
  <c r="AG54" i="1" s="1"/>
  <c r="BE53" i="1"/>
  <c r="BA53" i="1"/>
  <c r="AW53" i="1"/>
  <c r="AS53" i="1"/>
  <c r="AE54" i="1"/>
  <c r="G55" i="1" l="1"/>
  <c r="K55" i="1" s="1"/>
  <c r="BH54" i="1"/>
  <c r="AB54" i="1"/>
  <c r="BD54" i="1"/>
  <c r="BI53" i="1"/>
  <c r="BB54" i="1"/>
  <c r="Q54" i="1"/>
  <c r="T54" i="1" s="1"/>
  <c r="BF54" i="1"/>
  <c r="BG54" i="1" s="1"/>
  <c r="AA54" i="1"/>
  <c r="AD55" i="1"/>
  <c r="AE55" i="1" s="1"/>
  <c r="AJ55" i="1"/>
  <c r="AV54" i="1"/>
  <c r="AW54" i="1" s="1"/>
  <c r="W54" i="1"/>
  <c r="U55" i="1" s="1"/>
  <c r="AT54" i="1"/>
  <c r="AZ54" i="1"/>
  <c r="BA54" i="1" s="1"/>
  <c r="AH55" i="1"/>
  <c r="AF55" i="1"/>
  <c r="AG55" i="1" s="1"/>
  <c r="J55" i="1"/>
  <c r="G56" i="1" s="1"/>
  <c r="AX54" i="1"/>
  <c r="AY54" i="1" s="1"/>
  <c r="Y55" i="1"/>
  <c r="BI54" i="1"/>
  <c r="BC54" i="1"/>
  <c r="BE54" i="1"/>
  <c r="BB55" i="1" l="1"/>
  <c r="AR54" i="1"/>
  <c r="AS54" i="1" s="1"/>
  <c r="AP54" i="1"/>
  <c r="AQ54" i="1" s="1"/>
  <c r="AL54" i="1"/>
  <c r="AL55" i="1" s="1"/>
  <c r="AM55" i="1" s="1"/>
  <c r="S54" i="1"/>
  <c r="Q55" i="1"/>
  <c r="S55" i="1" s="1"/>
  <c r="AN54" i="1"/>
  <c r="AO54" i="1" s="1"/>
  <c r="J56" i="1"/>
  <c r="G57" i="1" s="1"/>
  <c r="J57" i="1" s="1"/>
  <c r="AF56" i="1"/>
  <c r="AJ56" i="1"/>
  <c r="AK55" i="1"/>
  <c r="AZ55" i="1"/>
  <c r="BA55" i="1" s="1"/>
  <c r="AT55" i="1"/>
  <c r="AU55" i="1" s="1"/>
  <c r="AV55" i="1"/>
  <c r="AW55" i="1" s="1"/>
  <c r="BH55" i="1"/>
  <c r="BI55" i="1" s="1"/>
  <c r="K56" i="1"/>
  <c r="AA55" i="1"/>
  <c r="BD55" i="1"/>
  <c r="AU54" i="1"/>
  <c r="AD56" i="1"/>
  <c r="AE56" i="1" s="1"/>
  <c r="AB55" i="1"/>
  <c r="BF55" i="1"/>
  <c r="BG55" i="1" s="1"/>
  <c r="AH56" i="1"/>
  <c r="AI56" i="1" s="1"/>
  <c r="X55" i="1"/>
  <c r="AM54" i="1"/>
  <c r="W55" i="1"/>
  <c r="AI55" i="1"/>
  <c r="AP55" i="1"/>
  <c r="AQ55" i="1" s="1"/>
  <c r="AX55" i="1"/>
  <c r="AY55" i="1" s="1"/>
  <c r="BC55" i="1"/>
  <c r="AK56" i="1"/>
  <c r="AG56" i="1"/>
  <c r="BE55" i="1"/>
  <c r="AR55" i="1" l="1"/>
  <c r="AS55" i="1" s="1"/>
  <c r="T55" i="1"/>
  <c r="Q56" i="1" s="1"/>
  <c r="AN55" i="1"/>
  <c r="AO55" i="1" s="1"/>
  <c r="AD57" i="1"/>
  <c r="Y56" i="1"/>
  <c r="BD56" i="1" s="1"/>
  <c r="BE56" i="1" s="1"/>
  <c r="AA56" i="1"/>
  <c r="BF56" i="1"/>
  <c r="BB56" i="1"/>
  <c r="BC56" i="1" s="1"/>
  <c r="AF57" i="1"/>
  <c r="AH57" i="1"/>
  <c r="AJ57" i="1"/>
  <c r="K57" i="1"/>
  <c r="U56" i="1"/>
  <c r="W56" i="1" s="1"/>
  <c r="G58" i="1"/>
  <c r="AJ58" i="1" s="1"/>
  <c r="AV56" i="1"/>
  <c r="AW56" i="1" s="1"/>
  <c r="S56" i="1"/>
  <c r="AN56" i="1"/>
  <c r="AO56" i="1" s="1"/>
  <c r="AL56" i="1"/>
  <c r="AM56" i="1" s="1"/>
  <c r="T56" i="1"/>
  <c r="AP56" i="1"/>
  <c r="AQ56" i="1" s="1"/>
  <c r="AR56" i="1"/>
  <c r="AS56" i="1" s="1"/>
  <c r="AK57" i="1"/>
  <c r="BG56" i="1"/>
  <c r="AE57" i="1"/>
  <c r="AB56" i="1" l="1"/>
  <c r="Y57" i="1" s="1"/>
  <c r="AB57" i="1" s="1"/>
  <c r="X56" i="1"/>
  <c r="J58" i="1"/>
  <c r="BH56" i="1"/>
  <c r="BI56" i="1" s="1"/>
  <c r="AF58" i="1"/>
  <c r="K58" i="1"/>
  <c r="G59" i="1" s="1"/>
  <c r="AH58" i="1"/>
  <c r="AI58" i="1" s="1"/>
  <c r="AG57" i="1"/>
  <c r="AD58" i="1"/>
  <c r="AE58" i="1" s="1"/>
  <c r="AI57" i="1"/>
  <c r="AX56" i="1"/>
  <c r="AY56" i="1" s="1"/>
  <c r="AZ56" i="1"/>
  <c r="BA56" i="1" s="1"/>
  <c r="AT56" i="1"/>
  <c r="AU56" i="1" s="1"/>
  <c r="U57" i="1"/>
  <c r="BD57" i="1"/>
  <c r="BE57" i="1" s="1"/>
  <c r="BB57" i="1"/>
  <c r="BC57" i="1" s="1"/>
  <c r="BF57" i="1"/>
  <c r="BG57" i="1" s="1"/>
  <c r="AA57" i="1"/>
  <c r="Y58" i="1" s="1"/>
  <c r="AB58" i="1" s="1"/>
  <c r="BH57" i="1"/>
  <c r="Q57" i="1"/>
  <c r="AG58" i="1"/>
  <c r="AK58" i="1"/>
  <c r="AD59" i="1" l="1"/>
  <c r="BB58" i="1"/>
  <c r="AJ59" i="1"/>
  <c r="BD58" i="1"/>
  <c r="BF58" i="1"/>
  <c r="BG58" i="1" s="1"/>
  <c r="J59" i="1"/>
  <c r="BH58" i="1"/>
  <c r="BI58" i="1" s="1"/>
  <c r="W57" i="1"/>
  <c r="U58" i="1" s="1"/>
  <c r="X58" i="1" s="1"/>
  <c r="AT57" i="1"/>
  <c r="AZ57" i="1"/>
  <c r="X57" i="1"/>
  <c r="AX57" i="1"/>
  <c r="AY57" i="1" s="1"/>
  <c r="AF59" i="1"/>
  <c r="AG59" i="1" s="1"/>
  <c r="AV57" i="1"/>
  <c r="AW57" i="1" s="1"/>
  <c r="S57" i="1"/>
  <c r="AP57" i="1"/>
  <c r="AN57" i="1"/>
  <c r="AL57" i="1"/>
  <c r="AR57" i="1"/>
  <c r="T57" i="1"/>
  <c r="K59" i="1"/>
  <c r="AA58" i="1"/>
  <c r="Y59" i="1" s="1"/>
  <c r="BD59" i="1" s="1"/>
  <c r="BI57" i="1"/>
  <c r="AH59" i="1"/>
  <c r="AI59" i="1" s="1"/>
  <c r="AE59" i="1"/>
  <c r="BC58" i="1"/>
  <c r="BE58" i="1"/>
  <c r="AK59" i="1"/>
  <c r="BF59" i="1" l="1"/>
  <c r="AX58" i="1"/>
  <c r="AY58" i="1" s="1"/>
  <c r="G60" i="1"/>
  <c r="AD60" i="1" s="1"/>
  <c r="BB59" i="1"/>
  <c r="BA57" i="1"/>
  <c r="AZ58" i="1"/>
  <c r="BA58" i="1" s="1"/>
  <c r="AU57" i="1"/>
  <c r="AT58" i="1"/>
  <c r="AU58" i="1" s="1"/>
  <c r="AA59" i="1"/>
  <c r="AB59" i="1"/>
  <c r="Y60" i="1" s="1"/>
  <c r="AB60" i="1" s="1"/>
  <c r="AV58" i="1"/>
  <c r="BH59" i="1"/>
  <c r="W58" i="1"/>
  <c r="U59" i="1" s="1"/>
  <c r="W59" i="1" s="1"/>
  <c r="AH60" i="1"/>
  <c r="AI60" i="1" s="1"/>
  <c r="J60" i="1"/>
  <c r="AJ60" i="1"/>
  <c r="AK60" i="1" s="1"/>
  <c r="AS57" i="1"/>
  <c r="AM57" i="1"/>
  <c r="AO57" i="1"/>
  <c r="AF60" i="1"/>
  <c r="AG60" i="1" s="1"/>
  <c r="AQ57" i="1"/>
  <c r="Q58" i="1"/>
  <c r="AR58" i="1" s="1"/>
  <c r="K60" i="1"/>
  <c r="BE59" i="1"/>
  <c r="BG59" i="1"/>
  <c r="BC59" i="1"/>
  <c r="AE60" i="1"/>
  <c r="BI59" i="1"/>
  <c r="AZ59" i="1" l="1"/>
  <c r="X59" i="1"/>
  <c r="U60" i="1" s="1"/>
  <c r="G61" i="1"/>
  <c r="AF61" i="1" s="1"/>
  <c r="AG61" i="1" s="1"/>
  <c r="AT59" i="1"/>
  <c r="AX59" i="1"/>
  <c r="AY59" i="1" s="1"/>
  <c r="AL58" i="1"/>
  <c r="BH60" i="1"/>
  <c r="BI60" i="1" s="1"/>
  <c r="AV59" i="1"/>
  <c r="AW59" i="1" s="1"/>
  <c r="AP58" i="1"/>
  <c r="AW58" i="1"/>
  <c r="BB60" i="1"/>
  <c r="BC60" i="1" s="1"/>
  <c r="AT60" i="1"/>
  <c r="AU60" i="1" s="1"/>
  <c r="AQ58" i="1"/>
  <c r="AM58" i="1"/>
  <c r="BA59" i="1"/>
  <c r="AS58" i="1"/>
  <c r="T58" i="1"/>
  <c r="S58" i="1"/>
  <c r="AN58" i="1"/>
  <c r="AU59" i="1"/>
  <c r="AA60" i="1"/>
  <c r="Y61" i="1" s="1"/>
  <c r="AB61" i="1" s="1"/>
  <c r="BD60" i="1"/>
  <c r="J61" i="1"/>
  <c r="AD61" i="1"/>
  <c r="AE61" i="1" s="1"/>
  <c r="BF60" i="1"/>
  <c r="K61" i="1" l="1"/>
  <c r="AH61" i="1"/>
  <c r="AI61" i="1" s="1"/>
  <c r="AJ61" i="1"/>
  <c r="AK61" i="1" s="1"/>
  <c r="AV60" i="1"/>
  <c r="AW60" i="1" s="1"/>
  <c r="AX60" i="1"/>
  <c r="AY60" i="1" s="1"/>
  <c r="X60" i="1"/>
  <c r="W60" i="1"/>
  <c r="U61" i="1" s="1"/>
  <c r="AZ61" i="1" s="1"/>
  <c r="BA61" i="1" s="1"/>
  <c r="AZ60" i="1"/>
  <c r="BA60" i="1" s="1"/>
  <c r="BD61" i="1"/>
  <c r="BE61" i="1" s="1"/>
  <c r="Q59" i="1"/>
  <c r="T59" i="1" s="1"/>
  <c r="BB61" i="1"/>
  <c r="G62" i="1"/>
  <c r="J62" i="1" s="1"/>
  <c r="AO58" i="1"/>
  <c r="BH61" i="1"/>
  <c r="BI61" i="1" s="1"/>
  <c r="AA61" i="1"/>
  <c r="Y62" i="1" s="1"/>
  <c r="AB62" i="1" s="1"/>
  <c r="BE60" i="1"/>
  <c r="BF61" i="1"/>
  <c r="BG60" i="1"/>
  <c r="AT61" i="1" l="1"/>
  <c r="AU61" i="1" s="1"/>
  <c r="W61" i="1"/>
  <c r="AX61" i="1"/>
  <c r="AY61" i="1" s="1"/>
  <c r="AV61" i="1"/>
  <c r="AW61" i="1" s="1"/>
  <c r="S59" i="1"/>
  <c r="AR59" i="1"/>
  <c r="AL59" i="1"/>
  <c r="AM59" i="1" s="1"/>
  <c r="X61" i="1"/>
  <c r="U62" i="1" s="1"/>
  <c r="X62" i="1" s="1"/>
  <c r="AN59" i="1"/>
  <c r="AP59" i="1"/>
  <c r="AQ59" i="1" s="1"/>
  <c r="BB62" i="1"/>
  <c r="AA62" i="1"/>
  <c r="Y63" i="1" s="1"/>
  <c r="Q60" i="1"/>
  <c r="T60" i="1" s="1"/>
  <c r="BH62" i="1"/>
  <c r="BI62" i="1" s="1"/>
  <c r="BD62" i="1"/>
  <c r="BE62" i="1" s="1"/>
  <c r="BF62" i="1"/>
  <c r="BG62" i="1" s="1"/>
  <c r="BG61" i="1"/>
  <c r="AJ62" i="1"/>
  <c r="AK62" i="1" s="1"/>
  <c r="AF62" i="1"/>
  <c r="AG62" i="1" s="1"/>
  <c r="BC61" i="1"/>
  <c r="AH62" i="1"/>
  <c r="AI62" i="1" s="1"/>
  <c r="AD62" i="1"/>
  <c r="AE62" i="1" s="1"/>
  <c r="K62" i="1"/>
  <c r="G63" i="1" s="1"/>
  <c r="J63" i="1" s="1"/>
  <c r="BC62" i="1"/>
  <c r="S60" i="1" l="1"/>
  <c r="BF63" i="1"/>
  <c r="AR60" i="1"/>
  <c r="Q61" i="1"/>
  <c r="AS59" i="1"/>
  <c r="AN60" i="1"/>
  <c r="AN61" i="1" s="1"/>
  <c r="AP60" i="1"/>
  <c r="AP61" i="1" s="1"/>
  <c r="AO59" i="1"/>
  <c r="AL60" i="1"/>
  <c r="AM60" i="1" s="1"/>
  <c r="K63" i="1"/>
  <c r="G64" i="1" s="1"/>
  <c r="AJ63" i="1"/>
  <c r="AK63" i="1" s="1"/>
  <c r="AD63" i="1"/>
  <c r="AE63" i="1" s="1"/>
  <c r="AF63" i="1"/>
  <c r="AG63" i="1" s="1"/>
  <c r="AO60" i="1"/>
  <c r="S61" i="1"/>
  <c r="T61" i="1"/>
  <c r="AH63" i="1"/>
  <c r="AI63" i="1" s="1"/>
  <c r="AS60" i="1"/>
  <c r="AR61" i="1"/>
  <c r="W62" i="1"/>
  <c r="U63" i="1" s="1"/>
  <c r="AZ62" i="1"/>
  <c r="BA62" i="1" s="1"/>
  <c r="AV62" i="1"/>
  <c r="AW62" i="1" s="1"/>
  <c r="AT62" i="1"/>
  <c r="AU62" i="1" s="1"/>
  <c r="AX62" i="1"/>
  <c r="AY62" i="1" s="1"/>
  <c r="BD63" i="1"/>
  <c r="BE63" i="1" s="1"/>
  <c r="BB63" i="1"/>
  <c r="BC63" i="1" s="1"/>
  <c r="AA63" i="1"/>
  <c r="AB63" i="1"/>
  <c r="BH63" i="1"/>
  <c r="BI63" i="1" s="1"/>
  <c r="BG63" i="1"/>
  <c r="AQ60" i="1" l="1"/>
  <c r="J64" i="1"/>
  <c r="K64" i="1"/>
  <c r="AL61" i="1"/>
  <c r="AM61" i="1" s="1"/>
  <c r="Q62" i="1"/>
  <c r="AP62" i="1" s="1"/>
  <c r="T62" i="1"/>
  <c r="S62" i="1"/>
  <c r="AD64" i="1"/>
  <c r="AE64" i="1" s="1"/>
  <c r="AQ61" i="1"/>
  <c r="AH64" i="1"/>
  <c r="AI64" i="1" s="1"/>
  <c r="G65" i="1"/>
  <c r="AH65" i="1" s="1"/>
  <c r="AI65" i="1" s="1"/>
  <c r="Y64" i="1"/>
  <c r="BH64" i="1" s="1"/>
  <c r="BI64" i="1" s="1"/>
  <c r="AS61" i="1"/>
  <c r="AR62" i="1"/>
  <c r="AJ64" i="1"/>
  <c r="AK64" i="1" s="1"/>
  <c r="AO61" i="1"/>
  <c r="AF64" i="1"/>
  <c r="W63" i="1"/>
  <c r="AT63" i="1"/>
  <c r="X63" i="1"/>
  <c r="U64" i="1" s="1"/>
  <c r="X64" i="1" s="1"/>
  <c r="AX63" i="1"/>
  <c r="AV63" i="1"/>
  <c r="AW63" i="1" s="1"/>
  <c r="AZ63" i="1"/>
  <c r="AL62" i="1" l="1"/>
  <c r="AA64" i="1"/>
  <c r="BF64" i="1"/>
  <c r="BG64" i="1" s="1"/>
  <c r="BD64" i="1"/>
  <c r="BE64" i="1" s="1"/>
  <c r="AN62" i="1"/>
  <c r="AO62" i="1" s="1"/>
  <c r="AF65" i="1"/>
  <c r="AG65" i="1" s="1"/>
  <c r="Q63" i="1"/>
  <c r="AP63" i="1" s="1"/>
  <c r="AM62" i="1"/>
  <c r="K65" i="1"/>
  <c r="AQ62" i="1"/>
  <c r="BB64" i="1"/>
  <c r="BC64" i="1" s="1"/>
  <c r="AG64" i="1"/>
  <c r="J65" i="1"/>
  <c r="G66" i="1" s="1"/>
  <c r="AS62" i="1"/>
  <c r="AD65" i="1"/>
  <c r="AE65" i="1" s="1"/>
  <c r="AB64" i="1"/>
  <c r="Y65" i="1" s="1"/>
  <c r="AJ65" i="1"/>
  <c r="AK65" i="1" s="1"/>
  <c r="W64" i="1"/>
  <c r="U65" i="1" s="1"/>
  <c r="W65" i="1" s="1"/>
  <c r="AX64" i="1"/>
  <c r="AY64" i="1" s="1"/>
  <c r="AY63" i="1"/>
  <c r="AV64" i="1"/>
  <c r="AW64" i="1" s="1"/>
  <c r="AU63" i="1"/>
  <c r="AT64" i="1"/>
  <c r="AU64" i="1" s="1"/>
  <c r="BA63" i="1"/>
  <c r="AZ64" i="1"/>
  <c r="BA64" i="1" s="1"/>
  <c r="AR63" i="1" l="1"/>
  <c r="AL63" i="1"/>
  <c r="T63" i="1"/>
  <c r="S63" i="1"/>
  <c r="AN63" i="1"/>
  <c r="AO63" i="1" s="1"/>
  <c r="AX65" i="1"/>
  <c r="AY65" i="1" s="1"/>
  <c r="Q64" i="1"/>
  <c r="AP64" i="1" s="1"/>
  <c r="AV65" i="1"/>
  <c r="AW65" i="1" s="1"/>
  <c r="X65" i="1"/>
  <c r="U66" i="1" s="1"/>
  <c r="AQ63" i="1"/>
  <c r="AS63" i="1"/>
  <c r="AM63" i="1"/>
  <c r="AZ65" i="1"/>
  <c r="BA65" i="1" s="1"/>
  <c r="AT65" i="1"/>
  <c r="AU65" i="1" s="1"/>
  <c r="J66" i="1"/>
  <c r="K66" i="1"/>
  <c r="AD66" i="1"/>
  <c r="AH66" i="1"/>
  <c r="AJ66" i="1"/>
  <c r="AK66" i="1" s="1"/>
  <c r="AF66" i="1"/>
  <c r="AB65" i="1"/>
  <c r="BB65" i="1"/>
  <c r="AA65" i="1"/>
  <c r="BF65" i="1"/>
  <c r="BD65" i="1"/>
  <c r="BH65" i="1"/>
  <c r="AL64" i="1" l="1"/>
  <c r="AM64" i="1" s="1"/>
  <c r="T64" i="1"/>
  <c r="AR64" i="1"/>
  <c r="AS64" i="1" s="1"/>
  <c r="AN64" i="1"/>
  <c r="AO64" i="1" s="1"/>
  <c r="S64" i="1"/>
  <c r="X66" i="1"/>
  <c r="W66" i="1"/>
  <c r="U67" i="1" s="1"/>
  <c r="X67" i="1" s="1"/>
  <c r="AX66" i="1"/>
  <c r="AY66" i="1" s="1"/>
  <c r="AV66" i="1"/>
  <c r="AW66" i="1" s="1"/>
  <c r="AQ64" i="1"/>
  <c r="AZ66" i="1"/>
  <c r="BA66" i="1" s="1"/>
  <c r="AT66" i="1"/>
  <c r="AU66" i="1" s="1"/>
  <c r="AI66" i="1"/>
  <c r="AE66" i="1"/>
  <c r="AG66" i="1"/>
  <c r="G67" i="1"/>
  <c r="Y66" i="1"/>
  <c r="AB66" i="1" s="1"/>
  <c r="BC65" i="1"/>
  <c r="BI65" i="1"/>
  <c r="BE65" i="1"/>
  <c r="BG65" i="1"/>
  <c r="Q65" i="1" l="1"/>
  <c r="S65" i="1" s="1"/>
  <c r="AR65" i="1"/>
  <c r="AS65" i="1" s="1"/>
  <c r="AL65" i="1"/>
  <c r="AM65" i="1" s="1"/>
  <c r="T65" i="1"/>
  <c r="AN65" i="1"/>
  <c r="AO65" i="1" s="1"/>
  <c r="AV67" i="1"/>
  <c r="AW67" i="1" s="1"/>
  <c r="AX67" i="1"/>
  <c r="AY67" i="1" s="1"/>
  <c r="W67" i="1"/>
  <c r="U68" i="1" s="1"/>
  <c r="W68" i="1" s="1"/>
  <c r="AT67" i="1"/>
  <c r="AZ67" i="1"/>
  <c r="BA67" i="1" s="1"/>
  <c r="AA66" i="1"/>
  <c r="Y67" i="1" s="1"/>
  <c r="AA67" i="1" s="1"/>
  <c r="BB66" i="1"/>
  <c r="BF66" i="1"/>
  <c r="BG66" i="1" s="1"/>
  <c r="BH66" i="1"/>
  <c r="BI66" i="1" s="1"/>
  <c r="J67" i="1"/>
  <c r="K67" i="1"/>
  <c r="AJ67" i="1"/>
  <c r="AF67" i="1"/>
  <c r="AD67" i="1"/>
  <c r="BD66" i="1"/>
  <c r="BE66" i="1" s="1"/>
  <c r="AH67" i="1"/>
  <c r="AU67" i="1"/>
  <c r="AX68" i="1" l="1"/>
  <c r="X68" i="1"/>
  <c r="AP65" i="1"/>
  <c r="AQ65" i="1" s="1"/>
  <c r="Q66" i="1"/>
  <c r="AR66" i="1" s="1"/>
  <c r="AS66" i="1" s="1"/>
  <c r="AZ68" i="1"/>
  <c r="AZ69" i="1" s="1"/>
  <c r="BA69" i="1" s="1"/>
  <c r="AT68" i="1"/>
  <c r="AU68" i="1" s="1"/>
  <c r="U69" i="1"/>
  <c r="AX69" i="1" s="1"/>
  <c r="AY69" i="1" s="1"/>
  <c r="T66" i="1"/>
  <c r="S66" i="1"/>
  <c r="AV68" i="1"/>
  <c r="AY68" i="1"/>
  <c r="AP66" i="1"/>
  <c r="AQ66" i="1" s="1"/>
  <c r="BF67" i="1"/>
  <c r="BG67" i="1" s="1"/>
  <c r="BB67" i="1"/>
  <c r="AB67" i="1"/>
  <c r="Y68" i="1" s="1"/>
  <c r="BC66" i="1"/>
  <c r="BA68" i="1"/>
  <c r="BH67" i="1"/>
  <c r="AI67" i="1"/>
  <c r="AE67" i="1"/>
  <c r="AG67" i="1"/>
  <c r="BD67" i="1"/>
  <c r="AK67" i="1"/>
  <c r="G68" i="1"/>
  <c r="AJ68" i="1" s="1"/>
  <c r="AK68" i="1" s="1"/>
  <c r="BC67" i="1"/>
  <c r="AN66" i="1" l="1"/>
  <c r="AO66" i="1" s="1"/>
  <c r="BF68" i="1"/>
  <c r="AL66" i="1"/>
  <c r="AM66" i="1" s="1"/>
  <c r="W69" i="1"/>
  <c r="X69" i="1"/>
  <c r="U70" i="1" s="1"/>
  <c r="W70" i="1" s="1"/>
  <c r="Q67" i="1"/>
  <c r="AR67" i="1" s="1"/>
  <c r="AT69" i="1"/>
  <c r="AU69" i="1" s="1"/>
  <c r="AW68" i="1"/>
  <c r="AV69" i="1"/>
  <c r="AW69" i="1" s="1"/>
  <c r="BH68" i="1"/>
  <c r="BB68" i="1"/>
  <c r="AA68" i="1"/>
  <c r="AB68" i="1"/>
  <c r="BI67" i="1"/>
  <c r="BD68" i="1"/>
  <c r="BE68" i="1" s="1"/>
  <c r="X70" i="1"/>
  <c r="AZ70" i="1"/>
  <c r="BA70" i="1" s="1"/>
  <c r="J68" i="1"/>
  <c r="K68" i="1"/>
  <c r="AF68" i="1"/>
  <c r="BE67" i="1"/>
  <c r="AD68" i="1"/>
  <c r="AH68" i="1"/>
  <c r="BG68" i="1"/>
  <c r="BI68" i="1"/>
  <c r="BC68" i="1"/>
  <c r="S67" i="1"/>
  <c r="T67" i="1"/>
  <c r="AL67" i="1" l="1"/>
  <c r="AX70" i="1"/>
  <c r="AY70" i="1" s="1"/>
  <c r="AP67" i="1"/>
  <c r="AV70" i="1"/>
  <c r="AW70" i="1" s="1"/>
  <c r="AN67" i="1"/>
  <c r="AT70" i="1"/>
  <c r="AU70" i="1" s="1"/>
  <c r="Y69" i="1"/>
  <c r="U71" i="1"/>
  <c r="AX71" i="1" s="1"/>
  <c r="AY71" i="1" s="1"/>
  <c r="Q68" i="1"/>
  <c r="S68" i="1" s="1"/>
  <c r="G69" i="1"/>
  <c r="AJ69" i="1" s="1"/>
  <c r="J69" i="1"/>
  <c r="AI68" i="1"/>
  <c r="AE68" i="1"/>
  <c r="AG68" i="1"/>
  <c r="AO67" i="1"/>
  <c r="AS67" i="1"/>
  <c r="AM67" i="1"/>
  <c r="AQ67" i="1"/>
  <c r="AZ71" i="1" l="1"/>
  <c r="BA71" i="1" s="1"/>
  <c r="K69" i="1"/>
  <c r="AF69" i="1"/>
  <c r="T68" i="1"/>
  <c r="Q69" i="1" s="1"/>
  <c r="AH69" i="1"/>
  <c r="AL68" i="1"/>
  <c r="AM68" i="1" s="1"/>
  <c r="AT71" i="1"/>
  <c r="AU71" i="1" s="1"/>
  <c r="X71" i="1"/>
  <c r="W71" i="1"/>
  <c r="G70" i="1"/>
  <c r="AV71" i="1"/>
  <c r="AW71" i="1" s="1"/>
  <c r="AR68" i="1"/>
  <c r="AS68" i="1" s="1"/>
  <c r="AP68" i="1"/>
  <c r="AN68" i="1"/>
  <c r="AO68" i="1" s="1"/>
  <c r="BB69" i="1"/>
  <c r="AA69" i="1"/>
  <c r="BF69" i="1"/>
  <c r="AB69" i="1"/>
  <c r="BH69" i="1"/>
  <c r="BD69" i="1"/>
  <c r="AD69" i="1"/>
  <c r="AD70" i="1" s="1"/>
  <c r="AI69" i="1"/>
  <c r="AH70" i="1"/>
  <c r="J70" i="1"/>
  <c r="K70" i="1"/>
  <c r="AG69" i="1"/>
  <c r="AK69" i="1"/>
  <c r="AF70" i="1" l="1"/>
  <c r="T69" i="1"/>
  <c r="AL69" i="1"/>
  <c r="AM69" i="1" s="1"/>
  <c r="AR69" i="1"/>
  <c r="S69" i="1"/>
  <c r="Q70" i="1" s="1"/>
  <c r="AL70" i="1" s="1"/>
  <c r="U72" i="1"/>
  <c r="AT72" i="1" s="1"/>
  <c r="AU72" i="1" s="1"/>
  <c r="AP69" i="1"/>
  <c r="AN69" i="1"/>
  <c r="AN70" i="1" s="1"/>
  <c r="BE69" i="1"/>
  <c r="BI69" i="1"/>
  <c r="BG69" i="1"/>
  <c r="AJ70" i="1"/>
  <c r="AJ71" i="1" s="1"/>
  <c r="Y70" i="1"/>
  <c r="AQ68" i="1"/>
  <c r="BC69" i="1"/>
  <c r="AE69" i="1"/>
  <c r="G71" i="1"/>
  <c r="AH71" i="1" s="1"/>
  <c r="AI70" i="1"/>
  <c r="AG70" i="1"/>
  <c r="AE70" i="1"/>
  <c r="AS69" i="1"/>
  <c r="AR70" i="1" l="1"/>
  <c r="AP70" i="1"/>
  <c r="AX72" i="1"/>
  <c r="AY72" i="1" s="1"/>
  <c r="AO69" i="1"/>
  <c r="S70" i="1"/>
  <c r="Q71" i="1" s="1"/>
  <c r="T71" i="1" s="1"/>
  <c r="T70" i="1"/>
  <c r="W72" i="1"/>
  <c r="AV72" i="1"/>
  <c r="AZ72" i="1"/>
  <c r="X72" i="1"/>
  <c r="AQ69" i="1"/>
  <c r="AK70" i="1"/>
  <c r="AA70" i="1"/>
  <c r="AB70" i="1"/>
  <c r="BF70" i="1"/>
  <c r="BH70" i="1"/>
  <c r="AD71" i="1"/>
  <c r="AE71" i="1" s="1"/>
  <c r="AF71" i="1"/>
  <c r="AG71" i="1" s="1"/>
  <c r="BB70" i="1"/>
  <c r="BD70" i="1"/>
  <c r="AI71" i="1"/>
  <c r="AK71" i="1"/>
  <c r="K71" i="1"/>
  <c r="J71" i="1"/>
  <c r="AS70" i="1"/>
  <c r="AO70" i="1"/>
  <c r="AM70" i="1"/>
  <c r="AQ70" i="1"/>
  <c r="AL71" i="1" l="1"/>
  <c r="AN71" i="1"/>
  <c r="S71" i="1"/>
  <c r="U73" i="1"/>
  <c r="AX73" i="1" s="1"/>
  <c r="AY73" i="1" s="1"/>
  <c r="Y71" i="1"/>
  <c r="BH71" i="1" s="1"/>
  <c r="AR71" i="1"/>
  <c r="AP71" i="1"/>
  <c r="AQ71" i="1" s="1"/>
  <c r="W73" i="1"/>
  <c r="BA72" i="1"/>
  <c r="AW72" i="1"/>
  <c r="AV73" i="1"/>
  <c r="AW73" i="1" s="1"/>
  <c r="BI70" i="1"/>
  <c r="BG70" i="1"/>
  <c r="AB71" i="1"/>
  <c r="AA71" i="1"/>
  <c r="BE70" i="1"/>
  <c r="BC70" i="1"/>
  <c r="G72" i="1"/>
  <c r="AF72" i="1" s="1"/>
  <c r="AG72" i="1" s="1"/>
  <c r="Q72" i="1"/>
  <c r="S72" i="1" s="1"/>
  <c r="AS71" i="1"/>
  <c r="AM71" i="1"/>
  <c r="AO71" i="1"/>
  <c r="BD71" i="1" l="1"/>
  <c r="AZ73" i="1"/>
  <c r="BA73" i="1" s="1"/>
  <c r="BF71" i="1"/>
  <c r="BG71" i="1" s="1"/>
  <c r="AT73" i="1"/>
  <c r="AU73" i="1" s="1"/>
  <c r="BB71" i="1"/>
  <c r="X73" i="1"/>
  <c r="U74" i="1" s="1"/>
  <c r="AH72" i="1"/>
  <c r="AI72" i="1" s="1"/>
  <c r="AN72" i="1"/>
  <c r="AO72" i="1" s="1"/>
  <c r="K72" i="1"/>
  <c r="AL72" i="1"/>
  <c r="AD72" i="1"/>
  <c r="AE72" i="1" s="1"/>
  <c r="AJ72" i="1"/>
  <c r="AK72" i="1" s="1"/>
  <c r="Y72" i="1"/>
  <c r="AB72" i="1" s="1"/>
  <c r="J72" i="1"/>
  <c r="G73" i="1" s="1"/>
  <c r="AP72" i="1"/>
  <c r="AQ72" i="1" s="1"/>
  <c r="BE71" i="1"/>
  <c r="AR72" i="1"/>
  <c r="AS72" i="1" s="1"/>
  <c r="T72" i="1"/>
  <c r="Q73" i="1" s="1"/>
  <c r="BC71" i="1"/>
  <c r="BI71" i="1"/>
  <c r="AM72" i="1"/>
  <c r="W74" i="1" l="1"/>
  <c r="X74" i="1"/>
  <c r="AZ74" i="1"/>
  <c r="BA74" i="1" s="1"/>
  <c r="AX74" i="1"/>
  <c r="AY74" i="1" s="1"/>
  <c r="AV74" i="1"/>
  <c r="AW74" i="1" s="1"/>
  <c r="BD72" i="1"/>
  <c r="BB72" i="1"/>
  <c r="BC72" i="1" s="1"/>
  <c r="AT74" i="1"/>
  <c r="AU74" i="1" s="1"/>
  <c r="AD73" i="1"/>
  <c r="BF72" i="1"/>
  <c r="BH72" i="1"/>
  <c r="BI72" i="1" s="1"/>
  <c r="AA72" i="1"/>
  <c r="Y73" i="1" s="1"/>
  <c r="T73" i="1"/>
  <c r="S73" i="1"/>
  <c r="AN73" i="1"/>
  <c r="AO73" i="1" s="1"/>
  <c r="AL73" i="1"/>
  <c r="AP73" i="1"/>
  <c r="AR73" i="1"/>
  <c r="AS73" i="1" s="1"/>
  <c r="AH73" i="1"/>
  <c r="AI73" i="1" s="1"/>
  <c r="J73" i="1"/>
  <c r="BG72" i="1"/>
  <c r="K73" i="1"/>
  <c r="AJ73" i="1"/>
  <c r="AK73" i="1" s="1"/>
  <c r="BE72" i="1"/>
  <c r="AF73" i="1"/>
  <c r="AG73" i="1" s="1"/>
  <c r="AE73" i="1"/>
  <c r="AQ73" i="1"/>
  <c r="AM73" i="1"/>
  <c r="U75" i="1" l="1"/>
  <c r="G74" i="1"/>
  <c r="AJ74" i="1" s="1"/>
  <c r="AK74" i="1" s="1"/>
  <c r="AT75" i="1"/>
  <c r="AA73" i="1"/>
  <c r="Y74" i="1" s="1"/>
  <c r="AB73" i="1"/>
  <c r="BB73" i="1"/>
  <c r="BC73" i="1" s="1"/>
  <c r="BD73" i="1"/>
  <c r="BE73" i="1" s="1"/>
  <c r="BH73" i="1"/>
  <c r="BI73" i="1" s="1"/>
  <c r="J74" i="1"/>
  <c r="BF73" i="1"/>
  <c r="BG73" i="1" s="1"/>
  <c r="Q74" i="1"/>
  <c r="AP74" i="1" s="1"/>
  <c r="AQ74" i="1" s="1"/>
  <c r="AF74" i="1"/>
  <c r="AG74" i="1" s="1"/>
  <c r="AU75" i="1"/>
  <c r="AH74" i="1"/>
  <c r="AD74" i="1"/>
  <c r="AE74" i="1" s="1"/>
  <c r="AR74" i="1" l="1"/>
  <c r="AS74" i="1" s="1"/>
  <c r="K74" i="1"/>
  <c r="G75" i="1" s="1"/>
  <c r="S74" i="1"/>
  <c r="AL74" i="1"/>
  <c r="AM74" i="1" s="1"/>
  <c r="W75" i="1"/>
  <c r="AX75" i="1"/>
  <c r="X75" i="1"/>
  <c r="U76" i="1" s="1"/>
  <c r="AV75" i="1"/>
  <c r="AW75" i="1" s="1"/>
  <c r="AZ75" i="1"/>
  <c r="T74" i="1"/>
  <c r="AN74" i="1"/>
  <c r="AO74" i="1" s="1"/>
  <c r="AI74" i="1"/>
  <c r="BD74" i="1"/>
  <c r="BE74" i="1" s="1"/>
  <c r="AB74" i="1"/>
  <c r="AA74" i="1"/>
  <c r="BF74" i="1"/>
  <c r="BG74" i="1" s="1"/>
  <c r="BB74" i="1"/>
  <c r="BC74" i="1" s="1"/>
  <c r="BH74" i="1"/>
  <c r="BI74" i="1" s="1"/>
  <c r="K75" i="1" l="1"/>
  <c r="AF75" i="1"/>
  <c r="AG75" i="1" s="1"/>
  <c r="J75" i="1"/>
  <c r="G76" i="1" s="1"/>
  <c r="AH75" i="1"/>
  <c r="AI75" i="1" s="1"/>
  <c r="AJ75" i="1"/>
  <c r="AK75" i="1" s="1"/>
  <c r="AD75" i="1"/>
  <c r="AE75" i="1" s="1"/>
  <c r="AV76" i="1"/>
  <c r="X76" i="1"/>
  <c r="W76" i="1"/>
  <c r="AT76" i="1"/>
  <c r="AY75" i="1"/>
  <c r="AX76" i="1"/>
  <c r="Q75" i="1"/>
  <c r="AL75" i="1" s="1"/>
  <c r="AZ76" i="1"/>
  <c r="BA76" i="1" s="1"/>
  <c r="BA75" i="1"/>
  <c r="Y75" i="1"/>
  <c r="BB75" i="1" s="1"/>
  <c r="BC75" i="1" s="1"/>
  <c r="AF76" i="1"/>
  <c r="AH76" i="1"/>
  <c r="AI76" i="1" s="1"/>
  <c r="AG76" i="1"/>
  <c r="J76" i="1"/>
  <c r="K76" i="1"/>
  <c r="AD76" i="1"/>
  <c r="AM75" i="1" l="1"/>
  <c r="S75" i="1"/>
  <c r="AW76" i="1"/>
  <c r="AY76" i="1"/>
  <c r="AN75" i="1"/>
  <c r="AJ76" i="1"/>
  <c r="AK76" i="1" s="1"/>
  <c r="AR75" i="1"/>
  <c r="T75" i="1"/>
  <c r="Q76" i="1" s="1"/>
  <c r="AU76" i="1"/>
  <c r="AP75" i="1"/>
  <c r="U77" i="1"/>
  <c r="AX77" i="1" s="1"/>
  <c r="AA75" i="1"/>
  <c r="BD75" i="1"/>
  <c r="BE75" i="1" s="1"/>
  <c r="AB75" i="1"/>
  <c r="BF75" i="1"/>
  <c r="BG75" i="1" s="1"/>
  <c r="BH75" i="1"/>
  <c r="BI75" i="1" s="1"/>
  <c r="G77" i="1"/>
  <c r="AJ77" i="1" s="1"/>
  <c r="AK77" i="1" s="1"/>
  <c r="AE76" i="1"/>
  <c r="AY77" i="1" l="1"/>
  <c r="AO75" i="1"/>
  <c r="AN76" i="1"/>
  <c r="AZ77" i="1"/>
  <c r="W77" i="1"/>
  <c r="X77" i="1"/>
  <c r="U78" i="1" s="1"/>
  <c r="AT77" i="1"/>
  <c r="AV77" i="1"/>
  <c r="AW77" i="1" s="1"/>
  <c r="Y76" i="1"/>
  <c r="S76" i="1"/>
  <c r="T76" i="1"/>
  <c r="Q77" i="1" s="1"/>
  <c r="AQ75" i="1"/>
  <c r="AP76" i="1"/>
  <c r="AS75" i="1"/>
  <c r="AR76" i="1"/>
  <c r="AL76" i="1"/>
  <c r="BH76" i="1"/>
  <c r="AF77" i="1"/>
  <c r="AG77" i="1" s="1"/>
  <c r="AD77" i="1"/>
  <c r="AE77" i="1" s="1"/>
  <c r="AH77" i="1"/>
  <c r="AI77" i="1" s="1"/>
  <c r="BI76" i="1"/>
  <c r="K77" i="1"/>
  <c r="J77" i="1"/>
  <c r="G78" i="1" s="1"/>
  <c r="AV78" i="1" l="1"/>
  <c r="X78" i="1"/>
  <c r="W78" i="1"/>
  <c r="U79" i="1" s="1"/>
  <c r="AX78" i="1"/>
  <c r="AY78" i="1" s="1"/>
  <c r="AQ76" i="1"/>
  <c r="AP77" i="1"/>
  <c r="S77" i="1"/>
  <c r="T77" i="1"/>
  <c r="Q78" i="1" s="1"/>
  <c r="BA77" i="1"/>
  <c r="AZ78" i="1"/>
  <c r="BF76" i="1"/>
  <c r="AA76" i="1"/>
  <c r="BB76" i="1"/>
  <c r="AB76" i="1"/>
  <c r="Y77" i="1" s="1"/>
  <c r="AO76" i="1"/>
  <c r="AN77" i="1"/>
  <c r="AO77" i="1" s="1"/>
  <c r="AM76" i="1"/>
  <c r="AL77" i="1"/>
  <c r="AS76" i="1"/>
  <c r="AR77" i="1"/>
  <c r="AU77" i="1"/>
  <c r="AT78" i="1"/>
  <c r="BD76" i="1"/>
  <c r="AF78" i="1"/>
  <c r="AG78" i="1" s="1"/>
  <c r="AD78" i="1"/>
  <c r="AE78" i="1" s="1"/>
  <c r="AH78" i="1"/>
  <c r="AI78" i="1" s="1"/>
  <c r="AJ78" i="1"/>
  <c r="AK78" i="1" s="1"/>
  <c r="K78" i="1"/>
  <c r="J78" i="1"/>
  <c r="AX79" i="1" l="1"/>
  <c r="X79" i="1"/>
  <c r="W79" i="1"/>
  <c r="U80" i="1" s="1"/>
  <c r="AU78" i="1"/>
  <c r="AT79" i="1"/>
  <c r="AA77" i="1"/>
  <c r="AB77" i="1"/>
  <c r="AQ77" i="1"/>
  <c r="AP78" i="1"/>
  <c r="BC76" i="1"/>
  <c r="BB77" i="1"/>
  <c r="AS77" i="1"/>
  <c r="AR78" i="1"/>
  <c r="AS78" i="1" s="1"/>
  <c r="BH77" i="1"/>
  <c r="BG76" i="1"/>
  <c r="BF77" i="1"/>
  <c r="AM77" i="1"/>
  <c r="AL78" i="1"/>
  <c r="AM78" i="1" s="1"/>
  <c r="BA78" i="1"/>
  <c r="AZ79" i="1"/>
  <c r="AN78" i="1"/>
  <c r="T78" i="1"/>
  <c r="S78" i="1"/>
  <c r="Q79" i="1" s="1"/>
  <c r="BE76" i="1"/>
  <c r="BD77" i="1"/>
  <c r="AW78" i="1"/>
  <c r="AV79" i="1"/>
  <c r="G79" i="1"/>
  <c r="K79" i="1" s="1"/>
  <c r="AH79" i="1"/>
  <c r="AJ79" i="1"/>
  <c r="AF79" i="1"/>
  <c r="AG79" i="1" s="1"/>
  <c r="W80" i="1" l="1"/>
  <c r="X80" i="1"/>
  <c r="AL79" i="1"/>
  <c r="AM79" i="1" s="1"/>
  <c r="S79" i="1"/>
  <c r="Y78" i="1"/>
  <c r="BI77" i="1"/>
  <c r="BH78" i="1"/>
  <c r="BI78" i="1" s="1"/>
  <c r="AO78" i="1"/>
  <c r="AN79" i="1"/>
  <c r="AO79" i="1" s="1"/>
  <c r="AU79" i="1"/>
  <c r="AT80" i="1"/>
  <c r="AR79" i="1"/>
  <c r="AZ80" i="1"/>
  <c r="BA79" i="1"/>
  <c r="J79" i="1"/>
  <c r="G80" i="1" s="1"/>
  <c r="AV80" i="1"/>
  <c r="AW79" i="1"/>
  <c r="BC77" i="1"/>
  <c r="AD79" i="1"/>
  <c r="BE77" i="1"/>
  <c r="BD78" i="1"/>
  <c r="BE78" i="1" s="1"/>
  <c r="AQ78" i="1"/>
  <c r="AP79" i="1"/>
  <c r="AQ79" i="1" s="1"/>
  <c r="T79" i="1"/>
  <c r="Q80" i="1" s="1"/>
  <c r="T80" i="1" s="1"/>
  <c r="BG77" i="1"/>
  <c r="BF78" i="1"/>
  <c r="BG78" i="1" s="1"/>
  <c r="AY79" i="1"/>
  <c r="AX80" i="1"/>
  <c r="S80" i="1"/>
  <c r="AP80" i="1"/>
  <c r="AQ80" i="1" s="1"/>
  <c r="AL80" i="1"/>
  <c r="AM80" i="1" s="1"/>
  <c r="AN80" i="1"/>
  <c r="AK79" i="1"/>
  <c r="AI79" i="1"/>
  <c r="AE79" i="1"/>
  <c r="AO80" i="1"/>
  <c r="AH80" i="1" l="1"/>
  <c r="K80" i="1"/>
  <c r="AD80" i="1"/>
  <c r="J80" i="1"/>
  <c r="G81" i="1" s="1"/>
  <c r="AJ80" i="1"/>
  <c r="AF80" i="1"/>
  <c r="AG80" i="1" s="1"/>
  <c r="AW80" i="1"/>
  <c r="AY80" i="1"/>
  <c r="BA80" i="1"/>
  <c r="AB78" i="1"/>
  <c r="AA78" i="1"/>
  <c r="Y79" i="1" s="1"/>
  <c r="AR80" i="1"/>
  <c r="AS80" i="1" s="1"/>
  <c r="AS79" i="1"/>
  <c r="BB78" i="1"/>
  <c r="AU80" i="1"/>
  <c r="U81" i="1"/>
  <c r="AV81" i="1" s="1"/>
  <c r="Q81" i="1"/>
  <c r="AE80" i="1"/>
  <c r="AD81" i="1"/>
  <c r="K81" i="1"/>
  <c r="J81" i="1"/>
  <c r="AI80" i="1"/>
  <c r="AH81" i="1"/>
  <c r="AK80" i="1"/>
  <c r="AJ81" i="1"/>
  <c r="AW81" i="1" l="1"/>
  <c r="BF79" i="1"/>
  <c r="AB79" i="1"/>
  <c r="AA79" i="1"/>
  <c r="BH79" i="1"/>
  <c r="BD79" i="1"/>
  <c r="Y80" i="1"/>
  <c r="W81" i="1"/>
  <c r="U82" i="1" s="1"/>
  <c r="X81" i="1"/>
  <c r="AT81" i="1"/>
  <c r="AZ81" i="1"/>
  <c r="BC78" i="1"/>
  <c r="BB79" i="1"/>
  <c r="AF81" i="1"/>
  <c r="AG81" i="1" s="1"/>
  <c r="AX81" i="1"/>
  <c r="AP81" i="1"/>
  <c r="AL81" i="1"/>
  <c r="AR81" i="1"/>
  <c r="AN81" i="1"/>
  <c r="S81" i="1"/>
  <c r="T81" i="1"/>
  <c r="G82" i="1"/>
  <c r="K82" i="1" s="1"/>
  <c r="AI81" i="1"/>
  <c r="AK81" i="1"/>
  <c r="AE81" i="1"/>
  <c r="AX82" i="1" l="1"/>
  <c r="AY81" i="1"/>
  <c r="AA80" i="1"/>
  <c r="AB80" i="1"/>
  <c r="Y81" i="1" s="1"/>
  <c r="BC79" i="1"/>
  <c r="BB80" i="1"/>
  <c r="BC80" i="1" s="1"/>
  <c r="BI79" i="1"/>
  <c r="BH80" i="1"/>
  <c r="BE79" i="1"/>
  <c r="BD80" i="1"/>
  <c r="BA81" i="1"/>
  <c r="AZ82" i="1"/>
  <c r="BA82" i="1" s="1"/>
  <c r="AU81" i="1"/>
  <c r="AT82" i="1"/>
  <c r="BG79" i="1"/>
  <c r="BF80" i="1"/>
  <c r="X82" i="1"/>
  <c r="W82" i="1"/>
  <c r="U83" i="1" s="1"/>
  <c r="AV82" i="1"/>
  <c r="Q82" i="1"/>
  <c r="AP82" i="1" s="1"/>
  <c r="AQ82" i="1" s="1"/>
  <c r="AF82" i="1"/>
  <c r="AG82" i="1" s="1"/>
  <c r="AO81" i="1"/>
  <c r="AS81" i="1"/>
  <c r="AH82" i="1"/>
  <c r="AM81" i="1"/>
  <c r="AL82" i="1"/>
  <c r="AM82" i="1" s="1"/>
  <c r="AD82" i="1"/>
  <c r="AE82" i="1" s="1"/>
  <c r="AJ82" i="1"/>
  <c r="AK82" i="1" s="1"/>
  <c r="AQ81" i="1"/>
  <c r="J82" i="1"/>
  <c r="G83" i="1" s="1"/>
  <c r="AI82" i="1"/>
  <c r="AN82" i="1" l="1"/>
  <c r="BG80" i="1"/>
  <c r="BF81" i="1"/>
  <c r="BI80" i="1"/>
  <c r="BH81" i="1"/>
  <c r="AU82" i="1"/>
  <c r="AT83" i="1"/>
  <c r="BB81" i="1"/>
  <c r="AB81" i="1"/>
  <c r="AA81" i="1"/>
  <c r="Y82" i="1" s="1"/>
  <c r="AW82" i="1"/>
  <c r="AV83" i="1"/>
  <c r="AW83" i="1" s="1"/>
  <c r="AR82" i="1"/>
  <c r="AZ83" i="1"/>
  <c r="W83" i="1"/>
  <c r="U84" i="1" s="1"/>
  <c r="X83" i="1"/>
  <c r="BE80" i="1"/>
  <c r="BD81" i="1"/>
  <c r="AY82" i="1"/>
  <c r="AX83" i="1"/>
  <c r="K83" i="1"/>
  <c r="AJ83" i="1"/>
  <c r="AK83" i="1" s="1"/>
  <c r="AF83" i="1"/>
  <c r="AH83" i="1"/>
  <c r="J83" i="1"/>
  <c r="G84" i="1" s="1"/>
  <c r="K84" i="1" s="1"/>
  <c r="AD83" i="1"/>
  <c r="AS82" i="1"/>
  <c r="AO82" i="1"/>
  <c r="S82" i="1"/>
  <c r="T82" i="1"/>
  <c r="Q83" i="1" s="1"/>
  <c r="AR83" i="1" s="1"/>
  <c r="AE83" i="1"/>
  <c r="AI83" i="1"/>
  <c r="AV84" i="1" l="1"/>
  <c r="W84" i="1"/>
  <c r="X84" i="1"/>
  <c r="U85" i="1"/>
  <c r="AF84" i="1"/>
  <c r="BC81" i="1"/>
  <c r="BB82" i="1"/>
  <c r="AU83" i="1"/>
  <c r="AT84" i="1"/>
  <c r="BA83" i="1"/>
  <c r="AZ84" i="1"/>
  <c r="AY83" i="1"/>
  <c r="AX84" i="1"/>
  <c r="BI81" i="1"/>
  <c r="BH82" i="1"/>
  <c r="BI82" i="1" s="1"/>
  <c r="AD84" i="1"/>
  <c r="AE84" i="1" s="1"/>
  <c r="BE81" i="1"/>
  <c r="BD82" i="1"/>
  <c r="BE82" i="1" s="1"/>
  <c r="BG81" i="1"/>
  <c r="BF82" i="1"/>
  <c r="BG82" i="1" s="1"/>
  <c r="AB82" i="1"/>
  <c r="AA82" i="1"/>
  <c r="Y83" i="1" s="1"/>
  <c r="AG83" i="1"/>
  <c r="AH84" i="1"/>
  <c r="AI84" i="1" s="1"/>
  <c r="AS83" i="1"/>
  <c r="T83" i="1"/>
  <c r="S83" i="1"/>
  <c r="Q84" i="1"/>
  <c r="AL83" i="1"/>
  <c r="J84" i="1"/>
  <c r="G85" i="1" s="1"/>
  <c r="AD85" i="1" s="1"/>
  <c r="AP83" i="1"/>
  <c r="AJ84" i="1"/>
  <c r="AK84" i="1" s="1"/>
  <c r="AN83" i="1"/>
  <c r="AO83" i="1" s="1"/>
  <c r="AG84" i="1"/>
  <c r="BD83" i="1"/>
  <c r="BE83" i="1" s="1"/>
  <c r="BB83" i="1" l="1"/>
  <c r="BC83" i="1" s="1"/>
  <c r="BC82" i="1"/>
  <c r="AB83" i="1"/>
  <c r="AA83" i="1"/>
  <c r="Y84" i="1" s="1"/>
  <c r="AX85" i="1"/>
  <c r="AY84" i="1"/>
  <c r="X85" i="1"/>
  <c r="W85" i="1"/>
  <c r="BA84" i="1"/>
  <c r="AZ85" i="1"/>
  <c r="BF83" i="1"/>
  <c r="BG83" i="1" s="1"/>
  <c r="BH83" i="1"/>
  <c r="BI83" i="1" s="1"/>
  <c r="AU84" i="1"/>
  <c r="AT85" i="1"/>
  <c r="AW84" i="1"/>
  <c r="AV85" i="1"/>
  <c r="AQ83" i="1"/>
  <c r="AP84" i="1"/>
  <c r="AF85" i="1"/>
  <c r="AG85" i="1" s="1"/>
  <c r="AM83" i="1"/>
  <c r="AL84" i="1"/>
  <c r="AN84" i="1"/>
  <c r="S84" i="1"/>
  <c r="Q85" i="1" s="1"/>
  <c r="T84" i="1"/>
  <c r="AH85" i="1"/>
  <c r="K85" i="1"/>
  <c r="J85" i="1"/>
  <c r="G86" i="1" s="1"/>
  <c r="AF86" i="1" s="1"/>
  <c r="AR84" i="1"/>
  <c r="AJ85" i="1"/>
  <c r="AK85" i="1" s="1"/>
  <c r="AI85" i="1"/>
  <c r="AE85" i="1"/>
  <c r="BB84" i="1" l="1"/>
  <c r="BC84" i="1" s="1"/>
  <c r="AA84" i="1"/>
  <c r="BD84" i="1"/>
  <c r="AB84" i="1"/>
  <c r="BF84" i="1"/>
  <c r="BG84" i="1" s="1"/>
  <c r="U86" i="1"/>
  <c r="AX86" i="1" s="1"/>
  <c r="AY86" i="1" s="1"/>
  <c r="AY85" i="1"/>
  <c r="BH84" i="1"/>
  <c r="BA85" i="1"/>
  <c r="AU85" i="1"/>
  <c r="AW85" i="1"/>
  <c r="AV86" i="1"/>
  <c r="T85" i="1"/>
  <c r="S85" i="1"/>
  <c r="AO84" i="1"/>
  <c r="AN85" i="1"/>
  <c r="AM84" i="1"/>
  <c r="AL85" i="1"/>
  <c r="AS84" i="1"/>
  <c r="AR85" i="1"/>
  <c r="AS85" i="1" s="1"/>
  <c r="AQ84" i="1"/>
  <c r="AP85" i="1"/>
  <c r="AG86" i="1"/>
  <c r="AD86" i="1"/>
  <c r="K86" i="1"/>
  <c r="J86" i="1"/>
  <c r="G87" i="1" s="1"/>
  <c r="AJ86" i="1"/>
  <c r="AH86" i="1"/>
  <c r="BI84" i="1"/>
  <c r="BE84" i="1"/>
  <c r="W86" i="1" l="1"/>
  <c r="X86" i="1"/>
  <c r="U87" i="1"/>
  <c r="AW86" i="1"/>
  <c r="AV87" i="1"/>
  <c r="AW87" i="1" s="1"/>
  <c r="AT86" i="1"/>
  <c r="AZ86" i="1"/>
  <c r="Y85" i="1"/>
  <c r="Q86" i="1"/>
  <c r="AM85" i="1"/>
  <c r="AL86" i="1"/>
  <c r="AO85" i="1"/>
  <c r="AN86" i="1"/>
  <c r="AQ85" i="1"/>
  <c r="AP86" i="1"/>
  <c r="AR86" i="1"/>
  <c r="T86" i="1"/>
  <c r="S86" i="1"/>
  <c r="Q87" i="1" s="1"/>
  <c r="K87" i="1"/>
  <c r="J87" i="1"/>
  <c r="G88" i="1" s="1"/>
  <c r="AF87" i="1"/>
  <c r="AI86" i="1"/>
  <c r="AH87" i="1"/>
  <c r="AK86" i="1"/>
  <c r="AJ87" i="1"/>
  <c r="AE86" i="1"/>
  <c r="AD87" i="1"/>
  <c r="BD85" i="1" l="1"/>
  <c r="BF85" i="1"/>
  <c r="AB85" i="1"/>
  <c r="AA85" i="1"/>
  <c r="Y86" i="1" s="1"/>
  <c r="BB85" i="1"/>
  <c r="BH85" i="1"/>
  <c r="BA86" i="1"/>
  <c r="AZ87" i="1"/>
  <c r="AU86" i="1"/>
  <c r="AT87" i="1"/>
  <c r="AU87" i="1" s="1"/>
  <c r="AX87" i="1"/>
  <c r="X87" i="1"/>
  <c r="W87" i="1"/>
  <c r="U88" i="1"/>
  <c r="AV88" i="1"/>
  <c r="AO86" i="1"/>
  <c r="AN87" i="1"/>
  <c r="AO87" i="1" s="1"/>
  <c r="S87" i="1"/>
  <c r="Q88" i="1" s="1"/>
  <c r="T87" i="1"/>
  <c r="AM86" i="1"/>
  <c r="AL87" i="1"/>
  <c r="AM87" i="1" s="1"/>
  <c r="AS86" i="1"/>
  <c r="AR87" i="1"/>
  <c r="AS87" i="1" s="1"/>
  <c r="AQ86" i="1"/>
  <c r="AP87" i="1"/>
  <c r="AQ87" i="1" s="1"/>
  <c r="AK87" i="1"/>
  <c r="AJ88" i="1"/>
  <c r="AI87" i="1"/>
  <c r="AH88" i="1"/>
  <c r="AG87" i="1"/>
  <c r="AF88" i="1"/>
  <c r="J88" i="1"/>
  <c r="K88" i="1"/>
  <c r="AE87" i="1"/>
  <c r="AD88" i="1"/>
  <c r="BA87" i="1" l="1"/>
  <c r="AZ88" i="1"/>
  <c r="AW88" i="1"/>
  <c r="AT88" i="1"/>
  <c r="X88" i="1"/>
  <c r="W88" i="1"/>
  <c r="U89" i="1" s="1"/>
  <c r="BH86" i="1"/>
  <c r="BI85" i="1"/>
  <c r="BB86" i="1"/>
  <c r="BC85" i="1"/>
  <c r="AB86" i="1"/>
  <c r="AA86" i="1"/>
  <c r="Y87" i="1" s="1"/>
  <c r="AY87" i="1"/>
  <c r="AX88" i="1"/>
  <c r="BG85" i="1"/>
  <c r="BF86" i="1"/>
  <c r="BD86" i="1"/>
  <c r="BE85" i="1"/>
  <c r="AL88" i="1"/>
  <c r="AM88" i="1" s="1"/>
  <c r="S88" i="1"/>
  <c r="AN88" i="1"/>
  <c r="AO88" i="1" s="1"/>
  <c r="AP88" i="1"/>
  <c r="AQ88" i="1" s="1"/>
  <c r="T88" i="1"/>
  <c r="Q89" i="1" s="1"/>
  <c r="AN89" i="1" s="1"/>
  <c r="AO89" i="1" s="1"/>
  <c r="AR88" i="1"/>
  <c r="AS88" i="1" s="1"/>
  <c r="G89" i="1"/>
  <c r="AH89" i="1" s="1"/>
  <c r="AE88" i="1"/>
  <c r="AI88" i="1"/>
  <c r="AK88" i="1"/>
  <c r="K89" i="1"/>
  <c r="AG88" i="1"/>
  <c r="AF89" i="1"/>
  <c r="BH87" i="1" l="1"/>
  <c r="BI86" i="1"/>
  <c r="X89" i="1"/>
  <c r="W89" i="1"/>
  <c r="AY88" i="1"/>
  <c r="AX89" i="1"/>
  <c r="AB87" i="1"/>
  <c r="AA87" i="1"/>
  <c r="AU88" i="1"/>
  <c r="AT89" i="1"/>
  <c r="AV89" i="1"/>
  <c r="AJ89" i="1"/>
  <c r="AK89" i="1" s="1"/>
  <c r="BD87" i="1"/>
  <c r="BE86" i="1"/>
  <c r="BC86" i="1"/>
  <c r="BB87" i="1"/>
  <c r="BA88" i="1"/>
  <c r="AZ89" i="1"/>
  <c r="BG86" i="1"/>
  <c r="BF87" i="1"/>
  <c r="J89" i="1"/>
  <c r="AD89" i="1"/>
  <c r="AE89" i="1" s="1"/>
  <c r="AR89" i="1"/>
  <c r="AS89" i="1" s="1"/>
  <c r="AP89" i="1"/>
  <c r="AQ89" i="1" s="1"/>
  <c r="T89" i="1"/>
  <c r="AG89" i="1"/>
  <c r="G90" i="1"/>
  <c r="AJ90" i="1" s="1"/>
  <c r="AI89" i="1"/>
  <c r="S89" i="1"/>
  <c r="AL89" i="1"/>
  <c r="AM89" i="1" s="1"/>
  <c r="BC87" i="1" l="1"/>
  <c r="Y88" i="1"/>
  <c r="AY89" i="1"/>
  <c r="BD88" i="1"/>
  <c r="BE87" i="1"/>
  <c r="BF88" i="1"/>
  <c r="BG87" i="1"/>
  <c r="AW89" i="1"/>
  <c r="U90" i="1"/>
  <c r="AX90" i="1" s="1"/>
  <c r="BA89" i="1"/>
  <c r="AZ90" i="1"/>
  <c r="AT90" i="1"/>
  <c r="AU89" i="1"/>
  <c r="BH88" i="1"/>
  <c r="BI87" i="1"/>
  <c r="Q90" i="1"/>
  <c r="AH90" i="1"/>
  <c r="AP90" i="1"/>
  <c r="AQ90" i="1" s="1"/>
  <c r="AR90" i="1"/>
  <c r="AS90" i="1" s="1"/>
  <c r="AI90" i="1"/>
  <c r="AK90" i="1"/>
  <c r="J90" i="1"/>
  <c r="K90" i="1"/>
  <c r="AD90" i="1"/>
  <c r="AF90" i="1"/>
  <c r="AL90" i="1"/>
  <c r="T90" i="1"/>
  <c r="S90" i="1"/>
  <c r="Q91" i="1" s="1"/>
  <c r="AN90" i="1"/>
  <c r="AY90" i="1" l="1"/>
  <c r="BG88" i="1"/>
  <c r="BA90" i="1"/>
  <c r="BE88" i="1"/>
  <c r="G91" i="1"/>
  <c r="X90" i="1"/>
  <c r="W90" i="1"/>
  <c r="U91" i="1" s="1"/>
  <c r="AA88" i="1"/>
  <c r="AB88" i="1"/>
  <c r="AU90" i="1"/>
  <c r="AV90" i="1"/>
  <c r="AW90" i="1" s="1"/>
  <c r="BI88" i="1"/>
  <c r="BB88" i="1"/>
  <c r="AH91" i="1"/>
  <c r="AJ91" i="1"/>
  <c r="AK91" i="1" s="1"/>
  <c r="AI91" i="1"/>
  <c r="AE90" i="1"/>
  <c r="AD91" i="1"/>
  <c r="K91" i="1"/>
  <c r="J91" i="1"/>
  <c r="AG90" i="1"/>
  <c r="AF91" i="1"/>
  <c r="AN91" i="1"/>
  <c r="AO90" i="1"/>
  <c r="T91" i="1"/>
  <c r="S91" i="1"/>
  <c r="AR91" i="1"/>
  <c r="AL91" i="1"/>
  <c r="AM90" i="1"/>
  <c r="AP91" i="1"/>
  <c r="AV91" i="1" l="1"/>
  <c r="X91" i="1"/>
  <c r="U92" i="1" s="1"/>
  <c r="W91" i="1"/>
  <c r="AX91" i="1"/>
  <c r="AZ91" i="1"/>
  <c r="AT91" i="1"/>
  <c r="Y89" i="1"/>
  <c r="BC88" i="1"/>
  <c r="Q92" i="1"/>
  <c r="AE91" i="1"/>
  <c r="AG91" i="1"/>
  <c r="G92" i="1"/>
  <c r="AF92" i="1" s="1"/>
  <c r="AM91" i="1"/>
  <c r="AL92" i="1"/>
  <c r="S92" i="1"/>
  <c r="T92" i="1"/>
  <c r="AO91" i="1"/>
  <c r="AN92" i="1"/>
  <c r="AP92" i="1"/>
  <c r="AQ91" i="1"/>
  <c r="AR92" i="1"/>
  <c r="AS91" i="1"/>
  <c r="W92" i="1" l="1"/>
  <c r="X92" i="1"/>
  <c r="U93" i="1"/>
  <c r="AA89" i="1"/>
  <c r="AB89" i="1"/>
  <c r="Y90" i="1"/>
  <c r="BH89" i="1"/>
  <c r="BF89" i="1"/>
  <c r="BD89" i="1"/>
  <c r="AU91" i="1"/>
  <c r="AT92" i="1"/>
  <c r="BA91" i="1"/>
  <c r="AZ92" i="1"/>
  <c r="AY91" i="1"/>
  <c r="AX92" i="1"/>
  <c r="BB89" i="1"/>
  <c r="AW91" i="1"/>
  <c r="AV92" i="1"/>
  <c r="AW92" i="1" s="1"/>
  <c r="K92" i="1"/>
  <c r="J92" i="1"/>
  <c r="AH92" i="1"/>
  <c r="AJ92" i="1"/>
  <c r="AG92" i="1"/>
  <c r="AD92" i="1"/>
  <c r="AQ92" i="1"/>
  <c r="AO92" i="1"/>
  <c r="Q93" i="1"/>
  <c r="AR93" i="1" s="1"/>
  <c r="AM92" i="1"/>
  <c r="AS92" i="1"/>
  <c r="G93" i="1" l="1"/>
  <c r="BB90" i="1"/>
  <c r="BC89" i="1"/>
  <c r="BG89" i="1"/>
  <c r="BF90" i="1"/>
  <c r="AY92" i="1"/>
  <c r="AX93" i="1"/>
  <c r="BH90" i="1"/>
  <c r="BI89" i="1"/>
  <c r="AA90" i="1"/>
  <c r="AB90" i="1"/>
  <c r="Y91" i="1"/>
  <c r="BA92" i="1"/>
  <c r="AZ93" i="1"/>
  <c r="AU92" i="1"/>
  <c r="AT93" i="1"/>
  <c r="AV93" i="1"/>
  <c r="W93" i="1"/>
  <c r="X93" i="1"/>
  <c r="BD90" i="1"/>
  <c r="BE89" i="1"/>
  <c r="AL93" i="1"/>
  <c r="AM93" i="1" s="1"/>
  <c r="AN93" i="1"/>
  <c r="AO93" i="1" s="1"/>
  <c r="AK92" i="1"/>
  <c r="AJ93" i="1"/>
  <c r="AH93" i="1"/>
  <c r="AI92" i="1"/>
  <c r="K93" i="1"/>
  <c r="J93" i="1"/>
  <c r="AD93" i="1"/>
  <c r="AE92" i="1"/>
  <c r="AF93" i="1"/>
  <c r="AS93" i="1"/>
  <c r="S93" i="1"/>
  <c r="T93" i="1"/>
  <c r="AP93" i="1"/>
  <c r="AU93" i="1" l="1"/>
  <c r="BI90" i="1"/>
  <c r="BH91" i="1"/>
  <c r="AY93" i="1"/>
  <c r="BA93" i="1"/>
  <c r="BG90" i="1"/>
  <c r="BF91" i="1"/>
  <c r="BD91" i="1"/>
  <c r="BE90" i="1"/>
  <c r="AA91" i="1"/>
  <c r="AB91" i="1"/>
  <c r="Y92" i="1" s="1"/>
  <c r="U94" i="1"/>
  <c r="AX94" i="1" s="1"/>
  <c r="BB91" i="1"/>
  <c r="BC90" i="1"/>
  <c r="AW93" i="1"/>
  <c r="G94" i="1"/>
  <c r="AH94" i="1" s="1"/>
  <c r="AE93" i="1"/>
  <c r="AI93" i="1"/>
  <c r="AG93" i="1"/>
  <c r="AK93" i="1"/>
  <c r="AQ93" i="1"/>
  <c r="Q94" i="1"/>
  <c r="AY94" i="1" l="1"/>
  <c r="AJ94" i="1"/>
  <c r="K94" i="1"/>
  <c r="BB92" i="1"/>
  <c r="BC91" i="1"/>
  <c r="AZ94" i="1"/>
  <c r="AB92" i="1"/>
  <c r="AA92" i="1"/>
  <c r="W94" i="1"/>
  <c r="X94" i="1"/>
  <c r="U95" i="1" s="1"/>
  <c r="BH92" i="1"/>
  <c r="BI91" i="1"/>
  <c r="AD94" i="1"/>
  <c r="AD95" i="1" s="1"/>
  <c r="AV94" i="1"/>
  <c r="BD92" i="1"/>
  <c r="BE91" i="1"/>
  <c r="BG91" i="1"/>
  <c r="BF92" i="1"/>
  <c r="J94" i="1"/>
  <c r="G95" i="1" s="1"/>
  <c r="AH95" i="1" s="1"/>
  <c r="AT94" i="1"/>
  <c r="AF94" i="1"/>
  <c r="AE94" i="1"/>
  <c r="AI94" i="1"/>
  <c r="AK94" i="1"/>
  <c r="AJ95" i="1"/>
  <c r="AK95" i="1" s="1"/>
  <c r="J95" i="1"/>
  <c r="K95" i="1"/>
  <c r="AF95" i="1"/>
  <c r="AG94" i="1"/>
  <c r="S94" i="1"/>
  <c r="T94" i="1"/>
  <c r="AR94" i="1"/>
  <c r="AN94" i="1"/>
  <c r="AL94" i="1"/>
  <c r="AP94" i="1"/>
  <c r="BE92" i="1" l="1"/>
  <c r="BA94" i="1"/>
  <c r="AZ95" i="1"/>
  <c r="AU94" i="1"/>
  <c r="AT95" i="1"/>
  <c r="BB93" i="1"/>
  <c r="BC92" i="1"/>
  <c r="BI92" i="1"/>
  <c r="BG92" i="1"/>
  <c r="X95" i="1"/>
  <c r="W95" i="1"/>
  <c r="U96" i="1" s="1"/>
  <c r="AW94" i="1"/>
  <c r="AV95" i="1"/>
  <c r="AX95" i="1"/>
  <c r="Y93" i="1"/>
  <c r="G96" i="1"/>
  <c r="AJ96" i="1" s="1"/>
  <c r="AI95" i="1"/>
  <c r="AH96" i="1"/>
  <c r="AF96" i="1"/>
  <c r="AG95" i="1"/>
  <c r="AE95" i="1"/>
  <c r="AS94" i="1"/>
  <c r="Q95" i="1"/>
  <c r="AR95" i="1" s="1"/>
  <c r="AQ94" i="1"/>
  <c r="AM94" i="1"/>
  <c r="AO94" i="1"/>
  <c r="X96" i="1" l="1"/>
  <c r="W96" i="1"/>
  <c r="U97" i="1"/>
  <c r="BC93" i="1"/>
  <c r="AU95" i="1"/>
  <c r="AT96" i="1"/>
  <c r="BA95" i="1"/>
  <c r="AZ96" i="1"/>
  <c r="AB93" i="1"/>
  <c r="AA93" i="1"/>
  <c r="Y94" i="1" s="1"/>
  <c r="BB94" i="1" s="1"/>
  <c r="BF93" i="1"/>
  <c r="AY95" i="1"/>
  <c r="AX96" i="1"/>
  <c r="AY96" i="1" s="1"/>
  <c r="AD96" i="1"/>
  <c r="AE96" i="1" s="1"/>
  <c r="AW95" i="1"/>
  <c r="AV96" i="1"/>
  <c r="BH93" i="1"/>
  <c r="BD93" i="1"/>
  <c r="J96" i="1"/>
  <c r="K96" i="1"/>
  <c r="G97" i="1" s="1"/>
  <c r="AG96" i="1"/>
  <c r="AI96" i="1"/>
  <c r="AN95" i="1"/>
  <c r="AO95" i="1" s="1"/>
  <c r="AP95" i="1"/>
  <c r="AL95" i="1"/>
  <c r="AM95" i="1" s="1"/>
  <c r="AK96" i="1"/>
  <c r="AS95" i="1"/>
  <c r="AQ95" i="1"/>
  <c r="S95" i="1"/>
  <c r="T95" i="1"/>
  <c r="BC94" i="1" l="1"/>
  <c r="AU96" i="1"/>
  <c r="AT97" i="1"/>
  <c r="BG93" i="1"/>
  <c r="BF94" i="1"/>
  <c r="BD94" i="1"/>
  <c r="BE93" i="1"/>
  <c r="AA94" i="1"/>
  <c r="AB94" i="1"/>
  <c r="Y95" i="1"/>
  <c r="AX97" i="1"/>
  <c r="X97" i="1"/>
  <c r="W97" i="1"/>
  <c r="U98" i="1"/>
  <c r="BH94" i="1"/>
  <c r="BI93" i="1"/>
  <c r="AW96" i="1"/>
  <c r="AV97" i="1"/>
  <c r="BA96" i="1"/>
  <c r="AZ97" i="1"/>
  <c r="BA97" i="1" s="1"/>
  <c r="J97" i="1"/>
  <c r="G98" i="1" s="1"/>
  <c r="K98" i="1" s="1"/>
  <c r="K97" i="1"/>
  <c r="AD97" i="1"/>
  <c r="AJ97" i="1"/>
  <c r="AK97" i="1" s="1"/>
  <c r="AF97" i="1"/>
  <c r="AH97" i="1"/>
  <c r="AI97" i="1" s="1"/>
  <c r="Q96" i="1"/>
  <c r="AP96" i="1" s="1"/>
  <c r="AQ96" i="1" s="1"/>
  <c r="AE97" i="1"/>
  <c r="BH95" i="1" l="1"/>
  <c r="BI95" i="1" s="1"/>
  <c r="BI94" i="1"/>
  <c r="BD95" i="1"/>
  <c r="BE94" i="1"/>
  <c r="BF95" i="1"/>
  <c r="BG94" i="1"/>
  <c r="AZ98" i="1"/>
  <c r="BA98" i="1" s="1"/>
  <c r="W98" i="1"/>
  <c r="U99" i="1" s="1"/>
  <c r="X98" i="1"/>
  <c r="AY97" i="1"/>
  <c r="AX98" i="1"/>
  <c r="AY98" i="1" s="1"/>
  <c r="AU97" i="1"/>
  <c r="AT98" i="1"/>
  <c r="AU98" i="1" s="1"/>
  <c r="AW97" i="1"/>
  <c r="AV98" i="1"/>
  <c r="AW98" i="1" s="1"/>
  <c r="AB95" i="1"/>
  <c r="AA95" i="1"/>
  <c r="Y96" i="1" s="1"/>
  <c r="AR96" i="1"/>
  <c r="AL96" i="1"/>
  <c r="S96" i="1"/>
  <c r="Q97" i="1" s="1"/>
  <c r="AN96" i="1"/>
  <c r="T96" i="1"/>
  <c r="BB95" i="1"/>
  <c r="AF98" i="1"/>
  <c r="AG97" i="1"/>
  <c r="AH98" i="1"/>
  <c r="AH99" i="1" s="1"/>
  <c r="AJ98" i="1"/>
  <c r="AD98" i="1"/>
  <c r="AE98" i="1" s="1"/>
  <c r="J98" i="1"/>
  <c r="G99" i="1" s="1"/>
  <c r="AJ99" i="1" s="1"/>
  <c r="AK98" i="1"/>
  <c r="AG98" i="1"/>
  <c r="AS96" i="1"/>
  <c r="AO96" i="1"/>
  <c r="AM96" i="1"/>
  <c r="AN97" i="1" l="1"/>
  <c r="AP97" i="1"/>
  <c r="AQ97" i="1" s="1"/>
  <c r="T97" i="1"/>
  <c r="S97" i="1"/>
  <c r="AL97" i="1"/>
  <c r="AR97" i="1"/>
  <c r="W99" i="1"/>
  <c r="AX99" i="1"/>
  <c r="AY99" i="1" s="1"/>
  <c r="AV99" i="1"/>
  <c r="AW99" i="1" s="1"/>
  <c r="AT99" i="1"/>
  <c r="AU99" i="1" s="1"/>
  <c r="X99" i="1"/>
  <c r="BH96" i="1"/>
  <c r="AB96" i="1"/>
  <c r="AA96" i="1"/>
  <c r="Y97" i="1"/>
  <c r="BG95" i="1"/>
  <c r="BF96" i="1"/>
  <c r="AF99" i="1"/>
  <c r="AZ99" i="1"/>
  <c r="BA99" i="1" s="1"/>
  <c r="BE95" i="1"/>
  <c r="BD96" i="1"/>
  <c r="BC95" i="1"/>
  <c r="BB96" i="1"/>
  <c r="AI98" i="1"/>
  <c r="K99" i="1"/>
  <c r="J99" i="1"/>
  <c r="G100" i="1" s="1"/>
  <c r="AF100" i="1" s="1"/>
  <c r="AD99" i="1"/>
  <c r="AE99" i="1" s="1"/>
  <c r="Q98" i="1"/>
  <c r="AP98" i="1" s="1"/>
  <c r="AQ98" i="1" s="1"/>
  <c r="AK99" i="1"/>
  <c r="AI99" i="1"/>
  <c r="AG99" i="1"/>
  <c r="AO97" i="1"/>
  <c r="AS97" i="1"/>
  <c r="AM97" i="1"/>
  <c r="AB97" i="1" l="1"/>
  <c r="AA97" i="1"/>
  <c r="Y98" i="1"/>
  <c r="AL98" i="1"/>
  <c r="BE96" i="1"/>
  <c r="BD97" i="1"/>
  <c r="BI96" i="1"/>
  <c r="BH97" i="1"/>
  <c r="BB97" i="1"/>
  <c r="BC97" i="1" s="1"/>
  <c r="BC96" i="1"/>
  <c r="U100" i="1"/>
  <c r="AR98" i="1"/>
  <c r="BF97" i="1"/>
  <c r="BG96" i="1"/>
  <c r="AH100" i="1"/>
  <c r="AN98" i="1"/>
  <c r="AJ100" i="1"/>
  <c r="AK100" i="1" s="1"/>
  <c r="AD100" i="1"/>
  <c r="AE100" i="1" s="1"/>
  <c r="J100" i="1"/>
  <c r="T98" i="1"/>
  <c r="K100" i="1"/>
  <c r="S98" i="1"/>
  <c r="AI100" i="1"/>
  <c r="AG100" i="1"/>
  <c r="AM98" i="1"/>
  <c r="AO98" i="1"/>
  <c r="AS98" i="1"/>
  <c r="BI97" i="1" l="1"/>
  <c r="BH98" i="1"/>
  <c r="BI98" i="1" s="1"/>
  <c r="BG97" i="1"/>
  <c r="BF98" i="1"/>
  <c r="BE97" i="1"/>
  <c r="BD98" i="1"/>
  <c r="X100" i="1"/>
  <c r="AT100" i="1"/>
  <c r="AZ100" i="1"/>
  <c r="W100" i="1"/>
  <c r="AV100" i="1"/>
  <c r="AX100" i="1"/>
  <c r="BB98" i="1"/>
  <c r="AB98" i="1"/>
  <c r="AA98" i="1"/>
  <c r="Y99" i="1" s="1"/>
  <c r="G101" i="1"/>
  <c r="AH101" i="1" s="1"/>
  <c r="AI101" i="1" s="1"/>
  <c r="Q99" i="1"/>
  <c r="AR99" i="1" s="1"/>
  <c r="AS99" i="1" s="1"/>
  <c r="K101" i="1"/>
  <c r="AD101" i="1"/>
  <c r="AE101" i="1" s="1"/>
  <c r="BH99" i="1" l="1"/>
  <c r="AA99" i="1"/>
  <c r="AB99" i="1"/>
  <c r="AU100" i="1"/>
  <c r="AT101" i="1"/>
  <c r="BE98" i="1"/>
  <c r="BD99" i="1"/>
  <c r="BC98" i="1"/>
  <c r="BB99" i="1"/>
  <c r="AF101" i="1"/>
  <c r="AG101" i="1" s="1"/>
  <c r="AY100" i="1"/>
  <c r="AX101" i="1"/>
  <c r="BG98" i="1"/>
  <c r="BF99" i="1"/>
  <c r="AW100" i="1"/>
  <c r="AV101" i="1"/>
  <c r="U101" i="1"/>
  <c r="AN99" i="1"/>
  <c r="AO99" i="1" s="1"/>
  <c r="J101" i="1"/>
  <c r="BA100" i="1"/>
  <c r="AZ101" i="1"/>
  <c r="AP99" i="1"/>
  <c r="AQ99" i="1" s="1"/>
  <c r="G102" i="1"/>
  <c r="AF102" i="1" s="1"/>
  <c r="AG102" i="1" s="1"/>
  <c r="AL99" i="1"/>
  <c r="AM99" i="1" s="1"/>
  <c r="S99" i="1"/>
  <c r="AJ101" i="1"/>
  <c r="AK101" i="1" s="1"/>
  <c r="T99" i="1"/>
  <c r="AW101" i="1" l="1"/>
  <c r="BE99" i="1"/>
  <c r="BG99" i="1"/>
  <c r="AH102" i="1"/>
  <c r="AI102" i="1" s="1"/>
  <c r="BA101" i="1"/>
  <c r="AU101" i="1"/>
  <c r="AD102" i="1"/>
  <c r="AE102" i="1" s="1"/>
  <c r="AX102" i="1"/>
  <c r="AY102" i="1" s="1"/>
  <c r="AY101" i="1"/>
  <c r="K102" i="1"/>
  <c r="Y100" i="1"/>
  <c r="Q100" i="1"/>
  <c r="X101" i="1"/>
  <c r="W101" i="1"/>
  <c r="U102" i="1" s="1"/>
  <c r="BC99" i="1"/>
  <c r="BI99" i="1"/>
  <c r="BH100" i="1"/>
  <c r="AR100" i="1"/>
  <c r="AS100" i="1" s="1"/>
  <c r="S100" i="1"/>
  <c r="AP100" i="1"/>
  <c r="AN100" i="1"/>
  <c r="T100" i="1"/>
  <c r="Q101" i="1" s="1"/>
  <c r="AL100" i="1"/>
  <c r="AM100" i="1" s="1"/>
  <c r="AJ102" i="1"/>
  <c r="J102" i="1"/>
  <c r="G103" i="1" s="1"/>
  <c r="AO100" i="1"/>
  <c r="AQ100" i="1"/>
  <c r="AB100" i="1" l="1"/>
  <c r="AA100" i="1"/>
  <c r="Y101" i="1" s="1"/>
  <c r="BB100" i="1"/>
  <c r="BF100" i="1"/>
  <c r="BI100" i="1"/>
  <c r="X102" i="1"/>
  <c r="U103" i="1" s="1"/>
  <c r="W102" i="1"/>
  <c r="AT102" i="1"/>
  <c r="BD100" i="1"/>
  <c r="BE100" i="1" s="1"/>
  <c r="AV102" i="1"/>
  <c r="AZ102" i="1"/>
  <c r="AF103" i="1"/>
  <c r="AG103" i="1" s="1"/>
  <c r="AH103" i="1"/>
  <c r="AI103" i="1" s="1"/>
  <c r="AD103" i="1"/>
  <c r="AE103" i="1" s="1"/>
  <c r="K103" i="1"/>
  <c r="AK102" i="1"/>
  <c r="AJ103" i="1"/>
  <c r="AK103" i="1" s="1"/>
  <c r="J103" i="1"/>
  <c r="AR101" i="1"/>
  <c r="AS101" i="1" s="1"/>
  <c r="AL101" i="1"/>
  <c r="AM101" i="1" s="1"/>
  <c r="AN101" i="1"/>
  <c r="AO101" i="1" s="1"/>
  <c r="AP101" i="1"/>
  <c r="S101" i="1"/>
  <c r="T101" i="1"/>
  <c r="BD101" i="1" l="1"/>
  <c r="AB101" i="1"/>
  <c r="AA101" i="1"/>
  <c r="Y102" i="1"/>
  <c r="BH101" i="1"/>
  <c r="AX103" i="1"/>
  <c r="X103" i="1"/>
  <c r="W103" i="1"/>
  <c r="U104" i="1" s="1"/>
  <c r="BA102" i="1"/>
  <c r="AZ103" i="1"/>
  <c r="BG100" i="1"/>
  <c r="BF101" i="1"/>
  <c r="AW102" i="1"/>
  <c r="AV103" i="1"/>
  <c r="BC100" i="1"/>
  <c r="BB101" i="1"/>
  <c r="G104" i="1"/>
  <c r="J104" i="1" s="1"/>
  <c r="AU102" i="1"/>
  <c r="AT103" i="1"/>
  <c r="AD104" i="1"/>
  <c r="AF104" i="1"/>
  <c r="AJ104" i="1"/>
  <c r="AH104" i="1"/>
  <c r="AQ101" i="1"/>
  <c r="Q102" i="1"/>
  <c r="T102" i="1" s="1"/>
  <c r="X104" i="1" l="1"/>
  <c r="W104" i="1"/>
  <c r="U105" i="1"/>
  <c r="AY103" i="1"/>
  <c r="AX104" i="1"/>
  <c r="BG101" i="1"/>
  <c r="BF102" i="1"/>
  <c r="BI101" i="1"/>
  <c r="BH102" i="1"/>
  <c r="S102" i="1"/>
  <c r="Q103" i="1" s="1"/>
  <c r="AA102" i="1"/>
  <c r="AB102" i="1"/>
  <c r="Y103" i="1" s="1"/>
  <c r="BA103" i="1"/>
  <c r="AZ104" i="1"/>
  <c r="AN102" i="1"/>
  <c r="AW103" i="1"/>
  <c r="AV104" i="1"/>
  <c r="AW104" i="1" s="1"/>
  <c r="AU103" i="1"/>
  <c r="AT104" i="1"/>
  <c r="AR102" i="1"/>
  <c r="AS102" i="1" s="1"/>
  <c r="K104" i="1"/>
  <c r="G105" i="1" s="1"/>
  <c r="BC101" i="1"/>
  <c r="BB102" i="1"/>
  <c r="BE101" i="1"/>
  <c r="BD102" i="1"/>
  <c r="AI104" i="1"/>
  <c r="AK104" i="1"/>
  <c r="AG104" i="1"/>
  <c r="AE104" i="1"/>
  <c r="AN103" i="1"/>
  <c r="AO103" i="1" s="1"/>
  <c r="S103" i="1"/>
  <c r="AL102" i="1"/>
  <c r="T103" i="1"/>
  <c r="AP102" i="1"/>
  <c r="AO102" i="1"/>
  <c r="AB103" i="1" l="1"/>
  <c r="AA103" i="1"/>
  <c r="Y104" i="1"/>
  <c r="AJ105" i="1"/>
  <c r="AF105" i="1"/>
  <c r="K105" i="1"/>
  <c r="AH105" i="1"/>
  <c r="AD105" i="1"/>
  <c r="J105" i="1"/>
  <c r="BB103" i="1"/>
  <c r="BC102" i="1"/>
  <c r="BA104" i="1"/>
  <c r="AZ105" i="1"/>
  <c r="BG102" i="1"/>
  <c r="BF103" i="1"/>
  <c r="AY104" i="1"/>
  <c r="AX105" i="1"/>
  <c r="AU104" i="1"/>
  <c r="AT105" i="1"/>
  <c r="AV105" i="1"/>
  <c r="X105" i="1"/>
  <c r="W105" i="1"/>
  <c r="U106" i="1" s="1"/>
  <c r="BE102" i="1"/>
  <c r="BD103" i="1"/>
  <c r="AR103" i="1"/>
  <c r="AS103" i="1" s="1"/>
  <c r="BI102" i="1"/>
  <c r="BH103" i="1"/>
  <c r="BI103" i="1" s="1"/>
  <c r="AG105" i="1"/>
  <c r="AK105" i="1"/>
  <c r="Q104" i="1"/>
  <c r="AN104" i="1" s="1"/>
  <c r="AO104" i="1" s="1"/>
  <c r="AL103" i="1"/>
  <c r="AM103" i="1" s="1"/>
  <c r="AM102" i="1"/>
  <c r="AQ102" i="1"/>
  <c r="AP103" i="1"/>
  <c r="AQ103" i="1" s="1"/>
  <c r="T104" i="1"/>
  <c r="BD104" i="1" l="1"/>
  <c r="BE103" i="1"/>
  <c r="BG103" i="1"/>
  <c r="BF104" i="1"/>
  <c r="BG104" i="1" s="1"/>
  <c r="X106" i="1"/>
  <c r="W106" i="1"/>
  <c r="AI105" i="1"/>
  <c r="BA105" i="1"/>
  <c r="AZ106" i="1"/>
  <c r="S104" i="1"/>
  <c r="AW105" i="1"/>
  <c r="AV106" i="1"/>
  <c r="AE105" i="1"/>
  <c r="AT106" i="1"/>
  <c r="AU105" i="1"/>
  <c r="BH104" i="1"/>
  <c r="AB104" i="1"/>
  <c r="AA104" i="1"/>
  <c r="Y105" i="1"/>
  <c r="AR104" i="1"/>
  <c r="BC103" i="1"/>
  <c r="BB104" i="1"/>
  <c r="AY105" i="1"/>
  <c r="AX106" i="1"/>
  <c r="G106" i="1"/>
  <c r="AL104" i="1"/>
  <c r="AM104" i="1" s="1"/>
  <c r="Q105" i="1"/>
  <c r="AP104" i="1"/>
  <c r="AQ104" i="1" s="1"/>
  <c r="AS104" i="1"/>
  <c r="BC104" i="1" l="1"/>
  <c r="BB105" i="1"/>
  <c r="BC105" i="1" s="1"/>
  <c r="AU106" i="1"/>
  <c r="U107" i="1"/>
  <c r="AW106" i="1"/>
  <c r="AV107" i="1"/>
  <c r="AW107" i="1" s="1"/>
  <c r="AR105" i="1"/>
  <c r="J106" i="1"/>
  <c r="AF106" i="1"/>
  <c r="AJ106" i="1"/>
  <c r="K106" i="1"/>
  <c r="BA106" i="1"/>
  <c r="AZ107" i="1"/>
  <c r="BA107" i="1" s="1"/>
  <c r="BE104" i="1"/>
  <c r="BD105" i="1"/>
  <c r="BE105" i="1" s="1"/>
  <c r="BF105" i="1"/>
  <c r="BG105" i="1" s="1"/>
  <c r="AB105" i="1"/>
  <c r="AA105" i="1"/>
  <c r="Y106" i="1"/>
  <c r="AY106" i="1"/>
  <c r="AX107" i="1"/>
  <c r="AY107" i="1" s="1"/>
  <c r="BI104" i="1"/>
  <c r="BH105" i="1"/>
  <c r="BI105" i="1" s="1"/>
  <c r="AH106" i="1"/>
  <c r="AI106" i="1" s="1"/>
  <c r="AD106" i="1"/>
  <c r="AN105" i="1"/>
  <c r="AL105" i="1"/>
  <c r="AM105" i="1" s="1"/>
  <c r="S105" i="1"/>
  <c r="T105" i="1"/>
  <c r="AP105" i="1"/>
  <c r="AQ105" i="1" s="1"/>
  <c r="AO105" i="1"/>
  <c r="AS105" i="1"/>
  <c r="AB106" i="1"/>
  <c r="AA106" i="1"/>
  <c r="Y107" i="1" s="1"/>
  <c r="BF106" i="1"/>
  <c r="BD106" i="1"/>
  <c r="BB106" i="1"/>
  <c r="W107" i="1" l="1"/>
  <c r="X107" i="1"/>
  <c r="U108" i="1"/>
  <c r="BH106" i="1"/>
  <c r="BI106" i="1" s="1"/>
  <c r="AT107" i="1"/>
  <c r="AZ108" i="1"/>
  <c r="BA108" i="1" s="1"/>
  <c r="AX108" i="1"/>
  <c r="AY108" i="1" s="1"/>
  <c r="AK106" i="1"/>
  <c r="AE106" i="1"/>
  <c r="AG106" i="1"/>
  <c r="G107" i="1"/>
  <c r="AJ107" i="1" s="1"/>
  <c r="Q106" i="1"/>
  <c r="AP106" i="1" s="1"/>
  <c r="AQ106" i="1" s="1"/>
  <c r="BE106" i="1"/>
  <c r="BD107" i="1"/>
  <c r="BF107" i="1"/>
  <c r="BG106" i="1"/>
  <c r="AA107" i="1"/>
  <c r="AB107" i="1"/>
  <c r="BC106" i="1"/>
  <c r="BB107" i="1"/>
  <c r="AK107" i="1" l="1"/>
  <c r="AU107" i="1"/>
  <c r="AT108" i="1"/>
  <c r="AU108" i="1" s="1"/>
  <c r="AD107" i="1"/>
  <c r="AV108" i="1"/>
  <c r="AW108" i="1" s="1"/>
  <c r="X108" i="1"/>
  <c r="W108" i="1"/>
  <c r="U109" i="1" s="1"/>
  <c r="X109" i="1" s="1"/>
  <c r="AF107" i="1"/>
  <c r="AH107" i="1"/>
  <c r="K107" i="1"/>
  <c r="G108" i="1"/>
  <c r="J107" i="1"/>
  <c r="BH107" i="1"/>
  <c r="BI107" i="1" s="1"/>
  <c r="AN106" i="1"/>
  <c r="AL106" i="1"/>
  <c r="AR106" i="1"/>
  <c r="S106" i="1"/>
  <c r="T106" i="1"/>
  <c r="Y108" i="1"/>
  <c r="AA108" i="1" s="1"/>
  <c r="BE107" i="1"/>
  <c r="BC107" i="1"/>
  <c r="BG107" i="1"/>
  <c r="AV109" i="1" l="1"/>
  <c r="AW109" i="1" s="1"/>
  <c r="W109" i="1"/>
  <c r="U110" i="1" s="1"/>
  <c r="AE107" i="1"/>
  <c r="AD108" i="1"/>
  <c r="AZ109" i="1"/>
  <c r="AZ110" i="1" s="1"/>
  <c r="AX109" i="1"/>
  <c r="AY109" i="1" s="1"/>
  <c r="K108" i="1"/>
  <c r="G109" i="1" s="1"/>
  <c r="J108" i="1"/>
  <c r="AI107" i="1"/>
  <c r="AH108" i="1"/>
  <c r="AJ108" i="1"/>
  <c r="AT109" i="1"/>
  <c r="AU109" i="1" s="1"/>
  <c r="AG107" i="1"/>
  <c r="AF108" i="1"/>
  <c r="AG108" i="1" s="1"/>
  <c r="Q107" i="1"/>
  <c r="S107" i="1" s="1"/>
  <c r="Q108" i="1" s="1"/>
  <c r="T108" i="1" s="1"/>
  <c r="T107" i="1"/>
  <c r="AP107" i="1"/>
  <c r="AQ107" i="1" s="1"/>
  <c r="AR107" i="1"/>
  <c r="AS107" i="1" s="1"/>
  <c r="AS106" i="1"/>
  <c r="AM106" i="1"/>
  <c r="AL107" i="1"/>
  <c r="AM107" i="1" s="1"/>
  <c r="AO106" i="1"/>
  <c r="AN107" i="1"/>
  <c r="AO107" i="1" s="1"/>
  <c r="BF108" i="1"/>
  <c r="BG108" i="1" s="1"/>
  <c r="BA109" i="1"/>
  <c r="BB108" i="1"/>
  <c r="BC108" i="1" s="1"/>
  <c r="AB108" i="1"/>
  <c r="Y109" i="1" s="1"/>
  <c r="BD108" i="1"/>
  <c r="BH108" i="1"/>
  <c r="BI108" i="1" s="1"/>
  <c r="AF109" i="1" l="1"/>
  <c r="J109" i="1"/>
  <c r="K109" i="1"/>
  <c r="G110" i="1"/>
  <c r="AV110" i="1"/>
  <c r="AW110" i="1" s="1"/>
  <c r="X110" i="1"/>
  <c r="W110" i="1"/>
  <c r="AK108" i="1"/>
  <c r="AJ109" i="1"/>
  <c r="AE108" i="1"/>
  <c r="AD109" i="1"/>
  <c r="AI108" i="1"/>
  <c r="AH109" i="1"/>
  <c r="AX110" i="1"/>
  <c r="AT110" i="1"/>
  <c r="AU110" i="1" s="1"/>
  <c r="AN108" i="1"/>
  <c r="AO108" i="1" s="1"/>
  <c r="AP108" i="1"/>
  <c r="AQ108" i="1" s="1"/>
  <c r="S108" i="1"/>
  <c r="AR108" i="1"/>
  <c r="AS108" i="1" s="1"/>
  <c r="AL108" i="1"/>
  <c r="AM108" i="1" s="1"/>
  <c r="AB109" i="1"/>
  <c r="AA109" i="1"/>
  <c r="BB109" i="1"/>
  <c r="BC109" i="1" s="1"/>
  <c r="BF109" i="1"/>
  <c r="BH109" i="1"/>
  <c r="BI109" i="1" s="1"/>
  <c r="BD109" i="1"/>
  <c r="AY110" i="1"/>
  <c r="BA110" i="1"/>
  <c r="BE108" i="1"/>
  <c r="Q109" i="1"/>
  <c r="BG109" i="1"/>
  <c r="U111" i="1" l="1"/>
  <c r="AI109" i="1"/>
  <c r="AH110" i="1"/>
  <c r="K110" i="1"/>
  <c r="J110" i="1"/>
  <c r="G111" i="1" s="1"/>
  <c r="AE109" i="1"/>
  <c r="AD110" i="1"/>
  <c r="AT111" i="1"/>
  <c r="AU111" i="1" s="1"/>
  <c r="Y110" i="1"/>
  <c r="AA110" i="1" s="1"/>
  <c r="AK109" i="1"/>
  <c r="AJ110" i="1"/>
  <c r="AG109" i="1"/>
  <c r="AF110" i="1"/>
  <c r="BD110" i="1"/>
  <c r="BE110" i="1" s="1"/>
  <c r="BF110" i="1"/>
  <c r="BG110" i="1" s="1"/>
  <c r="AB110" i="1"/>
  <c r="Y111" i="1" s="1"/>
  <c r="BE109" i="1"/>
  <c r="S109" i="1"/>
  <c r="AP109" i="1"/>
  <c r="AR109" i="1"/>
  <c r="T109" i="1"/>
  <c r="AL109" i="1"/>
  <c r="AM109" i="1" s="1"/>
  <c r="BB110" i="1"/>
  <c r="BH110" i="1"/>
  <c r="AN109" i="1"/>
  <c r="AO109" i="1" s="1"/>
  <c r="AE110" i="1" l="1"/>
  <c r="AD111" i="1"/>
  <c r="AE111" i="1" s="1"/>
  <c r="AG110" i="1"/>
  <c r="AF111" i="1"/>
  <c r="J111" i="1"/>
  <c r="K111" i="1"/>
  <c r="AK110" i="1"/>
  <c r="AJ111" i="1"/>
  <c r="AK111" i="1" s="1"/>
  <c r="AH111" i="1"/>
  <c r="AI111" i="1" s="1"/>
  <c r="AI110" i="1"/>
  <c r="X111" i="1"/>
  <c r="W111" i="1"/>
  <c r="U112" i="1" s="1"/>
  <c r="AZ111" i="1"/>
  <c r="AX111" i="1"/>
  <c r="AV111" i="1"/>
  <c r="BF111" i="1"/>
  <c r="BB111" i="1"/>
  <c r="BC111" i="1" s="1"/>
  <c r="BH111" i="1"/>
  <c r="BI111" i="1" s="1"/>
  <c r="BI110" i="1"/>
  <c r="AA111" i="1"/>
  <c r="AB111" i="1"/>
  <c r="BD111" i="1"/>
  <c r="BE111" i="1" s="1"/>
  <c r="AS109" i="1"/>
  <c r="AQ109" i="1"/>
  <c r="Q110" i="1"/>
  <c r="AR110" i="1" s="1"/>
  <c r="AS110" i="1" s="1"/>
  <c r="BC110" i="1"/>
  <c r="BG111" i="1"/>
  <c r="AW111" i="1" l="1"/>
  <c r="AV112" i="1"/>
  <c r="AW112" i="1" s="1"/>
  <c r="BA111" i="1"/>
  <c r="AZ112" i="1"/>
  <c r="BA112" i="1" s="1"/>
  <c r="W112" i="1"/>
  <c r="X112" i="1"/>
  <c r="G112" i="1"/>
  <c r="AJ112" i="1" s="1"/>
  <c r="AG111" i="1"/>
  <c r="AY111" i="1"/>
  <c r="AX112" i="1"/>
  <c r="AY112" i="1" s="1"/>
  <c r="AT112" i="1"/>
  <c r="AU112" i="1" s="1"/>
  <c r="U113" i="1"/>
  <c r="AZ113" i="1" s="1"/>
  <c r="BA113" i="1" s="1"/>
  <c r="AP110" i="1"/>
  <c r="AQ110" i="1" s="1"/>
  <c r="Y112" i="1"/>
  <c r="AL110" i="1"/>
  <c r="T110" i="1"/>
  <c r="AN110" i="1"/>
  <c r="S110" i="1"/>
  <c r="AK112" i="1" l="1"/>
  <c r="W113" i="1"/>
  <c r="U114" i="1" s="1"/>
  <c r="AX113" i="1"/>
  <c r="AH112" i="1"/>
  <c r="K112" i="1"/>
  <c r="J112" i="1"/>
  <c r="G113" i="1" s="1"/>
  <c r="AD112" i="1"/>
  <c r="X113" i="1"/>
  <c r="AT113" i="1"/>
  <c r="AF112" i="1"/>
  <c r="AV113" i="1"/>
  <c r="AV114" i="1" s="1"/>
  <c r="AW114" i="1" s="1"/>
  <c r="X114" i="1"/>
  <c r="W114" i="1"/>
  <c r="U115" i="1" s="1"/>
  <c r="AZ114" i="1"/>
  <c r="AW113" i="1"/>
  <c r="AT114" i="1"/>
  <c r="AU113" i="1"/>
  <c r="AY113" i="1"/>
  <c r="AX114" i="1"/>
  <c r="AA112" i="1"/>
  <c r="BF112" i="1"/>
  <c r="BG112" i="1" s="1"/>
  <c r="BB112" i="1"/>
  <c r="BC112" i="1" s="1"/>
  <c r="AB112" i="1"/>
  <c r="BH112" i="1"/>
  <c r="BI112" i="1" s="1"/>
  <c r="BD112" i="1"/>
  <c r="BE112" i="1" s="1"/>
  <c r="AM110" i="1"/>
  <c r="AO110" i="1"/>
  <c r="Q111" i="1"/>
  <c r="AL111" i="1" s="1"/>
  <c r="AE112" i="1" l="1"/>
  <c r="AD113" i="1"/>
  <c r="AE113" i="1" s="1"/>
  <c r="J113" i="1"/>
  <c r="G114" i="1" s="1"/>
  <c r="K113" i="1"/>
  <c r="AH113" i="1"/>
  <c r="AI113" i="1" s="1"/>
  <c r="AI112" i="1"/>
  <c r="AG112" i="1"/>
  <c r="AF113" i="1"/>
  <c r="AG113" i="1" s="1"/>
  <c r="AJ113" i="1"/>
  <c r="AK113" i="1" s="1"/>
  <c r="AY114" i="1"/>
  <c r="AX115" i="1"/>
  <c r="AY115" i="1" s="1"/>
  <c r="BA114" i="1"/>
  <c r="AZ115" i="1"/>
  <c r="BA115" i="1" s="1"/>
  <c r="AV115" i="1"/>
  <c r="AW115" i="1" s="1"/>
  <c r="W115" i="1"/>
  <c r="X115" i="1"/>
  <c r="AU114" i="1"/>
  <c r="AT115" i="1"/>
  <c r="AU115" i="1" s="1"/>
  <c r="Y113" i="1"/>
  <c r="AM111" i="1"/>
  <c r="AN111" i="1"/>
  <c r="S111" i="1"/>
  <c r="AR111" i="1"/>
  <c r="T111" i="1"/>
  <c r="AP111" i="1"/>
  <c r="AJ114" i="1" l="1"/>
  <c r="AK114" i="1" s="1"/>
  <c r="J114" i="1"/>
  <c r="AD114" i="1"/>
  <c r="K114" i="1"/>
  <c r="G115" i="1" s="1"/>
  <c r="AH115" i="1" s="1"/>
  <c r="AH114" i="1"/>
  <c r="AI114" i="1" s="1"/>
  <c r="AF114" i="1"/>
  <c r="AG114" i="1" s="1"/>
  <c r="U116" i="1"/>
  <c r="AZ116" i="1" s="1"/>
  <c r="BA116" i="1" s="1"/>
  <c r="AE114" i="1"/>
  <c r="BH113" i="1"/>
  <c r="BF113" i="1"/>
  <c r="BG113" i="1" s="1"/>
  <c r="BB113" i="1"/>
  <c r="AA113" i="1"/>
  <c r="AB113" i="1"/>
  <c r="BD113" i="1"/>
  <c r="AO111" i="1"/>
  <c r="AQ111" i="1"/>
  <c r="AS111" i="1"/>
  <c r="Q112" i="1"/>
  <c r="AP112" i="1" s="1"/>
  <c r="W116" i="1" l="1"/>
  <c r="AX116" i="1"/>
  <c r="AY116" i="1" s="1"/>
  <c r="AT116" i="1"/>
  <c r="AU116" i="1" s="1"/>
  <c r="X116" i="1"/>
  <c r="U117" i="1" s="1"/>
  <c r="AV116" i="1"/>
  <c r="AW116" i="1" s="1"/>
  <c r="AI115" i="1"/>
  <c r="J115" i="1"/>
  <c r="K115" i="1"/>
  <c r="G116" i="1" s="1"/>
  <c r="AJ115" i="1"/>
  <c r="AF115" i="1"/>
  <c r="AD115" i="1"/>
  <c r="BE113" i="1"/>
  <c r="Y114" i="1"/>
  <c r="BH114" i="1" s="1"/>
  <c r="BC113" i="1"/>
  <c r="BI113" i="1"/>
  <c r="AQ112" i="1"/>
  <c r="T112" i="1"/>
  <c r="S112" i="1"/>
  <c r="Q113" i="1" s="1"/>
  <c r="AL112" i="1"/>
  <c r="AN112" i="1"/>
  <c r="AR112" i="1"/>
  <c r="BB114" i="1" l="1"/>
  <c r="AZ117" i="1"/>
  <c r="BA117" i="1" s="1"/>
  <c r="AX117" i="1"/>
  <c r="AY117" i="1" s="1"/>
  <c r="AT117" i="1"/>
  <c r="AU117" i="1" s="1"/>
  <c r="X117" i="1"/>
  <c r="W117" i="1"/>
  <c r="U118" i="1" s="1"/>
  <c r="AV117" i="1"/>
  <c r="AW117" i="1" s="1"/>
  <c r="AF116" i="1"/>
  <c r="AG115" i="1"/>
  <c r="AK115" i="1"/>
  <c r="AJ116" i="1"/>
  <c r="K116" i="1"/>
  <c r="J116" i="1"/>
  <c r="AH116" i="1"/>
  <c r="AE115" i="1"/>
  <c r="AD116" i="1"/>
  <c r="BI114" i="1"/>
  <c r="BC114" i="1"/>
  <c r="BF114" i="1"/>
  <c r="AB114" i="1"/>
  <c r="AA114" i="1"/>
  <c r="BD114" i="1"/>
  <c r="S113" i="1"/>
  <c r="T113" i="1"/>
  <c r="AR113" i="1"/>
  <c r="AS112" i="1"/>
  <c r="AO112" i="1"/>
  <c r="AN113" i="1"/>
  <c r="AP113" i="1"/>
  <c r="AM112" i="1"/>
  <c r="AL113" i="1"/>
  <c r="G117" i="1" l="1"/>
  <c r="AZ118" i="1"/>
  <c r="BA118" i="1" s="1"/>
  <c r="W118" i="1"/>
  <c r="X118" i="1"/>
  <c r="AT118" i="1"/>
  <c r="AU118" i="1" s="1"/>
  <c r="AX118" i="1"/>
  <c r="AY118" i="1" s="1"/>
  <c r="AV118" i="1"/>
  <c r="AW118" i="1" s="1"/>
  <c r="Y115" i="1"/>
  <c r="BB115" i="1" s="1"/>
  <c r="AH117" i="1"/>
  <c r="AI116" i="1"/>
  <c r="J117" i="1"/>
  <c r="K117" i="1"/>
  <c r="G118" i="1" s="1"/>
  <c r="AK116" i="1"/>
  <c r="AJ117" i="1"/>
  <c r="AE116" i="1"/>
  <c r="AD117" i="1"/>
  <c r="AF117" i="1"/>
  <c r="AG116" i="1"/>
  <c r="BG114" i="1"/>
  <c r="BE114" i="1"/>
  <c r="AS113" i="1"/>
  <c r="AQ113" i="1"/>
  <c r="AO113" i="1"/>
  <c r="Q114" i="1"/>
  <c r="AL114" i="1" s="1"/>
  <c r="AM113" i="1"/>
  <c r="U119" i="1" l="1"/>
  <c r="W119" i="1" s="1"/>
  <c r="X119" i="1"/>
  <c r="BF115" i="1"/>
  <c r="BG115" i="1" s="1"/>
  <c r="AB115" i="1"/>
  <c r="AT119" i="1"/>
  <c r="AU119" i="1" s="1"/>
  <c r="AA115" i="1"/>
  <c r="AV119" i="1"/>
  <c r="AW119" i="1" s="1"/>
  <c r="AX119" i="1"/>
  <c r="BH115" i="1"/>
  <c r="BD115" i="1"/>
  <c r="BE115" i="1" s="1"/>
  <c r="AK117" i="1"/>
  <c r="AJ118" i="1"/>
  <c r="K118" i="1"/>
  <c r="J118" i="1"/>
  <c r="G119" i="1" s="1"/>
  <c r="AG117" i="1"/>
  <c r="AF118" i="1"/>
  <c r="AH118" i="1"/>
  <c r="AI117" i="1"/>
  <c r="AR114" i="1"/>
  <c r="AS114" i="1" s="1"/>
  <c r="AD118" i="1"/>
  <c r="AE117" i="1"/>
  <c r="BI115" i="1"/>
  <c r="BC115" i="1"/>
  <c r="AM114" i="1"/>
  <c r="T114" i="1"/>
  <c r="S114" i="1"/>
  <c r="Q115" i="1" s="1"/>
  <c r="AN114" i="1"/>
  <c r="AP114" i="1"/>
  <c r="AY119" i="1"/>
  <c r="AZ119" i="1" l="1"/>
  <c r="BA119" i="1" s="1"/>
  <c r="AR115" i="1"/>
  <c r="Y116" i="1"/>
  <c r="BH116" i="1" s="1"/>
  <c r="BI116" i="1" s="1"/>
  <c r="BB116" i="1"/>
  <c r="BC116" i="1" s="1"/>
  <c r="U120" i="1"/>
  <c r="AI118" i="1"/>
  <c r="AH119" i="1"/>
  <c r="AG118" i="1"/>
  <c r="AF119" i="1"/>
  <c r="J119" i="1"/>
  <c r="K119" i="1"/>
  <c r="AE118" i="1"/>
  <c r="AD119" i="1"/>
  <c r="AJ119" i="1"/>
  <c r="AK118" i="1"/>
  <c r="BF116" i="1"/>
  <c r="BG116" i="1" s="1"/>
  <c r="AB116" i="1"/>
  <c r="AA116" i="1"/>
  <c r="AS115" i="1"/>
  <c r="T115" i="1"/>
  <c r="S115" i="1"/>
  <c r="AO114" i="1"/>
  <c r="AN115" i="1"/>
  <c r="AL115" i="1"/>
  <c r="AQ114" i="1"/>
  <c r="AP115" i="1"/>
  <c r="BD116" i="1" l="1"/>
  <c r="BE116" i="1" s="1"/>
  <c r="Y117" i="1"/>
  <c r="BF117" i="1" s="1"/>
  <c r="BG117" i="1" s="1"/>
  <c r="G120" i="1"/>
  <c r="K120" i="1" s="1"/>
  <c r="AZ120" i="1"/>
  <c r="W120" i="1"/>
  <c r="AV120" i="1"/>
  <c r="AW120" i="1" s="1"/>
  <c r="X120" i="1"/>
  <c r="AT120" i="1"/>
  <c r="AX120" i="1"/>
  <c r="AY120" i="1" s="1"/>
  <c r="AG119" i="1"/>
  <c r="AF120" i="1"/>
  <c r="BD117" i="1"/>
  <c r="BE117" i="1" s="1"/>
  <c r="AJ120" i="1"/>
  <c r="AK119" i="1"/>
  <c r="AI119" i="1"/>
  <c r="BB117" i="1"/>
  <c r="BC117" i="1" s="1"/>
  <c r="AE119" i="1"/>
  <c r="AD120" i="1"/>
  <c r="AA117" i="1"/>
  <c r="AB117" i="1"/>
  <c r="BH117" i="1"/>
  <c r="Q116" i="1"/>
  <c r="AR116" i="1" s="1"/>
  <c r="AS116" i="1" s="1"/>
  <c r="AQ115" i="1"/>
  <c r="AM115" i="1"/>
  <c r="AO115" i="1"/>
  <c r="J120" i="1" l="1"/>
  <c r="AH120" i="1"/>
  <c r="G121" i="1"/>
  <c r="K121" i="1" s="1"/>
  <c r="AU120" i="1"/>
  <c r="U121" i="1"/>
  <c r="AX121" i="1" s="1"/>
  <c r="AZ121" i="1"/>
  <c r="BA121" i="1" s="1"/>
  <c r="BA120" i="1"/>
  <c r="AK120" i="1"/>
  <c r="AE120" i="1"/>
  <c r="AG120" i="1"/>
  <c r="AL116" i="1"/>
  <c r="AM116" i="1" s="1"/>
  <c r="J121" i="1"/>
  <c r="AI120" i="1"/>
  <c r="AH121" i="1"/>
  <c r="S116" i="1"/>
  <c r="BI117" i="1"/>
  <c r="T116" i="1"/>
  <c r="AP116" i="1"/>
  <c r="AQ116" i="1" s="1"/>
  <c r="AN116" i="1"/>
  <c r="AO116" i="1" s="1"/>
  <c r="Y118" i="1"/>
  <c r="AF121" i="1" l="1"/>
  <c r="G122" i="1"/>
  <c r="K122" i="1" s="1"/>
  <c r="AD121" i="1"/>
  <c r="AJ121" i="1"/>
  <c r="AK121" i="1" s="1"/>
  <c r="AY121" i="1"/>
  <c r="W121" i="1"/>
  <c r="U122" i="1" s="1"/>
  <c r="AV121" i="1"/>
  <c r="X121" i="1"/>
  <c r="AT121" i="1"/>
  <c r="AF122" i="1"/>
  <c r="AG121" i="1"/>
  <c r="AE121" i="1"/>
  <c r="AD122" i="1"/>
  <c r="AH122" i="1"/>
  <c r="AI121" i="1"/>
  <c r="J122" i="1"/>
  <c r="AJ122" i="1"/>
  <c r="AB118" i="1"/>
  <c r="AA118" i="1"/>
  <c r="Y119" i="1"/>
  <c r="BF118" i="1"/>
  <c r="BB118" i="1"/>
  <c r="BD118" i="1"/>
  <c r="BH118" i="1"/>
  <c r="BI118" i="1" s="1"/>
  <c r="Q117" i="1"/>
  <c r="AZ122" i="1" l="1"/>
  <c r="W122" i="1"/>
  <c r="X122" i="1"/>
  <c r="U123" i="1"/>
  <c r="G123" i="1"/>
  <c r="J123" i="1" s="1"/>
  <c r="AW121" i="1"/>
  <c r="AV122" i="1"/>
  <c r="AW122" i="1" s="1"/>
  <c r="AU121" i="1"/>
  <c r="AT122" i="1"/>
  <c r="AX122" i="1"/>
  <c r="AI122" i="1"/>
  <c r="AK122" i="1"/>
  <c r="AE122" i="1"/>
  <c r="AG122" i="1"/>
  <c r="BE118" i="1"/>
  <c r="BD119" i="1"/>
  <c r="AN117" i="1"/>
  <c r="T117" i="1"/>
  <c r="AL117" i="1"/>
  <c r="AR117" i="1"/>
  <c r="S117" i="1"/>
  <c r="BC118" i="1"/>
  <c r="BB119" i="1"/>
  <c r="AP117" i="1"/>
  <c r="BF119" i="1"/>
  <c r="BG118" i="1"/>
  <c r="BH119" i="1"/>
  <c r="AB119" i="1"/>
  <c r="AA119" i="1"/>
  <c r="Y120" i="1" s="1"/>
  <c r="AJ123" i="1" l="1"/>
  <c r="AH123" i="1"/>
  <c r="AI123" i="1" s="1"/>
  <c r="AV123" i="1"/>
  <c r="AW123" i="1" s="1"/>
  <c r="W123" i="1"/>
  <c r="X123" i="1"/>
  <c r="U124" i="1" s="1"/>
  <c r="AF123" i="1"/>
  <c r="AG123" i="1" s="1"/>
  <c r="K123" i="1"/>
  <c r="G124" i="1" s="1"/>
  <c r="AD123" i="1"/>
  <c r="AE123" i="1" s="1"/>
  <c r="AY122" i="1"/>
  <c r="AX123" i="1"/>
  <c r="AY123" i="1" s="1"/>
  <c r="AU122" i="1"/>
  <c r="AT123" i="1"/>
  <c r="AU123" i="1" s="1"/>
  <c r="BA122" i="1"/>
  <c r="AZ123" i="1"/>
  <c r="BA123" i="1" s="1"/>
  <c r="AK123" i="1"/>
  <c r="Q118" i="1"/>
  <c r="T118" i="1" s="1"/>
  <c r="AS117" i="1"/>
  <c r="AM117" i="1"/>
  <c r="AB120" i="1"/>
  <c r="AA120" i="1"/>
  <c r="BG119" i="1"/>
  <c r="BF120" i="1"/>
  <c r="AO117" i="1"/>
  <c r="AQ117" i="1"/>
  <c r="BE119" i="1"/>
  <c r="BD120" i="1"/>
  <c r="BI119" i="1"/>
  <c r="BH120" i="1"/>
  <c r="BC119" i="1"/>
  <c r="BB120" i="1"/>
  <c r="AP118" i="1" l="1"/>
  <c r="AQ118" i="1" s="1"/>
  <c r="AR118" i="1"/>
  <c r="AS118" i="1" s="1"/>
  <c r="AN118" i="1"/>
  <c r="AO118" i="1" s="1"/>
  <c r="S118" i="1"/>
  <c r="Y121" i="1"/>
  <c r="AX124" i="1"/>
  <c r="AY124" i="1" s="1"/>
  <c r="X124" i="1"/>
  <c r="AV124" i="1"/>
  <c r="AW124" i="1" s="1"/>
  <c r="AZ124" i="1"/>
  <c r="BA124" i="1" s="1"/>
  <c r="W124" i="1"/>
  <c r="AJ124" i="1"/>
  <c r="AH124" i="1"/>
  <c r="AF124" i="1"/>
  <c r="AG124" i="1" s="1"/>
  <c r="K124" i="1"/>
  <c r="J124" i="1"/>
  <c r="AD124" i="1"/>
  <c r="AE124" i="1" s="1"/>
  <c r="AL118" i="1"/>
  <c r="AM118" i="1" s="1"/>
  <c r="Q119" i="1"/>
  <c r="S119" i="1" s="1"/>
  <c r="AT124" i="1"/>
  <c r="AU124" i="1" s="1"/>
  <c r="BE120" i="1"/>
  <c r="BD121" i="1"/>
  <c r="BC120" i="1"/>
  <c r="BB121" i="1"/>
  <c r="AA121" i="1"/>
  <c r="AB121" i="1"/>
  <c r="BI120" i="1"/>
  <c r="BH121" i="1"/>
  <c r="BG120" i="1"/>
  <c r="BF121" i="1"/>
  <c r="U125" i="1" l="1"/>
  <c r="T119" i="1"/>
  <c r="AN119" i="1"/>
  <c r="AO119" i="1" s="1"/>
  <c r="AR119" i="1"/>
  <c r="AS119" i="1" s="1"/>
  <c r="Q120" i="1"/>
  <c r="AN120" i="1" s="1"/>
  <c r="AO120" i="1" s="1"/>
  <c r="AK124" i="1"/>
  <c r="G125" i="1"/>
  <c r="AP119" i="1"/>
  <c r="AQ119" i="1" s="1"/>
  <c r="Y122" i="1"/>
  <c r="AB122" i="1" s="1"/>
  <c r="AI124" i="1"/>
  <c r="AL119" i="1"/>
  <c r="AM119" i="1" s="1"/>
  <c r="AV125" i="1"/>
  <c r="AT125" i="1"/>
  <c r="X125" i="1"/>
  <c r="AZ125" i="1"/>
  <c r="W125" i="1"/>
  <c r="AX125" i="1"/>
  <c r="BG121" i="1"/>
  <c r="BI121" i="1"/>
  <c r="BC121" i="1"/>
  <c r="BE121" i="1"/>
  <c r="S120" i="1" l="1"/>
  <c r="T120" i="1"/>
  <c r="Q121" i="1" s="1"/>
  <c r="T121" i="1" s="1"/>
  <c r="BH122" i="1"/>
  <c r="AP120" i="1"/>
  <c r="BB122" i="1"/>
  <c r="BC122" i="1" s="1"/>
  <c r="AR120" i="1"/>
  <c r="AS120" i="1" s="1"/>
  <c r="K125" i="1"/>
  <c r="J125" i="1"/>
  <c r="AD125" i="1"/>
  <c r="BF122" i="1"/>
  <c r="BG122" i="1" s="1"/>
  <c r="AA122" i="1"/>
  <c r="Y123" i="1" s="1"/>
  <c r="AH125" i="1"/>
  <c r="BD122" i="1"/>
  <c r="AF125" i="1"/>
  <c r="AL120" i="1"/>
  <c r="AM120" i="1" s="1"/>
  <c r="AJ125" i="1"/>
  <c r="U126" i="1"/>
  <c r="AV126" i="1" s="1"/>
  <c r="AY125" i="1"/>
  <c r="BA125" i="1"/>
  <c r="AU125" i="1"/>
  <c r="AW125" i="1"/>
  <c r="AQ120" i="1"/>
  <c r="BE122" i="1"/>
  <c r="BI122" i="1"/>
  <c r="X126" i="1" l="1"/>
  <c r="AT126" i="1"/>
  <c r="AU126" i="1" s="1"/>
  <c r="AP121" i="1"/>
  <c r="AQ121" i="1" s="1"/>
  <c r="AN121" i="1"/>
  <c r="AO121" i="1" s="1"/>
  <c r="S121" i="1"/>
  <c r="AX126" i="1"/>
  <c r="AY126" i="1" s="1"/>
  <c r="AL121" i="1"/>
  <c r="AM121" i="1" s="1"/>
  <c r="W126" i="1"/>
  <c r="U127" i="1" s="1"/>
  <c r="AX127" i="1" s="1"/>
  <c r="BF123" i="1"/>
  <c r="BH123" i="1"/>
  <c r="AA123" i="1"/>
  <c r="BB123" i="1"/>
  <c r="BC123" i="1" s="1"/>
  <c r="AB123" i="1"/>
  <c r="BD123" i="1"/>
  <c r="BE123" i="1" s="1"/>
  <c r="AI125" i="1"/>
  <c r="AE125" i="1"/>
  <c r="AZ126" i="1"/>
  <c r="AK125" i="1"/>
  <c r="G126" i="1"/>
  <c r="AH126" i="1" s="1"/>
  <c r="Q122" i="1"/>
  <c r="S122" i="1" s="1"/>
  <c r="AR121" i="1"/>
  <c r="AS121" i="1" s="1"/>
  <c r="AG125" i="1"/>
  <c r="BA126" i="1"/>
  <c r="AW126" i="1"/>
  <c r="BG123" i="1"/>
  <c r="BI123" i="1"/>
  <c r="AI126" i="1" l="1"/>
  <c r="K126" i="1"/>
  <c r="J126" i="1"/>
  <c r="G127" i="1" s="1"/>
  <c r="T122" i="1"/>
  <c r="Q123" i="1" s="1"/>
  <c r="AJ126" i="1"/>
  <c r="AN122" i="1"/>
  <c r="AO122" i="1" s="1"/>
  <c r="AR122" i="1"/>
  <c r="AS122" i="1" s="1"/>
  <c r="Y124" i="1"/>
  <c r="AL122" i="1"/>
  <c r="AM122" i="1" s="1"/>
  <c r="AP122" i="1"/>
  <c r="AQ122" i="1" s="1"/>
  <c r="AF126" i="1"/>
  <c r="AD126" i="1"/>
  <c r="AY127" i="1"/>
  <c r="AZ127" i="1"/>
  <c r="W127" i="1"/>
  <c r="X127" i="1"/>
  <c r="AV127" i="1"/>
  <c r="AT127" i="1"/>
  <c r="U128" i="1" l="1"/>
  <c r="T123" i="1"/>
  <c r="AP123" i="1"/>
  <c r="AR123" i="1"/>
  <c r="AS123" i="1" s="1"/>
  <c r="S123" i="1"/>
  <c r="Q124" i="1" s="1"/>
  <c r="AP124" i="1" s="1"/>
  <c r="AQ124" i="1" s="1"/>
  <c r="AL123" i="1"/>
  <c r="AM123" i="1" s="1"/>
  <c r="AN123" i="1"/>
  <c r="AO123" i="1" s="1"/>
  <c r="AK126" i="1"/>
  <c r="AJ127" i="1"/>
  <c r="AF127" i="1"/>
  <c r="AG126" i="1"/>
  <c r="K127" i="1"/>
  <c r="J127" i="1"/>
  <c r="G128" i="1" s="1"/>
  <c r="AH127" i="1"/>
  <c r="AE126" i="1"/>
  <c r="AD127" i="1"/>
  <c r="AB124" i="1"/>
  <c r="BH124" i="1"/>
  <c r="BB124" i="1"/>
  <c r="AA124" i="1"/>
  <c r="BF124" i="1"/>
  <c r="BD124" i="1"/>
  <c r="AR124" i="1"/>
  <c r="AS124" i="1" s="1"/>
  <c r="AZ128" i="1"/>
  <c r="BA127" i="1"/>
  <c r="X128" i="1"/>
  <c r="W128" i="1"/>
  <c r="U129" i="1" s="1"/>
  <c r="AU127" i="1"/>
  <c r="AT128" i="1"/>
  <c r="T124" i="1"/>
  <c r="AX128" i="1"/>
  <c r="AW127" i="1"/>
  <c r="AV128" i="1"/>
  <c r="AW128" i="1" s="1"/>
  <c r="AQ123" i="1"/>
  <c r="AL124" i="1" l="1"/>
  <c r="AM124" i="1" s="1"/>
  <c r="Y125" i="1"/>
  <c r="AA125" i="1" s="1"/>
  <c r="S124" i="1"/>
  <c r="AB125" i="1"/>
  <c r="AK127" i="1"/>
  <c r="AJ128" i="1"/>
  <c r="AE127" i="1"/>
  <c r="AD128" i="1"/>
  <c r="BD125" i="1"/>
  <c r="BE124" i="1"/>
  <c r="AI127" i="1"/>
  <c r="AH128" i="1"/>
  <c r="BG124" i="1"/>
  <c r="BF125" i="1"/>
  <c r="K128" i="1"/>
  <c r="J128" i="1"/>
  <c r="AN124" i="1"/>
  <c r="AO124" i="1" s="1"/>
  <c r="BB125" i="1"/>
  <c r="BC124" i="1"/>
  <c r="Q125" i="1"/>
  <c r="AN125" i="1" s="1"/>
  <c r="AO125" i="1" s="1"/>
  <c r="BI124" i="1"/>
  <c r="BH125" i="1"/>
  <c r="AG127" i="1"/>
  <c r="AF128" i="1"/>
  <c r="AV129" i="1"/>
  <c r="AW129" i="1" s="1"/>
  <c r="X129" i="1"/>
  <c r="W129" i="1"/>
  <c r="U130" i="1" s="1"/>
  <c r="T125" i="1"/>
  <c r="S125" i="1"/>
  <c r="Q126" i="1" s="1"/>
  <c r="AP125" i="1"/>
  <c r="AQ125" i="1" s="1"/>
  <c r="AL125" i="1"/>
  <c r="AM125" i="1" s="1"/>
  <c r="AX129" i="1"/>
  <c r="AY129" i="1" s="1"/>
  <c r="AY128" i="1"/>
  <c r="AU128" i="1"/>
  <c r="AT129" i="1"/>
  <c r="AU129" i="1" s="1"/>
  <c r="BA128" i="1"/>
  <c r="AZ129" i="1"/>
  <c r="BA129" i="1" s="1"/>
  <c r="AR125" i="1" l="1"/>
  <c r="AS125" i="1" s="1"/>
  <c r="G129" i="1"/>
  <c r="AT130" i="1"/>
  <c r="AL126" i="1"/>
  <c r="AM126" i="1" s="1"/>
  <c r="BC125" i="1"/>
  <c r="BE125" i="1"/>
  <c r="J129" i="1"/>
  <c r="K129" i="1"/>
  <c r="AE128" i="1"/>
  <c r="AD129" i="1"/>
  <c r="AF129" i="1"/>
  <c r="AG128" i="1"/>
  <c r="BI125" i="1"/>
  <c r="BG125" i="1"/>
  <c r="AJ129" i="1"/>
  <c r="AK128" i="1"/>
  <c r="AV130" i="1"/>
  <c r="AW130" i="1" s="1"/>
  <c r="AH129" i="1"/>
  <c r="AI128" i="1"/>
  <c r="Y126" i="1"/>
  <c r="BF126" i="1" s="1"/>
  <c r="AX130" i="1"/>
  <c r="AY130" i="1" s="1"/>
  <c r="W130" i="1"/>
  <c r="AZ130" i="1"/>
  <c r="BA130" i="1" s="1"/>
  <c r="X130" i="1"/>
  <c r="AU130" i="1"/>
  <c r="S126" i="1"/>
  <c r="T126" i="1"/>
  <c r="AR126" i="1"/>
  <c r="AS126" i="1" s="1"/>
  <c r="AN126" i="1"/>
  <c r="AO126" i="1" s="1"/>
  <c r="AP126" i="1"/>
  <c r="AQ126" i="1" s="1"/>
  <c r="G130" i="1" l="1"/>
  <c r="BG126" i="1"/>
  <c r="AJ130" i="1"/>
  <c r="AK130" i="1" s="1"/>
  <c r="AK129" i="1"/>
  <c r="J130" i="1"/>
  <c r="K130" i="1"/>
  <c r="G131" i="1" s="1"/>
  <c r="J131" i="1" s="1"/>
  <c r="AA126" i="1"/>
  <c r="AB126" i="1"/>
  <c r="BH126" i="1"/>
  <c r="BD126" i="1"/>
  <c r="AI129" i="1"/>
  <c r="AH130" i="1"/>
  <c r="AI130" i="1" s="1"/>
  <c r="AG129" i="1"/>
  <c r="AF130" i="1"/>
  <c r="AG130" i="1" s="1"/>
  <c r="BB126" i="1"/>
  <c r="AE129" i="1"/>
  <c r="AD130" i="1"/>
  <c r="AE130" i="1" s="1"/>
  <c r="U131" i="1"/>
  <c r="Q127" i="1"/>
  <c r="AR127" i="1" s="1"/>
  <c r="AS127" i="1" s="1"/>
  <c r="AL127" i="1" l="1"/>
  <c r="AN127" i="1"/>
  <c r="AO127" i="1" s="1"/>
  <c r="Y127" i="1"/>
  <c r="AA127" i="1" s="1"/>
  <c r="AB127" i="1"/>
  <c r="BF127" i="1"/>
  <c r="K131" i="1"/>
  <c r="G132" i="1" s="1"/>
  <c r="T127" i="1"/>
  <c r="S127" i="1"/>
  <c r="BE126" i="1"/>
  <c r="AJ131" i="1"/>
  <c r="AK131" i="1" s="1"/>
  <c r="AP127" i="1"/>
  <c r="AQ127" i="1" s="1"/>
  <c r="BH127" i="1"/>
  <c r="BI126" i="1"/>
  <c r="AH131" i="1"/>
  <c r="AI131" i="1" s="1"/>
  <c r="AD131" i="1"/>
  <c r="AF131" i="1"/>
  <c r="AG131" i="1" s="1"/>
  <c r="BB127" i="1"/>
  <c r="BC126" i="1"/>
  <c r="W131" i="1"/>
  <c r="AT131" i="1"/>
  <c r="X131" i="1"/>
  <c r="AV131" i="1"/>
  <c r="AX131" i="1"/>
  <c r="AZ131" i="1"/>
  <c r="AM127" i="1"/>
  <c r="BD127" i="1" l="1"/>
  <c r="AD132" i="1"/>
  <c r="Q128" i="1"/>
  <c r="T128" i="1" s="1"/>
  <c r="Y128" i="1"/>
  <c r="AB128" i="1" s="1"/>
  <c r="AF132" i="1"/>
  <c r="K132" i="1"/>
  <c r="J132" i="1"/>
  <c r="G133" i="1" s="1"/>
  <c r="K133" i="1" s="1"/>
  <c r="AJ132" i="1"/>
  <c r="AK132" i="1" s="1"/>
  <c r="BI127" i="1"/>
  <c r="BG127" i="1"/>
  <c r="BF128" i="1"/>
  <c r="BG128" i="1" s="1"/>
  <c r="AE131" i="1"/>
  <c r="AH132" i="1"/>
  <c r="BC127" i="1"/>
  <c r="BE127" i="1"/>
  <c r="BA131" i="1"/>
  <c r="AY131" i="1"/>
  <c r="AW131" i="1"/>
  <c r="AU131" i="1"/>
  <c r="U132" i="1"/>
  <c r="AV132" i="1" s="1"/>
  <c r="AG132" i="1"/>
  <c r="AE132" i="1"/>
  <c r="AR128" i="1"/>
  <c r="AP128" i="1"/>
  <c r="S128" i="1"/>
  <c r="AN128" i="1"/>
  <c r="AL128" i="1"/>
  <c r="AM128" i="1" s="1"/>
  <c r="BH128" i="1" l="1"/>
  <c r="BI128" i="1" s="1"/>
  <c r="BD128" i="1"/>
  <c r="BE128" i="1" s="1"/>
  <c r="AA128" i="1"/>
  <c r="Y129" i="1" s="1"/>
  <c r="AD133" i="1"/>
  <c r="AE133" i="1" s="1"/>
  <c r="AH133" i="1"/>
  <c r="AI133" i="1" s="1"/>
  <c r="AJ133" i="1"/>
  <c r="AK133" i="1" s="1"/>
  <c r="AF133" i="1"/>
  <c r="J133" i="1"/>
  <c r="BB128" i="1"/>
  <c r="BC128" i="1" s="1"/>
  <c r="G134" i="1"/>
  <c r="K134" i="1" s="1"/>
  <c r="AI132" i="1"/>
  <c r="Q129" i="1"/>
  <c r="AL129" i="1" s="1"/>
  <c r="AW132" i="1"/>
  <c r="X132" i="1"/>
  <c r="W132" i="1"/>
  <c r="AX132" i="1"/>
  <c r="AT132" i="1"/>
  <c r="AZ132" i="1"/>
  <c r="AG133" i="1"/>
  <c r="AS128" i="1"/>
  <c r="AO128" i="1"/>
  <c r="AQ128" i="1"/>
  <c r="BH129" i="1" l="1"/>
  <c r="BI129" i="1" s="1"/>
  <c r="AA129" i="1"/>
  <c r="BF129" i="1"/>
  <c r="BG129" i="1" s="1"/>
  <c r="BD129" i="1"/>
  <c r="BE129" i="1" s="1"/>
  <c r="AB129" i="1"/>
  <c r="Y130" i="1" s="1"/>
  <c r="AJ134" i="1"/>
  <c r="BB129" i="1"/>
  <c r="BC129" i="1" s="1"/>
  <c r="J134" i="1"/>
  <c r="AH134" i="1"/>
  <c r="AF134" i="1"/>
  <c r="AD134" i="1"/>
  <c r="AE134" i="1" s="1"/>
  <c r="S129" i="1"/>
  <c r="AN129" i="1"/>
  <c r="AO129" i="1" s="1"/>
  <c r="AR129" i="1"/>
  <c r="AS129" i="1" s="1"/>
  <c r="G135" i="1"/>
  <c r="K135" i="1" s="1"/>
  <c r="T129" i="1"/>
  <c r="AP129" i="1"/>
  <c r="AQ129" i="1" s="1"/>
  <c r="AU132" i="1"/>
  <c r="AY132" i="1"/>
  <c r="U133" i="1"/>
  <c r="AZ133" i="1" s="1"/>
  <c r="BA133" i="1" s="1"/>
  <c r="BA132" i="1"/>
  <c r="AK134" i="1"/>
  <c r="AI134" i="1"/>
  <c r="AG134" i="1"/>
  <c r="AM129" i="1"/>
  <c r="AJ135" i="1" l="1"/>
  <c r="J135" i="1"/>
  <c r="Q130" i="1"/>
  <c r="AR130" i="1" s="1"/>
  <c r="AD135" i="1"/>
  <c r="AE135" i="1" s="1"/>
  <c r="AF135" i="1"/>
  <c r="AG135" i="1" s="1"/>
  <c r="T130" i="1"/>
  <c r="S130" i="1"/>
  <c r="AH135" i="1"/>
  <c r="BD130" i="1"/>
  <c r="AB130" i="1"/>
  <c r="BH130" i="1"/>
  <c r="AA130" i="1"/>
  <c r="BF130" i="1"/>
  <c r="BB130" i="1"/>
  <c r="AL130" i="1"/>
  <c r="AM130" i="1" s="1"/>
  <c r="W133" i="1"/>
  <c r="X133" i="1"/>
  <c r="U134" i="1" s="1"/>
  <c r="AV133" i="1"/>
  <c r="AX133" i="1"/>
  <c r="AT133" i="1"/>
  <c r="G136" i="1"/>
  <c r="AH136" i="1" s="1"/>
  <c r="AI135" i="1"/>
  <c r="AK135" i="1"/>
  <c r="AS130" i="1"/>
  <c r="AN130" i="1" l="1"/>
  <c r="AO130" i="1" s="1"/>
  <c r="AP130" i="1"/>
  <c r="AQ130" i="1" s="1"/>
  <c r="Y131" i="1"/>
  <c r="Q131" i="1"/>
  <c r="BB131" i="1"/>
  <c r="BC131" i="1" s="1"/>
  <c r="BC130" i="1"/>
  <c r="AL131" i="1"/>
  <c r="AM131" i="1" s="1"/>
  <c r="BF131" i="1"/>
  <c r="BG131" i="1" s="1"/>
  <c r="BG130" i="1"/>
  <c r="AA131" i="1"/>
  <c r="Y132" i="1" s="1"/>
  <c r="AB131" i="1"/>
  <c r="BI130" i="1"/>
  <c r="BH131" i="1"/>
  <c r="BI131" i="1" s="1"/>
  <c r="BE130" i="1"/>
  <c r="BD131" i="1"/>
  <c r="BE131" i="1" s="1"/>
  <c r="AZ134" i="1"/>
  <c r="W134" i="1"/>
  <c r="X134" i="1"/>
  <c r="AF136" i="1"/>
  <c r="AJ136" i="1"/>
  <c r="AU133" i="1"/>
  <c r="AT134" i="1"/>
  <c r="AY133" i="1"/>
  <c r="AX134" i="1"/>
  <c r="AW133" i="1"/>
  <c r="AV134" i="1"/>
  <c r="AD136" i="1"/>
  <c r="AE136" i="1" s="1"/>
  <c r="J136" i="1"/>
  <c r="K136" i="1"/>
  <c r="AK136" i="1"/>
  <c r="AI136" i="1"/>
  <c r="AG136" i="1"/>
  <c r="S131" i="1" l="1"/>
  <c r="T131" i="1"/>
  <c r="AR131" i="1"/>
  <c r="AS131" i="1" s="1"/>
  <c r="AP131" i="1"/>
  <c r="AN131" i="1"/>
  <c r="BF132" i="1"/>
  <c r="BG132" i="1" s="1"/>
  <c r="AB132" i="1"/>
  <c r="BB132" i="1"/>
  <c r="BC132" i="1" s="1"/>
  <c r="BH132" i="1"/>
  <c r="BD132" i="1"/>
  <c r="AA132" i="1"/>
  <c r="U135" i="1"/>
  <c r="AX135" i="1" s="1"/>
  <c r="G137" i="1"/>
  <c r="AH137" i="1" s="1"/>
  <c r="AI137" i="1" s="1"/>
  <c r="AU134" i="1"/>
  <c r="AW134" i="1"/>
  <c r="AY134" i="1"/>
  <c r="BA134" i="1"/>
  <c r="BI132" i="1"/>
  <c r="BE132" i="1"/>
  <c r="Q132" i="1" l="1"/>
  <c r="K137" i="1"/>
  <c r="AO131" i="1"/>
  <c r="AN132" i="1"/>
  <c r="AO132" i="1" s="1"/>
  <c r="AF137" i="1"/>
  <c r="AQ131" i="1"/>
  <c r="AP132" i="1"/>
  <c r="AD137" i="1"/>
  <c r="AE137" i="1" s="1"/>
  <c r="J137" i="1"/>
  <c r="G138" i="1" s="1"/>
  <c r="AR132" i="1"/>
  <c r="AS132" i="1" s="1"/>
  <c r="S132" i="1"/>
  <c r="T132" i="1"/>
  <c r="AJ137" i="1"/>
  <c r="AL132" i="1"/>
  <c r="X135" i="1"/>
  <c r="AV135" i="1"/>
  <c r="AW135" i="1" s="1"/>
  <c r="W135" i="1"/>
  <c r="AZ135" i="1"/>
  <c r="BA135" i="1" s="1"/>
  <c r="AT135" i="1"/>
  <c r="AU135" i="1" s="1"/>
  <c r="Y133" i="1"/>
  <c r="AY135" i="1"/>
  <c r="AG137" i="1"/>
  <c r="AK137" i="1"/>
  <c r="AF138" i="1" l="1"/>
  <c r="AQ132" i="1"/>
  <c r="AM132" i="1"/>
  <c r="U136" i="1"/>
  <c r="Q133" i="1"/>
  <c r="AJ138" i="1"/>
  <c r="AK138" i="1" s="1"/>
  <c r="AD138" i="1"/>
  <c r="AE138" i="1" s="1"/>
  <c r="BF133" i="1"/>
  <c r="BH133" i="1"/>
  <c r="BI133" i="1" s="1"/>
  <c r="AB133" i="1"/>
  <c r="BD133" i="1"/>
  <c r="BE133" i="1" s="1"/>
  <c r="AA133" i="1"/>
  <c r="BB133" i="1"/>
  <c r="BC133" i="1" s="1"/>
  <c r="AG138" i="1"/>
  <c r="J138" i="1"/>
  <c r="K138" i="1"/>
  <c r="AH138" i="1"/>
  <c r="S133" i="1" l="1"/>
  <c r="T133" i="1"/>
  <c r="Q134" i="1" s="1"/>
  <c r="AN133" i="1"/>
  <c r="AR133" i="1"/>
  <c r="AV136" i="1"/>
  <c r="W136" i="1"/>
  <c r="X136" i="1"/>
  <c r="AL133" i="1"/>
  <c r="AX136" i="1"/>
  <c r="AZ136" i="1"/>
  <c r="G139" i="1"/>
  <c r="J139" i="1" s="1"/>
  <c r="AT136" i="1"/>
  <c r="AP133" i="1"/>
  <c r="BG133" i="1"/>
  <c r="Y134" i="1"/>
  <c r="AI138" i="1"/>
  <c r="U137" i="1" l="1"/>
  <c r="AF139" i="1"/>
  <c r="AH139" i="1"/>
  <c r="AI139" i="1" s="1"/>
  <c r="X137" i="1"/>
  <c r="W137" i="1"/>
  <c r="U138" i="1" s="1"/>
  <c r="AT137" i="1"/>
  <c r="AU136" i="1"/>
  <c r="AV137" i="1"/>
  <c r="AW136" i="1"/>
  <c r="AJ139" i="1"/>
  <c r="AS133" i="1"/>
  <c r="AR134" i="1"/>
  <c r="AS134" i="1" s="1"/>
  <c r="AQ133" i="1"/>
  <c r="AP134" i="1"/>
  <c r="BA136" i="1"/>
  <c r="AZ137" i="1"/>
  <c r="AO133" i="1"/>
  <c r="AN134" i="1"/>
  <c r="AX137" i="1"/>
  <c r="AY136" i="1"/>
  <c r="S134" i="1"/>
  <c r="T134" i="1"/>
  <c r="Q135" i="1" s="1"/>
  <c r="AD139" i="1"/>
  <c r="AE139" i="1" s="1"/>
  <c r="AM133" i="1"/>
  <c r="AL134" i="1"/>
  <c r="K139" i="1"/>
  <c r="G140" i="1" s="1"/>
  <c r="BD134" i="1"/>
  <c r="AB134" i="1"/>
  <c r="AA134" i="1"/>
  <c r="BB134" i="1"/>
  <c r="BH134" i="1"/>
  <c r="BF134" i="1"/>
  <c r="AG139" i="1"/>
  <c r="AH140" i="1" l="1"/>
  <c r="AF140" i="1"/>
  <c r="AD140" i="1"/>
  <c r="AJ140" i="1"/>
  <c r="AK140" i="1" s="1"/>
  <c r="AY137" i="1"/>
  <c r="AX138" i="1"/>
  <c r="BA137" i="1"/>
  <c r="AZ138" i="1"/>
  <c r="BA138" i="1" s="1"/>
  <c r="AW137" i="1"/>
  <c r="AV138" i="1"/>
  <c r="AR135" i="1"/>
  <c r="AS135" i="1" s="1"/>
  <c r="S135" i="1"/>
  <c r="T135" i="1"/>
  <c r="AO134" i="1"/>
  <c r="AN135" i="1"/>
  <c r="AK139" i="1"/>
  <c r="AQ134" i="1"/>
  <c r="AP135" i="1"/>
  <c r="AU137" i="1"/>
  <c r="AT138" i="1"/>
  <c r="AU138" i="1" s="1"/>
  <c r="X138" i="1"/>
  <c r="W138" i="1"/>
  <c r="U139" i="1" s="1"/>
  <c r="AT139" i="1" s="1"/>
  <c r="AU139" i="1" s="1"/>
  <c r="AM134" i="1"/>
  <c r="AL135" i="1"/>
  <c r="BG134" i="1"/>
  <c r="BI134" i="1"/>
  <c r="BC134" i="1"/>
  <c r="K140" i="1"/>
  <c r="Y135" i="1"/>
  <c r="J140" i="1"/>
  <c r="BE134" i="1"/>
  <c r="AI140" i="1"/>
  <c r="AG140" i="1"/>
  <c r="AE140" i="1"/>
  <c r="Q136" i="1" l="1"/>
  <c r="AR136" i="1" s="1"/>
  <c r="T136" i="1"/>
  <c r="S136" i="1"/>
  <c r="Q137" i="1"/>
  <c r="AO135" i="1"/>
  <c r="AN136" i="1"/>
  <c r="AY138" i="1"/>
  <c r="AX139" i="1"/>
  <c r="AY139" i="1" s="1"/>
  <c r="AZ139" i="1"/>
  <c r="W139" i="1"/>
  <c r="AQ135" i="1"/>
  <c r="AP136" i="1"/>
  <c r="AQ136" i="1" s="1"/>
  <c r="AW138" i="1"/>
  <c r="AV139" i="1"/>
  <c r="AW139" i="1" s="1"/>
  <c r="X139" i="1"/>
  <c r="AM135" i="1"/>
  <c r="AL136" i="1"/>
  <c r="AB135" i="1"/>
  <c r="AA135" i="1"/>
  <c r="Y136" i="1" s="1"/>
  <c r="BB135" i="1"/>
  <c r="BD135" i="1"/>
  <c r="BH135" i="1"/>
  <c r="BF135" i="1"/>
  <c r="G141" i="1"/>
  <c r="BA139" i="1"/>
  <c r="U140" i="1" l="1"/>
  <c r="AZ140" i="1" s="1"/>
  <c r="AO136" i="1"/>
  <c r="AN137" i="1"/>
  <c r="AO137" i="1" s="1"/>
  <c r="AP137" i="1"/>
  <c r="AQ137" i="1" s="1"/>
  <c r="S137" i="1"/>
  <c r="T137" i="1"/>
  <c r="AM136" i="1"/>
  <c r="AL137" i="1"/>
  <c r="AM137" i="1" s="1"/>
  <c r="AS136" i="1"/>
  <c r="AR137" i="1"/>
  <c r="AS137" i="1" s="1"/>
  <c r="AB136" i="1"/>
  <c r="AA136" i="1"/>
  <c r="Y137" i="1" s="1"/>
  <c r="BG135" i="1"/>
  <c r="BF136" i="1"/>
  <c r="BD136" i="1"/>
  <c r="BE135" i="1"/>
  <c r="BC135" i="1"/>
  <c r="BB136" i="1"/>
  <c r="BI135" i="1"/>
  <c r="BH136" i="1"/>
  <c r="AF141" i="1"/>
  <c r="K141" i="1"/>
  <c r="AD141" i="1"/>
  <c r="J141" i="1"/>
  <c r="AH141" i="1"/>
  <c r="AJ141" i="1"/>
  <c r="BA140" i="1"/>
  <c r="X140" i="1"/>
  <c r="W140" i="1"/>
  <c r="AT140" i="1"/>
  <c r="AV140" i="1"/>
  <c r="AX140" i="1"/>
  <c r="Q138" i="1" l="1"/>
  <c r="U141" i="1"/>
  <c r="BD137" i="1"/>
  <c r="BE136" i="1"/>
  <c r="AK141" i="1"/>
  <c r="BI136" i="1"/>
  <c r="BH137" i="1"/>
  <c r="BF137" i="1"/>
  <c r="BG136" i="1"/>
  <c r="AI141" i="1"/>
  <c r="BC136" i="1"/>
  <c r="BB137" i="1"/>
  <c r="AA137" i="1"/>
  <c r="AB137" i="1"/>
  <c r="AG141" i="1"/>
  <c r="AE141" i="1"/>
  <c r="G142" i="1"/>
  <c r="AU140" i="1"/>
  <c r="AT141" i="1"/>
  <c r="X141" i="1"/>
  <c r="W141" i="1"/>
  <c r="AY140" i="1"/>
  <c r="AX141" i="1"/>
  <c r="AZ141" i="1"/>
  <c r="AW140" i="1"/>
  <c r="AV141" i="1"/>
  <c r="S138" i="1" l="1"/>
  <c r="T138" i="1"/>
  <c r="Q139" i="1" s="1"/>
  <c r="AN138" i="1"/>
  <c r="AR138" i="1"/>
  <c r="AP138" i="1"/>
  <c r="U142" i="1"/>
  <c r="AV142" i="1" s="1"/>
  <c r="Y138" i="1"/>
  <c r="AA138" i="1" s="1"/>
  <c r="AL138" i="1"/>
  <c r="K142" i="1"/>
  <c r="J142" i="1"/>
  <c r="G143" i="1" s="1"/>
  <c r="BC137" i="1"/>
  <c r="AJ142" i="1"/>
  <c r="AH142" i="1"/>
  <c r="AI142" i="1" s="1"/>
  <c r="BE137" i="1"/>
  <c r="AD142" i="1"/>
  <c r="AF142" i="1"/>
  <c r="BG137" i="1"/>
  <c r="BI137" i="1"/>
  <c r="AY141" i="1"/>
  <c r="BA141" i="1"/>
  <c r="AU141" i="1"/>
  <c r="AW141" i="1"/>
  <c r="X142" i="1" l="1"/>
  <c r="W142" i="1"/>
  <c r="AZ142" i="1"/>
  <c r="U143" i="1"/>
  <c r="AM138" i="1"/>
  <c r="AL139" i="1"/>
  <c r="AQ138" i="1"/>
  <c r="AP139" i="1"/>
  <c r="AX142" i="1"/>
  <c r="BD138" i="1"/>
  <c r="BE138" i="1" s="1"/>
  <c r="AS138" i="1"/>
  <c r="AR139" i="1"/>
  <c r="BF138" i="1"/>
  <c r="BG138" i="1" s="1"/>
  <c r="AO138" i="1"/>
  <c r="AN139" i="1"/>
  <c r="AT142" i="1"/>
  <c r="AT143" i="1" s="1"/>
  <c r="AB138" i="1"/>
  <c r="Y139" i="1" s="1"/>
  <c r="S139" i="1"/>
  <c r="T139" i="1"/>
  <c r="BB138" i="1"/>
  <c r="BC138" i="1" s="1"/>
  <c r="BH138" i="1"/>
  <c r="AH143" i="1"/>
  <c r="K143" i="1"/>
  <c r="J143" i="1"/>
  <c r="AE142" i="1"/>
  <c r="AD143" i="1"/>
  <c r="AG142" i="1"/>
  <c r="AF143" i="1"/>
  <c r="BI138" i="1"/>
  <c r="AK142" i="1"/>
  <c r="AJ143" i="1"/>
  <c r="X143" i="1"/>
  <c r="W143" i="1"/>
  <c r="BA142" i="1"/>
  <c r="AZ143" i="1"/>
  <c r="AW142" i="1"/>
  <c r="AV143" i="1"/>
  <c r="AY142" i="1"/>
  <c r="AX143" i="1"/>
  <c r="AU142" i="1" l="1"/>
  <c r="U144" i="1"/>
  <c r="Q140" i="1"/>
  <c r="AR140" i="1" s="1"/>
  <c r="BF139" i="1"/>
  <c r="BH139" i="1"/>
  <c r="AA139" i="1"/>
  <c r="AB139" i="1"/>
  <c r="BB139" i="1"/>
  <c r="BC139" i="1" s="1"/>
  <c r="AS139" i="1"/>
  <c r="T140" i="1"/>
  <c r="G144" i="1"/>
  <c r="K144" i="1" s="1"/>
  <c r="AO139" i="1"/>
  <c r="AN140" i="1"/>
  <c r="AO140" i="1" s="1"/>
  <c r="AQ139" i="1"/>
  <c r="AP140" i="1"/>
  <c r="AQ140" i="1" s="1"/>
  <c r="BD139" i="1"/>
  <c r="BE139" i="1" s="1"/>
  <c r="AM139" i="1"/>
  <c r="AL140" i="1"/>
  <c r="AE143" i="1"/>
  <c r="AD144" i="1"/>
  <c r="BI139" i="1"/>
  <c r="BG139" i="1"/>
  <c r="AG143" i="1"/>
  <c r="AK143" i="1"/>
  <c r="AI143" i="1"/>
  <c r="AH144" i="1"/>
  <c r="AY143" i="1"/>
  <c r="AX144" i="1"/>
  <c r="AW143" i="1"/>
  <c r="AV144" i="1"/>
  <c r="BA143" i="1"/>
  <c r="AZ144" i="1"/>
  <c r="AU143" i="1"/>
  <c r="AT144" i="1"/>
  <c r="X144" i="1"/>
  <c r="W144" i="1"/>
  <c r="AJ144" i="1" l="1"/>
  <c r="S140" i="1"/>
  <c r="J144" i="1"/>
  <c r="Q141" i="1"/>
  <c r="AR141" i="1" s="1"/>
  <c r="AS141" i="1" s="1"/>
  <c r="AF144" i="1"/>
  <c r="S141" i="1"/>
  <c r="Q142" i="1" s="1"/>
  <c r="T141" i="1"/>
  <c r="AS140" i="1"/>
  <c r="Y140" i="1"/>
  <c r="AP141" i="1"/>
  <c r="AQ141" i="1" s="1"/>
  <c r="AM140" i="1"/>
  <c r="AL141" i="1"/>
  <c r="AM141" i="1" s="1"/>
  <c r="AN141" i="1"/>
  <c r="AO141" i="1" s="1"/>
  <c r="AK144" i="1"/>
  <c r="AI144" i="1"/>
  <c r="U145" i="1"/>
  <c r="AV145" i="1" s="1"/>
  <c r="G145" i="1"/>
  <c r="AG144" i="1"/>
  <c r="AE144" i="1"/>
  <c r="AU144" i="1"/>
  <c r="BA144" i="1"/>
  <c r="AW144" i="1"/>
  <c r="AY144" i="1"/>
  <c r="T142" i="1" l="1"/>
  <c r="S142" i="1"/>
  <c r="AN142" i="1"/>
  <c r="AO142" i="1" s="1"/>
  <c r="AL142" i="1"/>
  <c r="AM142" i="1" s="1"/>
  <c r="AZ145" i="1"/>
  <c r="BA145" i="1" s="1"/>
  <c r="AR142" i="1"/>
  <c r="AS142" i="1" s="1"/>
  <c r="AB140" i="1"/>
  <c r="AA140" i="1"/>
  <c r="BH140" i="1"/>
  <c r="BF140" i="1"/>
  <c r="AT145" i="1"/>
  <c r="BD140" i="1"/>
  <c r="W145" i="1"/>
  <c r="X145" i="1"/>
  <c r="AX145" i="1"/>
  <c r="AY145" i="1" s="1"/>
  <c r="AP142" i="1"/>
  <c r="AQ142" i="1" s="1"/>
  <c r="BB140" i="1"/>
  <c r="K145" i="1"/>
  <c r="J145" i="1"/>
  <c r="G146" i="1" s="1"/>
  <c r="AJ145" i="1"/>
  <c r="AD145" i="1"/>
  <c r="AF145" i="1"/>
  <c r="AH145" i="1"/>
  <c r="AW145" i="1"/>
  <c r="Q143" i="1"/>
  <c r="AU145" i="1"/>
  <c r="Y141" i="1" l="1"/>
  <c r="AR143" i="1"/>
  <c r="AS143" i="1" s="1"/>
  <c r="AN143" i="1"/>
  <c r="AL143" i="1"/>
  <c r="AM143" i="1" s="1"/>
  <c r="U146" i="1"/>
  <c r="BD141" i="1"/>
  <c r="BE140" i="1"/>
  <c r="BG140" i="1"/>
  <c r="BF141" i="1"/>
  <c r="BC140" i="1"/>
  <c r="BB141" i="1"/>
  <c r="BI140" i="1"/>
  <c r="BH141" i="1"/>
  <c r="AB141" i="1"/>
  <c r="AA141" i="1"/>
  <c r="Y142" i="1" s="1"/>
  <c r="AF146" i="1"/>
  <c r="AG145" i="1"/>
  <c r="AE145" i="1"/>
  <c r="AD146" i="1"/>
  <c r="T143" i="1"/>
  <c r="AH146" i="1"/>
  <c r="AI145" i="1"/>
  <c r="AK145" i="1"/>
  <c r="AJ146" i="1"/>
  <c r="K146" i="1"/>
  <c r="J146" i="1"/>
  <c r="S143" i="1"/>
  <c r="Q144" i="1" s="1"/>
  <c r="S144" i="1" s="1"/>
  <c r="AO143" i="1"/>
  <c r="AP143" i="1"/>
  <c r="AQ143" i="1" s="1"/>
  <c r="G147" i="1" l="1"/>
  <c r="BC141" i="1"/>
  <c r="BB142" i="1"/>
  <c r="BC142" i="1" s="1"/>
  <c r="BG141" i="1"/>
  <c r="BF142" i="1"/>
  <c r="AB142" i="1"/>
  <c r="AA142" i="1"/>
  <c r="Y143" i="1" s="1"/>
  <c r="BE141" i="1"/>
  <c r="BD142" i="1"/>
  <c r="BI141" i="1"/>
  <c r="BH142" i="1"/>
  <c r="AZ146" i="1"/>
  <c r="BA146" i="1" s="1"/>
  <c r="X146" i="1"/>
  <c r="W146" i="1"/>
  <c r="U147" i="1" s="1"/>
  <c r="AZ147" i="1" s="1"/>
  <c r="BA147" i="1" s="1"/>
  <c r="AT146" i="1"/>
  <c r="AX146" i="1"/>
  <c r="AV146" i="1"/>
  <c r="J147" i="1"/>
  <c r="K147" i="1"/>
  <c r="AN144" i="1"/>
  <c r="AO144" i="1" s="1"/>
  <c r="AI146" i="1"/>
  <c r="AH147" i="1"/>
  <c r="AE146" i="1"/>
  <c r="AD147" i="1"/>
  <c r="AL144" i="1"/>
  <c r="AM144" i="1" s="1"/>
  <c r="AK146" i="1"/>
  <c r="AJ147" i="1"/>
  <c r="AR144" i="1"/>
  <c r="T144" i="1"/>
  <c r="Q145" i="1" s="1"/>
  <c r="AF147" i="1"/>
  <c r="AG146" i="1"/>
  <c r="AP144" i="1"/>
  <c r="AX147" i="1" l="1"/>
  <c r="AY147" i="1" s="1"/>
  <c r="AY146" i="1"/>
  <c r="BB143" i="1"/>
  <c r="AA143" i="1"/>
  <c r="AB143" i="1"/>
  <c r="Y144" i="1" s="1"/>
  <c r="BF143" i="1"/>
  <c r="BG142" i="1"/>
  <c r="BI142" i="1"/>
  <c r="BH143" i="1"/>
  <c r="AT147" i="1"/>
  <c r="AU147" i="1" s="1"/>
  <c r="AU146" i="1"/>
  <c r="X147" i="1"/>
  <c r="W147" i="1"/>
  <c r="U148" i="1" s="1"/>
  <c r="AW146" i="1"/>
  <c r="AV147" i="1"/>
  <c r="AW147" i="1" s="1"/>
  <c r="BE142" i="1"/>
  <c r="BD143" i="1"/>
  <c r="T145" i="1"/>
  <c r="S145" i="1"/>
  <c r="Q146" i="1" s="1"/>
  <c r="AL146" i="1" s="1"/>
  <c r="AM146" i="1" s="1"/>
  <c r="AE147" i="1"/>
  <c r="AI147" i="1"/>
  <c r="AP145" i="1"/>
  <c r="AQ145" i="1" s="1"/>
  <c r="AR145" i="1"/>
  <c r="AS145" i="1" s="1"/>
  <c r="AS144" i="1"/>
  <c r="AL145" i="1"/>
  <c r="AM145" i="1" s="1"/>
  <c r="AK147" i="1"/>
  <c r="AN145" i="1"/>
  <c r="AO145" i="1" s="1"/>
  <c r="AQ144" i="1"/>
  <c r="AG147" i="1"/>
  <c r="G148" i="1"/>
  <c r="AH148" i="1" s="1"/>
  <c r="AR146" i="1" l="1"/>
  <c r="AS146" i="1" s="1"/>
  <c r="S146" i="1"/>
  <c r="T146" i="1"/>
  <c r="BG143" i="1"/>
  <c r="BF144" i="1"/>
  <c r="AA144" i="1"/>
  <c r="AB144" i="1"/>
  <c r="Y145" i="1" s="1"/>
  <c r="AP146" i="1"/>
  <c r="AQ146" i="1" s="1"/>
  <c r="BC143" i="1"/>
  <c r="BB144" i="1"/>
  <c r="BE143" i="1"/>
  <c r="BD144" i="1"/>
  <c r="BI143" i="1"/>
  <c r="BH144" i="1"/>
  <c r="AI148" i="1"/>
  <c r="AJ148" i="1"/>
  <c r="J148" i="1"/>
  <c r="K148" i="1"/>
  <c r="AD148" i="1"/>
  <c r="AE148" i="1" s="1"/>
  <c r="AF148" i="1"/>
  <c r="AN146" i="1"/>
  <c r="AO146" i="1" s="1"/>
  <c r="Q147" i="1"/>
  <c r="AN147" i="1" s="1"/>
  <c r="AO147" i="1" s="1"/>
  <c r="X148" i="1"/>
  <c r="W148" i="1"/>
  <c r="AZ148" i="1"/>
  <c r="AV148" i="1"/>
  <c r="AT148" i="1"/>
  <c r="AX148" i="1"/>
  <c r="AL147" i="1" l="1"/>
  <c r="AM147" i="1" s="1"/>
  <c r="S147" i="1"/>
  <c r="AP147" i="1"/>
  <c r="AQ147" i="1" s="1"/>
  <c r="G149" i="1"/>
  <c r="AD149" i="1" s="1"/>
  <c r="AE149" i="1" s="1"/>
  <c r="BB145" i="1"/>
  <c r="BC144" i="1"/>
  <c r="AA145" i="1"/>
  <c r="AB145" i="1"/>
  <c r="T147" i="1"/>
  <c r="Q148" i="1" s="1"/>
  <c r="AN148" i="1" s="1"/>
  <c r="BI144" i="1"/>
  <c r="BH145" i="1"/>
  <c r="BG144" i="1"/>
  <c r="BF145" i="1"/>
  <c r="BG145" i="1" s="1"/>
  <c r="AR147" i="1"/>
  <c r="AS147" i="1" s="1"/>
  <c r="U149" i="1"/>
  <c r="AX149" i="1" s="1"/>
  <c r="BD145" i="1"/>
  <c r="BE144" i="1"/>
  <c r="AG148" i="1"/>
  <c r="AF149" i="1"/>
  <c r="AJ149" i="1"/>
  <c r="AK148" i="1"/>
  <c r="AH149" i="1"/>
  <c r="AY148" i="1"/>
  <c r="AW148" i="1"/>
  <c r="AU148" i="1"/>
  <c r="BA148" i="1"/>
  <c r="K149" i="1" l="1"/>
  <c r="Y146" i="1"/>
  <c r="AT149" i="1"/>
  <c r="AU149" i="1" s="1"/>
  <c r="AV149" i="1"/>
  <c r="J149" i="1"/>
  <c r="G150" i="1"/>
  <c r="AJ150" i="1" s="1"/>
  <c r="W149" i="1"/>
  <c r="AZ149" i="1"/>
  <c r="BA149" i="1" s="1"/>
  <c r="X149" i="1"/>
  <c r="BF146" i="1"/>
  <c r="BG146" i="1" s="1"/>
  <c r="AA146" i="1"/>
  <c r="AB146" i="1"/>
  <c r="BI145" i="1"/>
  <c r="BH146" i="1"/>
  <c r="BI146" i="1" s="1"/>
  <c r="BE145" i="1"/>
  <c r="BD146" i="1"/>
  <c r="BE146" i="1" s="1"/>
  <c r="BC145" i="1"/>
  <c r="BB146" i="1"/>
  <c r="BC146" i="1" s="1"/>
  <c r="AK149" i="1"/>
  <c r="AG149" i="1"/>
  <c r="AD150" i="1"/>
  <c r="K150" i="1"/>
  <c r="J150" i="1"/>
  <c r="AI149" i="1"/>
  <c r="AW149" i="1"/>
  <c r="AY149" i="1"/>
  <c r="AP148" i="1"/>
  <c r="AQ148" i="1" s="1"/>
  <c r="S148" i="1"/>
  <c r="T148" i="1"/>
  <c r="AL148" i="1"/>
  <c r="AM148" i="1" s="1"/>
  <c r="AR148" i="1"/>
  <c r="AS148" i="1" s="1"/>
  <c r="AO148" i="1"/>
  <c r="AF150" i="1" l="1"/>
  <c r="Y147" i="1"/>
  <c r="BD147" i="1" s="1"/>
  <c r="BE147" i="1" s="1"/>
  <c r="AH150" i="1"/>
  <c r="BH147" i="1"/>
  <c r="BI147" i="1" s="1"/>
  <c r="AB147" i="1"/>
  <c r="BF147" i="1"/>
  <c r="U150" i="1"/>
  <c r="BB147" i="1"/>
  <c r="BC147" i="1" s="1"/>
  <c r="AA147" i="1"/>
  <c r="G151" i="1"/>
  <c r="AF151" i="1" s="1"/>
  <c r="AE150" i="1"/>
  <c r="AG150" i="1"/>
  <c r="AK150" i="1"/>
  <c r="AI150" i="1"/>
  <c r="BG147" i="1"/>
  <c r="Q149" i="1"/>
  <c r="Y148" i="1" l="1"/>
  <c r="BH148" i="1" s="1"/>
  <c r="BI148" i="1" s="1"/>
  <c r="AA148" i="1"/>
  <c r="BF148" i="1"/>
  <c r="BG148" i="1" s="1"/>
  <c r="BB148" i="1"/>
  <c r="BC148" i="1" s="1"/>
  <c r="AJ151" i="1"/>
  <c r="X150" i="1"/>
  <c r="AX150" i="1"/>
  <c r="AY150" i="1" s="1"/>
  <c r="AV150" i="1"/>
  <c r="AW150" i="1" s="1"/>
  <c r="W150" i="1"/>
  <c r="AZ150" i="1"/>
  <c r="BA150" i="1" s="1"/>
  <c r="AT150" i="1"/>
  <c r="AU150" i="1" s="1"/>
  <c r="AD151" i="1"/>
  <c r="AE151" i="1" s="1"/>
  <c r="AH151" i="1"/>
  <c r="AI151" i="1" s="1"/>
  <c r="J151" i="1"/>
  <c r="K151" i="1"/>
  <c r="G152" i="1" s="1"/>
  <c r="AB148" i="1"/>
  <c r="Y149" i="1" s="1"/>
  <c r="BD148" i="1"/>
  <c r="BE148" i="1" s="1"/>
  <c r="AG151" i="1"/>
  <c r="AK151" i="1"/>
  <c r="AP149" i="1"/>
  <c r="T149" i="1"/>
  <c r="AL149" i="1"/>
  <c r="AM149" i="1" s="1"/>
  <c r="S149" i="1"/>
  <c r="AN149" i="1"/>
  <c r="AO149" i="1" s="1"/>
  <c r="AR149" i="1"/>
  <c r="BF149" i="1" l="1"/>
  <c r="BB149" i="1"/>
  <c r="BC149" i="1" s="1"/>
  <c r="AA149" i="1"/>
  <c r="BD149" i="1"/>
  <c r="BE149" i="1" s="1"/>
  <c r="AB149" i="1"/>
  <c r="U151" i="1"/>
  <c r="AD152" i="1"/>
  <c r="AE152" i="1" s="1"/>
  <c r="AH152" i="1"/>
  <c r="AI152" i="1" s="1"/>
  <c r="AJ152" i="1"/>
  <c r="AK152" i="1" s="1"/>
  <c r="K152" i="1"/>
  <c r="AF152" i="1"/>
  <c r="J152" i="1"/>
  <c r="G153" i="1" s="1"/>
  <c r="J153" i="1" s="1"/>
  <c r="BH149" i="1"/>
  <c r="BI149" i="1" s="1"/>
  <c r="BG149" i="1"/>
  <c r="AQ149" i="1"/>
  <c r="AS149" i="1"/>
  <c r="Q150" i="1"/>
  <c r="AP150" i="1" s="1"/>
  <c r="AQ150" i="1" s="1"/>
  <c r="Y150" i="1" l="1"/>
  <c r="BD150" i="1"/>
  <c r="BE150" i="1" s="1"/>
  <c r="BB150" i="1"/>
  <c r="AB150" i="1"/>
  <c r="BF150" i="1"/>
  <c r="BG150" i="1" s="1"/>
  <c r="AA150" i="1"/>
  <c r="Y151" i="1" s="1"/>
  <c r="AB151" i="1" s="1"/>
  <c r="AV151" i="1"/>
  <c r="X151" i="1"/>
  <c r="W151" i="1"/>
  <c r="AZ151" i="1"/>
  <c r="AT151" i="1"/>
  <c r="AX151" i="1"/>
  <c r="AF153" i="1"/>
  <c r="AD153" i="1"/>
  <c r="AE153" i="1" s="1"/>
  <c r="AG152" i="1"/>
  <c r="AJ153" i="1"/>
  <c r="AK153" i="1" s="1"/>
  <c r="AH153" i="1"/>
  <c r="BH150" i="1"/>
  <c r="BI150" i="1" s="1"/>
  <c r="K153" i="1"/>
  <c r="G154" i="1" s="1"/>
  <c r="AI153" i="1"/>
  <c r="AG153" i="1"/>
  <c r="AL150" i="1"/>
  <c r="AM150" i="1" s="1"/>
  <c r="BC150" i="1"/>
  <c r="AR150" i="1"/>
  <c r="AS150" i="1" s="1"/>
  <c r="AN150" i="1"/>
  <c r="S150" i="1"/>
  <c r="T150" i="1"/>
  <c r="U152" i="1" l="1"/>
  <c r="X152" i="1" s="1"/>
  <c r="AA151" i="1"/>
  <c r="AW151" i="1"/>
  <c r="AV152" i="1"/>
  <c r="BD151" i="1"/>
  <c r="BE151" i="1" s="1"/>
  <c r="BH151" i="1"/>
  <c r="BI151" i="1" s="1"/>
  <c r="BF151" i="1"/>
  <c r="BG151" i="1" s="1"/>
  <c r="BB151" i="1"/>
  <c r="AY151" i="1"/>
  <c r="AX152" i="1"/>
  <c r="AU151" i="1"/>
  <c r="AT152" i="1"/>
  <c r="AZ152" i="1"/>
  <c r="BA151" i="1"/>
  <c r="AD154" i="1"/>
  <c r="AE154" i="1" s="1"/>
  <c r="J154" i="1"/>
  <c r="K154" i="1"/>
  <c r="G155" i="1" s="1"/>
  <c r="AF154" i="1"/>
  <c r="AG154" i="1" s="1"/>
  <c r="AJ154" i="1"/>
  <c r="AK154" i="1" s="1"/>
  <c r="AH154" i="1"/>
  <c r="AI154" i="1" s="1"/>
  <c r="Y152" i="1"/>
  <c r="AB152" i="1" s="1"/>
  <c r="BC151" i="1"/>
  <c r="Q151" i="1"/>
  <c r="S151" i="1" s="1"/>
  <c r="AO150" i="1"/>
  <c r="W152" i="1" l="1"/>
  <c r="U153" i="1" s="1"/>
  <c r="AZ153" i="1" s="1"/>
  <c r="BA153" i="1" s="1"/>
  <c r="BA152" i="1"/>
  <c r="AT153" i="1"/>
  <c r="AU153" i="1" s="1"/>
  <c r="AU152" i="1"/>
  <c r="AW152" i="1"/>
  <c r="AV153" i="1"/>
  <c r="AW153" i="1" s="1"/>
  <c r="AY152" i="1"/>
  <c r="AX153" i="1"/>
  <c r="AY153" i="1" s="1"/>
  <c r="W153" i="1"/>
  <c r="X153" i="1"/>
  <c r="BF152" i="1"/>
  <c r="BH152" i="1"/>
  <c r="BB152" i="1"/>
  <c r="BC152" i="1" s="1"/>
  <c r="AA152" i="1"/>
  <c r="Y153" i="1" s="1"/>
  <c r="AA153" i="1" s="1"/>
  <c r="AF155" i="1"/>
  <c r="AG155" i="1" s="1"/>
  <c r="BD152" i="1"/>
  <c r="BE152" i="1" s="1"/>
  <c r="AD155" i="1"/>
  <c r="AJ155" i="1"/>
  <c r="AH155" i="1"/>
  <c r="K155" i="1"/>
  <c r="J155" i="1"/>
  <c r="G156" i="1" s="1"/>
  <c r="BG152" i="1"/>
  <c r="AP151" i="1"/>
  <c r="AQ151" i="1" s="1"/>
  <c r="AL151" i="1"/>
  <c r="AM151" i="1" s="1"/>
  <c r="AR151" i="1"/>
  <c r="AS151" i="1" s="1"/>
  <c r="AN151" i="1"/>
  <c r="AO151" i="1" s="1"/>
  <c r="T151" i="1"/>
  <c r="Q152" i="1" s="1"/>
  <c r="BI152" i="1"/>
  <c r="U154" i="1" l="1"/>
  <c r="BH153" i="1"/>
  <c r="BB153" i="1"/>
  <c r="BC153" i="1" s="1"/>
  <c r="AB153" i="1"/>
  <c r="Y154" i="1" s="1"/>
  <c r="BD153" i="1"/>
  <c r="BE153" i="1" s="1"/>
  <c r="BF153" i="1"/>
  <c r="BF154" i="1" s="1"/>
  <c r="J156" i="1"/>
  <c r="AF156" i="1"/>
  <c r="K156" i="1"/>
  <c r="AI155" i="1"/>
  <c r="AH156" i="1"/>
  <c r="AK155" i="1"/>
  <c r="AJ156" i="1"/>
  <c r="AD156" i="1"/>
  <c r="AE155" i="1"/>
  <c r="AP152" i="1"/>
  <c r="AQ152" i="1" s="1"/>
  <c r="S152" i="1"/>
  <c r="AL152" i="1"/>
  <c r="AM152" i="1" s="1"/>
  <c r="T152" i="1"/>
  <c r="AR152" i="1"/>
  <c r="AS152" i="1" s="1"/>
  <c r="AN152" i="1"/>
  <c r="AO152" i="1" s="1"/>
  <c r="BI153" i="1"/>
  <c r="X154" i="1" l="1"/>
  <c r="W154" i="1"/>
  <c r="U155" i="1" s="1"/>
  <c r="AZ154" i="1"/>
  <c r="AV154" i="1"/>
  <c r="AT154" i="1"/>
  <c r="AX154" i="1"/>
  <c r="BB154" i="1"/>
  <c r="BC154" i="1" s="1"/>
  <c r="BH154" i="1"/>
  <c r="AB154" i="1"/>
  <c r="AA154" i="1"/>
  <c r="Y155" i="1" s="1"/>
  <c r="AA155" i="1" s="1"/>
  <c r="BD154" i="1"/>
  <c r="BE154" i="1" s="1"/>
  <c r="BG153" i="1"/>
  <c r="AK156" i="1"/>
  <c r="AI156" i="1"/>
  <c r="AE156" i="1"/>
  <c r="AG156" i="1"/>
  <c r="G157" i="1"/>
  <c r="AH157" i="1" s="1"/>
  <c r="Q153" i="1"/>
  <c r="AN153" i="1" s="1"/>
  <c r="BI154" i="1"/>
  <c r="BG154" i="1"/>
  <c r="BF155" i="1"/>
  <c r="AB155" i="1"/>
  <c r="BD155" i="1"/>
  <c r="AY154" i="1" l="1"/>
  <c r="AX155" i="1"/>
  <c r="AY155" i="1" s="1"/>
  <c r="AU154" i="1"/>
  <c r="AT155" i="1"/>
  <c r="AU155" i="1" s="1"/>
  <c r="AW154" i="1"/>
  <c r="AV155" i="1"/>
  <c r="AW155" i="1" s="1"/>
  <c r="BB155" i="1"/>
  <c r="BC155" i="1" s="1"/>
  <c r="BA154" i="1"/>
  <c r="AZ155" i="1"/>
  <c r="BA155" i="1" s="1"/>
  <c r="W155" i="1"/>
  <c r="X155" i="1"/>
  <c r="BH155" i="1"/>
  <c r="BI155" i="1" s="1"/>
  <c r="AF157" i="1"/>
  <c r="AG157" i="1" s="1"/>
  <c r="AD157" i="1"/>
  <c r="AE157" i="1" s="1"/>
  <c r="AI157" i="1"/>
  <c r="AP153" i="1"/>
  <c r="AQ153" i="1" s="1"/>
  <c r="J157" i="1"/>
  <c r="K157" i="1"/>
  <c r="AJ157" i="1"/>
  <c r="AL153" i="1"/>
  <c r="AM153" i="1" s="1"/>
  <c r="S153" i="1"/>
  <c r="Y156" i="1"/>
  <c r="BF156" i="1" s="1"/>
  <c r="AR153" i="1"/>
  <c r="AS153" i="1" s="1"/>
  <c r="T153" i="1"/>
  <c r="BG155" i="1"/>
  <c r="BE155" i="1"/>
  <c r="AO153" i="1"/>
  <c r="G158" i="1" l="1"/>
  <c r="AH158" i="1" s="1"/>
  <c r="U156" i="1"/>
  <c r="AV156" i="1" s="1"/>
  <c r="AW156" i="1" s="1"/>
  <c r="AI158" i="1"/>
  <c r="AF158" i="1"/>
  <c r="AK157" i="1"/>
  <c r="AJ158" i="1"/>
  <c r="J158" i="1"/>
  <c r="G159" i="1" s="1"/>
  <c r="K158" i="1"/>
  <c r="AD158" i="1"/>
  <c r="BD156" i="1"/>
  <c r="BE156" i="1" s="1"/>
  <c r="Q154" i="1"/>
  <c r="AN154" i="1" s="1"/>
  <c r="BH156" i="1"/>
  <c r="BI156" i="1" s="1"/>
  <c r="AB156" i="1"/>
  <c r="AA156" i="1"/>
  <c r="BB156" i="1"/>
  <c r="BC156" i="1" s="1"/>
  <c r="BG156" i="1"/>
  <c r="Y157" i="1" l="1"/>
  <c r="W156" i="1"/>
  <c r="AX156" i="1"/>
  <c r="AZ156" i="1"/>
  <c r="X156" i="1"/>
  <c r="U157" i="1" s="1"/>
  <c r="AT156" i="1"/>
  <c r="J159" i="1"/>
  <c r="K159" i="1"/>
  <c r="AK158" i="1"/>
  <c r="AJ159" i="1"/>
  <c r="AG158" i="1"/>
  <c r="AF159" i="1"/>
  <c r="AH159" i="1"/>
  <c r="AE158" i="1"/>
  <c r="AD159" i="1"/>
  <c r="AO154" i="1"/>
  <c r="S154" i="1"/>
  <c r="AL154" i="1"/>
  <c r="BD157" i="1"/>
  <c r="BE157" i="1" s="1"/>
  <c r="T154" i="1"/>
  <c r="Q155" i="1" s="1"/>
  <c r="AN155" i="1" s="1"/>
  <c r="AO155" i="1" s="1"/>
  <c r="AR154" i="1"/>
  <c r="AS154" i="1" s="1"/>
  <c r="AP154" i="1"/>
  <c r="BH157" i="1"/>
  <c r="BI157" i="1" s="1"/>
  <c r="BF157" i="1"/>
  <c r="BG157" i="1" s="1"/>
  <c r="AA157" i="1"/>
  <c r="AB157" i="1"/>
  <c r="BB157" i="1"/>
  <c r="BC157" i="1" s="1"/>
  <c r="G160" i="1" l="1"/>
  <c r="AU156" i="1"/>
  <c r="AT157" i="1"/>
  <c r="W157" i="1"/>
  <c r="X157" i="1"/>
  <c r="U158" i="1" s="1"/>
  <c r="BA156" i="1"/>
  <c r="AZ157" i="1"/>
  <c r="AY156" i="1"/>
  <c r="AX157" i="1"/>
  <c r="AV157" i="1"/>
  <c r="AI159" i="1"/>
  <c r="AH160" i="1"/>
  <c r="AG159" i="1"/>
  <c r="AF160" i="1"/>
  <c r="AJ160" i="1"/>
  <c r="AK159" i="1"/>
  <c r="J160" i="1"/>
  <c r="K160" i="1"/>
  <c r="AE159" i="1"/>
  <c r="AD160" i="1"/>
  <c r="AM154" i="1"/>
  <c r="AL155" i="1"/>
  <c r="AM155" i="1" s="1"/>
  <c r="AQ154" i="1"/>
  <c r="AP155" i="1"/>
  <c r="AQ155" i="1" s="1"/>
  <c r="Y158" i="1"/>
  <c r="BF158" i="1" s="1"/>
  <c r="BG158" i="1" s="1"/>
  <c r="AR155" i="1"/>
  <c r="AS155" i="1" s="1"/>
  <c r="T155" i="1"/>
  <c r="S155" i="1"/>
  <c r="Q156" i="1" s="1"/>
  <c r="AN156" i="1" s="1"/>
  <c r="BA157" i="1" l="1"/>
  <c r="AZ158" i="1"/>
  <c r="X158" i="1"/>
  <c r="W158" i="1"/>
  <c r="U159" i="1" s="1"/>
  <c r="AU157" i="1"/>
  <c r="AT158" i="1"/>
  <c r="G161" i="1"/>
  <c r="AF161" i="1" s="1"/>
  <c r="AW157" i="1"/>
  <c r="AV158" i="1"/>
  <c r="AX158" i="1"/>
  <c r="AY157" i="1"/>
  <c r="AK160" i="1"/>
  <c r="AE160" i="1"/>
  <c r="AG160" i="1"/>
  <c r="AP156" i="1"/>
  <c r="AQ156" i="1" s="1"/>
  <c r="AI160" i="1"/>
  <c r="BH158" i="1"/>
  <c r="BI158" i="1" s="1"/>
  <c r="AR156" i="1"/>
  <c r="T156" i="1"/>
  <c r="S156" i="1"/>
  <c r="AO156" i="1"/>
  <c r="BB158" i="1"/>
  <c r="BC158" i="1" s="1"/>
  <c r="AA158" i="1"/>
  <c r="AL156" i="1"/>
  <c r="AB158" i="1"/>
  <c r="BD158" i="1"/>
  <c r="BE158" i="1" s="1"/>
  <c r="Y159" i="1" l="1"/>
  <c r="J161" i="1"/>
  <c r="AD161" i="1"/>
  <c r="K161" i="1"/>
  <c r="G162" i="1" s="1"/>
  <c r="AU158" i="1"/>
  <c r="AT159" i="1"/>
  <c r="AJ161" i="1"/>
  <c r="AK161" i="1" s="1"/>
  <c r="X159" i="1"/>
  <c r="W159" i="1"/>
  <c r="AH161" i="1"/>
  <c r="AX159" i="1"/>
  <c r="AY158" i="1"/>
  <c r="AZ159" i="1"/>
  <c r="BA158" i="1"/>
  <c r="AV159" i="1"/>
  <c r="AW158" i="1"/>
  <c r="AI161" i="1"/>
  <c r="AG161" i="1"/>
  <c r="AE161" i="1"/>
  <c r="Q157" i="1"/>
  <c r="AL157" i="1" s="1"/>
  <c r="AM157" i="1" s="1"/>
  <c r="AM156" i="1"/>
  <c r="AS156" i="1"/>
  <c r="BD159" i="1"/>
  <c r="BE159" i="1" s="1"/>
  <c r="BF159" i="1"/>
  <c r="BB159" i="1"/>
  <c r="BH159" i="1"/>
  <c r="AB159" i="1"/>
  <c r="AA159" i="1"/>
  <c r="U160" i="1" l="1"/>
  <c r="K162" i="1"/>
  <c r="AD162" i="1"/>
  <c r="J162" i="1"/>
  <c r="AH162" i="1"/>
  <c r="Y160" i="1"/>
  <c r="BH160" i="1" s="1"/>
  <c r="W160" i="1"/>
  <c r="U161" i="1" s="1"/>
  <c r="X161" i="1" s="1"/>
  <c r="X160" i="1"/>
  <c r="AW159" i="1"/>
  <c r="AV160" i="1"/>
  <c r="AW160" i="1" s="1"/>
  <c r="BA159" i="1"/>
  <c r="AZ160" i="1"/>
  <c r="AU159" i="1"/>
  <c r="AT160" i="1"/>
  <c r="AJ162" i="1"/>
  <c r="AK162" i="1" s="1"/>
  <c r="AF162" i="1"/>
  <c r="AG162" i="1" s="1"/>
  <c r="AY159" i="1"/>
  <c r="AX160" i="1"/>
  <c r="AY160" i="1" s="1"/>
  <c r="AE162" i="1"/>
  <c r="AR157" i="1"/>
  <c r="AS157" i="1" s="1"/>
  <c r="G163" i="1"/>
  <c r="AI162" i="1"/>
  <c r="S157" i="1"/>
  <c r="Q158" i="1" s="1"/>
  <c r="T157" i="1"/>
  <c r="AN157" i="1"/>
  <c r="AP157" i="1"/>
  <c r="AQ157" i="1" s="1"/>
  <c r="AB160" i="1"/>
  <c r="BD160" i="1"/>
  <c r="BI159" i="1"/>
  <c r="BC159" i="1"/>
  <c r="BG159" i="1"/>
  <c r="BF160" i="1"/>
  <c r="AA160" i="1" l="1"/>
  <c r="BB160" i="1"/>
  <c r="AX161" i="1"/>
  <c r="AY161" i="1" s="1"/>
  <c r="AV161" i="1"/>
  <c r="W161" i="1"/>
  <c r="U162" i="1" s="1"/>
  <c r="AJ163" i="1"/>
  <c r="AU160" i="1"/>
  <c r="AT161" i="1"/>
  <c r="AU161" i="1" s="1"/>
  <c r="BA160" i="1"/>
  <c r="AZ161" i="1"/>
  <c r="BA161" i="1" s="1"/>
  <c r="AH163" i="1"/>
  <c r="AI163" i="1" s="1"/>
  <c r="AD163" i="1"/>
  <c r="AE163" i="1" s="1"/>
  <c r="AF163" i="1"/>
  <c r="AG163" i="1" s="1"/>
  <c r="AK163" i="1"/>
  <c r="AW161" i="1"/>
  <c r="J163" i="1"/>
  <c r="K163" i="1"/>
  <c r="AP158" i="1"/>
  <c r="S158" i="1"/>
  <c r="AL158" i="1"/>
  <c r="AR158" i="1"/>
  <c r="T158" i="1"/>
  <c r="AO157" i="1"/>
  <c r="AN158" i="1"/>
  <c r="AO158" i="1" s="1"/>
  <c r="BI160" i="1"/>
  <c r="BE160" i="1"/>
  <c r="BC160" i="1"/>
  <c r="BG160" i="1"/>
  <c r="Y161" i="1"/>
  <c r="BB161" i="1" s="1"/>
  <c r="AZ162" i="1" l="1"/>
  <c r="BA162" i="1" s="1"/>
  <c r="AT162" i="1"/>
  <c r="AU162" i="1" s="1"/>
  <c r="AV162" i="1"/>
  <c r="AW162" i="1" s="1"/>
  <c r="W162" i="1"/>
  <c r="X162" i="1"/>
  <c r="AX162" i="1"/>
  <c r="AY162" i="1" s="1"/>
  <c r="Q159" i="1"/>
  <c r="AL159" i="1" s="1"/>
  <c r="AM159" i="1" s="1"/>
  <c r="U163" i="1"/>
  <c r="AV163" i="1" s="1"/>
  <c r="AW163" i="1" s="1"/>
  <c r="G164" i="1"/>
  <c r="AS158" i="1"/>
  <c r="AM158" i="1"/>
  <c r="BF161" i="1"/>
  <c r="BG161" i="1" s="1"/>
  <c r="AQ158" i="1"/>
  <c r="BC161" i="1"/>
  <c r="BH161" i="1"/>
  <c r="AA161" i="1"/>
  <c r="AB161" i="1"/>
  <c r="BD161" i="1"/>
  <c r="T159" i="1" l="1"/>
  <c r="AZ163" i="1"/>
  <c r="BA163" i="1" s="1"/>
  <c r="AN159" i="1"/>
  <c r="W163" i="1"/>
  <c r="X163" i="1"/>
  <c r="AX163" i="1"/>
  <c r="AY163" i="1" s="1"/>
  <c r="AR159" i="1"/>
  <c r="AS159" i="1" s="1"/>
  <c r="S159" i="1"/>
  <c r="AP159" i="1"/>
  <c r="AT163" i="1"/>
  <c r="AU163" i="1" s="1"/>
  <c r="K164" i="1"/>
  <c r="J164" i="1"/>
  <c r="G165" i="1" s="1"/>
  <c r="AJ164" i="1"/>
  <c r="AH164" i="1"/>
  <c r="AD164" i="1"/>
  <c r="AF164" i="1"/>
  <c r="AQ159" i="1"/>
  <c r="AO159" i="1"/>
  <c r="BI161" i="1"/>
  <c r="BE161" i="1"/>
  <c r="Y162" i="1"/>
  <c r="U164" i="1" l="1"/>
  <c r="AT164" i="1" s="1"/>
  <c r="AU164" i="1" s="1"/>
  <c r="AZ164" i="1"/>
  <c r="BA164" i="1" s="1"/>
  <c r="X164" i="1"/>
  <c r="W164" i="1"/>
  <c r="U165" i="1" s="1"/>
  <c r="AV164" i="1"/>
  <c r="AW164" i="1" s="1"/>
  <c r="AX164" i="1"/>
  <c r="AY164" i="1" s="1"/>
  <c r="Q160" i="1"/>
  <c r="AF165" i="1"/>
  <c r="AG164" i="1"/>
  <c r="AE164" i="1"/>
  <c r="AD165" i="1"/>
  <c r="AI164" i="1"/>
  <c r="AH165" i="1"/>
  <c r="AJ165" i="1"/>
  <c r="AK164" i="1"/>
  <c r="J165" i="1"/>
  <c r="K165" i="1"/>
  <c r="AA162" i="1"/>
  <c r="AB162" i="1"/>
  <c r="Y163" i="1" s="1"/>
  <c r="BB162" i="1"/>
  <c r="BF162" i="1"/>
  <c r="BD162" i="1"/>
  <c r="BH162" i="1"/>
  <c r="AT165" i="1" l="1"/>
  <c r="AV165" i="1"/>
  <c r="AW165" i="1" s="1"/>
  <c r="AX165" i="1"/>
  <c r="AY165" i="1" s="1"/>
  <c r="X165" i="1"/>
  <c r="AU165" i="1"/>
  <c r="AL160" i="1"/>
  <c r="S160" i="1"/>
  <c r="T160" i="1"/>
  <c r="AR160" i="1"/>
  <c r="AP160" i="1"/>
  <c r="AN160" i="1"/>
  <c r="G166" i="1"/>
  <c r="AF166" i="1" s="1"/>
  <c r="AZ165" i="1"/>
  <c r="BA165" i="1" s="1"/>
  <c r="W165" i="1"/>
  <c r="U166" i="1" s="1"/>
  <c r="W166" i="1" s="1"/>
  <c r="AG165" i="1"/>
  <c r="AK165" i="1"/>
  <c r="J166" i="1"/>
  <c r="K166" i="1"/>
  <c r="AH166" i="1"/>
  <c r="AI165" i="1"/>
  <c r="X166" i="1"/>
  <c r="U167" i="1" s="1"/>
  <c r="AE165" i="1"/>
  <c r="BD163" i="1"/>
  <c r="BE162" i="1"/>
  <c r="BG162" i="1"/>
  <c r="BF163" i="1"/>
  <c r="BB163" i="1"/>
  <c r="BC162" i="1"/>
  <c r="AA163" i="1"/>
  <c r="AB163" i="1"/>
  <c r="BI162" i="1"/>
  <c r="BH163" i="1"/>
  <c r="Q161" i="1" l="1"/>
  <c r="G167" i="1"/>
  <c r="AJ166" i="1"/>
  <c r="AZ166" i="1"/>
  <c r="BA166" i="1" s="1"/>
  <c r="AD166" i="1"/>
  <c r="AO160" i="1"/>
  <c r="AN161" i="1"/>
  <c r="AQ160" i="1"/>
  <c r="AP161" i="1"/>
  <c r="AR161" i="1"/>
  <c r="AS160" i="1"/>
  <c r="T161" i="1"/>
  <c r="S161" i="1"/>
  <c r="AX166" i="1"/>
  <c r="AY166" i="1" s="1"/>
  <c r="AM160" i="1"/>
  <c r="AL161" i="1"/>
  <c r="AV166" i="1"/>
  <c r="AW166" i="1" s="1"/>
  <c r="AT166" i="1"/>
  <c r="AU166" i="1" s="1"/>
  <c r="Y164" i="1"/>
  <c r="BB164" i="1" s="1"/>
  <c r="K167" i="1"/>
  <c r="J167" i="1"/>
  <c r="X167" i="1"/>
  <c r="W167" i="1"/>
  <c r="U168" i="1" s="1"/>
  <c r="AT167" i="1"/>
  <c r="AX167" i="1"/>
  <c r="AZ167" i="1"/>
  <c r="AE166" i="1"/>
  <c r="AD167" i="1"/>
  <c r="AK166" i="1"/>
  <c r="AJ167" i="1"/>
  <c r="AI166" i="1"/>
  <c r="AH167" i="1"/>
  <c r="AF167" i="1"/>
  <c r="AG166" i="1"/>
  <c r="BC163" i="1"/>
  <c r="BG163" i="1"/>
  <c r="BI163" i="1"/>
  <c r="AB164" i="1"/>
  <c r="AA164" i="1"/>
  <c r="BE163" i="1"/>
  <c r="G168" i="1" l="1"/>
  <c r="Q162" i="1"/>
  <c r="AS161" i="1"/>
  <c r="AR162" i="1"/>
  <c r="AQ161" i="1"/>
  <c r="AP162" i="1"/>
  <c r="BF164" i="1"/>
  <c r="BG164" i="1" s="1"/>
  <c r="AM161" i="1"/>
  <c r="BH164" i="1"/>
  <c r="AO161" i="1"/>
  <c r="AN162" i="1"/>
  <c r="AO162" i="1" s="1"/>
  <c r="BD164" i="1"/>
  <c r="AV167" i="1"/>
  <c r="AW167" i="1" s="1"/>
  <c r="AH168" i="1"/>
  <c r="AI167" i="1"/>
  <c r="AT168" i="1"/>
  <c r="AU167" i="1"/>
  <c r="W168" i="1"/>
  <c r="X168" i="1"/>
  <c r="AK167" i="1"/>
  <c r="AJ168" i="1"/>
  <c r="AD168" i="1"/>
  <c r="AE167" i="1"/>
  <c r="AY167" i="1"/>
  <c r="AX168" i="1"/>
  <c r="J168" i="1"/>
  <c r="K168" i="1"/>
  <c r="AG167" i="1"/>
  <c r="AF168" i="1"/>
  <c r="BA167" i="1"/>
  <c r="AZ168" i="1"/>
  <c r="Y165" i="1"/>
  <c r="BF165" i="1" s="1"/>
  <c r="BI164" i="1"/>
  <c r="BE164" i="1"/>
  <c r="BC164" i="1"/>
  <c r="AQ162" i="1" l="1"/>
  <c r="AS162" i="1"/>
  <c r="AV168" i="1"/>
  <c r="S162" i="1"/>
  <c r="T162" i="1"/>
  <c r="Q163" i="1" s="1"/>
  <c r="AL162" i="1"/>
  <c r="BH165" i="1"/>
  <c r="BI165" i="1" s="1"/>
  <c r="G169" i="1"/>
  <c r="AF169" i="1" s="1"/>
  <c r="BB165" i="1"/>
  <c r="BC165" i="1" s="1"/>
  <c r="U169" i="1"/>
  <c r="AX169" i="1" s="1"/>
  <c r="BA168" i="1"/>
  <c r="AZ169" i="1"/>
  <c r="BA169" i="1" s="1"/>
  <c r="AW168" i="1"/>
  <c r="AK168" i="1"/>
  <c r="AY168" i="1"/>
  <c r="BD165" i="1"/>
  <c r="AU168" i="1"/>
  <c r="AT169" i="1"/>
  <c r="AG168" i="1"/>
  <c r="AE168" i="1"/>
  <c r="AI168" i="1"/>
  <c r="AH169" i="1"/>
  <c r="AI169" i="1" s="1"/>
  <c r="BG165" i="1"/>
  <c r="BE165" i="1"/>
  <c r="AB165" i="1"/>
  <c r="AA165" i="1"/>
  <c r="AV169" i="1" l="1"/>
  <c r="AN163" i="1"/>
  <c r="S163" i="1"/>
  <c r="T163" i="1"/>
  <c r="Q164" i="1" s="1"/>
  <c r="AR163" i="1"/>
  <c r="AD169" i="1"/>
  <c r="AE169" i="1" s="1"/>
  <c r="AP163" i="1"/>
  <c r="Y166" i="1"/>
  <c r="BH166" i="1" s="1"/>
  <c r="BI166" i="1" s="1"/>
  <c r="AM162" i="1"/>
  <c r="AL163" i="1"/>
  <c r="AJ169" i="1"/>
  <c r="AK169" i="1" s="1"/>
  <c r="AW169" i="1"/>
  <c r="AU169" i="1"/>
  <c r="AG169" i="1"/>
  <c r="AY169" i="1"/>
  <c r="W169" i="1"/>
  <c r="X169" i="1"/>
  <c r="K169" i="1"/>
  <c r="J169" i="1"/>
  <c r="G170" i="1" s="1"/>
  <c r="BF166" i="1" l="1"/>
  <c r="BG166" i="1" s="1"/>
  <c r="AD170" i="1"/>
  <c r="T164" i="1"/>
  <c r="S164" i="1"/>
  <c r="Q165" i="1" s="1"/>
  <c r="AQ163" i="1"/>
  <c r="AP164" i="1"/>
  <c r="AS163" i="1"/>
  <c r="AR164" i="1"/>
  <c r="BB166" i="1"/>
  <c r="BC166" i="1" s="1"/>
  <c r="AB166" i="1"/>
  <c r="AA166" i="1"/>
  <c r="AM163" i="1"/>
  <c r="AL164" i="1"/>
  <c r="BD166" i="1"/>
  <c r="AO163" i="1"/>
  <c r="AN164" i="1"/>
  <c r="AO164" i="1" s="1"/>
  <c r="U170" i="1"/>
  <c r="AV170" i="1" s="1"/>
  <c r="AW170" i="1" s="1"/>
  <c r="AE170" i="1"/>
  <c r="AF170" i="1"/>
  <c r="AJ170" i="1"/>
  <c r="AH170" i="1"/>
  <c r="AI170" i="1" s="1"/>
  <c r="J170" i="1"/>
  <c r="K170" i="1"/>
  <c r="BE166" i="1"/>
  <c r="Y167" i="1" l="1"/>
  <c r="AA167" i="1" s="1"/>
  <c r="AX170" i="1"/>
  <c r="AY170" i="1" s="1"/>
  <c r="AS164" i="1"/>
  <c r="AR165" i="1"/>
  <c r="X170" i="1"/>
  <c r="AP165" i="1"/>
  <c r="AQ164" i="1"/>
  <c r="AM164" i="1"/>
  <c r="AL165" i="1"/>
  <c r="AZ170" i="1"/>
  <c r="AN165" i="1"/>
  <c r="S165" i="1"/>
  <c r="T165" i="1"/>
  <c r="W170" i="1"/>
  <c r="U171" i="1" s="1"/>
  <c r="AT170" i="1"/>
  <c r="AU170" i="1" s="1"/>
  <c r="BB167" i="1"/>
  <c r="BC167" i="1" s="1"/>
  <c r="AK170" i="1"/>
  <c r="AG170" i="1"/>
  <c r="BF167" i="1"/>
  <c r="BG167" i="1" s="1"/>
  <c r="BA170" i="1"/>
  <c r="BH167" i="1"/>
  <c r="BI167" i="1" s="1"/>
  <c r="AB167" i="1"/>
  <c r="Y168" i="1" s="1"/>
  <c r="BD167" i="1"/>
  <c r="BE167" i="1" s="1"/>
  <c r="G171" i="1"/>
  <c r="AJ171" i="1" s="1"/>
  <c r="AZ171" i="1" l="1"/>
  <c r="BA171" i="1" s="1"/>
  <c r="W171" i="1"/>
  <c r="X171" i="1"/>
  <c r="AX171" i="1"/>
  <c r="AV171" i="1"/>
  <c r="AW171" i="1" s="1"/>
  <c r="AT171" i="1"/>
  <c r="AM165" i="1"/>
  <c r="AL166" i="1"/>
  <c r="AQ165" i="1"/>
  <c r="AF171" i="1"/>
  <c r="Q166" i="1"/>
  <c r="AS165" i="1"/>
  <c r="AR166" i="1"/>
  <c r="AO165" i="1"/>
  <c r="AN166" i="1"/>
  <c r="BB168" i="1"/>
  <c r="BC168" i="1" s="1"/>
  <c r="BF168" i="1"/>
  <c r="AA168" i="1"/>
  <c r="AB168" i="1"/>
  <c r="Y169" i="1" s="1"/>
  <c r="BD169" i="1" s="1"/>
  <c r="AK171" i="1"/>
  <c r="AY171" i="1"/>
  <c r="AG171" i="1"/>
  <c r="BD168" i="1"/>
  <c r="BE168" i="1" s="1"/>
  <c r="BH168" i="1"/>
  <c r="AH171" i="1"/>
  <c r="J171" i="1"/>
  <c r="K171" i="1"/>
  <c r="G172" i="1"/>
  <c r="AD171" i="1"/>
  <c r="AE171" i="1" s="1"/>
  <c r="AU171" i="1"/>
  <c r="U172" i="1"/>
  <c r="AV172" i="1" s="1"/>
  <c r="BG168" i="1"/>
  <c r="BI168" i="1"/>
  <c r="AX172" i="1" l="1"/>
  <c r="AO166" i="1"/>
  <c r="AM166" i="1"/>
  <c r="AS166" i="1"/>
  <c r="S166" i="1"/>
  <c r="T166" i="1"/>
  <c r="AP166" i="1"/>
  <c r="AW172" i="1"/>
  <c r="AD172" i="1"/>
  <c r="K172" i="1"/>
  <c r="J172" i="1"/>
  <c r="G173" i="1"/>
  <c r="AJ172" i="1"/>
  <c r="AI171" i="1"/>
  <c r="AH172" i="1"/>
  <c r="AZ172" i="1"/>
  <c r="X172" i="1"/>
  <c r="W172" i="1"/>
  <c r="U173" i="1" s="1"/>
  <c r="AY172" i="1"/>
  <c r="AX173" i="1"/>
  <c r="AT172" i="1"/>
  <c r="AF172" i="1"/>
  <c r="AG172" i="1" s="1"/>
  <c r="BH169" i="1"/>
  <c r="BI169" i="1" s="1"/>
  <c r="BB169" i="1"/>
  <c r="BC169" i="1" s="1"/>
  <c r="BE169" i="1"/>
  <c r="AA169" i="1"/>
  <c r="AB169" i="1"/>
  <c r="BF169" i="1"/>
  <c r="Q167" i="1" l="1"/>
  <c r="T167" i="1" s="1"/>
  <c r="S167" i="1"/>
  <c r="AR167" i="1"/>
  <c r="AL167" i="1"/>
  <c r="AN167" i="1"/>
  <c r="AQ166" i="1"/>
  <c r="AP167" i="1"/>
  <c r="AK172" i="1"/>
  <c r="AJ173" i="1"/>
  <c r="AF173" i="1"/>
  <c r="J173" i="1"/>
  <c r="K173" i="1"/>
  <c r="G174" i="1" s="1"/>
  <c r="AU172" i="1"/>
  <c r="AT173" i="1"/>
  <c r="AY173" i="1"/>
  <c r="X173" i="1"/>
  <c r="W173" i="1"/>
  <c r="AE172" i="1"/>
  <c r="AD173" i="1"/>
  <c r="BA172" i="1"/>
  <c r="AZ173" i="1"/>
  <c r="AV173" i="1"/>
  <c r="AI172" i="1"/>
  <c r="AH173" i="1"/>
  <c r="Y170" i="1"/>
  <c r="BD170" i="1" s="1"/>
  <c r="BE170" i="1" s="1"/>
  <c r="BH170" i="1"/>
  <c r="BB170" i="1"/>
  <c r="BG169" i="1"/>
  <c r="Q168" i="1" l="1"/>
  <c r="AN168" i="1" s="1"/>
  <c r="AO167" i="1"/>
  <c r="AL168" i="1"/>
  <c r="AM167" i="1"/>
  <c r="AS167" i="1"/>
  <c r="AR168" i="1"/>
  <c r="AQ167" i="1"/>
  <c r="AP168" i="1"/>
  <c r="T168" i="1"/>
  <c r="S168" i="1"/>
  <c r="Q169" i="1" s="1"/>
  <c r="U174" i="1"/>
  <c r="AT174" i="1" s="1"/>
  <c r="AA170" i="1"/>
  <c r="K174" i="1"/>
  <c r="J174" i="1"/>
  <c r="G175" i="1" s="1"/>
  <c r="AU173" i="1"/>
  <c r="X174" i="1"/>
  <c r="W174" i="1"/>
  <c r="AB170" i="1"/>
  <c r="Y171" i="1" s="1"/>
  <c r="BH171" i="1" s="1"/>
  <c r="AI173" i="1"/>
  <c r="AH174" i="1"/>
  <c r="AG173" i="1"/>
  <c r="AF174" i="1"/>
  <c r="AE173" i="1"/>
  <c r="AD174" i="1"/>
  <c r="BF170" i="1"/>
  <c r="BG170" i="1" s="1"/>
  <c r="AX174" i="1"/>
  <c r="AK173" i="1"/>
  <c r="AJ174" i="1"/>
  <c r="AZ174" i="1"/>
  <c r="BA173" i="1"/>
  <c r="AW173" i="1"/>
  <c r="AV174" i="1"/>
  <c r="BC170" i="1"/>
  <c r="BI170" i="1"/>
  <c r="AQ168" i="1" l="1"/>
  <c r="AP169" i="1"/>
  <c r="AS168" i="1"/>
  <c r="AR169" i="1"/>
  <c r="AM168" i="1"/>
  <c r="AL169" i="1"/>
  <c r="T169" i="1"/>
  <c r="S169" i="1"/>
  <c r="AO168" i="1"/>
  <c r="AN169" i="1"/>
  <c r="AE174" i="1"/>
  <c r="AD175" i="1"/>
  <c r="U175" i="1"/>
  <c r="AT175" i="1" s="1"/>
  <c r="AW174" i="1"/>
  <c r="AV175" i="1"/>
  <c r="AW175" i="1" s="1"/>
  <c r="BD171" i="1"/>
  <c r="BE171" i="1" s="1"/>
  <c r="AB171" i="1"/>
  <c r="AA171" i="1"/>
  <c r="AG174" i="1"/>
  <c r="AF175" i="1"/>
  <c r="BB171" i="1"/>
  <c r="BC171" i="1" s="1"/>
  <c r="BA174" i="1"/>
  <c r="AZ175" i="1"/>
  <c r="AU174" i="1"/>
  <c r="AK174" i="1"/>
  <c r="AJ175" i="1"/>
  <c r="AI174" i="1"/>
  <c r="AH175" i="1"/>
  <c r="J175" i="1"/>
  <c r="K175" i="1"/>
  <c r="G176" i="1" s="1"/>
  <c r="BF171" i="1"/>
  <c r="BG171" i="1" s="1"/>
  <c r="AY174" i="1"/>
  <c r="BI171" i="1"/>
  <c r="Y172" i="1" l="1"/>
  <c r="Q170" i="1"/>
  <c r="AM169" i="1"/>
  <c r="AL170" i="1"/>
  <c r="AM170" i="1" s="1"/>
  <c r="AS169" i="1"/>
  <c r="AR170" i="1"/>
  <c r="AO169" i="1"/>
  <c r="AN170" i="1"/>
  <c r="AQ169" i="1"/>
  <c r="AP170" i="1"/>
  <c r="AX175" i="1"/>
  <c r="BB172" i="1"/>
  <c r="BC172" i="1" s="1"/>
  <c r="BD172" i="1"/>
  <c r="BF172" i="1"/>
  <c r="BG172" i="1" s="1"/>
  <c r="AU175" i="1"/>
  <c r="BA175" i="1"/>
  <c r="AI175" i="1"/>
  <c r="AH176" i="1"/>
  <c r="W175" i="1"/>
  <c r="X175" i="1"/>
  <c r="AY175" i="1"/>
  <c r="K176" i="1"/>
  <c r="J176" i="1"/>
  <c r="G177" i="1" s="1"/>
  <c r="AG175" i="1"/>
  <c r="AF176" i="1"/>
  <c r="AE175" i="1"/>
  <c r="AD176" i="1"/>
  <c r="AK175" i="1"/>
  <c r="AJ176" i="1"/>
  <c r="BE172" i="1"/>
  <c r="AA172" i="1"/>
  <c r="AB172" i="1"/>
  <c r="BH172" i="1"/>
  <c r="AO170" i="1" l="1"/>
  <c r="AS170" i="1"/>
  <c r="U176" i="1"/>
  <c r="AV176" i="1" s="1"/>
  <c r="AQ170" i="1"/>
  <c r="S170" i="1"/>
  <c r="T170" i="1"/>
  <c r="Y173" i="1"/>
  <c r="BH173" i="1" s="1"/>
  <c r="AT176" i="1"/>
  <c r="AU176" i="1" s="1"/>
  <c r="AE176" i="1"/>
  <c r="AD177" i="1"/>
  <c r="K177" i="1"/>
  <c r="J177" i="1"/>
  <c r="G178" i="1" s="1"/>
  <c r="AK176" i="1"/>
  <c r="AJ177" i="1"/>
  <c r="AG176" i="1"/>
  <c r="AF177" i="1"/>
  <c r="AI176" i="1"/>
  <c r="AH177" i="1"/>
  <c r="AI177" i="1" s="1"/>
  <c r="BI172" i="1"/>
  <c r="BF173" i="1" l="1"/>
  <c r="BD173" i="1"/>
  <c r="BB173" i="1"/>
  <c r="AA173" i="1"/>
  <c r="Q171" i="1"/>
  <c r="S171" i="1" s="1"/>
  <c r="AB173" i="1"/>
  <c r="AZ176" i="1"/>
  <c r="BA176" i="1" s="1"/>
  <c r="AL171" i="1"/>
  <c r="AX176" i="1"/>
  <c r="AY176" i="1" s="1"/>
  <c r="AR171" i="1"/>
  <c r="X176" i="1"/>
  <c r="U177" i="1" s="1"/>
  <c r="W176" i="1"/>
  <c r="AW176" i="1"/>
  <c r="AD178" i="1"/>
  <c r="AE177" i="1"/>
  <c r="AK177" i="1"/>
  <c r="AJ178" i="1"/>
  <c r="AH178" i="1"/>
  <c r="K178" i="1"/>
  <c r="J178" i="1"/>
  <c r="AG177" i="1"/>
  <c r="AF178" i="1"/>
  <c r="BC173" i="1"/>
  <c r="BI173" i="1"/>
  <c r="BG173" i="1"/>
  <c r="BE173" i="1"/>
  <c r="AP171" i="1" l="1"/>
  <c r="Y174" i="1"/>
  <c r="T171" i="1"/>
  <c r="Q172" i="1" s="1"/>
  <c r="AN171" i="1"/>
  <c r="X177" i="1"/>
  <c r="AV177" i="1"/>
  <c r="AW177" i="1" s="1"/>
  <c r="AT177" i="1"/>
  <c r="AU177" i="1" s="1"/>
  <c r="AZ177" i="1"/>
  <c r="W177" i="1"/>
  <c r="AX177" i="1"/>
  <c r="AQ171" i="1"/>
  <c r="AO171" i="1"/>
  <c r="AS171" i="1"/>
  <c r="AM171" i="1"/>
  <c r="AG178" i="1"/>
  <c r="G179" i="1"/>
  <c r="AJ179" i="1" s="1"/>
  <c r="AI178" i="1"/>
  <c r="AK178" i="1"/>
  <c r="AY177" i="1"/>
  <c r="BA177" i="1"/>
  <c r="AE178" i="1"/>
  <c r="AR172" i="1" l="1"/>
  <c r="T172" i="1"/>
  <c r="AP172" i="1"/>
  <c r="AL172" i="1"/>
  <c r="S172" i="1"/>
  <c r="AN172" i="1"/>
  <c r="U178" i="1"/>
  <c r="AX178" i="1" s="1"/>
  <c r="BB174" i="1"/>
  <c r="AB174" i="1"/>
  <c r="BH174" i="1"/>
  <c r="BF174" i="1"/>
  <c r="AA174" i="1"/>
  <c r="Y175" i="1" s="1"/>
  <c r="BD174" i="1"/>
  <c r="AQ172" i="1"/>
  <c r="AO172" i="1"/>
  <c r="AS172" i="1"/>
  <c r="AM172" i="1"/>
  <c r="AH179" i="1"/>
  <c r="AI179" i="1" s="1"/>
  <c r="K179" i="1"/>
  <c r="J179" i="1"/>
  <c r="AF179" i="1"/>
  <c r="AK179" i="1"/>
  <c r="AD179" i="1"/>
  <c r="AY178" i="1" l="1"/>
  <c r="AZ178" i="1"/>
  <c r="BB175" i="1"/>
  <c r="BC174" i="1"/>
  <c r="W178" i="1"/>
  <c r="BD175" i="1"/>
  <c r="BE174" i="1"/>
  <c r="AB175" i="1"/>
  <c r="AA175" i="1"/>
  <c r="Y176" i="1" s="1"/>
  <c r="AV178" i="1"/>
  <c r="BG174" i="1"/>
  <c r="BF175" i="1"/>
  <c r="X178" i="1"/>
  <c r="AT178" i="1"/>
  <c r="BI174" i="1"/>
  <c r="BH175" i="1"/>
  <c r="Q173" i="1"/>
  <c r="G180" i="1"/>
  <c r="AH180" i="1" s="1"/>
  <c r="AE179" i="1"/>
  <c r="AG179" i="1"/>
  <c r="AU178" i="1" l="1"/>
  <c r="BE175" i="1"/>
  <c r="BD176" i="1"/>
  <c r="BE176" i="1" s="1"/>
  <c r="BB176" i="1"/>
  <c r="BC176" i="1" s="1"/>
  <c r="BC175" i="1"/>
  <c r="AW178" i="1"/>
  <c r="BA178" i="1"/>
  <c r="BF176" i="1"/>
  <c r="BG176" i="1" s="1"/>
  <c r="BG175" i="1"/>
  <c r="AP173" i="1"/>
  <c r="AR173" i="1"/>
  <c r="S173" i="1"/>
  <c r="Q174" i="1" s="1"/>
  <c r="T173" i="1"/>
  <c r="AL173" i="1"/>
  <c r="AA176" i="1"/>
  <c r="AB176" i="1"/>
  <c r="AN173" i="1"/>
  <c r="U179" i="1"/>
  <c r="AV179" i="1" s="1"/>
  <c r="BI175" i="1"/>
  <c r="BH176" i="1"/>
  <c r="BI176" i="1" s="1"/>
  <c r="J180" i="1"/>
  <c r="AF180" i="1"/>
  <c r="AG180" i="1" s="1"/>
  <c r="K180" i="1"/>
  <c r="AD180" i="1"/>
  <c r="AJ180" i="1"/>
  <c r="AK180" i="1" s="1"/>
  <c r="AI180" i="1"/>
  <c r="AW179" i="1" l="1"/>
  <c r="AS173" i="1"/>
  <c r="AR174" i="1"/>
  <c r="X179" i="1"/>
  <c r="W179" i="1"/>
  <c r="AX179" i="1"/>
  <c r="U180" i="1"/>
  <c r="AQ173" i="1"/>
  <c r="AP174" i="1"/>
  <c r="AQ174" i="1" s="1"/>
  <c r="AN174" i="1"/>
  <c r="AO174" i="1" s="1"/>
  <c r="AO173" i="1"/>
  <c r="T174" i="1"/>
  <c r="S174" i="1"/>
  <c r="Q175" i="1" s="1"/>
  <c r="Y177" i="1"/>
  <c r="AZ179" i="1"/>
  <c r="AT179" i="1"/>
  <c r="AU179" i="1" s="1"/>
  <c r="AL174" i="1"/>
  <c r="AM173" i="1"/>
  <c r="AE180" i="1"/>
  <c r="G181" i="1"/>
  <c r="AP175" i="1" l="1"/>
  <c r="AQ175" i="1" s="1"/>
  <c r="T175" i="1"/>
  <c r="S175" i="1"/>
  <c r="Q176" i="1" s="1"/>
  <c r="AN175" i="1"/>
  <c r="AT180" i="1"/>
  <c r="X180" i="1"/>
  <c r="W180" i="1"/>
  <c r="U181" i="1" s="1"/>
  <c r="BH177" i="1"/>
  <c r="BI177" i="1" s="1"/>
  <c r="BB177" i="1"/>
  <c r="BC177" i="1" s="1"/>
  <c r="AA177" i="1"/>
  <c r="Y178" i="1" s="1"/>
  <c r="BF177" i="1"/>
  <c r="BG177" i="1" s="1"/>
  <c r="AB177" i="1"/>
  <c r="BD177" i="1"/>
  <c r="BE177" i="1" s="1"/>
  <c r="BA179" i="1"/>
  <c r="AZ180" i="1"/>
  <c r="AS174" i="1"/>
  <c r="AR175" i="1"/>
  <c r="AS175" i="1" s="1"/>
  <c r="AY179" i="1"/>
  <c r="AX180" i="1"/>
  <c r="AY180" i="1" s="1"/>
  <c r="AM174" i="1"/>
  <c r="AL175" i="1"/>
  <c r="AM175" i="1" s="1"/>
  <c r="AV180" i="1"/>
  <c r="T176" i="1"/>
  <c r="S176" i="1"/>
  <c r="Q177" i="1" s="1"/>
  <c r="AR176" i="1"/>
  <c r="AP176" i="1"/>
  <c r="AO175" i="1"/>
  <c r="AN176" i="1"/>
  <c r="AH181" i="1"/>
  <c r="J181" i="1"/>
  <c r="K181" i="1"/>
  <c r="AF181" i="1"/>
  <c r="G182" i="1"/>
  <c r="AJ181" i="1"/>
  <c r="AD181" i="1"/>
  <c r="AX181" i="1" l="1"/>
  <c r="X181" i="1"/>
  <c r="W181" i="1"/>
  <c r="U182" i="1" s="1"/>
  <c r="AA178" i="1"/>
  <c r="BF178" i="1"/>
  <c r="BG178" i="1" s="1"/>
  <c r="AB178" i="1"/>
  <c r="Y179" i="1" s="1"/>
  <c r="BH179" i="1" s="1"/>
  <c r="BI179" i="1" s="1"/>
  <c r="BB178" i="1"/>
  <c r="BC178" i="1" s="1"/>
  <c r="BH178" i="1"/>
  <c r="BI178" i="1" s="1"/>
  <c r="AW180" i="1"/>
  <c r="AV181" i="1"/>
  <c r="BA180" i="1"/>
  <c r="AZ181" i="1"/>
  <c r="AU180" i="1"/>
  <c r="AT181" i="1"/>
  <c r="AU181" i="1" s="1"/>
  <c r="AL176" i="1"/>
  <c r="AL177" i="1" s="1"/>
  <c r="BD178" i="1"/>
  <c r="BE178" i="1" s="1"/>
  <c r="AO176" i="1"/>
  <c r="AN177" i="1"/>
  <c r="AO177" i="1" s="1"/>
  <c r="AQ176" i="1"/>
  <c r="AP177" i="1"/>
  <c r="AQ177" i="1" s="1"/>
  <c r="AR177" i="1"/>
  <c r="AS177" i="1" s="1"/>
  <c r="AS176" i="1"/>
  <c r="T177" i="1"/>
  <c r="S177" i="1"/>
  <c r="AB179" i="1"/>
  <c r="BD179" i="1"/>
  <c r="BE179" i="1" s="1"/>
  <c r="AA179" i="1"/>
  <c r="AG181" i="1"/>
  <c r="AF182" i="1"/>
  <c r="K182" i="1"/>
  <c r="J182" i="1"/>
  <c r="AE181" i="1"/>
  <c r="AD182" i="1"/>
  <c r="AI181" i="1"/>
  <c r="AH182" i="1"/>
  <c r="BF179" i="1"/>
  <c r="BG179" i="1" s="1"/>
  <c r="AK181" i="1"/>
  <c r="AJ182" i="1"/>
  <c r="AM177" i="1" l="1"/>
  <c r="AM176" i="1"/>
  <c r="BA181" i="1"/>
  <c r="AZ182" i="1"/>
  <c r="BB179" i="1"/>
  <c r="BC179" i="1" s="1"/>
  <c r="AT182" i="1"/>
  <c r="X182" i="1"/>
  <c r="W182" i="1"/>
  <c r="Q178" i="1"/>
  <c r="AW181" i="1"/>
  <c r="AV182" i="1"/>
  <c r="AY181" i="1"/>
  <c r="AX182" i="1"/>
  <c r="AR178" i="1"/>
  <c r="AS178" i="1" s="1"/>
  <c r="AK182" i="1"/>
  <c r="AG182" i="1"/>
  <c r="AH183" i="1"/>
  <c r="AI182" i="1"/>
  <c r="AE182" i="1"/>
  <c r="Y180" i="1"/>
  <c r="G183" i="1"/>
  <c r="AF183" i="1" s="1"/>
  <c r="AU182" i="1" l="1"/>
  <c r="BA182" i="1"/>
  <c r="AW182" i="1"/>
  <c r="AR179" i="1"/>
  <c r="AS179" i="1" s="1"/>
  <c r="AN178" i="1"/>
  <c r="S178" i="1"/>
  <c r="Q179" i="1" s="1"/>
  <c r="T178" i="1"/>
  <c r="AP178" i="1"/>
  <c r="AL178" i="1"/>
  <c r="AY182" i="1"/>
  <c r="U183" i="1"/>
  <c r="AV183" i="1" s="1"/>
  <c r="AD183" i="1"/>
  <c r="AE183" i="1" s="1"/>
  <c r="AG183" i="1"/>
  <c r="AI183" i="1"/>
  <c r="J183" i="1"/>
  <c r="K183" i="1"/>
  <c r="AJ183" i="1"/>
  <c r="BB180" i="1"/>
  <c r="BD180" i="1"/>
  <c r="BH180" i="1"/>
  <c r="AA180" i="1"/>
  <c r="AB180" i="1"/>
  <c r="BF180" i="1"/>
  <c r="AW183" i="1" l="1"/>
  <c r="AO178" i="1"/>
  <c r="AN179" i="1"/>
  <c r="AX183" i="1"/>
  <c r="AY183" i="1" s="1"/>
  <c r="X183" i="1"/>
  <c r="W183" i="1"/>
  <c r="U184" i="1" s="1"/>
  <c r="AL179" i="1"/>
  <c r="AM178" i="1"/>
  <c r="AZ183" i="1"/>
  <c r="AQ178" i="1"/>
  <c r="AP179" i="1"/>
  <c r="AT183" i="1"/>
  <c r="S179" i="1"/>
  <c r="T179" i="1"/>
  <c r="G184" i="1"/>
  <c r="Y181" i="1"/>
  <c r="AA181" i="1" s="1"/>
  <c r="J184" i="1"/>
  <c r="K184" i="1"/>
  <c r="G185" i="1"/>
  <c r="AH184" i="1"/>
  <c r="BG180" i="1"/>
  <c r="BI180" i="1"/>
  <c r="BE180" i="1"/>
  <c r="BD181" i="1"/>
  <c r="AD184" i="1"/>
  <c r="BC180" i="1"/>
  <c r="BB181" i="1"/>
  <c r="AF184" i="1"/>
  <c r="AJ184" i="1"/>
  <c r="AK183" i="1"/>
  <c r="AX184" i="1" l="1"/>
  <c r="AY184" i="1" s="1"/>
  <c r="X184" i="1"/>
  <c r="W184" i="1"/>
  <c r="AV184" i="1"/>
  <c r="AW184" i="1" s="1"/>
  <c r="U185" i="1"/>
  <c r="AX185" i="1" s="1"/>
  <c r="AY185" i="1" s="1"/>
  <c r="AQ179" i="1"/>
  <c r="AP180" i="1"/>
  <c r="AQ180" i="1" s="1"/>
  <c r="AU183" i="1"/>
  <c r="AT184" i="1"/>
  <c r="AU184" i="1" s="1"/>
  <c r="BA183" i="1"/>
  <c r="AZ184" i="1"/>
  <c r="BA184" i="1" s="1"/>
  <c r="AO179" i="1"/>
  <c r="AN180" i="1"/>
  <c r="BH181" i="1"/>
  <c r="AM179" i="1"/>
  <c r="AL180" i="1"/>
  <c r="AM180" i="1" s="1"/>
  <c r="Q180" i="1"/>
  <c r="BF181" i="1"/>
  <c r="AB181" i="1"/>
  <c r="Y182" i="1" s="1"/>
  <c r="AA182" i="1" s="1"/>
  <c r="AD185" i="1"/>
  <c r="AE184" i="1"/>
  <c r="BG181" i="1"/>
  <c r="BE181" i="1"/>
  <c r="W185" i="1"/>
  <c r="AZ185" i="1"/>
  <c r="BA185" i="1" s="1"/>
  <c r="AG184" i="1"/>
  <c r="AF185" i="1"/>
  <c r="AI184" i="1"/>
  <c r="AH185" i="1"/>
  <c r="BC181" i="1"/>
  <c r="K185" i="1"/>
  <c r="J185" i="1"/>
  <c r="G186" i="1" s="1"/>
  <c r="AK184" i="1"/>
  <c r="AJ185" i="1"/>
  <c r="X185" i="1"/>
  <c r="AT185" i="1"/>
  <c r="AU185" i="1" s="1"/>
  <c r="BI181" i="1"/>
  <c r="BD182" i="1" l="1"/>
  <c r="BE182" i="1" s="1"/>
  <c r="AO180" i="1"/>
  <c r="BH182" i="1"/>
  <c r="BI182" i="1" s="1"/>
  <c r="BF182" i="1"/>
  <c r="BG182" i="1" s="1"/>
  <c r="AV185" i="1"/>
  <c r="AW185" i="1" s="1"/>
  <c r="S180" i="1"/>
  <c r="Q181" i="1" s="1"/>
  <c r="T180" i="1"/>
  <c r="AR180" i="1"/>
  <c r="BB182" i="1"/>
  <c r="BC182" i="1" s="1"/>
  <c r="AB182" i="1"/>
  <c r="Y183" i="1" s="1"/>
  <c r="U186" i="1"/>
  <c r="AT186" i="1" s="1"/>
  <c r="AU186" i="1" s="1"/>
  <c r="K186" i="1"/>
  <c r="J186" i="1"/>
  <c r="G187" i="1" s="1"/>
  <c r="AE185" i="1"/>
  <c r="AD186" i="1"/>
  <c r="AH186" i="1"/>
  <c r="AI185" i="1"/>
  <c r="AJ186" i="1"/>
  <c r="AK185" i="1"/>
  <c r="AG185" i="1"/>
  <c r="AF186" i="1"/>
  <c r="AP181" i="1" l="1"/>
  <c r="S181" i="1"/>
  <c r="T181" i="1"/>
  <c r="Q182" i="1" s="1"/>
  <c r="AL181" i="1"/>
  <c r="AN181" i="1"/>
  <c r="AS180" i="1"/>
  <c r="AR181" i="1"/>
  <c r="X186" i="1"/>
  <c r="AX186" i="1"/>
  <c r="AY186" i="1" s="1"/>
  <c r="AV186" i="1"/>
  <c r="AW186" i="1" s="1"/>
  <c r="W186" i="1"/>
  <c r="U187" i="1" s="1"/>
  <c r="AZ186" i="1"/>
  <c r="BA186" i="1" s="1"/>
  <c r="AI186" i="1"/>
  <c r="AH187" i="1"/>
  <c r="BB183" i="1"/>
  <c r="AA183" i="1"/>
  <c r="AB183" i="1"/>
  <c r="Y184" i="1"/>
  <c r="BD183" i="1"/>
  <c r="BF183" i="1"/>
  <c r="AE186" i="1"/>
  <c r="AD187" i="1"/>
  <c r="AK186" i="1"/>
  <c r="AJ187" i="1"/>
  <c r="BH183" i="1"/>
  <c r="K187" i="1"/>
  <c r="J187" i="1"/>
  <c r="G188" i="1" s="1"/>
  <c r="AG186" i="1"/>
  <c r="AF187" i="1"/>
  <c r="AS181" i="1" l="1"/>
  <c r="AR182" i="1"/>
  <c r="AO181" i="1"/>
  <c r="AN182" i="1"/>
  <c r="AM181" i="1"/>
  <c r="AL182" i="1"/>
  <c r="S182" i="1"/>
  <c r="Q183" i="1" s="1"/>
  <c r="T182" i="1"/>
  <c r="AQ181" i="1"/>
  <c r="AP182" i="1"/>
  <c r="AX187" i="1"/>
  <c r="AY187" i="1" s="1"/>
  <c r="AT187" i="1"/>
  <c r="AU187" i="1" s="1"/>
  <c r="W187" i="1"/>
  <c r="X187" i="1"/>
  <c r="AZ187" i="1"/>
  <c r="BA187" i="1" s="1"/>
  <c r="AV187" i="1"/>
  <c r="AW187" i="1" s="1"/>
  <c r="BC183" i="1"/>
  <c r="BB184" i="1"/>
  <c r="AF188" i="1"/>
  <c r="AG187" i="1"/>
  <c r="AD188" i="1"/>
  <c r="AE187" i="1"/>
  <c r="AI187" i="1"/>
  <c r="AH188" i="1"/>
  <c r="J188" i="1"/>
  <c r="K188" i="1"/>
  <c r="BF184" i="1"/>
  <c r="BG183" i="1"/>
  <c r="BE183" i="1"/>
  <c r="BD184" i="1"/>
  <c r="AB184" i="1"/>
  <c r="AA184" i="1"/>
  <c r="BH184" i="1"/>
  <c r="BI183" i="1"/>
  <c r="AK187" i="1"/>
  <c r="AJ188" i="1"/>
  <c r="S183" i="1" l="1"/>
  <c r="T183" i="1"/>
  <c r="Q184" i="1"/>
  <c r="U188" i="1"/>
  <c r="AT188" i="1" s="1"/>
  <c r="AU188" i="1" s="1"/>
  <c r="AM182" i="1"/>
  <c r="AL183" i="1"/>
  <c r="AO182" i="1"/>
  <c r="AN183" i="1"/>
  <c r="AQ182" i="1"/>
  <c r="AP183" i="1"/>
  <c r="AS182" i="1"/>
  <c r="AR183" i="1"/>
  <c r="X188" i="1"/>
  <c r="AX188" i="1"/>
  <c r="AY188" i="1" s="1"/>
  <c r="AV188" i="1"/>
  <c r="AW188" i="1" s="1"/>
  <c r="G189" i="1"/>
  <c r="AJ189" i="1" s="1"/>
  <c r="AK189" i="1" s="1"/>
  <c r="AZ188" i="1"/>
  <c r="BA188" i="1" s="1"/>
  <c r="Y185" i="1"/>
  <c r="BH185" i="1" s="1"/>
  <c r="AI188" i="1"/>
  <c r="BE184" i="1"/>
  <c r="AE188" i="1"/>
  <c r="AK188" i="1"/>
  <c r="BG184" i="1"/>
  <c r="AF189" i="1"/>
  <c r="AG188" i="1"/>
  <c r="J189" i="1"/>
  <c r="BC184" i="1"/>
  <c r="BI184" i="1"/>
  <c r="AN184" i="1" l="1"/>
  <c r="AO183" i="1"/>
  <c r="AM183" i="1"/>
  <c r="AL184" i="1"/>
  <c r="AS183" i="1"/>
  <c r="AR184" i="1"/>
  <c r="S184" i="1"/>
  <c r="Q185" i="1" s="1"/>
  <c r="T184" i="1"/>
  <c r="BB185" i="1"/>
  <c r="BD185" i="1"/>
  <c r="W188" i="1"/>
  <c r="U189" i="1" s="1"/>
  <c r="AZ189" i="1" s="1"/>
  <c r="BA189" i="1" s="1"/>
  <c r="AP184" i="1"/>
  <c r="AQ184" i="1" s="1"/>
  <c r="AQ183" i="1"/>
  <c r="BF185" i="1"/>
  <c r="BG185" i="1" s="1"/>
  <c r="AX189" i="1"/>
  <c r="AY189" i="1" s="1"/>
  <c r="X189" i="1"/>
  <c r="K189" i="1"/>
  <c r="G190" i="1" s="1"/>
  <c r="J190" i="1" s="1"/>
  <c r="AD189" i="1"/>
  <c r="AE189" i="1" s="1"/>
  <c r="AH189" i="1"/>
  <c r="BE185" i="1"/>
  <c r="BI185" i="1"/>
  <c r="AG189" i="1"/>
  <c r="AI189" i="1"/>
  <c r="BC185" i="1"/>
  <c r="AA185" i="1"/>
  <c r="AB185" i="1"/>
  <c r="AP185" i="1" l="1"/>
  <c r="S185" i="1"/>
  <c r="T185" i="1"/>
  <c r="Q186" i="1"/>
  <c r="AS184" i="1"/>
  <c r="AR185" i="1"/>
  <c r="AM184" i="1"/>
  <c r="AL185" i="1"/>
  <c r="AF190" i="1"/>
  <c r="AJ190" i="1"/>
  <c r="AV189" i="1"/>
  <c r="AW189" i="1" s="1"/>
  <c r="K190" i="1"/>
  <c r="G191" i="1" s="1"/>
  <c r="AH190" i="1"/>
  <c r="AI190" i="1" s="1"/>
  <c r="W189" i="1"/>
  <c r="U190" i="1" s="1"/>
  <c r="AT189" i="1"/>
  <c r="AU189" i="1" s="1"/>
  <c r="AO184" i="1"/>
  <c r="AN185" i="1"/>
  <c r="AD190" i="1"/>
  <c r="AE190" i="1"/>
  <c r="Y186" i="1"/>
  <c r="AG190" i="1"/>
  <c r="AK190" i="1"/>
  <c r="X190" i="1" l="1"/>
  <c r="W190" i="1"/>
  <c r="U191" i="1" s="1"/>
  <c r="AZ190" i="1"/>
  <c r="BA190" i="1" s="1"/>
  <c r="AT190" i="1"/>
  <c r="AU190" i="1" s="1"/>
  <c r="AV190" i="1"/>
  <c r="AW190" i="1" s="1"/>
  <c r="AX190" i="1"/>
  <c r="AY190" i="1" s="1"/>
  <c r="K191" i="1"/>
  <c r="AJ191" i="1"/>
  <c r="AM185" i="1"/>
  <c r="AL186" i="1"/>
  <c r="AS185" i="1"/>
  <c r="AR186" i="1"/>
  <c r="AS186" i="1" s="1"/>
  <c r="S186" i="1"/>
  <c r="T186" i="1"/>
  <c r="Q187" i="1" s="1"/>
  <c r="AO185" i="1"/>
  <c r="AN186" i="1"/>
  <c r="AQ185" i="1"/>
  <c r="AP186" i="1"/>
  <c r="AF191" i="1"/>
  <c r="AD191" i="1"/>
  <c r="AE191" i="1" s="1"/>
  <c r="J191" i="1"/>
  <c r="G192" i="1" s="1"/>
  <c r="J192" i="1" s="1"/>
  <c r="AH191" i="1"/>
  <c r="AI191" i="1" s="1"/>
  <c r="AK191" i="1"/>
  <c r="AA186" i="1"/>
  <c r="AB186" i="1"/>
  <c r="BB186" i="1"/>
  <c r="BH186" i="1"/>
  <c r="BF186" i="1"/>
  <c r="BD186" i="1"/>
  <c r="AG191" i="1"/>
  <c r="AV191" i="1" l="1"/>
  <c r="AW191" i="1" s="1"/>
  <c r="W191" i="1"/>
  <c r="AZ191" i="1"/>
  <c r="BA191" i="1" s="1"/>
  <c r="X191" i="1"/>
  <c r="AT191" i="1"/>
  <c r="AU191" i="1" s="1"/>
  <c r="AR187" i="1"/>
  <c r="AS187" i="1" s="1"/>
  <c r="S187" i="1"/>
  <c r="Q188" i="1" s="1"/>
  <c r="T187" i="1"/>
  <c r="AD192" i="1"/>
  <c r="AF192" i="1"/>
  <c r="K192" i="1"/>
  <c r="AQ186" i="1"/>
  <c r="AP187" i="1"/>
  <c r="AM186" i="1"/>
  <c r="AL187" i="1"/>
  <c r="AX191" i="1"/>
  <c r="AY191" i="1" s="1"/>
  <c r="AO186" i="1"/>
  <c r="AN187" i="1"/>
  <c r="Y187" i="1"/>
  <c r="BD187" i="1" s="1"/>
  <c r="AH192" i="1"/>
  <c r="AJ192" i="1"/>
  <c r="AB187" i="1"/>
  <c r="AA187" i="1"/>
  <c r="Y188" i="1" s="1"/>
  <c r="AI192" i="1"/>
  <c r="BE186" i="1"/>
  <c r="BG186" i="1"/>
  <c r="BF187" i="1"/>
  <c r="AK192" i="1"/>
  <c r="BI186" i="1"/>
  <c r="BH187" i="1"/>
  <c r="AE192" i="1"/>
  <c r="BC186" i="1"/>
  <c r="AG192" i="1"/>
  <c r="G193" i="1"/>
  <c r="AH193" i="1" s="1"/>
  <c r="U192" i="1"/>
  <c r="AV192" i="1" s="1"/>
  <c r="AW192" i="1" s="1"/>
  <c r="AR188" i="1" l="1"/>
  <c r="T188" i="1"/>
  <c r="S188" i="1"/>
  <c r="Q189" i="1" s="1"/>
  <c r="AQ187" i="1"/>
  <c r="AP188" i="1"/>
  <c r="AQ188" i="1" s="1"/>
  <c r="AM187" i="1"/>
  <c r="AL188" i="1"/>
  <c r="AZ192" i="1"/>
  <c r="AX192" i="1"/>
  <c r="BB187" i="1"/>
  <c r="BB188" i="1" s="1"/>
  <c r="AO187" i="1"/>
  <c r="AN188" i="1"/>
  <c r="W192" i="1"/>
  <c r="AT192" i="1"/>
  <c r="AU192" i="1" s="1"/>
  <c r="AD193" i="1"/>
  <c r="AE193" i="1" s="1"/>
  <c r="AI193" i="1"/>
  <c r="BC187" i="1"/>
  <c r="BF188" i="1"/>
  <c r="BG187" i="1"/>
  <c r="BE187" i="1"/>
  <c r="BD188" i="1"/>
  <c r="BI187" i="1"/>
  <c r="BH188" i="1"/>
  <c r="J193" i="1"/>
  <c r="K193" i="1"/>
  <c r="X192" i="1"/>
  <c r="AF193" i="1"/>
  <c r="AJ193" i="1"/>
  <c r="AA188" i="1"/>
  <c r="AB188" i="1"/>
  <c r="AY192" i="1"/>
  <c r="BA192" i="1"/>
  <c r="AP189" i="1" l="1"/>
  <c r="AQ189" i="1" s="1"/>
  <c r="S189" i="1"/>
  <c r="T189" i="1"/>
  <c r="Q190" i="1"/>
  <c r="AP190" i="1" s="1"/>
  <c r="AQ190" i="1" s="1"/>
  <c r="AM188" i="1"/>
  <c r="AL189" i="1"/>
  <c r="AM189" i="1" s="1"/>
  <c r="AO188" i="1"/>
  <c r="AN189" i="1"/>
  <c r="AO189" i="1" s="1"/>
  <c r="U193" i="1"/>
  <c r="X193" i="1" s="1"/>
  <c r="U194" i="1" s="1"/>
  <c r="AT194" i="1" s="1"/>
  <c r="AS188" i="1"/>
  <c r="AR189" i="1"/>
  <c r="AS189" i="1" s="1"/>
  <c r="AR190" i="1"/>
  <c r="AS190" i="1" s="1"/>
  <c r="AX193" i="1"/>
  <c r="AV193" i="1"/>
  <c r="AW193" i="1" s="1"/>
  <c r="W193" i="1"/>
  <c r="AZ193" i="1"/>
  <c r="BA193" i="1" s="1"/>
  <c r="AT193" i="1"/>
  <c r="AU193" i="1" s="1"/>
  <c r="AG193" i="1"/>
  <c r="G194" i="1"/>
  <c r="AJ194" i="1" s="1"/>
  <c r="BG188" i="1"/>
  <c r="BI188" i="1"/>
  <c r="BH189" i="1"/>
  <c r="BC188" i="1"/>
  <c r="S190" i="1"/>
  <c r="Y189" i="1"/>
  <c r="BB189" i="1" s="1"/>
  <c r="BE188" i="1"/>
  <c r="BD189" i="1"/>
  <c r="AL190" i="1"/>
  <c r="AM190" i="1" s="1"/>
  <c r="AK193" i="1"/>
  <c r="T190" i="1"/>
  <c r="AY193" i="1"/>
  <c r="Q191" i="1" l="1"/>
  <c r="AF194" i="1"/>
  <c r="AN190" i="1"/>
  <c r="AO190" i="1" s="1"/>
  <c r="AP191" i="1"/>
  <c r="T191" i="1"/>
  <c r="S191" i="1"/>
  <c r="Q192" i="1" s="1"/>
  <c r="AP192" i="1" s="1"/>
  <c r="AQ192" i="1" s="1"/>
  <c r="AN191" i="1"/>
  <c r="AO191" i="1" s="1"/>
  <c r="AL191" i="1"/>
  <c r="AM191" i="1" s="1"/>
  <c r="BC189" i="1"/>
  <c r="AG194" i="1"/>
  <c r="BI189" i="1"/>
  <c r="BE189" i="1"/>
  <c r="AK194" i="1"/>
  <c r="AB189" i="1"/>
  <c r="AA189" i="1"/>
  <c r="BF189" i="1"/>
  <c r="J194" i="1"/>
  <c r="G195" i="1" s="1"/>
  <c r="AJ195" i="1" s="1"/>
  <c r="K194" i="1"/>
  <c r="AH194" i="1"/>
  <c r="AD194" i="1"/>
  <c r="AR191" i="1"/>
  <c r="AS191" i="1" s="1"/>
  <c r="AQ191" i="1"/>
  <c r="AX194" i="1"/>
  <c r="AY194" i="1" s="1"/>
  <c r="W194" i="1"/>
  <c r="X194" i="1"/>
  <c r="AZ194" i="1"/>
  <c r="BA194" i="1" s="1"/>
  <c r="AV194" i="1"/>
  <c r="AW194" i="1" s="1"/>
  <c r="AU194" i="1"/>
  <c r="AL192" i="1" l="1"/>
  <c r="AM192" i="1" s="1"/>
  <c r="AK195" i="1"/>
  <c r="AI194" i="1"/>
  <c r="AH195" i="1"/>
  <c r="K195" i="1"/>
  <c r="J195" i="1"/>
  <c r="G196" i="1" s="1"/>
  <c r="AD195" i="1"/>
  <c r="AE194" i="1"/>
  <c r="AN192" i="1"/>
  <c r="AO192" i="1" s="1"/>
  <c r="S192" i="1"/>
  <c r="BG189" i="1"/>
  <c r="T192" i="1"/>
  <c r="Y190" i="1"/>
  <c r="BF190" i="1" s="1"/>
  <c r="AF195" i="1"/>
  <c r="AR192" i="1"/>
  <c r="AS192" i="1" s="1"/>
  <c r="U195" i="1"/>
  <c r="BG190" i="1" l="1"/>
  <c r="AF196" i="1"/>
  <c r="AG195" i="1"/>
  <c r="J196" i="1"/>
  <c r="K196" i="1"/>
  <c r="G197" i="1"/>
  <c r="AH196" i="1"/>
  <c r="AI196" i="1" s="1"/>
  <c r="AI195" i="1"/>
  <c r="AE195" i="1"/>
  <c r="AD196" i="1"/>
  <c r="Q193" i="1"/>
  <c r="AA190" i="1"/>
  <c r="AB190" i="1"/>
  <c r="BH190" i="1"/>
  <c r="BD190" i="1"/>
  <c r="BB190" i="1"/>
  <c r="AJ196" i="1"/>
  <c r="AX195" i="1"/>
  <c r="W195" i="1"/>
  <c r="AZ195" i="1"/>
  <c r="X195" i="1"/>
  <c r="AT195" i="1"/>
  <c r="AV195" i="1"/>
  <c r="Y191" i="1" l="1"/>
  <c r="BH191" i="1" s="1"/>
  <c r="BI190" i="1"/>
  <c r="T193" i="1"/>
  <c r="S193" i="1"/>
  <c r="AN193" i="1"/>
  <c r="AP193" i="1"/>
  <c r="AQ193" i="1" s="1"/>
  <c r="Q194" i="1"/>
  <c r="AL193" i="1"/>
  <c r="AH197" i="1"/>
  <c r="J197" i="1"/>
  <c r="G198" i="1" s="1"/>
  <c r="K197" i="1"/>
  <c r="AR193" i="1"/>
  <c r="AK196" i="1"/>
  <c r="AJ197" i="1"/>
  <c r="AK197" i="1" s="1"/>
  <c r="AE196" i="1"/>
  <c r="AD197" i="1"/>
  <c r="AG196" i="1"/>
  <c r="AF197" i="1"/>
  <c r="BC190" i="1"/>
  <c r="BB191" i="1"/>
  <c r="BD191" i="1"/>
  <c r="BE190" i="1"/>
  <c r="BA195" i="1"/>
  <c r="U196" i="1"/>
  <c r="AT196" i="1" s="1"/>
  <c r="AU196" i="1" s="1"/>
  <c r="AY195" i="1"/>
  <c r="AW195" i="1"/>
  <c r="AU195" i="1"/>
  <c r="AP194" i="1" l="1"/>
  <c r="S194" i="1"/>
  <c r="T194" i="1"/>
  <c r="BC191" i="1"/>
  <c r="AS193" i="1"/>
  <c r="AR194" i="1"/>
  <c r="AO193" i="1"/>
  <c r="AN194" i="1"/>
  <c r="BE191" i="1"/>
  <c r="AJ198" i="1"/>
  <c r="AK198" i="1" s="1"/>
  <c r="K198" i="1"/>
  <c r="J198" i="1"/>
  <c r="G199" i="1" s="1"/>
  <c r="AG197" i="1"/>
  <c r="AF198" i="1"/>
  <c r="Q195" i="1"/>
  <c r="T195" i="1" s="1"/>
  <c r="AV196" i="1"/>
  <c r="AW196" i="1" s="1"/>
  <c r="AE197" i="1"/>
  <c r="AD198" i="1"/>
  <c r="AI197" i="1"/>
  <c r="AH198" i="1"/>
  <c r="BI191" i="1"/>
  <c r="AM193" i="1"/>
  <c r="AL194" i="1"/>
  <c r="AM194" i="1" s="1"/>
  <c r="AA191" i="1"/>
  <c r="AB191" i="1"/>
  <c r="BF191" i="1"/>
  <c r="AX196" i="1"/>
  <c r="AY196" i="1" s="1"/>
  <c r="W196" i="1"/>
  <c r="X196" i="1"/>
  <c r="U197" i="1"/>
  <c r="AZ196" i="1"/>
  <c r="AJ199" i="1" l="1"/>
  <c r="J199" i="1"/>
  <c r="K199" i="1"/>
  <c r="AS194" i="1"/>
  <c r="AR195" i="1"/>
  <c r="AS195" i="1" s="1"/>
  <c r="BG191" i="1"/>
  <c r="Y192" i="1"/>
  <c r="BF192" i="1" s="1"/>
  <c r="AE198" i="1"/>
  <c r="AD199" i="1"/>
  <c r="AL195" i="1"/>
  <c r="AM195" i="1" s="1"/>
  <c r="AI198" i="1"/>
  <c r="AH199" i="1"/>
  <c r="AI199" i="1" s="1"/>
  <c r="S195" i="1"/>
  <c r="Q196" i="1" s="1"/>
  <c r="AP196" i="1" s="1"/>
  <c r="AG198" i="1"/>
  <c r="AF199" i="1"/>
  <c r="AO194" i="1"/>
  <c r="AN195" i="1"/>
  <c r="AO195" i="1" s="1"/>
  <c r="AQ194" i="1"/>
  <c r="AP195" i="1"/>
  <c r="AQ195" i="1" s="1"/>
  <c r="AV197" i="1"/>
  <c r="AW197" i="1" s="1"/>
  <c r="X197" i="1"/>
  <c r="W197" i="1"/>
  <c r="AT197" i="1"/>
  <c r="AU197" i="1" s="1"/>
  <c r="BA196" i="1"/>
  <c r="AZ197" i="1"/>
  <c r="BA197" i="1" s="1"/>
  <c r="AX197" i="1"/>
  <c r="AY197" i="1" s="1"/>
  <c r="G200" i="1" l="1"/>
  <c r="AH200" i="1" s="1"/>
  <c r="J200" i="1"/>
  <c r="S196" i="1"/>
  <c r="BG192" i="1"/>
  <c r="AQ196" i="1"/>
  <c r="T196" i="1"/>
  <c r="AN196" i="1"/>
  <c r="AE199" i="1"/>
  <c r="AD200" i="1"/>
  <c r="AE200" i="1" s="1"/>
  <c r="AR196" i="1"/>
  <c r="AL196" i="1"/>
  <c r="AG199" i="1"/>
  <c r="AF200" i="1"/>
  <c r="AG200" i="1" s="1"/>
  <c r="AB192" i="1"/>
  <c r="AA192" i="1"/>
  <c r="BH192" i="1"/>
  <c r="BD192" i="1"/>
  <c r="BB192" i="1"/>
  <c r="AK199" i="1"/>
  <c r="AJ200" i="1"/>
  <c r="U198" i="1"/>
  <c r="AX198" i="1" s="1"/>
  <c r="AY198" i="1" s="1"/>
  <c r="Y193" i="1" l="1"/>
  <c r="BF193" i="1" s="1"/>
  <c r="Q197" i="1"/>
  <c r="AV198" i="1"/>
  <c r="AW198" i="1" s="1"/>
  <c r="AZ198" i="1"/>
  <c r="BA198" i="1" s="1"/>
  <c r="K200" i="1"/>
  <c r="G201" i="1" s="1"/>
  <c r="AI200" i="1"/>
  <c r="BG193" i="1"/>
  <c r="BE192" i="1"/>
  <c r="BD193" i="1"/>
  <c r="AR197" i="1"/>
  <c r="AS197" i="1" s="1"/>
  <c r="AS196" i="1"/>
  <c r="S197" i="1"/>
  <c r="T197" i="1"/>
  <c r="BC192" i="1"/>
  <c r="BB193" i="1"/>
  <c r="AM196" i="1"/>
  <c r="AL197" i="1"/>
  <c r="AM197" i="1" s="1"/>
  <c r="AB193" i="1"/>
  <c r="AA193" i="1"/>
  <c r="AN197" i="1"/>
  <c r="AO197" i="1" s="1"/>
  <c r="AO196" i="1"/>
  <c r="BI192" i="1"/>
  <c r="BH193" i="1"/>
  <c r="AK200" i="1"/>
  <c r="AP197" i="1"/>
  <c r="AQ197" i="1" s="1"/>
  <c r="W198" i="1"/>
  <c r="AT198" i="1"/>
  <c r="X198" i="1"/>
  <c r="K201" i="1" l="1"/>
  <c r="AD201" i="1"/>
  <c r="AE201" i="1" s="1"/>
  <c r="AJ201" i="1"/>
  <c r="AK201" i="1" s="1"/>
  <c r="J201" i="1"/>
  <c r="G202" i="1" s="1"/>
  <c r="K202" i="1" s="1"/>
  <c r="AH201" i="1"/>
  <c r="AI201" i="1" s="1"/>
  <c r="AF201" i="1"/>
  <c r="AG201" i="1" s="1"/>
  <c r="Q198" i="1"/>
  <c r="AL198" i="1" s="1"/>
  <c r="AM198" i="1" s="1"/>
  <c r="Y194" i="1"/>
  <c r="BH194" i="1" s="1"/>
  <c r="BE193" i="1"/>
  <c r="BI193" i="1"/>
  <c r="U199" i="1"/>
  <c r="X199" i="1" s="1"/>
  <c r="BC193" i="1"/>
  <c r="AU198" i="1"/>
  <c r="AJ202" i="1" l="1"/>
  <c r="AK202" i="1" s="1"/>
  <c r="J202" i="1"/>
  <c r="G203" i="1" s="1"/>
  <c r="AA194" i="1"/>
  <c r="AB194" i="1"/>
  <c r="AH202" i="1"/>
  <c r="AI202" i="1" s="1"/>
  <c r="AX199" i="1"/>
  <c r="AY199" i="1" s="1"/>
  <c r="S198" i="1"/>
  <c r="BD194" i="1"/>
  <c r="BE194" i="1" s="1"/>
  <c r="AF202" i="1"/>
  <c r="AG202" i="1" s="1"/>
  <c r="AV199" i="1"/>
  <c r="AW199" i="1" s="1"/>
  <c r="AN198" i="1"/>
  <c r="AO198" i="1" s="1"/>
  <c r="W199" i="1"/>
  <c r="U200" i="1" s="1"/>
  <c r="AV200" i="1" s="1"/>
  <c r="AW200" i="1" s="1"/>
  <c r="BF194" i="1"/>
  <c r="BG194" i="1" s="1"/>
  <c r="AT199" i="1"/>
  <c r="AU199" i="1" s="1"/>
  <c r="BB194" i="1"/>
  <c r="BB195" i="1" s="1"/>
  <c r="T198" i="1"/>
  <c r="AZ199" i="1"/>
  <c r="BA199" i="1" s="1"/>
  <c r="AP198" i="1"/>
  <c r="AQ198" i="1" s="1"/>
  <c r="AR198" i="1"/>
  <c r="AS198" i="1" s="1"/>
  <c r="AD202" i="1"/>
  <c r="AE202" i="1" s="1"/>
  <c r="Y195" i="1"/>
  <c r="BH195" i="1" s="1"/>
  <c r="BI195" i="1" s="1"/>
  <c r="BD195" i="1"/>
  <c r="BI194" i="1"/>
  <c r="W200" i="1"/>
  <c r="AJ203" i="1" l="1"/>
  <c r="AK203" i="1" s="1"/>
  <c r="J203" i="1"/>
  <c r="K203" i="1"/>
  <c r="AH203" i="1"/>
  <c r="AI203" i="1" s="1"/>
  <c r="AF203" i="1"/>
  <c r="AG203" i="1" s="1"/>
  <c r="AA195" i="1"/>
  <c r="BF195" i="1"/>
  <c r="BG195" i="1" s="1"/>
  <c r="BC194" i="1"/>
  <c r="AB195" i="1"/>
  <c r="X200" i="1"/>
  <c r="AX200" i="1"/>
  <c r="AD203" i="1"/>
  <c r="AZ200" i="1"/>
  <c r="BA200" i="1" s="1"/>
  <c r="AT200" i="1"/>
  <c r="AU200" i="1" s="1"/>
  <c r="Q199" i="1"/>
  <c r="U201" i="1"/>
  <c r="AT201" i="1" s="1"/>
  <c r="AU201" i="1" s="1"/>
  <c r="BC195" i="1"/>
  <c r="BE195" i="1"/>
  <c r="AY200" i="1"/>
  <c r="AE203" i="1"/>
  <c r="G204" i="1"/>
  <c r="Y196" i="1" l="1"/>
  <c r="AV201" i="1"/>
  <c r="AW201" i="1" s="1"/>
  <c r="S199" i="1"/>
  <c r="AL199" i="1"/>
  <c r="T199" i="1"/>
  <c r="Q200" i="1" s="1"/>
  <c r="AP199" i="1"/>
  <c r="AN199" i="1"/>
  <c r="AO199" i="1" s="1"/>
  <c r="W201" i="1"/>
  <c r="U202" i="1" s="1"/>
  <c r="X201" i="1"/>
  <c r="AR199" i="1"/>
  <c r="AZ201" i="1"/>
  <c r="BA201" i="1" s="1"/>
  <c r="AX201" i="1"/>
  <c r="AY201" i="1" s="1"/>
  <c r="K204" i="1"/>
  <c r="J204" i="1"/>
  <c r="AJ204" i="1"/>
  <c r="AH204" i="1"/>
  <c r="AF204" i="1"/>
  <c r="AD204" i="1"/>
  <c r="BD196" i="1" l="1"/>
  <c r="BE196" i="1" s="1"/>
  <c r="BH196" i="1"/>
  <c r="BI196" i="1" s="1"/>
  <c r="AA196" i="1"/>
  <c r="AB196" i="1"/>
  <c r="BB196" i="1"/>
  <c r="BC196" i="1" s="1"/>
  <c r="AX202" i="1"/>
  <c r="AY202" i="1" s="1"/>
  <c r="BF196" i="1"/>
  <c r="BG196" i="1" s="1"/>
  <c r="AN200" i="1"/>
  <c r="S200" i="1"/>
  <c r="Q201" i="1" s="1"/>
  <c r="T200" i="1"/>
  <c r="W202" i="1"/>
  <c r="X202" i="1"/>
  <c r="AV202" i="1"/>
  <c r="AW202" i="1" s="1"/>
  <c r="AQ199" i="1"/>
  <c r="AP200" i="1"/>
  <c r="AM199" i="1"/>
  <c r="AL200" i="1"/>
  <c r="AT202" i="1"/>
  <c r="AU202" i="1" s="1"/>
  <c r="AS199" i="1"/>
  <c r="AR200" i="1"/>
  <c r="AZ202" i="1"/>
  <c r="BA202" i="1" s="1"/>
  <c r="U203" i="1"/>
  <c r="AV203" i="1" s="1"/>
  <c r="AW203" i="1" s="1"/>
  <c r="AE204" i="1"/>
  <c r="AG204" i="1"/>
  <c r="AI204" i="1"/>
  <c r="AK204" i="1"/>
  <c r="G205" i="1"/>
  <c r="AD205" i="1" s="1"/>
  <c r="Y197" i="1" l="1"/>
  <c r="AS200" i="1"/>
  <c r="AR201" i="1"/>
  <c r="AS201" i="1" s="1"/>
  <c r="T201" i="1"/>
  <c r="S201" i="1"/>
  <c r="Q202" i="1" s="1"/>
  <c r="AN202" i="1" s="1"/>
  <c r="AO202" i="1" s="1"/>
  <c r="AM200" i="1"/>
  <c r="AL201" i="1"/>
  <c r="AM201" i="1" s="1"/>
  <c r="AQ200" i="1"/>
  <c r="AP201" i="1"/>
  <c r="AQ201" i="1" s="1"/>
  <c r="AO200" i="1"/>
  <c r="AN201" i="1"/>
  <c r="AO201" i="1" s="1"/>
  <c r="AT203" i="1"/>
  <c r="AZ203" i="1"/>
  <c r="W203" i="1"/>
  <c r="X203" i="1"/>
  <c r="AX203" i="1"/>
  <c r="AE205" i="1"/>
  <c r="AJ205" i="1"/>
  <c r="J205" i="1"/>
  <c r="K205" i="1"/>
  <c r="AF205" i="1"/>
  <c r="AH205" i="1"/>
  <c r="AR202" i="1" l="1"/>
  <c r="AS202" i="1" s="1"/>
  <c r="S202" i="1"/>
  <c r="AP202" i="1"/>
  <c r="AQ202" i="1" s="1"/>
  <c r="BF197" i="1"/>
  <c r="BG197" i="1" s="1"/>
  <c r="BH197" i="1"/>
  <c r="AA197" i="1"/>
  <c r="Y198" i="1" s="1"/>
  <c r="AB197" i="1"/>
  <c r="BD197" i="1"/>
  <c r="BB197" i="1"/>
  <c r="AL202" i="1"/>
  <c r="AM202" i="1" s="1"/>
  <c r="T202" i="1"/>
  <c r="Q203" i="1" s="1"/>
  <c r="AR203" i="1" s="1"/>
  <c r="AS203" i="1" s="1"/>
  <c r="AY203" i="1"/>
  <c r="U204" i="1"/>
  <c r="AT204" i="1" s="1"/>
  <c r="BA203" i="1"/>
  <c r="AU203" i="1"/>
  <c r="G206" i="1"/>
  <c r="AH206" i="1" s="1"/>
  <c r="AG205" i="1"/>
  <c r="AK205" i="1"/>
  <c r="AI205" i="1"/>
  <c r="BF198" i="1" l="1"/>
  <c r="AA198" i="1"/>
  <c r="AB198" i="1"/>
  <c r="Y199" i="1"/>
  <c r="BH198" i="1"/>
  <c r="BI198" i="1" s="1"/>
  <c r="BI197" i="1"/>
  <c r="AP203" i="1"/>
  <c r="AQ203" i="1" s="1"/>
  <c r="T203" i="1"/>
  <c r="Q204" i="1" s="1"/>
  <c r="AR204" i="1" s="1"/>
  <c r="AS204" i="1" s="1"/>
  <c r="S203" i="1"/>
  <c r="BC197" i="1"/>
  <c r="BB198" i="1"/>
  <c r="AL203" i="1"/>
  <c r="AM203" i="1" s="1"/>
  <c r="AN203" i="1"/>
  <c r="AO203" i="1" s="1"/>
  <c r="BE197" i="1"/>
  <c r="BD198" i="1"/>
  <c r="AA199" i="1"/>
  <c r="AZ204" i="1"/>
  <c r="BA204" i="1" s="1"/>
  <c r="AU204" i="1"/>
  <c r="W204" i="1"/>
  <c r="X204" i="1"/>
  <c r="AV204" i="1"/>
  <c r="AX204" i="1"/>
  <c r="AY204" i="1" s="1"/>
  <c r="AJ206" i="1"/>
  <c r="AK206" i="1" s="1"/>
  <c r="AD206" i="1"/>
  <c r="AE206" i="1" s="1"/>
  <c r="AF206" i="1"/>
  <c r="AG206" i="1" s="1"/>
  <c r="S204" i="1"/>
  <c r="T204" i="1"/>
  <c r="J206" i="1"/>
  <c r="K206" i="1"/>
  <c r="AI206" i="1"/>
  <c r="BD199" i="1" l="1"/>
  <c r="BE198" i="1"/>
  <c r="BH199" i="1"/>
  <c r="AB199" i="1"/>
  <c r="Y200" i="1" s="1"/>
  <c r="AP204" i="1"/>
  <c r="AQ204" i="1" s="1"/>
  <c r="AN204" i="1"/>
  <c r="AO204" i="1" s="1"/>
  <c r="BB199" i="1"/>
  <c r="BC198" i="1"/>
  <c r="AL204" i="1"/>
  <c r="AM204" i="1" s="1"/>
  <c r="BG198" i="1"/>
  <c r="BF199" i="1"/>
  <c r="AW204" i="1"/>
  <c r="U205" i="1"/>
  <c r="G207" i="1"/>
  <c r="AD207" i="1" s="1"/>
  <c r="AE207" i="1" s="1"/>
  <c r="Q205" i="1"/>
  <c r="AL205" i="1" s="1"/>
  <c r="AM205" i="1" s="1"/>
  <c r="AA200" i="1" l="1"/>
  <c r="AB200" i="1"/>
  <c r="BC199" i="1"/>
  <c r="BB200" i="1"/>
  <c r="BG199" i="1"/>
  <c r="BF200" i="1"/>
  <c r="BI199" i="1"/>
  <c r="BH200" i="1"/>
  <c r="BE199" i="1"/>
  <c r="BD200" i="1"/>
  <c r="AX205" i="1"/>
  <c r="X205" i="1"/>
  <c r="W205" i="1"/>
  <c r="U206" i="1" s="1"/>
  <c r="AT205" i="1"/>
  <c r="AU205" i="1" s="1"/>
  <c r="AZ205" i="1"/>
  <c r="AV205" i="1"/>
  <c r="AN205" i="1"/>
  <c r="AO205" i="1" s="1"/>
  <c r="AP205" i="1"/>
  <c r="AQ205" i="1" s="1"/>
  <c r="T205" i="1"/>
  <c r="S205" i="1"/>
  <c r="Q206" i="1" s="1"/>
  <c r="AJ207" i="1"/>
  <c r="AK207" i="1" s="1"/>
  <c r="AF207" i="1"/>
  <c r="AG207" i="1" s="1"/>
  <c r="J207" i="1"/>
  <c r="K207" i="1"/>
  <c r="AH207" i="1"/>
  <c r="AR205" i="1"/>
  <c r="AS205" i="1" s="1"/>
  <c r="BG200" i="1" l="1"/>
  <c r="BC200" i="1"/>
  <c r="BB201" i="1"/>
  <c r="BH201" i="1"/>
  <c r="BI200" i="1"/>
  <c r="BE200" i="1"/>
  <c r="BD201" i="1"/>
  <c r="Y201" i="1"/>
  <c r="BF201" i="1" s="1"/>
  <c r="AT206" i="1"/>
  <c r="W206" i="1"/>
  <c r="X206" i="1"/>
  <c r="BA205" i="1"/>
  <c r="AZ206" i="1"/>
  <c r="AY205" i="1"/>
  <c r="AX206" i="1"/>
  <c r="AW205" i="1"/>
  <c r="AV206" i="1"/>
  <c r="AL206" i="1"/>
  <c r="AM206" i="1" s="1"/>
  <c r="AN206" i="1"/>
  <c r="AO206" i="1" s="1"/>
  <c r="AP206" i="1"/>
  <c r="AQ206" i="1" s="1"/>
  <c r="S206" i="1"/>
  <c r="T206" i="1"/>
  <c r="AR206" i="1"/>
  <c r="AI207" i="1"/>
  <c r="G208" i="1"/>
  <c r="AH208" i="1" s="1"/>
  <c r="AI208" i="1" s="1"/>
  <c r="BG201" i="1" l="1"/>
  <c r="BE201" i="1"/>
  <c r="BI201" i="1"/>
  <c r="BC201" i="1"/>
  <c r="BB202" i="1"/>
  <c r="AB201" i="1"/>
  <c r="AA201" i="1"/>
  <c r="Y202" i="1"/>
  <c r="BD202" i="1" s="1"/>
  <c r="Q207" i="1"/>
  <c r="AL207" i="1" s="1"/>
  <c r="U207" i="1"/>
  <c r="AX207" i="1" s="1"/>
  <c r="AU206" i="1"/>
  <c r="AY206" i="1"/>
  <c r="AW206" i="1"/>
  <c r="BA206" i="1"/>
  <c r="AR207" i="1"/>
  <c r="AS207" i="1" s="1"/>
  <c r="AP207" i="1"/>
  <c r="AQ207" i="1" s="1"/>
  <c r="AS206" i="1"/>
  <c r="AF208" i="1"/>
  <c r="AD208" i="1"/>
  <c r="K208" i="1"/>
  <c r="AJ208" i="1"/>
  <c r="J208" i="1"/>
  <c r="AM207" i="1"/>
  <c r="AN207" i="1"/>
  <c r="S207" i="1"/>
  <c r="T207" i="1"/>
  <c r="BE202" i="1" l="1"/>
  <c r="BC202" i="1"/>
  <c r="BH202" i="1"/>
  <c r="AA202" i="1"/>
  <c r="AB202" i="1"/>
  <c r="Y203" i="1"/>
  <c r="AT207" i="1"/>
  <c r="BF202" i="1"/>
  <c r="W207" i="1"/>
  <c r="AZ207" i="1"/>
  <c r="X207" i="1"/>
  <c r="U208" i="1" s="1"/>
  <c r="AV207" i="1"/>
  <c r="AW207" i="1" s="1"/>
  <c r="G209" i="1"/>
  <c r="AH209" i="1" s="1"/>
  <c r="AI209" i="1" s="1"/>
  <c r="AY207" i="1"/>
  <c r="AU207" i="1"/>
  <c r="Q208" i="1"/>
  <c r="AL208" i="1" s="1"/>
  <c r="AM208" i="1" s="1"/>
  <c r="BA207" i="1"/>
  <c r="AK208" i="1"/>
  <c r="AE208" i="1"/>
  <c r="AG208" i="1"/>
  <c r="AO207" i="1"/>
  <c r="BI202" i="1" l="1"/>
  <c r="BH203" i="1"/>
  <c r="AB203" i="1"/>
  <c r="AA203" i="1"/>
  <c r="Y204" i="1" s="1"/>
  <c r="BB203" i="1"/>
  <c r="BG202" i="1"/>
  <c r="BF203" i="1"/>
  <c r="BD203" i="1"/>
  <c r="K209" i="1"/>
  <c r="J209" i="1"/>
  <c r="AF209" i="1"/>
  <c r="AG209" i="1" s="1"/>
  <c r="X208" i="1"/>
  <c r="AX208" i="1"/>
  <c r="AZ208" i="1"/>
  <c r="BA208" i="1" s="1"/>
  <c r="AT208" i="1"/>
  <c r="AU208" i="1" s="1"/>
  <c r="AV208" i="1"/>
  <c r="AW208" i="1" s="1"/>
  <c r="W208" i="1"/>
  <c r="AD209" i="1"/>
  <c r="AE209" i="1" s="1"/>
  <c r="AJ209" i="1"/>
  <c r="AK209" i="1" s="1"/>
  <c r="S208" i="1"/>
  <c r="Q209" i="1" s="1"/>
  <c r="AN209" i="1" s="1"/>
  <c r="AN208" i="1"/>
  <c r="AO208" i="1" s="1"/>
  <c r="AY208" i="1"/>
  <c r="G210" i="1"/>
  <c r="AF210" i="1" s="1"/>
  <c r="AG210" i="1" s="1"/>
  <c r="T208" i="1"/>
  <c r="AR208" i="1"/>
  <c r="AS208" i="1" s="1"/>
  <c r="AP208" i="1"/>
  <c r="AQ208" i="1" s="1"/>
  <c r="AB204" i="1" l="1"/>
  <c r="AA204" i="1"/>
  <c r="Y205" i="1" s="1"/>
  <c r="BC203" i="1"/>
  <c r="BB204" i="1"/>
  <c r="BG203" i="1"/>
  <c r="BF204" i="1"/>
  <c r="BI203" i="1"/>
  <c r="BH204" i="1"/>
  <c r="BE203" i="1"/>
  <c r="BD204" i="1"/>
  <c r="K210" i="1"/>
  <c r="J210" i="1"/>
  <c r="AJ210" i="1"/>
  <c r="AK210" i="1" s="1"/>
  <c r="U209" i="1"/>
  <c r="AH210" i="1"/>
  <c r="AD210" i="1"/>
  <c r="AE210" i="1" s="1"/>
  <c r="G211" i="1"/>
  <c r="AF211" i="1" s="1"/>
  <c r="AG211" i="1" s="1"/>
  <c r="AP209" i="1"/>
  <c r="AQ209" i="1" s="1"/>
  <c r="AO209" i="1"/>
  <c r="AR209" i="1"/>
  <c r="AS209" i="1" s="1"/>
  <c r="S209" i="1"/>
  <c r="T209" i="1"/>
  <c r="AL209" i="1"/>
  <c r="BG204" i="1" l="1"/>
  <c r="BF205" i="1"/>
  <c r="BI204" i="1"/>
  <c r="BH205" i="1"/>
  <c r="BC204" i="1"/>
  <c r="BB205" i="1"/>
  <c r="BE204" i="1"/>
  <c r="BD205" i="1"/>
  <c r="AB205" i="1"/>
  <c r="AA205" i="1"/>
  <c r="AH211" i="1"/>
  <c r="AI211" i="1" s="1"/>
  <c r="AV209" i="1"/>
  <c r="W209" i="1"/>
  <c r="AX209" i="1"/>
  <c r="AZ209" i="1"/>
  <c r="AT209" i="1"/>
  <c r="X209" i="1"/>
  <c r="AI210" i="1"/>
  <c r="AJ211" i="1"/>
  <c r="AK211" i="1" s="1"/>
  <c r="AD211" i="1"/>
  <c r="AE211" i="1" s="1"/>
  <c r="K211" i="1"/>
  <c r="J211" i="1"/>
  <c r="G212" i="1" s="1"/>
  <c r="AJ212" i="1" s="1"/>
  <c r="Q210" i="1"/>
  <c r="T210" i="1" s="1"/>
  <c r="AM209" i="1"/>
  <c r="BC205" i="1" l="1"/>
  <c r="BE205" i="1"/>
  <c r="BI205" i="1"/>
  <c r="Y206" i="1"/>
  <c r="BG205" i="1"/>
  <c r="U210" i="1"/>
  <c r="X210" i="1"/>
  <c r="W210" i="1"/>
  <c r="AW209" i="1"/>
  <c r="AV210" i="1"/>
  <c r="AT210" i="1"/>
  <c r="AU209" i="1"/>
  <c r="AZ210" i="1"/>
  <c r="BA209" i="1"/>
  <c r="AX210" i="1"/>
  <c r="AY209" i="1"/>
  <c r="AR210" i="1"/>
  <c r="AS210" i="1" s="1"/>
  <c r="AL210" i="1"/>
  <c r="AM210" i="1" s="1"/>
  <c r="AN210" i="1"/>
  <c r="AO210" i="1" s="1"/>
  <c r="AP210" i="1"/>
  <c r="S210" i="1"/>
  <c r="Q211" i="1" s="1"/>
  <c r="T211" i="1" s="1"/>
  <c r="AD212" i="1"/>
  <c r="AE212" i="1" s="1"/>
  <c r="AK212" i="1"/>
  <c r="J212" i="1"/>
  <c r="K212" i="1"/>
  <c r="AF212" i="1"/>
  <c r="AH212" i="1"/>
  <c r="AB206" i="1" l="1"/>
  <c r="AA206" i="1"/>
  <c r="Y207" i="1"/>
  <c r="BH206" i="1"/>
  <c r="BD206" i="1"/>
  <c r="BB206" i="1"/>
  <c r="BF206" i="1"/>
  <c r="BG206" i="1" s="1"/>
  <c r="BA210" i="1"/>
  <c r="AW210" i="1"/>
  <c r="AY210" i="1"/>
  <c r="AU210" i="1"/>
  <c r="U211" i="1"/>
  <c r="AX211" i="1" s="1"/>
  <c r="AP211" i="1"/>
  <c r="AQ211" i="1" s="1"/>
  <c r="AQ210" i="1"/>
  <c r="AL211" i="1"/>
  <c r="AM211" i="1" s="1"/>
  <c r="AN211" i="1"/>
  <c r="AO211" i="1" s="1"/>
  <c r="AR211" i="1"/>
  <c r="S211" i="1"/>
  <c r="Q212" i="1" s="1"/>
  <c r="G213" i="1"/>
  <c r="AJ213" i="1" s="1"/>
  <c r="AK213" i="1" s="1"/>
  <c r="AS211" i="1"/>
  <c r="AI212" i="1"/>
  <c r="AG212" i="1"/>
  <c r="BC206" i="1" l="1"/>
  <c r="BB207" i="1"/>
  <c r="BD207" i="1"/>
  <c r="BE206" i="1"/>
  <c r="AP212" i="1"/>
  <c r="BI206" i="1"/>
  <c r="BH207" i="1"/>
  <c r="BF207" i="1"/>
  <c r="AA207" i="1"/>
  <c r="Y208" i="1" s="1"/>
  <c r="AB207" i="1"/>
  <c r="AD213" i="1"/>
  <c r="AF213" i="1"/>
  <c r="AY211" i="1"/>
  <c r="AT211" i="1"/>
  <c r="AR212" i="1"/>
  <c r="AS212" i="1" s="1"/>
  <c r="T212" i="1"/>
  <c r="W211" i="1"/>
  <c r="X211" i="1"/>
  <c r="AZ211" i="1"/>
  <c r="BA211" i="1" s="1"/>
  <c r="AL212" i="1"/>
  <c r="AV211" i="1"/>
  <c r="AN212" i="1"/>
  <c r="AO212" i="1" s="1"/>
  <c r="S212" i="1"/>
  <c r="AH213" i="1"/>
  <c r="AI213" i="1" s="1"/>
  <c r="K213" i="1"/>
  <c r="J213" i="1"/>
  <c r="AQ212" i="1"/>
  <c r="AM212" i="1"/>
  <c r="AG213" i="1"/>
  <c r="AE213" i="1"/>
  <c r="BF208" i="1" l="1"/>
  <c r="BG207" i="1"/>
  <c r="BI207" i="1"/>
  <c r="BH208" i="1"/>
  <c r="BD208" i="1"/>
  <c r="BE207" i="1"/>
  <c r="BB208" i="1"/>
  <c r="BC207" i="1"/>
  <c r="AA208" i="1"/>
  <c r="AB208" i="1"/>
  <c r="Q213" i="1"/>
  <c r="AP213" i="1" s="1"/>
  <c r="U212" i="1"/>
  <c r="AZ212" i="1" s="1"/>
  <c r="X212" i="1"/>
  <c r="AX212" i="1"/>
  <c r="AU211" i="1"/>
  <c r="AT212" i="1"/>
  <c r="AW211" i="1"/>
  <c r="AV212" i="1"/>
  <c r="G214" i="1"/>
  <c r="AF214" i="1" s="1"/>
  <c r="AG214" i="1" s="1"/>
  <c r="AN213" i="1"/>
  <c r="AO213" i="1" s="1"/>
  <c r="T213" i="1"/>
  <c r="AR213" i="1"/>
  <c r="AS213" i="1" s="1"/>
  <c r="AQ213" i="1"/>
  <c r="BC208" i="1" l="1"/>
  <c r="BE208" i="1"/>
  <c r="BD209" i="1"/>
  <c r="BH209" i="1"/>
  <c r="BI208" i="1"/>
  <c r="S213" i="1"/>
  <c r="AL213" i="1"/>
  <c r="AM213" i="1" s="1"/>
  <c r="Y209" i="1"/>
  <c r="BG208" i="1"/>
  <c r="BF209" i="1"/>
  <c r="AH214" i="1"/>
  <c r="AI214" i="1" s="1"/>
  <c r="W212" i="1"/>
  <c r="U213" i="1" s="1"/>
  <c r="AJ214" i="1"/>
  <c r="AK214" i="1" s="1"/>
  <c r="J214" i="1"/>
  <c r="G215" i="1" s="1"/>
  <c r="AH215" i="1" s="1"/>
  <c r="AD214" i="1"/>
  <c r="AE214" i="1" s="1"/>
  <c r="AU212" i="1"/>
  <c r="AY212" i="1"/>
  <c r="K214" i="1"/>
  <c r="AW212" i="1"/>
  <c r="BA212" i="1"/>
  <c r="Q214" i="1"/>
  <c r="AP214" i="1" s="1"/>
  <c r="X213" i="1" l="1"/>
  <c r="AX213" i="1"/>
  <c r="BI209" i="1"/>
  <c r="BD210" i="1"/>
  <c r="BE209" i="1"/>
  <c r="BG209" i="1"/>
  <c r="BF210" i="1"/>
  <c r="AA209" i="1"/>
  <c r="Y210" i="1" s="1"/>
  <c r="BH210" i="1" s="1"/>
  <c r="AB209" i="1"/>
  <c r="BB209" i="1"/>
  <c r="W213" i="1"/>
  <c r="AT213" i="1"/>
  <c r="T214" i="1"/>
  <c r="AZ213" i="1"/>
  <c r="AZ214" i="1" s="1"/>
  <c r="AV213" i="1"/>
  <c r="AW213" i="1" s="1"/>
  <c r="U214" i="1"/>
  <c r="AU213" i="1"/>
  <c r="AT214" i="1"/>
  <c r="AN214" i="1"/>
  <c r="AO214" i="1" s="1"/>
  <c r="AR214" i="1"/>
  <c r="AS214" i="1" s="1"/>
  <c r="AL214" i="1"/>
  <c r="AM214" i="1" s="1"/>
  <c r="S214" i="1"/>
  <c r="AY213" i="1"/>
  <c r="AX214" i="1"/>
  <c r="AQ214" i="1"/>
  <c r="AI215" i="1"/>
  <c r="AJ215" i="1"/>
  <c r="J215" i="1"/>
  <c r="K215" i="1"/>
  <c r="AD215" i="1"/>
  <c r="AF215" i="1"/>
  <c r="BI210" i="1" l="1"/>
  <c r="BG210" i="1"/>
  <c r="BE210" i="1"/>
  <c r="BC209" i="1"/>
  <c r="BB210" i="1"/>
  <c r="AV214" i="1"/>
  <c r="Q215" i="1"/>
  <c r="AA210" i="1"/>
  <c r="AB210" i="1"/>
  <c r="BA213" i="1"/>
  <c r="S215" i="1"/>
  <c r="AP215" i="1"/>
  <c r="AQ215" i="1" s="1"/>
  <c r="AR215" i="1"/>
  <c r="AS215" i="1" s="1"/>
  <c r="AN215" i="1"/>
  <c r="AO215" i="1" s="1"/>
  <c r="T215" i="1"/>
  <c r="AL215" i="1"/>
  <c r="AM215" i="1" s="1"/>
  <c r="BA214" i="1"/>
  <c r="AW214" i="1"/>
  <c r="AU214" i="1"/>
  <c r="AY214" i="1"/>
  <c r="X214" i="1"/>
  <c r="W214" i="1"/>
  <c r="U215" i="1" s="1"/>
  <c r="AT215" i="1" s="1"/>
  <c r="G216" i="1"/>
  <c r="K216" i="1" s="1"/>
  <c r="AK215" i="1"/>
  <c r="AG215" i="1"/>
  <c r="AE215" i="1"/>
  <c r="BC210" i="1" l="1"/>
  <c r="Y211" i="1"/>
  <c r="Q216" i="1"/>
  <c r="AL216" i="1" s="1"/>
  <c r="AM216" i="1" s="1"/>
  <c r="AX215" i="1"/>
  <c r="AY215" i="1" s="1"/>
  <c r="AP216" i="1"/>
  <c r="AQ216" i="1" s="1"/>
  <c r="S216" i="1"/>
  <c r="T216" i="1"/>
  <c r="Q217" i="1" s="1"/>
  <c r="AR216" i="1"/>
  <c r="AN216" i="1"/>
  <c r="AO216" i="1" s="1"/>
  <c r="AU215" i="1"/>
  <c r="X215" i="1"/>
  <c r="W215" i="1"/>
  <c r="AV215" i="1"/>
  <c r="AZ215" i="1"/>
  <c r="AF216" i="1"/>
  <c r="AG216" i="1" s="1"/>
  <c r="AD216" i="1"/>
  <c r="AS216" i="1"/>
  <c r="J216" i="1"/>
  <c r="G217" i="1" s="1"/>
  <c r="K217" i="1" s="1"/>
  <c r="AJ216" i="1"/>
  <c r="AH216" i="1"/>
  <c r="AA211" i="1" l="1"/>
  <c r="AB211" i="1"/>
  <c r="Y212" i="1"/>
  <c r="BH211" i="1"/>
  <c r="BF211" i="1"/>
  <c r="BD211" i="1"/>
  <c r="BB211" i="1"/>
  <c r="AL217" i="1"/>
  <c r="AM217" i="1" s="1"/>
  <c r="U216" i="1"/>
  <c r="AT216" i="1" s="1"/>
  <c r="AU216" i="1" s="1"/>
  <c r="BA215" i="1"/>
  <c r="AW215" i="1"/>
  <c r="AV216" i="1"/>
  <c r="X216" i="1"/>
  <c r="W216" i="1"/>
  <c r="U217" i="1" s="1"/>
  <c r="J217" i="1"/>
  <c r="G218" i="1" s="1"/>
  <c r="AD217" i="1"/>
  <c r="AE217" i="1" s="1"/>
  <c r="AJ217" i="1"/>
  <c r="AK217" i="1" s="1"/>
  <c r="AN217" i="1"/>
  <c r="AO217" i="1" s="1"/>
  <c r="AF217" i="1"/>
  <c r="AG217" i="1" s="1"/>
  <c r="AE216" i="1"/>
  <c r="AR217" i="1"/>
  <c r="AS217" i="1" s="1"/>
  <c r="AH217" i="1"/>
  <c r="AI217" i="1" s="1"/>
  <c r="AI216" i="1"/>
  <c r="AK216" i="1"/>
  <c r="T217" i="1"/>
  <c r="S217" i="1"/>
  <c r="Q218" i="1" s="1"/>
  <c r="AN218" i="1" s="1"/>
  <c r="AP217" i="1"/>
  <c r="BB212" i="1" l="1"/>
  <c r="BC211" i="1"/>
  <c r="BE211" i="1"/>
  <c r="BD212" i="1"/>
  <c r="BG211" i="1"/>
  <c r="BF212" i="1"/>
  <c r="BH212" i="1"/>
  <c r="BI211" i="1"/>
  <c r="AB212" i="1"/>
  <c r="AA212" i="1"/>
  <c r="Y213" i="1"/>
  <c r="AJ218" i="1"/>
  <c r="AZ216" i="1"/>
  <c r="BA216" i="1" s="1"/>
  <c r="AX216" i="1"/>
  <c r="AY216" i="1" s="1"/>
  <c r="AT217" i="1"/>
  <c r="X217" i="1"/>
  <c r="W217" i="1"/>
  <c r="U218" i="1" s="1"/>
  <c r="AW216" i="1"/>
  <c r="AV217" i="1"/>
  <c r="AW217" i="1" s="1"/>
  <c r="AO218" i="1"/>
  <c r="AF218" i="1"/>
  <c r="AG218" i="1" s="1"/>
  <c r="AH218" i="1"/>
  <c r="AI218" i="1" s="1"/>
  <c r="AR218" i="1"/>
  <c r="AP218" i="1"/>
  <c r="AQ217" i="1"/>
  <c r="S218" i="1"/>
  <c r="T218" i="1"/>
  <c r="AL218" i="1"/>
  <c r="K218" i="1"/>
  <c r="J218" i="1"/>
  <c r="AD218" i="1"/>
  <c r="AK218" i="1"/>
  <c r="BH213" i="1" l="1"/>
  <c r="BI212" i="1"/>
  <c r="BG212" i="1"/>
  <c r="BF213" i="1"/>
  <c r="AX217" i="1"/>
  <c r="BE212" i="1"/>
  <c r="BD213" i="1"/>
  <c r="AZ217" i="1"/>
  <c r="BA217" i="1" s="1"/>
  <c r="AB213" i="1"/>
  <c r="AA213" i="1"/>
  <c r="Y214" i="1"/>
  <c r="BC212" i="1"/>
  <c r="BB213" i="1"/>
  <c r="AY217" i="1"/>
  <c r="AX218" i="1"/>
  <c r="AV218" i="1"/>
  <c r="X218" i="1"/>
  <c r="W218" i="1"/>
  <c r="AU217" i="1"/>
  <c r="AT218" i="1"/>
  <c r="AU218" i="1" s="1"/>
  <c r="Q219" i="1"/>
  <c r="AN219" i="1" s="1"/>
  <c r="AO219" i="1" s="1"/>
  <c r="AQ218" i="1"/>
  <c r="AS218" i="1"/>
  <c r="AM218" i="1"/>
  <c r="G219" i="1"/>
  <c r="AE218" i="1"/>
  <c r="BC213" i="1" l="1"/>
  <c r="BB214" i="1"/>
  <c r="BG213" i="1"/>
  <c r="BF214" i="1"/>
  <c r="BE213" i="1"/>
  <c r="BD214" i="1"/>
  <c r="AA214" i="1"/>
  <c r="Y215" i="1" s="1"/>
  <c r="AB214" i="1"/>
  <c r="AZ218" i="1"/>
  <c r="BI213" i="1"/>
  <c r="BH214" i="1"/>
  <c r="AP219" i="1"/>
  <c r="AQ219" i="1" s="1"/>
  <c r="BA218" i="1"/>
  <c r="AY218" i="1"/>
  <c r="AW218" i="1"/>
  <c r="U219" i="1"/>
  <c r="AX219" i="1" s="1"/>
  <c r="AY219" i="1" s="1"/>
  <c r="AR219" i="1"/>
  <c r="AS219" i="1" s="1"/>
  <c r="AL219" i="1"/>
  <c r="AM219" i="1" s="1"/>
  <c r="T219" i="1"/>
  <c r="S219" i="1"/>
  <c r="K219" i="1"/>
  <c r="J219" i="1"/>
  <c r="AH219" i="1"/>
  <c r="AF219" i="1"/>
  <c r="AJ219" i="1"/>
  <c r="AD219" i="1"/>
  <c r="AA215" i="1" l="1"/>
  <c r="AB215" i="1"/>
  <c r="Y216" i="1" s="1"/>
  <c r="BE214" i="1"/>
  <c r="BD215" i="1"/>
  <c r="AZ219" i="1"/>
  <c r="BA219" i="1" s="1"/>
  <c r="AV219" i="1"/>
  <c r="AW219" i="1" s="1"/>
  <c r="BH215" i="1"/>
  <c r="BI214" i="1"/>
  <c r="BG214" i="1"/>
  <c r="BF215" i="1"/>
  <c r="BC214" i="1"/>
  <c r="BB215" i="1"/>
  <c r="AT219" i="1"/>
  <c r="W219" i="1"/>
  <c r="X219" i="1"/>
  <c r="Q220" i="1"/>
  <c r="AK219" i="1"/>
  <c r="AG219" i="1"/>
  <c r="AI219" i="1"/>
  <c r="G220" i="1"/>
  <c r="AF220" i="1" s="1"/>
  <c r="AE219" i="1"/>
  <c r="BC215" i="1" l="1"/>
  <c r="BB216" i="1"/>
  <c r="BE215" i="1"/>
  <c r="BD216" i="1"/>
  <c r="BG215" i="1"/>
  <c r="BF216" i="1"/>
  <c r="AA216" i="1"/>
  <c r="Y217" i="1" s="1"/>
  <c r="AB216" i="1"/>
  <c r="BI215" i="1"/>
  <c r="BH216" i="1"/>
  <c r="U220" i="1"/>
  <c r="AZ220" i="1" s="1"/>
  <c r="W220" i="1"/>
  <c r="X220" i="1"/>
  <c r="U221" i="1" s="1"/>
  <c r="AX220" i="1"/>
  <c r="AV220" i="1"/>
  <c r="AU219" i="1"/>
  <c r="AN220" i="1"/>
  <c r="T220" i="1"/>
  <c r="S220" i="1"/>
  <c r="AP220" i="1"/>
  <c r="AR220" i="1"/>
  <c r="AL220" i="1"/>
  <c r="AD220" i="1"/>
  <c r="AE220" i="1" s="1"/>
  <c r="AG220" i="1"/>
  <c r="K220" i="1"/>
  <c r="J220" i="1"/>
  <c r="AJ220" i="1"/>
  <c r="AH220" i="1"/>
  <c r="AB217" i="1" l="1"/>
  <c r="AA217" i="1"/>
  <c r="Y218" i="1" s="1"/>
  <c r="BG216" i="1"/>
  <c r="BF217" i="1"/>
  <c r="BE216" i="1"/>
  <c r="BD217" i="1"/>
  <c r="AT220" i="1"/>
  <c r="AU220" i="1" s="1"/>
  <c r="BI216" i="1"/>
  <c r="BH217" i="1"/>
  <c r="BC216" i="1"/>
  <c r="BB217" i="1"/>
  <c r="BA220" i="1"/>
  <c r="AZ221" i="1"/>
  <c r="AW220" i="1"/>
  <c r="AV221" i="1"/>
  <c r="AY220" i="1"/>
  <c r="AX221" i="1"/>
  <c r="W221" i="1"/>
  <c r="X221" i="1"/>
  <c r="Q221" i="1"/>
  <c r="AL221" i="1" s="1"/>
  <c r="AM220" i="1"/>
  <c r="AS220" i="1"/>
  <c r="AQ220" i="1"/>
  <c r="AO220" i="1"/>
  <c r="G221" i="1"/>
  <c r="AD221" i="1" s="1"/>
  <c r="AE221" i="1" s="1"/>
  <c r="AI220" i="1"/>
  <c r="AK220" i="1"/>
  <c r="BE217" i="1" l="1"/>
  <c r="BD218" i="1"/>
  <c r="AT221" i="1"/>
  <c r="BG217" i="1"/>
  <c r="BF218" i="1"/>
  <c r="U222" i="1"/>
  <c r="W222" i="1" s="1"/>
  <c r="BC217" i="1"/>
  <c r="BB218" i="1"/>
  <c r="AA218" i="1"/>
  <c r="Y219" i="1" s="1"/>
  <c r="AB218" i="1"/>
  <c r="BI217" i="1"/>
  <c r="BH218" i="1"/>
  <c r="S221" i="1"/>
  <c r="AW221" i="1"/>
  <c r="AV222" i="1"/>
  <c r="T221" i="1"/>
  <c r="AP221" i="1"/>
  <c r="AQ221" i="1" s="1"/>
  <c r="BA221" i="1"/>
  <c r="AZ222" i="1"/>
  <c r="AR221" i="1"/>
  <c r="AS221" i="1" s="1"/>
  <c r="AN221" i="1"/>
  <c r="AY221" i="1"/>
  <c r="AU221" i="1"/>
  <c r="AM221" i="1"/>
  <c r="AO221" i="1"/>
  <c r="AJ221" i="1"/>
  <c r="AK221" i="1" s="1"/>
  <c r="AF221" i="1"/>
  <c r="AG221" i="1" s="1"/>
  <c r="K221" i="1"/>
  <c r="AH221" i="1"/>
  <c r="AI221" i="1" s="1"/>
  <c r="J221" i="1"/>
  <c r="AB219" i="1" l="1"/>
  <c r="AA219" i="1"/>
  <c r="Y220" i="1"/>
  <c r="BC218" i="1"/>
  <c r="BB219" i="1"/>
  <c r="BI218" i="1"/>
  <c r="BH219" i="1"/>
  <c r="BG218" i="1"/>
  <c r="BF219" i="1"/>
  <c r="BG219" i="1" s="1"/>
  <c r="X222" i="1"/>
  <c r="AT222" i="1"/>
  <c r="AX222" i="1"/>
  <c r="AY222" i="1" s="1"/>
  <c r="BE218" i="1"/>
  <c r="BD219" i="1"/>
  <c r="Q222" i="1"/>
  <c r="AL222" i="1" s="1"/>
  <c r="AM222" i="1" s="1"/>
  <c r="BA222" i="1"/>
  <c r="AU222" i="1"/>
  <c r="AT223" i="1"/>
  <c r="AU223" i="1" s="1"/>
  <c r="U223" i="1"/>
  <c r="AW222" i="1"/>
  <c r="AN222" i="1"/>
  <c r="AO222" i="1" s="1"/>
  <c r="G222" i="1"/>
  <c r="AH222" i="1" s="1"/>
  <c r="AI222" i="1" s="1"/>
  <c r="T222" i="1" l="1"/>
  <c r="BI219" i="1"/>
  <c r="BH220" i="1"/>
  <c r="BC219" i="1"/>
  <c r="BB220" i="1"/>
  <c r="BC220" i="1" s="1"/>
  <c r="BE219" i="1"/>
  <c r="BD220" i="1"/>
  <c r="AP222" i="1"/>
  <c r="AQ222" i="1" s="1"/>
  <c r="AR222" i="1"/>
  <c r="AS222" i="1" s="1"/>
  <c r="S222" i="1"/>
  <c r="Q223" i="1" s="1"/>
  <c r="BF220" i="1"/>
  <c r="AA220" i="1"/>
  <c r="AB220" i="1"/>
  <c r="Y221" i="1"/>
  <c r="AD222" i="1"/>
  <c r="AE222" i="1" s="1"/>
  <c r="W223" i="1"/>
  <c r="X223" i="1"/>
  <c r="J222" i="1"/>
  <c r="AX223" i="1"/>
  <c r="AY223" i="1" s="1"/>
  <c r="AZ223" i="1"/>
  <c r="BA223" i="1" s="1"/>
  <c r="K222" i="1"/>
  <c r="AV223" i="1"/>
  <c r="AW223" i="1" s="1"/>
  <c r="AF222" i="1"/>
  <c r="AG222" i="1" s="1"/>
  <c r="AJ222" i="1"/>
  <c r="AK222" i="1" s="1"/>
  <c r="S223" i="1"/>
  <c r="T223" i="1"/>
  <c r="AL223" i="1"/>
  <c r="AR223" i="1"/>
  <c r="AN223" i="1"/>
  <c r="BB221" i="1" l="1"/>
  <c r="AB221" i="1"/>
  <c r="AA221" i="1"/>
  <c r="Y222" i="1"/>
  <c r="AP223" i="1"/>
  <c r="AQ223" i="1" s="1"/>
  <c r="BG220" i="1"/>
  <c r="BF221" i="1"/>
  <c r="BG221" i="1" s="1"/>
  <c r="BI220" i="1"/>
  <c r="BH221" i="1"/>
  <c r="BE220" i="1"/>
  <c r="BD221" i="1"/>
  <c r="U224" i="1"/>
  <c r="AX224" i="1" s="1"/>
  <c r="AZ224" i="1"/>
  <c r="BA224" i="1" s="1"/>
  <c r="G223" i="1"/>
  <c r="K223" i="1" s="1"/>
  <c r="AT224" i="1"/>
  <c r="AY224" i="1"/>
  <c r="AS223" i="1"/>
  <c r="AM223" i="1"/>
  <c r="AO223" i="1"/>
  <c r="Q224" i="1"/>
  <c r="AN224" i="1" s="1"/>
  <c r="AF223" i="1" l="1"/>
  <c r="W224" i="1"/>
  <c r="BF222" i="1"/>
  <c r="AB222" i="1"/>
  <c r="AA222" i="1"/>
  <c r="Y223" i="1"/>
  <c r="X224" i="1"/>
  <c r="BE221" i="1"/>
  <c r="BD222" i="1"/>
  <c r="AD223" i="1"/>
  <c r="AH223" i="1"/>
  <c r="AV224" i="1"/>
  <c r="BI221" i="1"/>
  <c r="BH222" i="1"/>
  <c r="BC221" i="1"/>
  <c r="BB222" i="1"/>
  <c r="BC222" i="1" s="1"/>
  <c r="AJ223" i="1"/>
  <c r="J223" i="1"/>
  <c r="G224" i="1" s="1"/>
  <c r="J224" i="1" s="1"/>
  <c r="AU224" i="1"/>
  <c r="AL224" i="1"/>
  <c r="AM224" i="1" s="1"/>
  <c r="AR224" i="1"/>
  <c r="AS224" i="1" s="1"/>
  <c r="AO224" i="1"/>
  <c r="S224" i="1"/>
  <c r="T224" i="1"/>
  <c r="AP224" i="1"/>
  <c r="AK223" i="1"/>
  <c r="AE223" i="1"/>
  <c r="AG223" i="1"/>
  <c r="AI223" i="1"/>
  <c r="BB223" i="1" l="1"/>
  <c r="AB223" i="1"/>
  <c r="AA223" i="1"/>
  <c r="Y224" i="1" s="1"/>
  <c r="AV225" i="1"/>
  <c r="AW225" i="1" s="1"/>
  <c r="BI222" i="1"/>
  <c r="BH223" i="1"/>
  <c r="BG222" i="1"/>
  <c r="BF223" i="1"/>
  <c r="AW224" i="1"/>
  <c r="U225" i="1"/>
  <c r="BE222" i="1"/>
  <c r="BD223" i="1"/>
  <c r="Q225" i="1"/>
  <c r="S225" i="1" s="1"/>
  <c r="AD224" i="1"/>
  <c r="AE224" i="1" s="1"/>
  <c r="K224" i="1"/>
  <c r="G225" i="1" s="1"/>
  <c r="K225" i="1" s="1"/>
  <c r="AH224" i="1"/>
  <c r="AI224" i="1" s="1"/>
  <c r="AQ224" i="1"/>
  <c r="AJ224" i="1"/>
  <c r="AF224" i="1"/>
  <c r="BG223" i="1" l="1"/>
  <c r="BF224" i="1"/>
  <c r="BI223" i="1"/>
  <c r="BH224" i="1"/>
  <c r="BI224" i="1" s="1"/>
  <c r="AA224" i="1"/>
  <c r="AB224" i="1"/>
  <c r="Y225" i="1"/>
  <c r="AV226" i="1"/>
  <c r="AW226" i="1" s="1"/>
  <c r="X225" i="1"/>
  <c r="AZ225" i="1"/>
  <c r="AX225" i="1"/>
  <c r="AT225" i="1"/>
  <c r="W225" i="1"/>
  <c r="U226" i="1" s="1"/>
  <c r="BE223" i="1"/>
  <c r="BD224" i="1"/>
  <c r="BC223" i="1"/>
  <c r="BB224" i="1"/>
  <c r="AH225" i="1"/>
  <c r="AI225" i="1" s="1"/>
  <c r="AP225" i="1"/>
  <c r="AQ225" i="1" s="1"/>
  <c r="AN225" i="1"/>
  <c r="AO225" i="1" s="1"/>
  <c r="T225" i="1"/>
  <c r="Q226" i="1" s="1"/>
  <c r="T226" i="1" s="1"/>
  <c r="AL225" i="1"/>
  <c r="AM225" i="1" s="1"/>
  <c r="AR225" i="1"/>
  <c r="AF225" i="1"/>
  <c r="AG225" i="1" s="1"/>
  <c r="AJ225" i="1"/>
  <c r="AK225" i="1" s="1"/>
  <c r="J225" i="1"/>
  <c r="G226" i="1" s="1"/>
  <c r="AD225" i="1"/>
  <c r="AE225" i="1" s="1"/>
  <c r="AG224" i="1"/>
  <c r="AK224" i="1"/>
  <c r="BH225" i="1" l="1"/>
  <c r="AB225" i="1"/>
  <c r="Y226" i="1" s="1"/>
  <c r="AA225" i="1"/>
  <c r="W226" i="1"/>
  <c r="X226" i="1"/>
  <c r="U227" i="1"/>
  <c r="AU225" i="1"/>
  <c r="AT226" i="1"/>
  <c r="AU226" i="1" s="1"/>
  <c r="AY225" i="1"/>
  <c r="AX226" i="1"/>
  <c r="AY226" i="1" s="1"/>
  <c r="BA225" i="1"/>
  <c r="AZ226" i="1"/>
  <c r="BA226" i="1" s="1"/>
  <c r="BG224" i="1"/>
  <c r="BF225" i="1"/>
  <c r="BE224" i="1"/>
  <c r="BD225" i="1"/>
  <c r="BC224" i="1"/>
  <c r="BB225" i="1"/>
  <c r="X227" i="1"/>
  <c r="AV227" i="1"/>
  <c r="W227" i="1"/>
  <c r="U228" i="1" s="1"/>
  <c r="AN226" i="1"/>
  <c r="AO226" i="1" s="1"/>
  <c r="AR226" i="1"/>
  <c r="AS226" i="1" s="1"/>
  <c r="AT227" i="1"/>
  <c r="S226" i="1"/>
  <c r="Q227" i="1" s="1"/>
  <c r="AR227" i="1" s="1"/>
  <c r="AZ227" i="1"/>
  <c r="BA227" i="1" s="1"/>
  <c r="AL226" i="1"/>
  <c r="AX227" i="1"/>
  <c r="AS225" i="1"/>
  <c r="AP226" i="1"/>
  <c r="AQ226" i="1" s="1"/>
  <c r="K226" i="1"/>
  <c r="AF226" i="1"/>
  <c r="AG226" i="1" s="1"/>
  <c r="J226" i="1"/>
  <c r="AH226" i="1"/>
  <c r="AI226" i="1" s="1"/>
  <c r="AD226" i="1"/>
  <c r="AE226" i="1" s="1"/>
  <c r="AJ226" i="1"/>
  <c r="AK226" i="1" s="1"/>
  <c r="AM226" i="1"/>
  <c r="AB226" i="1" l="1"/>
  <c r="AA226" i="1"/>
  <c r="Y227" i="1"/>
  <c r="BG225" i="1"/>
  <c r="BF226" i="1"/>
  <c r="BB226" i="1"/>
  <c r="BC225" i="1"/>
  <c r="BD226" i="1"/>
  <c r="BE225" i="1"/>
  <c r="BI225" i="1"/>
  <c r="BH226" i="1"/>
  <c r="AZ228" i="1"/>
  <c r="BA228" i="1" s="1"/>
  <c r="W228" i="1"/>
  <c r="U229" i="1" s="1"/>
  <c r="X228" i="1"/>
  <c r="AU227" i="1"/>
  <c r="AT228" i="1"/>
  <c r="AU228" i="1" s="1"/>
  <c r="AY227" i="1"/>
  <c r="AX228" i="1"/>
  <c r="AY228" i="1" s="1"/>
  <c r="AW227" i="1"/>
  <c r="AV228" i="1"/>
  <c r="AW228" i="1" s="1"/>
  <c r="G227" i="1"/>
  <c r="AD227" i="1" s="1"/>
  <c r="AS227" i="1"/>
  <c r="S227" i="1"/>
  <c r="T227" i="1"/>
  <c r="AN227" i="1"/>
  <c r="AL227" i="1"/>
  <c r="AP227" i="1"/>
  <c r="W229" i="1" l="1"/>
  <c r="X229" i="1"/>
  <c r="AV229" i="1"/>
  <c r="AW229" i="1" s="1"/>
  <c r="BD227" i="1"/>
  <c r="BE226" i="1"/>
  <c r="BB227" i="1"/>
  <c r="BC226" i="1"/>
  <c r="BF227" i="1"/>
  <c r="BG226" i="1"/>
  <c r="BI226" i="1"/>
  <c r="BH227" i="1"/>
  <c r="AB227" i="1"/>
  <c r="AA227" i="1"/>
  <c r="Y228" i="1" s="1"/>
  <c r="AF227" i="1"/>
  <c r="AG227" i="1" s="1"/>
  <c r="AJ227" i="1"/>
  <c r="AK227" i="1" s="1"/>
  <c r="AH227" i="1"/>
  <c r="AI227" i="1" s="1"/>
  <c r="J227" i="1"/>
  <c r="K227" i="1"/>
  <c r="AX229" i="1"/>
  <c r="AT229" i="1"/>
  <c r="AU229" i="1" s="1"/>
  <c r="AZ229" i="1"/>
  <c r="BA229" i="1" s="1"/>
  <c r="AY229" i="1"/>
  <c r="U230" i="1"/>
  <c r="G228" i="1"/>
  <c r="AD228" i="1" s="1"/>
  <c r="AM227" i="1"/>
  <c r="AO227" i="1"/>
  <c r="AQ227" i="1"/>
  <c r="Q228" i="1"/>
  <c r="AE227" i="1"/>
  <c r="BG227" i="1" l="1"/>
  <c r="BF228" i="1"/>
  <c r="BB228" i="1"/>
  <c r="BC227" i="1"/>
  <c r="AB228" i="1"/>
  <c r="AA228" i="1"/>
  <c r="Y229" i="1"/>
  <c r="BE227" i="1"/>
  <c r="BD228" i="1"/>
  <c r="BI227" i="1"/>
  <c r="BH228" i="1"/>
  <c r="J228" i="1"/>
  <c r="K228" i="1"/>
  <c r="AJ228" i="1"/>
  <c r="AF228" i="1"/>
  <c r="AH228" i="1"/>
  <c r="AI228" i="1" s="1"/>
  <c r="AV230" i="1"/>
  <c r="AW230" i="1" s="1"/>
  <c r="AT230" i="1"/>
  <c r="AU230" i="1" s="1"/>
  <c r="W230" i="1"/>
  <c r="X230" i="1"/>
  <c r="AX230" i="1"/>
  <c r="AY230" i="1" s="1"/>
  <c r="AZ230" i="1"/>
  <c r="BA230" i="1" s="1"/>
  <c r="T228" i="1"/>
  <c r="S228" i="1"/>
  <c r="AR228" i="1"/>
  <c r="AP228" i="1"/>
  <c r="AN228" i="1"/>
  <c r="AL228" i="1"/>
  <c r="G229" i="1"/>
  <c r="AJ229" i="1" s="1"/>
  <c r="AK228" i="1"/>
  <c r="AE228" i="1"/>
  <c r="AG228" i="1"/>
  <c r="AB229" i="1" l="1"/>
  <c r="AA229" i="1"/>
  <c r="Y230" i="1" s="1"/>
  <c r="BH229" i="1"/>
  <c r="BI228" i="1"/>
  <c r="BC228" i="1"/>
  <c r="BB229" i="1"/>
  <c r="BG228" i="1"/>
  <c r="BF229" i="1"/>
  <c r="Q229" i="1"/>
  <c r="BE228" i="1"/>
  <c r="BD229" i="1"/>
  <c r="U231" i="1"/>
  <c r="AX231" i="1" s="1"/>
  <c r="AY231" i="1" s="1"/>
  <c r="X231" i="1"/>
  <c r="AM228" i="1"/>
  <c r="AL229" i="1"/>
  <c r="AO228" i="1"/>
  <c r="AN229" i="1"/>
  <c r="AQ228" i="1"/>
  <c r="AP229" i="1"/>
  <c r="AF229" i="1"/>
  <c r="AH229" i="1"/>
  <c r="AI229" i="1" s="1"/>
  <c r="AS228" i="1"/>
  <c r="AR229" i="1"/>
  <c r="J229" i="1"/>
  <c r="S229" i="1"/>
  <c r="T229" i="1"/>
  <c r="K229" i="1"/>
  <c r="AD229" i="1"/>
  <c r="AE229" i="1" s="1"/>
  <c r="AK229" i="1"/>
  <c r="AT231" i="1" l="1"/>
  <c r="AU231" i="1" s="1"/>
  <c r="BG229" i="1"/>
  <c r="BF230" i="1"/>
  <c r="Q230" i="1"/>
  <c r="AV231" i="1"/>
  <c r="AW231" i="1" s="1"/>
  <c r="BC229" i="1"/>
  <c r="BB230" i="1"/>
  <c r="BE229" i="1"/>
  <c r="BD230" i="1"/>
  <c r="BE230" i="1" s="1"/>
  <c r="BI229" i="1"/>
  <c r="BH230" i="1"/>
  <c r="AA230" i="1"/>
  <c r="Y231" i="1" s="1"/>
  <c r="AB230" i="1"/>
  <c r="AZ231" i="1"/>
  <c r="BA231" i="1" s="1"/>
  <c r="W231" i="1"/>
  <c r="U232" i="1" s="1"/>
  <c r="S230" i="1"/>
  <c r="T230" i="1"/>
  <c r="AQ229" i="1"/>
  <c r="AP230" i="1"/>
  <c r="AN230" i="1"/>
  <c r="AO229" i="1"/>
  <c r="AG229" i="1"/>
  <c r="G230" i="1"/>
  <c r="AL230" i="1"/>
  <c r="AM229" i="1"/>
  <c r="AS229" i="1"/>
  <c r="AR230" i="1"/>
  <c r="X232" i="1" l="1"/>
  <c r="AT232" i="1"/>
  <c r="AX232" i="1"/>
  <c r="W232" i="1"/>
  <c r="U233" i="1" s="1"/>
  <c r="AB231" i="1"/>
  <c r="AA231" i="1"/>
  <c r="Y232" i="1" s="1"/>
  <c r="BC230" i="1"/>
  <c r="BB231" i="1"/>
  <c r="BI230" i="1"/>
  <c r="BH231" i="1"/>
  <c r="BG230" i="1"/>
  <c r="BF231" i="1"/>
  <c r="BG231" i="1" s="1"/>
  <c r="AZ232" i="1"/>
  <c r="AV232" i="1"/>
  <c r="AW232" i="1" s="1"/>
  <c r="BD231" i="1"/>
  <c r="BE231" i="1" s="1"/>
  <c r="BF232" i="1"/>
  <c r="BG232" i="1" s="1"/>
  <c r="Q231" i="1"/>
  <c r="AP231" i="1" s="1"/>
  <c r="AO230" i="1"/>
  <c r="AS230" i="1"/>
  <c r="AR231" i="1"/>
  <c r="K230" i="1"/>
  <c r="AD230" i="1"/>
  <c r="AE230" i="1" s="1"/>
  <c r="AH230" i="1"/>
  <c r="AI230" i="1" s="1"/>
  <c r="AJ230" i="1"/>
  <c r="AK230" i="1" s="1"/>
  <c r="J230" i="1"/>
  <c r="AF230" i="1"/>
  <c r="AG230" i="1" s="1"/>
  <c r="AM230" i="1"/>
  <c r="AL231" i="1"/>
  <c r="AQ230" i="1"/>
  <c r="AU232" i="1"/>
  <c r="AY232" i="1"/>
  <c r="BA232" i="1"/>
  <c r="AX233" i="1" l="1"/>
  <c r="AZ233" i="1"/>
  <c r="X233" i="1"/>
  <c r="AV233" i="1"/>
  <c r="W233" i="1"/>
  <c r="U234" i="1" s="1"/>
  <c r="AT233" i="1"/>
  <c r="AU233" i="1" s="1"/>
  <c r="BC231" i="1"/>
  <c r="BB232" i="1"/>
  <c r="BC232" i="1" s="1"/>
  <c r="BD232" i="1"/>
  <c r="BE232" i="1" s="1"/>
  <c r="AA232" i="1"/>
  <c r="Y233" i="1" s="1"/>
  <c r="AB232" i="1"/>
  <c r="BI231" i="1"/>
  <c r="BH232" i="1"/>
  <c r="G231" i="1"/>
  <c r="J231" i="1" s="1"/>
  <c r="AN231" i="1"/>
  <c r="AO231" i="1" s="1"/>
  <c r="AJ231" i="1"/>
  <c r="AK231" i="1" s="1"/>
  <c r="AF231" i="1"/>
  <c r="AD231" i="1"/>
  <c r="AE231" i="1" s="1"/>
  <c r="AS231" i="1"/>
  <c r="S231" i="1"/>
  <c r="T231" i="1"/>
  <c r="AM231" i="1"/>
  <c r="AQ231" i="1"/>
  <c r="BA233" i="1"/>
  <c r="AW233" i="1"/>
  <c r="AY233" i="1"/>
  <c r="BD233" i="1" l="1"/>
  <c r="BE233" i="1" s="1"/>
  <c r="AB233" i="1"/>
  <c r="BF233" i="1"/>
  <c r="BG233" i="1" s="1"/>
  <c r="AA233" i="1"/>
  <c r="Y234" i="1" s="1"/>
  <c r="BB233" i="1"/>
  <c r="BC233" i="1" s="1"/>
  <c r="AT234" i="1"/>
  <c r="AU234" i="1" s="1"/>
  <c r="AX234" i="1"/>
  <c r="AY234" i="1" s="1"/>
  <c r="AV234" i="1"/>
  <c r="AW234" i="1" s="1"/>
  <c r="AZ234" i="1"/>
  <c r="W234" i="1"/>
  <c r="X234" i="1"/>
  <c r="BH233" i="1"/>
  <c r="BI233" i="1" s="1"/>
  <c r="BI232" i="1"/>
  <c r="K231" i="1"/>
  <c r="G232" i="1" s="1"/>
  <c r="AF232" i="1" s="1"/>
  <c r="AG232" i="1" s="1"/>
  <c r="AH231" i="1"/>
  <c r="AI231" i="1" s="1"/>
  <c r="Q232" i="1"/>
  <c r="S232" i="1" s="1"/>
  <c r="AJ232" i="1"/>
  <c r="AK232" i="1" s="1"/>
  <c r="J232" i="1"/>
  <c r="K232" i="1"/>
  <c r="G233" i="1" s="1"/>
  <c r="J233" i="1" s="1"/>
  <c r="AG231" i="1"/>
  <c r="AD232" i="1"/>
  <c r="AE232" i="1" s="1"/>
  <c r="BA234" i="1"/>
  <c r="U235" i="1"/>
  <c r="AA234" i="1" l="1"/>
  <c r="AB234" i="1"/>
  <c r="BD234" i="1"/>
  <c r="AN232" i="1"/>
  <c r="AO232" i="1" s="1"/>
  <c r="AL232" i="1"/>
  <c r="AP232" i="1"/>
  <c r="AQ232" i="1" s="1"/>
  <c r="AH232" i="1"/>
  <c r="AI232" i="1" s="1"/>
  <c r="AR232" i="1"/>
  <c r="AS232" i="1" s="1"/>
  <c r="T232" i="1"/>
  <c r="Y235" i="1"/>
  <c r="BB234" i="1"/>
  <c r="BC234" i="1" s="1"/>
  <c r="BH234" i="1"/>
  <c r="BI234" i="1" s="1"/>
  <c r="BF234" i="1"/>
  <c r="BG234" i="1" s="1"/>
  <c r="BH235" i="1"/>
  <c r="BF235" i="1"/>
  <c r="AD233" i="1"/>
  <c r="AE233" i="1" s="1"/>
  <c r="AJ233" i="1"/>
  <c r="AK233" i="1" s="1"/>
  <c r="AF233" i="1"/>
  <c r="AG233" i="1" s="1"/>
  <c r="AA235" i="1"/>
  <c r="AB235" i="1"/>
  <c r="K233" i="1"/>
  <c r="G234" i="1" s="1"/>
  <c r="BD235" i="1"/>
  <c r="BE234" i="1"/>
  <c r="Q233" i="1"/>
  <c r="AN233" i="1" s="1"/>
  <c r="AM232" i="1"/>
  <c r="W235" i="1"/>
  <c r="X235" i="1"/>
  <c r="AT235" i="1"/>
  <c r="AX235" i="1"/>
  <c r="AZ235" i="1"/>
  <c r="AV235" i="1"/>
  <c r="AH233" i="1" l="1"/>
  <c r="AI233" i="1" s="1"/>
  <c r="AJ234" i="1"/>
  <c r="AR233" i="1"/>
  <c r="Y236" i="1"/>
  <c r="BH236" i="1" s="1"/>
  <c r="AL233" i="1"/>
  <c r="AM233" i="1" s="1"/>
  <c r="BB235" i="1"/>
  <c r="BC235" i="1" s="1"/>
  <c r="AA236" i="1"/>
  <c r="BB236" i="1"/>
  <c r="S233" i="1"/>
  <c r="BE235" i="1"/>
  <c r="BG235" i="1"/>
  <c r="BF236" i="1"/>
  <c r="T233" i="1"/>
  <c r="AP233" i="1"/>
  <c r="AQ233" i="1" s="1"/>
  <c r="BI235" i="1"/>
  <c r="AS233" i="1"/>
  <c r="AO233" i="1"/>
  <c r="AK234" i="1"/>
  <c r="AW235" i="1"/>
  <c r="AU235" i="1"/>
  <c r="K234" i="1"/>
  <c r="J234" i="1"/>
  <c r="BA235" i="1"/>
  <c r="AD234" i="1"/>
  <c r="AF234" i="1"/>
  <c r="AH234" i="1"/>
  <c r="AY235" i="1"/>
  <c r="U236" i="1"/>
  <c r="AV236" i="1" s="1"/>
  <c r="BD236" i="1" l="1"/>
  <c r="AB236" i="1"/>
  <c r="Q234" i="1"/>
  <c r="S234" i="1" s="1"/>
  <c r="AR234" i="1"/>
  <c r="AS234" i="1" s="1"/>
  <c r="AN234" i="1"/>
  <c r="AO234" i="1" s="1"/>
  <c r="BG236" i="1"/>
  <c r="BE236" i="1"/>
  <c r="BI236" i="1"/>
  <c r="BC236" i="1"/>
  <c r="Y237" i="1"/>
  <c r="BH237" i="1" s="1"/>
  <c r="G235" i="1"/>
  <c r="AH235" i="1" s="1"/>
  <c r="AW236" i="1"/>
  <c r="AG234" i="1"/>
  <c r="AT236" i="1"/>
  <c r="X236" i="1"/>
  <c r="W236" i="1"/>
  <c r="AX236" i="1"/>
  <c r="AI234" i="1"/>
  <c r="AE234" i="1"/>
  <c r="AZ236" i="1"/>
  <c r="AL234" i="1" l="1"/>
  <c r="AM234" i="1" s="1"/>
  <c r="AP234" i="1"/>
  <c r="AQ234" i="1" s="1"/>
  <c r="T234" i="1"/>
  <c r="Q235" i="1" s="1"/>
  <c r="AP235" i="1" s="1"/>
  <c r="AQ235" i="1" s="1"/>
  <c r="BD237" i="1"/>
  <c r="J235" i="1"/>
  <c r="AJ235" i="1"/>
  <c r="AK235" i="1" s="1"/>
  <c r="AL235" i="1"/>
  <c r="AM235" i="1" s="1"/>
  <c r="AR235" i="1"/>
  <c r="AS235" i="1" s="1"/>
  <c r="BI237" i="1"/>
  <c r="BE237" i="1"/>
  <c r="AB237" i="1"/>
  <c r="AA237" i="1"/>
  <c r="Y238" i="1" s="1"/>
  <c r="BH238" i="1" s="1"/>
  <c r="BB237" i="1"/>
  <c r="BF237" i="1"/>
  <c r="K235" i="1"/>
  <c r="G236" i="1" s="1"/>
  <c r="AD235" i="1"/>
  <c r="AE235" i="1" s="1"/>
  <c r="AF235" i="1"/>
  <c r="AG235" i="1" s="1"/>
  <c r="AY236" i="1"/>
  <c r="AU236" i="1"/>
  <c r="BA236" i="1"/>
  <c r="AI235" i="1"/>
  <c r="U237" i="1"/>
  <c r="AT237" i="1" s="1"/>
  <c r="T235" i="1" l="1"/>
  <c r="AN235" i="1"/>
  <c r="AO235" i="1" s="1"/>
  <c r="S235" i="1"/>
  <c r="Q236" i="1"/>
  <c r="T236" i="1" s="1"/>
  <c r="AF236" i="1"/>
  <c r="AG236" i="1" s="1"/>
  <c r="BI238" i="1"/>
  <c r="BG237" i="1"/>
  <c r="BF238" i="1"/>
  <c r="AB238" i="1"/>
  <c r="AA238" i="1"/>
  <c r="BB238" i="1"/>
  <c r="BC237" i="1"/>
  <c r="S236" i="1"/>
  <c r="AP236" i="1"/>
  <c r="AQ236" i="1" s="1"/>
  <c r="BD238" i="1"/>
  <c r="AH236" i="1"/>
  <c r="AI236" i="1" s="1"/>
  <c r="AZ237" i="1"/>
  <c r="BA237" i="1" s="1"/>
  <c r="AD236" i="1"/>
  <c r="AE236" i="1" s="1"/>
  <c r="AU237" i="1"/>
  <c r="K236" i="1"/>
  <c r="J236" i="1"/>
  <c r="X237" i="1"/>
  <c r="W237" i="1"/>
  <c r="AV237" i="1"/>
  <c r="AJ236" i="1"/>
  <c r="AX237" i="1"/>
  <c r="AN236" i="1" l="1"/>
  <c r="AO236" i="1" s="1"/>
  <c r="AL236" i="1"/>
  <c r="AM236" i="1" s="1"/>
  <c r="AR236" i="1"/>
  <c r="AS236" i="1" s="1"/>
  <c r="Q237" i="1"/>
  <c r="S237" i="1" s="1"/>
  <c r="Y239" i="1"/>
  <c r="BH239" i="1" s="1"/>
  <c r="T237" i="1"/>
  <c r="Q238" i="1" s="1"/>
  <c r="T238" i="1" s="1"/>
  <c r="AN237" i="1"/>
  <c r="BI239" i="1"/>
  <c r="BC238" i="1"/>
  <c r="BE238" i="1"/>
  <c r="BF239" i="1"/>
  <c r="BG238" i="1"/>
  <c r="AP237" i="1"/>
  <c r="AL237" i="1"/>
  <c r="AM237" i="1" s="1"/>
  <c r="AR237" i="1"/>
  <c r="AS237" i="1" s="1"/>
  <c r="AO237" i="1"/>
  <c r="AQ237" i="1"/>
  <c r="G237" i="1"/>
  <c r="AK236" i="1"/>
  <c r="AY237" i="1"/>
  <c r="AW237" i="1"/>
  <c r="U238" i="1"/>
  <c r="AX238" i="1" s="1"/>
  <c r="BD239" i="1" l="1"/>
  <c r="BE239" i="1" s="1"/>
  <c r="AB239" i="1"/>
  <c r="AA239" i="1"/>
  <c r="Y240" i="1" s="1"/>
  <c r="BD240" i="1" s="1"/>
  <c r="BB239" i="1"/>
  <c r="BB240" i="1" s="1"/>
  <c r="AN238" i="1"/>
  <c r="AL238" i="1"/>
  <c r="AM238" i="1" s="1"/>
  <c r="AP238" i="1"/>
  <c r="AQ238" i="1" s="1"/>
  <c r="BC239" i="1"/>
  <c r="BG239" i="1"/>
  <c r="BF240" i="1"/>
  <c r="AA240" i="1"/>
  <c r="AB240" i="1"/>
  <c r="S238" i="1"/>
  <c r="Q239" i="1" s="1"/>
  <c r="BH240" i="1"/>
  <c r="AR238" i="1"/>
  <c r="AS238" i="1"/>
  <c r="AO238" i="1"/>
  <c r="AY238" i="1"/>
  <c r="K237" i="1"/>
  <c r="J237" i="1"/>
  <c r="G238" i="1" s="1"/>
  <c r="AF237" i="1"/>
  <c r="AD237" i="1"/>
  <c r="AH237" i="1"/>
  <c r="AV238" i="1"/>
  <c r="X238" i="1"/>
  <c r="W238" i="1"/>
  <c r="AT238" i="1"/>
  <c r="AZ238" i="1"/>
  <c r="AJ237" i="1"/>
  <c r="AR239" i="1" l="1"/>
  <c r="Y241" i="1"/>
  <c r="AN239" i="1"/>
  <c r="AP239" i="1"/>
  <c r="AL239" i="1"/>
  <c r="AM239" i="1" s="1"/>
  <c r="T239" i="1"/>
  <c r="S239" i="1"/>
  <c r="Q240" i="1" s="1"/>
  <c r="BF241" i="1"/>
  <c r="BG240" i="1"/>
  <c r="BB241" i="1"/>
  <c r="BC241" i="1" s="1"/>
  <c r="BC240" i="1"/>
  <c r="BI240" i="1"/>
  <c r="BH241" i="1"/>
  <c r="AB241" i="1"/>
  <c r="AA241" i="1"/>
  <c r="Y242" i="1" s="1"/>
  <c r="BE240" i="1"/>
  <c r="BD241" i="1"/>
  <c r="AO239" i="1"/>
  <c r="AS239" i="1"/>
  <c r="AQ239" i="1"/>
  <c r="U239" i="1"/>
  <c r="X239" i="1" s="1"/>
  <c r="AI237" i="1"/>
  <c r="AH238" i="1"/>
  <c r="AD238" i="1"/>
  <c r="AE237" i="1"/>
  <c r="AU238" i="1"/>
  <c r="AF238" i="1"/>
  <c r="AG237" i="1"/>
  <c r="K238" i="1"/>
  <c r="J238" i="1"/>
  <c r="AK237" i="1"/>
  <c r="AJ238" i="1"/>
  <c r="AW238" i="1"/>
  <c r="BA238" i="1"/>
  <c r="S240" i="1" l="1"/>
  <c r="AN240" i="1"/>
  <c r="T240" i="1"/>
  <c r="Q241" i="1" s="1"/>
  <c r="AR240" i="1"/>
  <c r="AP240" i="1"/>
  <c r="AQ240" i="1" s="1"/>
  <c r="BG241" i="1"/>
  <c r="BF242" i="1"/>
  <c r="BB242" i="1"/>
  <c r="AA242" i="1"/>
  <c r="AB242" i="1"/>
  <c r="Y243" i="1"/>
  <c r="BI241" i="1"/>
  <c r="BH242" i="1"/>
  <c r="AL240" i="1"/>
  <c r="AM240" i="1" s="1"/>
  <c r="BD242" i="1"/>
  <c r="BE241" i="1"/>
  <c r="AX239" i="1"/>
  <c r="AY239" i="1" s="1"/>
  <c r="AT239" i="1"/>
  <c r="AV239" i="1"/>
  <c r="AW239" i="1" s="1"/>
  <c r="W239" i="1"/>
  <c r="U240" i="1" s="1"/>
  <c r="AT240" i="1" s="1"/>
  <c r="AZ239" i="1"/>
  <c r="BA239" i="1" s="1"/>
  <c r="G239" i="1"/>
  <c r="AH239" i="1" s="1"/>
  <c r="AE238" i="1"/>
  <c r="AG238" i="1"/>
  <c r="AI238" i="1"/>
  <c r="AK238" i="1"/>
  <c r="AU239" i="1"/>
  <c r="AP241" i="1" l="1"/>
  <c r="AQ241" i="1" s="1"/>
  <c r="BC242" i="1"/>
  <c r="BB243" i="1"/>
  <c r="BG242" i="1"/>
  <c r="BF243" i="1"/>
  <c r="BE242" i="1"/>
  <c r="BD243" i="1"/>
  <c r="AS240" i="1"/>
  <c r="AR241" i="1"/>
  <c r="AS241" i="1" s="1"/>
  <c r="AB243" i="1"/>
  <c r="AA243" i="1"/>
  <c r="T241" i="1"/>
  <c r="S241" i="1"/>
  <c r="BI242" i="1"/>
  <c r="BH243" i="1"/>
  <c r="AO240" i="1"/>
  <c r="AN241" i="1"/>
  <c r="AO241" i="1" s="1"/>
  <c r="AL241" i="1"/>
  <c r="AM241" i="1" s="1"/>
  <c r="AJ239" i="1"/>
  <c r="AK239" i="1" s="1"/>
  <c r="J239" i="1"/>
  <c r="G240" i="1" s="1"/>
  <c r="AD239" i="1"/>
  <c r="AE239" i="1" s="1"/>
  <c r="AF239" i="1"/>
  <c r="AG239" i="1" s="1"/>
  <c r="AV240" i="1"/>
  <c r="AW240" i="1" s="1"/>
  <c r="AX240" i="1"/>
  <c r="AY240" i="1" s="1"/>
  <c r="K239" i="1"/>
  <c r="AI239" i="1"/>
  <c r="AU240" i="1"/>
  <c r="X240" i="1"/>
  <c r="W240" i="1"/>
  <c r="AZ240" i="1"/>
  <c r="Y244" i="1" l="1"/>
  <c r="BH244" i="1" s="1"/>
  <c r="BI243" i="1"/>
  <c r="BD244" i="1"/>
  <c r="BE243" i="1"/>
  <c r="Q242" i="1"/>
  <c r="BG243" i="1"/>
  <c r="BF244" i="1"/>
  <c r="AB244" i="1"/>
  <c r="AA244" i="1"/>
  <c r="BB244" i="1"/>
  <c r="BC243" i="1"/>
  <c r="AF240" i="1"/>
  <c r="AH240" i="1"/>
  <c r="AI240" i="1" s="1"/>
  <c r="AG240" i="1"/>
  <c r="BA240" i="1"/>
  <c r="U241" i="1"/>
  <c r="AZ241" i="1" s="1"/>
  <c r="J240" i="1"/>
  <c r="K240" i="1"/>
  <c r="AJ240" i="1"/>
  <c r="AD240" i="1"/>
  <c r="BG244" i="1" l="1"/>
  <c r="S242" i="1"/>
  <c r="AP242" i="1"/>
  <c r="AN242" i="1"/>
  <c r="T242" i="1"/>
  <c r="Q243" i="1" s="1"/>
  <c r="AL242" i="1"/>
  <c r="AR242" i="1"/>
  <c r="BE244" i="1"/>
  <c r="BC244" i="1"/>
  <c r="Y245" i="1"/>
  <c r="BH245" i="1" s="1"/>
  <c r="BI244" i="1"/>
  <c r="G241" i="1"/>
  <c r="K241" i="1" s="1"/>
  <c r="AK240" i="1"/>
  <c r="BA241" i="1"/>
  <c r="AE240" i="1"/>
  <c r="W241" i="1"/>
  <c r="X241" i="1"/>
  <c r="AX241" i="1"/>
  <c r="AV241" i="1"/>
  <c r="AT241" i="1"/>
  <c r="AM242" i="1" l="1"/>
  <c r="AL243" i="1"/>
  <c r="S243" i="1"/>
  <c r="T243" i="1"/>
  <c r="AA245" i="1"/>
  <c r="AB245" i="1"/>
  <c r="AO242" i="1"/>
  <c r="AN243" i="1"/>
  <c r="AO243" i="1" s="1"/>
  <c r="AS242" i="1"/>
  <c r="AR243" i="1"/>
  <c r="BI245" i="1"/>
  <c r="AQ242" i="1"/>
  <c r="AP243" i="1"/>
  <c r="BB245" i="1"/>
  <c r="BD245" i="1"/>
  <c r="BF245" i="1"/>
  <c r="J241" i="1"/>
  <c r="AH241" i="1"/>
  <c r="AD241" i="1"/>
  <c r="AE241" i="1" s="1"/>
  <c r="AJ241" i="1"/>
  <c r="AK241" i="1" s="1"/>
  <c r="G242" i="1"/>
  <c r="AH242" i="1" s="1"/>
  <c r="AF241" i="1"/>
  <c r="AW241" i="1"/>
  <c r="AY241" i="1"/>
  <c r="U242" i="1"/>
  <c r="AX242" i="1" s="1"/>
  <c r="AI241" i="1"/>
  <c r="AU241" i="1"/>
  <c r="AF242" i="1" l="1"/>
  <c r="J242" i="1"/>
  <c r="K242" i="1"/>
  <c r="BC245" i="1"/>
  <c r="AQ243" i="1"/>
  <c r="Y246" i="1"/>
  <c r="BF246" i="1" s="1"/>
  <c r="Q244" i="1"/>
  <c r="AR244" i="1" s="1"/>
  <c r="AS244" i="1" s="1"/>
  <c r="AS243" i="1"/>
  <c r="AM243" i="1"/>
  <c r="BE245" i="1"/>
  <c r="BG245" i="1"/>
  <c r="AG241" i="1"/>
  <c r="AJ242" i="1"/>
  <c r="AK242" i="1" s="1"/>
  <c r="AD242" i="1"/>
  <c r="AE242" i="1" s="1"/>
  <c r="AY242" i="1"/>
  <c r="AG242" i="1"/>
  <c r="AT242" i="1"/>
  <c r="AI242" i="1"/>
  <c r="X242" i="1"/>
  <c r="W242" i="1"/>
  <c r="AZ242" i="1"/>
  <c r="AV242" i="1"/>
  <c r="G243" i="1" l="1"/>
  <c r="BG246" i="1"/>
  <c r="AN244" i="1"/>
  <c r="S244" i="1"/>
  <c r="T244" i="1"/>
  <c r="Q245" i="1"/>
  <c r="AB246" i="1"/>
  <c r="AA246" i="1"/>
  <c r="BH246" i="1"/>
  <c r="AP244" i="1"/>
  <c r="BD246" i="1"/>
  <c r="AJ243" i="1"/>
  <c r="AK243" i="1" s="1"/>
  <c r="AL244" i="1"/>
  <c r="BB246" i="1"/>
  <c r="BA242" i="1"/>
  <c r="U243" i="1"/>
  <c r="AT243" i="1" s="1"/>
  <c r="AU242" i="1"/>
  <c r="AW242" i="1"/>
  <c r="J243" i="1" l="1"/>
  <c r="AF243" i="1"/>
  <c r="AG243" i="1" s="1"/>
  <c r="AH243" i="1"/>
  <c r="AI243" i="1" s="1"/>
  <c r="K243" i="1"/>
  <c r="AD243" i="1"/>
  <c r="AE243" i="1" s="1"/>
  <c r="Y247" i="1"/>
  <c r="BH247" i="1" s="1"/>
  <c r="AR245" i="1"/>
  <c r="T245" i="1"/>
  <c r="S245" i="1"/>
  <c r="AM244" i="1"/>
  <c r="AL245" i="1"/>
  <c r="BE246" i="1"/>
  <c r="AO244" i="1"/>
  <c r="AN245" i="1"/>
  <c r="AQ244" i="1"/>
  <c r="AP245" i="1"/>
  <c r="BC246" i="1"/>
  <c r="BI246" i="1"/>
  <c r="AZ243" i="1"/>
  <c r="BA243" i="1" s="1"/>
  <c r="AV243" i="1"/>
  <c r="AW243" i="1" s="1"/>
  <c r="AU243" i="1"/>
  <c r="X243" i="1"/>
  <c r="W243" i="1"/>
  <c r="AX243" i="1"/>
  <c r="BD247" i="1" l="1"/>
  <c r="BB247" i="1"/>
  <c r="G244" i="1"/>
  <c r="AM245" i="1"/>
  <c r="BI247" i="1"/>
  <c r="Q246" i="1"/>
  <c r="AP246" i="1" s="1"/>
  <c r="BE247" i="1"/>
  <c r="AO245" i="1"/>
  <c r="AS245" i="1"/>
  <c r="BC247" i="1"/>
  <c r="AQ245" i="1"/>
  <c r="AA247" i="1"/>
  <c r="AB247" i="1"/>
  <c r="BF247" i="1"/>
  <c r="AY243" i="1"/>
  <c r="U244" i="1"/>
  <c r="AX244" i="1" s="1"/>
  <c r="Y248" i="1" l="1"/>
  <c r="BD248" i="1" s="1"/>
  <c r="AH244" i="1"/>
  <c r="AI244" i="1" s="1"/>
  <c r="K244" i="1"/>
  <c r="J244" i="1"/>
  <c r="AF244" i="1"/>
  <c r="AG244" i="1" s="1"/>
  <c r="AJ244" i="1"/>
  <c r="AK244" i="1" s="1"/>
  <c r="AD244" i="1"/>
  <c r="AE244" i="1" s="1"/>
  <c r="G245" i="1"/>
  <c r="AD245" i="1" s="1"/>
  <c r="AE245" i="1" s="1"/>
  <c r="BE248" i="1"/>
  <c r="AA248" i="1"/>
  <c r="AB248" i="1"/>
  <c r="S246" i="1"/>
  <c r="T246" i="1"/>
  <c r="Q247" i="1" s="1"/>
  <c r="AQ246" i="1"/>
  <c r="BB248" i="1"/>
  <c r="AR246" i="1"/>
  <c r="BH248" i="1"/>
  <c r="BG247" i="1"/>
  <c r="BF248" i="1"/>
  <c r="AL246" i="1"/>
  <c r="AN246" i="1"/>
  <c r="AO246" i="1" s="1"/>
  <c r="AY244" i="1"/>
  <c r="X244" i="1"/>
  <c r="W244" i="1"/>
  <c r="AZ244" i="1"/>
  <c r="AV244" i="1"/>
  <c r="AT244" i="1"/>
  <c r="Y249" i="1" l="1"/>
  <c r="AJ245" i="1"/>
  <c r="AF245" i="1"/>
  <c r="K245" i="1"/>
  <c r="AH245" i="1"/>
  <c r="AI245" i="1" s="1"/>
  <c r="J245" i="1"/>
  <c r="AN247" i="1"/>
  <c r="S247" i="1"/>
  <c r="Q248" i="1" s="1"/>
  <c r="T247" i="1"/>
  <c r="BG248" i="1"/>
  <c r="BF249" i="1"/>
  <c r="AB249" i="1"/>
  <c r="AA249" i="1"/>
  <c r="Y250" i="1" s="1"/>
  <c r="BH249" i="1"/>
  <c r="BI248" i="1"/>
  <c r="AS246" i="1"/>
  <c r="AR247" i="1"/>
  <c r="BC248" i="1"/>
  <c r="BB249" i="1"/>
  <c r="BD249" i="1"/>
  <c r="AM246" i="1"/>
  <c r="AL247" i="1"/>
  <c r="AP247" i="1"/>
  <c r="AQ247" i="1" s="1"/>
  <c r="G246" i="1"/>
  <c r="AD246" i="1" s="1"/>
  <c r="AE246" i="1" s="1"/>
  <c r="U245" i="1"/>
  <c r="AV245" i="1" s="1"/>
  <c r="AK245" i="1"/>
  <c r="AG245" i="1"/>
  <c r="AW244" i="1"/>
  <c r="BA244" i="1"/>
  <c r="AU244" i="1"/>
  <c r="AA250" i="1" l="1"/>
  <c r="AB250" i="1"/>
  <c r="Y251" i="1"/>
  <c r="BD250" i="1"/>
  <c r="BE249" i="1"/>
  <c r="BC249" i="1"/>
  <c r="BB250" i="1"/>
  <c r="BG249" i="1"/>
  <c r="BF250" i="1"/>
  <c r="AS247" i="1"/>
  <c r="AR248" i="1"/>
  <c r="AP248" i="1"/>
  <c r="T248" i="1"/>
  <c r="S248" i="1"/>
  <c r="Q249" i="1" s="1"/>
  <c r="AM247" i="1"/>
  <c r="AL248" i="1"/>
  <c r="BI249" i="1"/>
  <c r="BH250" i="1"/>
  <c r="AO247" i="1"/>
  <c r="AN248" i="1"/>
  <c r="K246" i="1"/>
  <c r="AH246" i="1"/>
  <c r="AI246" i="1" s="1"/>
  <c r="J246" i="1"/>
  <c r="G247" i="1" s="1"/>
  <c r="AJ247" i="1" s="1"/>
  <c r="AJ246" i="1"/>
  <c r="AK246" i="1" s="1"/>
  <c r="AF246" i="1"/>
  <c r="AG246" i="1" s="1"/>
  <c r="AX245" i="1"/>
  <c r="AY245" i="1" s="1"/>
  <c r="X245" i="1"/>
  <c r="W245" i="1"/>
  <c r="AT245" i="1"/>
  <c r="AU245" i="1" s="1"/>
  <c r="AZ245" i="1"/>
  <c r="AW245" i="1"/>
  <c r="S249" i="1" l="1"/>
  <c r="T249" i="1"/>
  <c r="BC250" i="1"/>
  <c r="BB251" i="1"/>
  <c r="AQ248" i="1"/>
  <c r="AP249" i="1"/>
  <c r="BE250" i="1"/>
  <c r="BD251" i="1"/>
  <c r="AO248" i="1"/>
  <c r="AN249" i="1"/>
  <c r="BI250" i="1"/>
  <c r="BH251" i="1"/>
  <c r="AS248" i="1"/>
  <c r="AR249" i="1"/>
  <c r="AA251" i="1"/>
  <c r="AB251" i="1"/>
  <c r="AM248" i="1"/>
  <c r="AL249" i="1"/>
  <c r="BG250" i="1"/>
  <c r="BF251" i="1"/>
  <c r="BA245" i="1"/>
  <c r="U246" i="1"/>
  <c r="AK247" i="1"/>
  <c r="K247" i="1"/>
  <c r="J247" i="1"/>
  <c r="AD247" i="1"/>
  <c r="AH247" i="1"/>
  <c r="AF247" i="1"/>
  <c r="Y252" i="1" l="1"/>
  <c r="Q250" i="1"/>
  <c r="S250" i="1" s="1"/>
  <c r="AS249" i="1"/>
  <c r="AR250" i="1"/>
  <c r="AQ249" i="1"/>
  <c r="AP250" i="1"/>
  <c r="AB252" i="1"/>
  <c r="AA252" i="1"/>
  <c r="BF252" i="1"/>
  <c r="BG251" i="1"/>
  <c r="BI251" i="1"/>
  <c r="BH252" i="1"/>
  <c r="BC251" i="1"/>
  <c r="BB252" i="1"/>
  <c r="AM249" i="1"/>
  <c r="AL250" i="1"/>
  <c r="AO249" i="1"/>
  <c r="AN250" i="1"/>
  <c r="BE251" i="1"/>
  <c r="BD252" i="1"/>
  <c r="G248" i="1"/>
  <c r="AH248" i="1" s="1"/>
  <c r="X246" i="1"/>
  <c r="W246" i="1"/>
  <c r="AT246" i="1"/>
  <c r="AV246" i="1"/>
  <c r="AX246" i="1"/>
  <c r="AZ246" i="1"/>
  <c r="AE247" i="1"/>
  <c r="AG247" i="1"/>
  <c r="AI247" i="1"/>
  <c r="Y253" i="1" l="1"/>
  <c r="T250" i="1"/>
  <c r="Q251" i="1" s="1"/>
  <c r="AA253" i="1"/>
  <c r="AB253" i="1"/>
  <c r="Y254" i="1" s="1"/>
  <c r="AQ250" i="1"/>
  <c r="BI252" i="1"/>
  <c r="BH253" i="1"/>
  <c r="BB253" i="1"/>
  <c r="BC252" i="1"/>
  <c r="AS250" i="1"/>
  <c r="BG252" i="1"/>
  <c r="BF253" i="1"/>
  <c r="AM250" i="1"/>
  <c r="BE252" i="1"/>
  <c r="BD253" i="1"/>
  <c r="AO250" i="1"/>
  <c r="AD248" i="1"/>
  <c r="AE248" i="1" s="1"/>
  <c r="K248" i="1"/>
  <c r="J248" i="1"/>
  <c r="AJ248" i="1"/>
  <c r="AK248" i="1" s="1"/>
  <c r="AF248" i="1"/>
  <c r="AG248" i="1" s="1"/>
  <c r="AY246" i="1"/>
  <c r="AW246" i="1"/>
  <c r="BA246" i="1"/>
  <c r="AU246" i="1"/>
  <c r="U247" i="1"/>
  <c r="AX247" i="1" s="1"/>
  <c r="AI248" i="1"/>
  <c r="S251" i="1" l="1"/>
  <c r="AL251" i="1"/>
  <c r="T251" i="1"/>
  <c r="AR251" i="1"/>
  <c r="AN251" i="1"/>
  <c r="AO251" i="1" s="1"/>
  <c r="AP251" i="1"/>
  <c r="AQ251" i="1" s="1"/>
  <c r="BC253" i="1"/>
  <c r="BB254" i="1"/>
  <c r="BI253" i="1"/>
  <c r="BH254" i="1"/>
  <c r="BG253" i="1"/>
  <c r="BF254" i="1"/>
  <c r="BG254" i="1" s="1"/>
  <c r="AS251" i="1"/>
  <c r="AA254" i="1"/>
  <c r="AB254" i="1"/>
  <c r="BE253" i="1"/>
  <c r="BD254" i="1"/>
  <c r="G249" i="1"/>
  <c r="AJ249" i="1" s="1"/>
  <c r="AK249" i="1" s="1"/>
  <c r="AM251" i="1"/>
  <c r="AT247" i="1"/>
  <c r="AU247" i="1" s="1"/>
  <c r="AY247" i="1"/>
  <c r="X247" i="1"/>
  <c r="W247" i="1"/>
  <c r="U248" i="1" s="1"/>
  <c r="AZ247" i="1"/>
  <c r="AV247" i="1"/>
  <c r="Y255" i="1" l="1"/>
  <c r="Q252" i="1"/>
  <c r="BF255" i="1"/>
  <c r="AA255" i="1"/>
  <c r="AB255" i="1"/>
  <c r="Y256" i="1" s="1"/>
  <c r="BH255" i="1"/>
  <c r="BI254" i="1"/>
  <c r="BC254" i="1"/>
  <c r="BB255" i="1"/>
  <c r="BE254" i="1"/>
  <c r="BD255" i="1"/>
  <c r="K249" i="1"/>
  <c r="J249" i="1"/>
  <c r="G250" i="1" s="1"/>
  <c r="AD249" i="1"/>
  <c r="AE249" i="1" s="1"/>
  <c r="AF249" i="1"/>
  <c r="AG249" i="1" s="1"/>
  <c r="AH249" i="1"/>
  <c r="AI249" i="1" s="1"/>
  <c r="X248" i="1"/>
  <c r="W248" i="1"/>
  <c r="AT248" i="1"/>
  <c r="AU248" i="1" s="1"/>
  <c r="AX248" i="1"/>
  <c r="U249" i="1"/>
  <c r="BA247" i="1"/>
  <c r="AZ248" i="1"/>
  <c r="BA248" i="1" s="1"/>
  <c r="AW247" i="1"/>
  <c r="AV248" i="1"/>
  <c r="S252" i="1" l="1"/>
  <c r="AL252" i="1"/>
  <c r="AN252" i="1"/>
  <c r="AR252" i="1"/>
  <c r="T252" i="1"/>
  <c r="AP252" i="1"/>
  <c r="BC255" i="1"/>
  <c r="BB256" i="1"/>
  <c r="BE255" i="1"/>
  <c r="BD256" i="1"/>
  <c r="AA256" i="1"/>
  <c r="AB256" i="1"/>
  <c r="BI255" i="1"/>
  <c r="BH256" i="1"/>
  <c r="BG255" i="1"/>
  <c r="BF256" i="1"/>
  <c r="AT249" i="1"/>
  <c r="AU249" i="1" s="1"/>
  <c r="AZ249" i="1"/>
  <c r="BA249" i="1" s="1"/>
  <c r="X249" i="1"/>
  <c r="W249" i="1"/>
  <c r="AX249" i="1"/>
  <c r="AY249" i="1" s="1"/>
  <c r="AY248" i="1"/>
  <c r="AW248" i="1"/>
  <c r="AV249" i="1"/>
  <c r="AW249" i="1" s="1"/>
  <c r="K250" i="1"/>
  <c r="AF250" i="1"/>
  <c r="J250" i="1"/>
  <c r="G251" i="1" s="1"/>
  <c r="AH250" i="1"/>
  <c r="AD250" i="1"/>
  <c r="AJ250" i="1"/>
  <c r="Q253" i="1" l="1"/>
  <c r="T253" i="1" s="1"/>
  <c r="Q254" i="1" s="1"/>
  <c r="S253" i="1"/>
  <c r="U250" i="1"/>
  <c r="X250" i="1" s="1"/>
  <c r="AP253" i="1"/>
  <c r="AQ252" i="1"/>
  <c r="AR253" i="1"/>
  <c r="AS252" i="1"/>
  <c r="AO252" i="1"/>
  <c r="AN253" i="1"/>
  <c r="AL253" i="1"/>
  <c r="AM252" i="1"/>
  <c r="Y257" i="1"/>
  <c r="BD257" i="1" s="1"/>
  <c r="BE256" i="1"/>
  <c r="BG256" i="1"/>
  <c r="BI256" i="1"/>
  <c r="BC256" i="1"/>
  <c r="AB257" i="1"/>
  <c r="AZ250" i="1"/>
  <c r="BA250" i="1" s="1"/>
  <c r="W250" i="1"/>
  <c r="U251" i="1" s="1"/>
  <c r="AE250" i="1"/>
  <c r="AD251" i="1"/>
  <c r="AH251" i="1"/>
  <c r="AI250" i="1"/>
  <c r="K251" i="1"/>
  <c r="J251" i="1"/>
  <c r="AF251" i="1"/>
  <c r="AG250" i="1"/>
  <c r="AK250" i="1"/>
  <c r="AJ251" i="1"/>
  <c r="BB257" i="1" l="1"/>
  <c r="AT250" i="1"/>
  <c r="AU250" i="1" s="1"/>
  <c r="AV250" i="1"/>
  <c r="AW250" i="1" s="1"/>
  <c r="BH257" i="1"/>
  <c r="AX250" i="1"/>
  <c r="AY250" i="1" s="1"/>
  <c r="BF257" i="1"/>
  <c r="AS253" i="1"/>
  <c r="AR254" i="1"/>
  <c r="AP254" i="1"/>
  <c r="AQ253" i="1"/>
  <c r="AM253" i="1"/>
  <c r="AL254" i="1"/>
  <c r="S254" i="1"/>
  <c r="T254" i="1"/>
  <c r="AO253" i="1"/>
  <c r="AN254" i="1"/>
  <c r="AA257" i="1"/>
  <c r="Y258" i="1" s="1"/>
  <c r="BE257" i="1"/>
  <c r="BC257" i="1"/>
  <c r="BI257" i="1"/>
  <c r="BG257" i="1"/>
  <c r="G252" i="1"/>
  <c r="AF252" i="1" s="1"/>
  <c r="AI251" i="1"/>
  <c r="AE251" i="1"/>
  <c r="AG251" i="1"/>
  <c r="AK251" i="1"/>
  <c r="X251" i="1"/>
  <c r="W251" i="1"/>
  <c r="AT251" i="1"/>
  <c r="AV251" i="1"/>
  <c r="AX251" i="1"/>
  <c r="AZ251" i="1"/>
  <c r="Q255" i="1" l="1"/>
  <c r="BF258" i="1"/>
  <c r="BD258" i="1"/>
  <c r="BH258" i="1"/>
  <c r="BI258" i="1" s="1"/>
  <c r="AB258" i="1"/>
  <c r="BB258" i="1"/>
  <c r="BC258" i="1" s="1"/>
  <c r="AA258" i="1"/>
  <c r="Y259" i="1" s="1"/>
  <c r="AL255" i="1"/>
  <c r="AM254" i="1"/>
  <c r="AO254" i="1"/>
  <c r="AN255" i="1"/>
  <c r="AQ254" i="1"/>
  <c r="AP255" i="1"/>
  <c r="T255" i="1"/>
  <c r="S255" i="1"/>
  <c r="Q256" i="1" s="1"/>
  <c r="AS254" i="1"/>
  <c r="AR255" i="1"/>
  <c r="BE258" i="1"/>
  <c r="BG258" i="1"/>
  <c r="AJ252" i="1"/>
  <c r="AK252" i="1" s="1"/>
  <c r="AD252" i="1"/>
  <c r="AE252" i="1" s="1"/>
  <c r="AH252" i="1"/>
  <c r="AI252" i="1" s="1"/>
  <c r="U252" i="1"/>
  <c r="AV252" i="1" s="1"/>
  <c r="J252" i="1"/>
  <c r="K252" i="1"/>
  <c r="AG252" i="1"/>
  <c r="AY251" i="1"/>
  <c r="AW251" i="1"/>
  <c r="AU251" i="1"/>
  <c r="BA251" i="1"/>
  <c r="AB259" i="1" l="1"/>
  <c r="BH259" i="1"/>
  <c r="BD259" i="1"/>
  <c r="AA259" i="1"/>
  <c r="Y260" i="1" s="1"/>
  <c r="BD260" i="1" s="1"/>
  <c r="BF259" i="1"/>
  <c r="BG259" i="1" s="1"/>
  <c r="BB259" i="1"/>
  <c r="BC259" i="1" s="1"/>
  <c r="AM255" i="1"/>
  <c r="AL256" i="1"/>
  <c r="AQ255" i="1"/>
  <c r="AP256" i="1"/>
  <c r="AN256" i="1"/>
  <c r="AO255" i="1"/>
  <c r="AS255" i="1"/>
  <c r="AR256" i="1"/>
  <c r="T256" i="1"/>
  <c r="S256" i="1"/>
  <c r="Q257" i="1" s="1"/>
  <c r="BI259" i="1"/>
  <c r="BE259" i="1"/>
  <c r="AX252" i="1"/>
  <c r="AY252" i="1" s="1"/>
  <c r="G253" i="1"/>
  <c r="K253" i="1" s="1"/>
  <c r="AT252" i="1"/>
  <c r="AU252" i="1" s="1"/>
  <c r="W252" i="1"/>
  <c r="X252" i="1"/>
  <c r="AZ252" i="1"/>
  <c r="BA252" i="1" s="1"/>
  <c r="AW252" i="1"/>
  <c r="S257" i="1" l="1"/>
  <c r="T257" i="1"/>
  <c r="Q258" i="1"/>
  <c r="AS256" i="1"/>
  <c r="AR257" i="1"/>
  <c r="AM256" i="1"/>
  <c r="AL257" i="1"/>
  <c r="AO256" i="1"/>
  <c r="AN257" i="1"/>
  <c r="AP257" i="1"/>
  <c r="AQ257" i="1" s="1"/>
  <c r="AQ256" i="1"/>
  <c r="AA260" i="1"/>
  <c r="AB260" i="1"/>
  <c r="BF260" i="1"/>
  <c r="BE260" i="1"/>
  <c r="AF253" i="1"/>
  <c r="AG253" i="1" s="1"/>
  <c r="BB260" i="1"/>
  <c r="BH260" i="1"/>
  <c r="AJ253" i="1"/>
  <c r="J253" i="1"/>
  <c r="G254" i="1" s="1"/>
  <c r="U253" i="1"/>
  <c r="AZ253" i="1" s="1"/>
  <c r="BA253" i="1" s="1"/>
  <c r="AD253" i="1"/>
  <c r="AE253" i="1" s="1"/>
  <c r="AH253" i="1"/>
  <c r="AI253" i="1" s="1"/>
  <c r="AM257" i="1" l="1"/>
  <c r="AL258" i="1"/>
  <c r="AS257" i="1"/>
  <c r="AR258" i="1"/>
  <c r="AP258" i="1"/>
  <c r="T258" i="1"/>
  <c r="S258" i="1"/>
  <c r="Y261" i="1"/>
  <c r="BD261" i="1" s="1"/>
  <c r="BE261" i="1" s="1"/>
  <c r="AO257" i="1"/>
  <c r="AN258" i="1"/>
  <c r="K254" i="1"/>
  <c r="AJ254" i="1"/>
  <c r="AK254" i="1" s="1"/>
  <c r="J254" i="1"/>
  <c r="G255" i="1" s="1"/>
  <c r="AK253" i="1"/>
  <c r="AF254" i="1"/>
  <c r="AG254" i="1" s="1"/>
  <c r="BG260" i="1"/>
  <c r="BC260" i="1"/>
  <c r="AX253" i="1"/>
  <c r="AY253" i="1" s="1"/>
  <c r="W253" i="1"/>
  <c r="AV253" i="1"/>
  <c r="AW253" i="1" s="1"/>
  <c r="AT253" i="1"/>
  <c r="AU253" i="1" s="1"/>
  <c r="X253" i="1"/>
  <c r="BI260" i="1"/>
  <c r="AD254" i="1"/>
  <c r="AE254" i="1" s="1"/>
  <c r="AH254" i="1"/>
  <c r="U254" i="1" l="1"/>
  <c r="Q259" i="1"/>
  <c r="AR259" i="1" s="1"/>
  <c r="AA261" i="1"/>
  <c r="AQ258" i="1"/>
  <c r="AP259" i="1"/>
  <c r="BH261" i="1"/>
  <c r="BB261" i="1"/>
  <c r="BC261" i="1" s="1"/>
  <c r="AS258" i="1"/>
  <c r="AB261" i="1"/>
  <c r="AO258" i="1"/>
  <c r="AN259" i="1"/>
  <c r="AM258" i="1"/>
  <c r="AL259" i="1"/>
  <c r="BF261" i="1"/>
  <c r="BG261" i="1" s="1"/>
  <c r="Y262" i="1"/>
  <c r="BB262" i="1" s="1"/>
  <c r="K255" i="1"/>
  <c r="J255" i="1"/>
  <c r="AJ255" i="1"/>
  <c r="AK255" i="1" s="1"/>
  <c r="AF255" i="1"/>
  <c r="AG255" i="1" s="1"/>
  <c r="AD255" i="1"/>
  <c r="AE255" i="1" s="1"/>
  <c r="BI261" i="1"/>
  <c r="AI254" i="1"/>
  <c r="AH255" i="1"/>
  <c r="AI255" i="1" s="1"/>
  <c r="AT254" i="1"/>
  <c r="AZ254" i="1"/>
  <c r="AX254" i="1"/>
  <c r="AV254" i="1"/>
  <c r="W254" i="1"/>
  <c r="X254" i="1"/>
  <c r="BH262" i="1" l="1"/>
  <c r="BF262" i="1"/>
  <c r="G256" i="1"/>
  <c r="J256" i="1" s="1"/>
  <c r="AB262" i="1"/>
  <c r="AA262" i="1"/>
  <c r="AM259" i="1"/>
  <c r="AQ259" i="1"/>
  <c r="AO259" i="1"/>
  <c r="AS259" i="1"/>
  <c r="BD262" i="1"/>
  <c r="BE262" i="1" s="1"/>
  <c r="T259" i="1"/>
  <c r="S259" i="1"/>
  <c r="Q260" i="1" s="1"/>
  <c r="AN260" i="1" s="1"/>
  <c r="AO260" i="1" s="1"/>
  <c r="AF256" i="1"/>
  <c r="AG256" i="1" s="1"/>
  <c r="BI262" i="1"/>
  <c r="BC262" i="1"/>
  <c r="AD256" i="1"/>
  <c r="AE256" i="1" s="1"/>
  <c r="K256" i="1"/>
  <c r="G257" i="1" s="1"/>
  <c r="AD257" i="1" s="1"/>
  <c r="BG262" i="1"/>
  <c r="U255" i="1"/>
  <c r="W255" i="1" s="1"/>
  <c r="AH256" i="1"/>
  <c r="AI256" i="1" s="1"/>
  <c r="AY254" i="1"/>
  <c r="BA254" i="1"/>
  <c r="AU254" i="1"/>
  <c r="AW254" i="1"/>
  <c r="AP260" i="1" l="1"/>
  <c r="AQ260" i="1" s="1"/>
  <c r="AJ256" i="1"/>
  <c r="AK256" i="1" s="1"/>
  <c r="S260" i="1"/>
  <c r="T260" i="1"/>
  <c r="Q261" i="1"/>
  <c r="AP261" i="1" s="1"/>
  <c r="AQ261" i="1" s="1"/>
  <c r="AX255" i="1"/>
  <c r="AY255" i="1" s="1"/>
  <c r="AL260" i="1"/>
  <c r="X255" i="1"/>
  <c r="U256" i="1" s="1"/>
  <c r="W256" i="1" s="1"/>
  <c r="AR260" i="1"/>
  <c r="Y263" i="1"/>
  <c r="AV255" i="1"/>
  <c r="AW255" i="1" s="1"/>
  <c r="AZ255" i="1"/>
  <c r="BA255" i="1" s="1"/>
  <c r="AT255" i="1"/>
  <c r="AU255" i="1" s="1"/>
  <c r="AF257" i="1"/>
  <c r="AG257" i="1" s="1"/>
  <c r="AE257" i="1"/>
  <c r="K257" i="1"/>
  <c r="J257" i="1"/>
  <c r="AH257" i="1"/>
  <c r="AJ257" i="1"/>
  <c r="X256" i="1" l="1"/>
  <c r="AS260" i="1"/>
  <c r="AR261" i="1"/>
  <c r="AS261" i="1" s="1"/>
  <c r="AM260" i="1"/>
  <c r="AL261" i="1"/>
  <c r="AN261" i="1"/>
  <c r="AO261" i="1" s="1"/>
  <c r="T261" i="1"/>
  <c r="S261" i="1"/>
  <c r="Q262" i="1" s="1"/>
  <c r="AP262" i="1" s="1"/>
  <c r="AQ262" i="1" s="1"/>
  <c r="AX256" i="1"/>
  <c r="AY256" i="1" s="1"/>
  <c r="AZ256" i="1"/>
  <c r="AV256" i="1"/>
  <c r="BB263" i="1"/>
  <c r="BF263" i="1"/>
  <c r="BD263" i="1"/>
  <c r="AA263" i="1"/>
  <c r="AB263" i="1"/>
  <c r="BH263" i="1"/>
  <c r="AT256" i="1"/>
  <c r="AU256" i="1" s="1"/>
  <c r="U257" i="1"/>
  <c r="G258" i="1"/>
  <c r="AH258" i="1" s="1"/>
  <c r="AI257" i="1"/>
  <c r="AK257" i="1"/>
  <c r="BA256" i="1"/>
  <c r="AW256" i="1"/>
  <c r="BI263" i="1" l="1"/>
  <c r="BE263" i="1"/>
  <c r="AR262" i="1"/>
  <c r="AS262" i="1" s="1"/>
  <c r="S262" i="1"/>
  <c r="Q263" i="1" s="1"/>
  <c r="AP263" i="1" s="1"/>
  <c r="BG263" i="1"/>
  <c r="AM261" i="1"/>
  <c r="AL262" i="1"/>
  <c r="AM262" i="1" s="1"/>
  <c r="AX257" i="1"/>
  <c r="AY257" i="1" s="1"/>
  <c r="T262" i="1"/>
  <c r="BC263" i="1"/>
  <c r="Y264" i="1"/>
  <c r="AN262" i="1"/>
  <c r="AO262" i="1" s="1"/>
  <c r="AL263" i="1"/>
  <c r="AM263" i="1" s="1"/>
  <c r="AV257" i="1"/>
  <c r="AW257" i="1" s="1"/>
  <c r="S263" i="1"/>
  <c r="AT257" i="1"/>
  <c r="AU257" i="1" s="1"/>
  <c r="AJ258" i="1"/>
  <c r="AI258" i="1"/>
  <c r="AK258" i="1"/>
  <c r="W257" i="1"/>
  <c r="X257" i="1"/>
  <c r="K258" i="1"/>
  <c r="J258" i="1"/>
  <c r="AF258" i="1"/>
  <c r="AD258" i="1"/>
  <c r="AZ257" i="1"/>
  <c r="T263" i="1" l="1"/>
  <c r="AA264" i="1"/>
  <c r="AB264" i="1"/>
  <c r="Y265" i="1"/>
  <c r="BF264" i="1"/>
  <c r="BB264" i="1"/>
  <c r="BD264" i="1"/>
  <c r="AN263" i="1"/>
  <c r="AO263" i="1" s="1"/>
  <c r="AR263" i="1"/>
  <c r="AS263" i="1" s="1"/>
  <c r="BH264" i="1"/>
  <c r="Q264" i="1"/>
  <c r="AL264" i="1" s="1"/>
  <c r="AP264" i="1"/>
  <c r="AQ263" i="1"/>
  <c r="G259" i="1"/>
  <c r="AJ259" i="1" s="1"/>
  <c r="AK259" i="1" s="1"/>
  <c r="AE258" i="1"/>
  <c r="AG258" i="1"/>
  <c r="BA257" i="1"/>
  <c r="U258" i="1"/>
  <c r="AZ258" i="1" s="1"/>
  <c r="BD265" i="1" l="1"/>
  <c r="BE264" i="1"/>
  <c r="BC264" i="1"/>
  <c r="BB265" i="1"/>
  <c r="AR264" i="1"/>
  <c r="BG264" i="1"/>
  <c r="BF265" i="1"/>
  <c r="AB265" i="1"/>
  <c r="Y266" i="1" s="1"/>
  <c r="AA265" i="1"/>
  <c r="T264" i="1"/>
  <c r="BH265" i="1"/>
  <c r="BI264" i="1"/>
  <c r="S264" i="1"/>
  <c r="Q265" i="1" s="1"/>
  <c r="AR265" i="1" s="1"/>
  <c r="AN264" i="1"/>
  <c r="AO264" i="1" s="1"/>
  <c r="J259" i="1"/>
  <c r="K259" i="1"/>
  <c r="AF259" i="1"/>
  <c r="AG259" i="1" s="1"/>
  <c r="AM264" i="1"/>
  <c r="AD259" i="1"/>
  <c r="AE259" i="1" s="1"/>
  <c r="AH259" i="1"/>
  <c r="AI259" i="1" s="1"/>
  <c r="AS264" i="1"/>
  <c r="AQ264" i="1"/>
  <c r="BA258" i="1"/>
  <c r="X258" i="1"/>
  <c r="W258" i="1"/>
  <c r="AT258" i="1"/>
  <c r="AV258" i="1"/>
  <c r="AX258" i="1"/>
  <c r="BG265" i="1" l="1"/>
  <c r="BF266" i="1"/>
  <c r="AA266" i="1"/>
  <c r="AB266" i="1"/>
  <c r="Y267" i="1" s="1"/>
  <c r="G260" i="1"/>
  <c r="K260" i="1" s="1"/>
  <c r="BC265" i="1"/>
  <c r="BB266" i="1"/>
  <c r="BI265" i="1"/>
  <c r="BH266" i="1"/>
  <c r="BD266" i="1"/>
  <c r="BE265" i="1"/>
  <c r="T265" i="1"/>
  <c r="S265" i="1"/>
  <c r="Q266" i="1" s="1"/>
  <c r="AR266" i="1" s="1"/>
  <c r="AS265" i="1"/>
  <c r="AL265" i="1"/>
  <c r="AP265" i="1"/>
  <c r="AN265" i="1"/>
  <c r="AW258" i="1"/>
  <c r="AU258" i="1"/>
  <c r="U259" i="1"/>
  <c r="AV259" i="1" s="1"/>
  <c r="AY258" i="1"/>
  <c r="J260" i="1"/>
  <c r="AF260" i="1" l="1"/>
  <c r="AG260" i="1" s="1"/>
  <c r="AA267" i="1"/>
  <c r="AB267" i="1"/>
  <c r="Y268" i="1"/>
  <c r="BB267" i="1"/>
  <c r="BC266" i="1"/>
  <c r="BD267" i="1"/>
  <c r="BE266" i="1"/>
  <c r="AD260" i="1"/>
  <c r="AE260" i="1" s="1"/>
  <c r="AJ260" i="1"/>
  <c r="AH260" i="1"/>
  <c r="BI266" i="1"/>
  <c r="BH267" i="1"/>
  <c r="BF267" i="1"/>
  <c r="BG266" i="1"/>
  <c r="AL266" i="1"/>
  <c r="AM265" i="1"/>
  <c r="AS266" i="1"/>
  <c r="T266" i="1"/>
  <c r="S266" i="1"/>
  <c r="AQ265" i="1"/>
  <c r="AP266" i="1"/>
  <c r="AO265" i="1"/>
  <c r="AN266" i="1"/>
  <c r="AX259" i="1"/>
  <c r="AY259" i="1" s="1"/>
  <c r="AW259" i="1"/>
  <c r="AK260" i="1"/>
  <c r="G261" i="1"/>
  <c r="AI260" i="1"/>
  <c r="W259" i="1"/>
  <c r="X259" i="1"/>
  <c r="AZ259" i="1"/>
  <c r="AT259" i="1"/>
  <c r="BD268" i="1" l="1"/>
  <c r="BE267" i="1"/>
  <c r="AD261" i="1"/>
  <c r="BG267" i="1"/>
  <c r="BF268" i="1"/>
  <c r="BH268" i="1"/>
  <c r="BI267" i="1"/>
  <c r="BC267" i="1"/>
  <c r="BB268" i="1"/>
  <c r="AB268" i="1"/>
  <c r="AA268" i="1"/>
  <c r="Y269" i="1"/>
  <c r="AH261" i="1"/>
  <c r="Q267" i="1"/>
  <c r="S267" i="1" s="1"/>
  <c r="AO266" i="1"/>
  <c r="U260" i="1"/>
  <c r="W260" i="1" s="1"/>
  <c r="AQ266" i="1"/>
  <c r="AM266" i="1"/>
  <c r="AJ261" i="1"/>
  <c r="AK261" i="1" s="1"/>
  <c r="AE261" i="1"/>
  <c r="BA259" i="1"/>
  <c r="AI261" i="1"/>
  <c r="AU259" i="1"/>
  <c r="J261" i="1"/>
  <c r="K261" i="1"/>
  <c r="AF261" i="1"/>
  <c r="BH269" i="1" l="1"/>
  <c r="BI268" i="1"/>
  <c r="BF269" i="1"/>
  <c r="BG268" i="1"/>
  <c r="AA269" i="1"/>
  <c r="AB269" i="1"/>
  <c r="Y270" i="1" s="1"/>
  <c r="AN267" i="1"/>
  <c r="BB269" i="1"/>
  <c r="BC268" i="1"/>
  <c r="BE268" i="1"/>
  <c r="BD269" i="1"/>
  <c r="AR267" i="1"/>
  <c r="AL267" i="1"/>
  <c r="AM267" i="1" s="1"/>
  <c r="T267" i="1"/>
  <c r="Q268" i="1" s="1"/>
  <c r="S268" i="1" s="1"/>
  <c r="AP267" i="1"/>
  <c r="AZ260" i="1"/>
  <c r="BA260" i="1" s="1"/>
  <c r="AV260" i="1"/>
  <c r="AW260" i="1" s="1"/>
  <c r="AX260" i="1"/>
  <c r="AY260" i="1" s="1"/>
  <c r="AT260" i="1"/>
  <c r="AU260" i="1" s="1"/>
  <c r="X260" i="1"/>
  <c r="U261" i="1" s="1"/>
  <c r="AS267" i="1"/>
  <c r="G262" i="1"/>
  <c r="AJ262" i="1" s="1"/>
  <c r="AK262" i="1" s="1"/>
  <c r="AG261" i="1"/>
  <c r="AN268" i="1" l="1"/>
  <c r="AO267" i="1"/>
  <c r="AP268" i="1"/>
  <c r="AA270" i="1"/>
  <c r="AB270" i="1"/>
  <c r="Y271" i="1" s="1"/>
  <c r="BE269" i="1"/>
  <c r="BD270" i="1"/>
  <c r="AQ267" i="1"/>
  <c r="AR268" i="1"/>
  <c r="AS268" i="1" s="1"/>
  <c r="BF270" i="1"/>
  <c r="BG269" i="1"/>
  <c r="BB270" i="1"/>
  <c r="BC269" i="1"/>
  <c r="BI269" i="1"/>
  <c r="BH270" i="1"/>
  <c r="T268" i="1"/>
  <c r="Q269" i="1" s="1"/>
  <c r="K262" i="1"/>
  <c r="J262" i="1"/>
  <c r="G263" i="1" s="1"/>
  <c r="AD263" i="1" s="1"/>
  <c r="AD262" i="1"/>
  <c r="AE262" i="1" s="1"/>
  <c r="AH262" i="1"/>
  <c r="AI262" i="1" s="1"/>
  <c r="AL268" i="1"/>
  <c r="AM268" i="1" s="1"/>
  <c r="AZ261" i="1"/>
  <c r="AQ268" i="1"/>
  <c r="AO268" i="1"/>
  <c r="AT261" i="1"/>
  <c r="AU261" i="1" s="1"/>
  <c r="AF262" i="1"/>
  <c r="AG262" i="1" s="1"/>
  <c r="AV261" i="1"/>
  <c r="AW261" i="1" s="1"/>
  <c r="AX261" i="1"/>
  <c r="AY261" i="1" s="1"/>
  <c r="W261" i="1"/>
  <c r="X261" i="1"/>
  <c r="BA261" i="1"/>
  <c r="BG270" i="1" l="1"/>
  <c r="BF271" i="1"/>
  <c r="BI270" i="1"/>
  <c r="BH271" i="1"/>
  <c r="BD271" i="1"/>
  <c r="BE270" i="1"/>
  <c r="AB271" i="1"/>
  <c r="AA271" i="1"/>
  <c r="Y272" i="1" s="1"/>
  <c r="BB271" i="1"/>
  <c r="BC271" i="1" s="1"/>
  <c r="BC270" i="1"/>
  <c r="AJ263" i="1"/>
  <c r="U262" i="1"/>
  <c r="AX262" i="1" s="1"/>
  <c r="AY262" i="1" s="1"/>
  <c r="J263" i="1"/>
  <c r="K263" i="1"/>
  <c r="AH263" i="1"/>
  <c r="AI263" i="1" s="1"/>
  <c r="AF263" i="1"/>
  <c r="AG263" i="1" s="1"/>
  <c r="T269" i="1"/>
  <c r="S269" i="1"/>
  <c r="AL269" i="1"/>
  <c r="AN269" i="1"/>
  <c r="AP269" i="1"/>
  <c r="AR269" i="1"/>
  <c r="AV262" i="1"/>
  <c r="AW262" i="1" s="1"/>
  <c r="AZ262" i="1"/>
  <c r="BA262" i="1" s="1"/>
  <c r="AT262" i="1"/>
  <c r="AU262" i="1" s="1"/>
  <c r="W262" i="1"/>
  <c r="X262" i="1"/>
  <c r="AE263" i="1"/>
  <c r="AK263" i="1"/>
  <c r="BB272" i="1" l="1"/>
  <c r="AB272" i="1"/>
  <c r="AA272" i="1"/>
  <c r="Y273" i="1" s="1"/>
  <c r="BE271" i="1"/>
  <c r="BD272" i="1"/>
  <c r="BI271" i="1"/>
  <c r="BH272" i="1"/>
  <c r="BG271" i="1"/>
  <c r="BF272" i="1"/>
  <c r="BG272" i="1" s="1"/>
  <c r="G264" i="1"/>
  <c r="J264" i="1" s="1"/>
  <c r="AH264" i="1"/>
  <c r="AD264" i="1"/>
  <c r="AE264" i="1" s="1"/>
  <c r="AJ264" i="1"/>
  <c r="AK264" i="1" s="1"/>
  <c r="AF264" i="1"/>
  <c r="AG264" i="1" s="1"/>
  <c r="AS269" i="1"/>
  <c r="AQ269" i="1"/>
  <c r="AO269" i="1"/>
  <c r="AM269" i="1"/>
  <c r="Q270" i="1"/>
  <c r="AR270" i="1" s="1"/>
  <c r="U263" i="1"/>
  <c r="W263" i="1" s="1"/>
  <c r="AI264" i="1"/>
  <c r="BF273" i="1" l="1"/>
  <c r="AB273" i="1"/>
  <c r="AA273" i="1"/>
  <c r="Y274" i="1" s="1"/>
  <c r="BD273" i="1"/>
  <c r="BE272" i="1"/>
  <c r="K264" i="1"/>
  <c r="G265" i="1" s="1"/>
  <c r="BI272" i="1"/>
  <c r="BH273" i="1"/>
  <c r="BC272" i="1"/>
  <c r="BB273" i="1"/>
  <c r="AT263" i="1"/>
  <c r="AU263" i="1" s="1"/>
  <c r="AN270" i="1"/>
  <c r="AS270" i="1"/>
  <c r="AP270" i="1"/>
  <c r="X263" i="1"/>
  <c r="U264" i="1" s="1"/>
  <c r="X264" i="1" s="1"/>
  <c r="S270" i="1"/>
  <c r="T270" i="1"/>
  <c r="AL270" i="1"/>
  <c r="AO270" i="1"/>
  <c r="AV263" i="1"/>
  <c r="AW263" i="1" s="1"/>
  <c r="AX263" i="1"/>
  <c r="AY263" i="1" s="1"/>
  <c r="AZ263" i="1"/>
  <c r="AF265" i="1" l="1"/>
  <c r="AG265" i="1" s="1"/>
  <c r="K265" i="1"/>
  <c r="J265" i="1"/>
  <c r="AD265" i="1"/>
  <c r="AJ265" i="1"/>
  <c r="AK265" i="1" s="1"/>
  <c r="AH265" i="1"/>
  <c r="AI265" i="1" s="1"/>
  <c r="BI273" i="1"/>
  <c r="BH274" i="1"/>
  <c r="BI274" i="1" s="1"/>
  <c r="BE273" i="1"/>
  <c r="BD274" i="1"/>
  <c r="AB274" i="1"/>
  <c r="AA274" i="1"/>
  <c r="BC273" i="1"/>
  <c r="BB274" i="1"/>
  <c r="BF274" i="1"/>
  <c r="BG273" i="1"/>
  <c r="W264" i="1"/>
  <c r="U265" i="1" s="1"/>
  <c r="AV264" i="1"/>
  <c r="AW264" i="1" s="1"/>
  <c r="AX264" i="1"/>
  <c r="AT264" i="1"/>
  <c r="AU264" i="1" s="1"/>
  <c r="G266" i="1"/>
  <c r="J266" i="1" s="1"/>
  <c r="AM270" i="1"/>
  <c r="Q271" i="1"/>
  <c r="AP271" i="1" s="1"/>
  <c r="AQ270" i="1"/>
  <c r="BA263" i="1"/>
  <c r="AZ264" i="1"/>
  <c r="BA264" i="1" s="1"/>
  <c r="AE265" i="1"/>
  <c r="AY264" i="1"/>
  <c r="Y275" i="1" l="1"/>
  <c r="BH275" i="1" s="1"/>
  <c r="AA275" i="1"/>
  <c r="AB275" i="1"/>
  <c r="BG274" i="1"/>
  <c r="BF275" i="1"/>
  <c r="BC274" i="1"/>
  <c r="BB275" i="1"/>
  <c r="BE274" i="1"/>
  <c r="BD275" i="1"/>
  <c r="AJ266" i="1"/>
  <c r="AX265" i="1"/>
  <c r="AT265" i="1"/>
  <c r="AF266" i="1"/>
  <c r="AG266" i="1" s="1"/>
  <c r="AH266" i="1"/>
  <c r="AI266" i="1" s="1"/>
  <c r="AD266" i="1"/>
  <c r="AE266" i="1" s="1"/>
  <c r="K266" i="1"/>
  <c r="G267" i="1" s="1"/>
  <c r="AV265" i="1"/>
  <c r="AW265" i="1" s="1"/>
  <c r="AQ271" i="1"/>
  <c r="T271" i="1"/>
  <c r="S271" i="1"/>
  <c r="AN271" i="1"/>
  <c r="AR271" i="1"/>
  <c r="AL271" i="1"/>
  <c r="AY265" i="1"/>
  <c r="AK266" i="1"/>
  <c r="AU265" i="1"/>
  <c r="X265" i="1"/>
  <c r="W265" i="1"/>
  <c r="AZ265" i="1"/>
  <c r="Y276" i="1" l="1"/>
  <c r="AA276" i="1" s="1"/>
  <c r="AB276" i="1"/>
  <c r="BC275" i="1"/>
  <c r="BB276" i="1"/>
  <c r="BC276" i="1" s="1"/>
  <c r="BG275" i="1"/>
  <c r="BF276" i="1"/>
  <c r="BE275" i="1"/>
  <c r="BD276" i="1"/>
  <c r="BE276" i="1" s="1"/>
  <c r="Q272" i="1"/>
  <c r="AN272" i="1" s="1"/>
  <c r="BI275" i="1"/>
  <c r="BH276" i="1"/>
  <c r="BI276" i="1" s="1"/>
  <c r="AF267" i="1"/>
  <c r="AG267" i="1" s="1"/>
  <c r="T272" i="1"/>
  <c r="S272" i="1"/>
  <c r="AP272" i="1"/>
  <c r="AS271" i="1"/>
  <c r="AR272" i="1"/>
  <c r="AH267" i="1"/>
  <c r="AI267" i="1" s="1"/>
  <c r="AO271" i="1"/>
  <c r="AL272" i="1"/>
  <c r="AM272" i="1" s="1"/>
  <c r="AM271" i="1"/>
  <c r="AD267" i="1"/>
  <c r="AE267" i="1" s="1"/>
  <c r="AJ267" i="1"/>
  <c r="AK267" i="1" s="1"/>
  <c r="U266" i="1"/>
  <c r="AX266" i="1" s="1"/>
  <c r="BA265" i="1"/>
  <c r="J267" i="1"/>
  <c r="K267" i="1"/>
  <c r="Y277" i="1" l="1"/>
  <c r="BB277" i="1" s="1"/>
  <c r="BC277" i="1" s="1"/>
  <c r="AB277" i="1"/>
  <c r="BD277" i="1"/>
  <c r="BE277" i="1" s="1"/>
  <c r="AA277" i="1"/>
  <c r="BH277" i="1"/>
  <c r="BG276" i="1"/>
  <c r="BF277" i="1"/>
  <c r="BG277" i="1" s="1"/>
  <c r="Q273" i="1"/>
  <c r="AN273" i="1" s="1"/>
  <c r="AO272" i="1"/>
  <c r="AT266" i="1"/>
  <c r="AU266" i="1" s="1"/>
  <c r="X266" i="1"/>
  <c r="AS272" i="1"/>
  <c r="AV266" i="1"/>
  <c r="AW266" i="1" s="1"/>
  <c r="AZ266" i="1"/>
  <c r="AQ272" i="1"/>
  <c r="W266" i="1"/>
  <c r="G268" i="1"/>
  <c r="AD268" i="1" s="1"/>
  <c r="AE268" i="1" s="1"/>
  <c r="AY266" i="1"/>
  <c r="Y278" i="1" l="1"/>
  <c r="AA278" i="1" s="1"/>
  <c r="BD278" i="1"/>
  <c r="BE278" i="1" s="1"/>
  <c r="BI277" i="1"/>
  <c r="BB278" i="1"/>
  <c r="BC278" i="1" s="1"/>
  <c r="AR273" i="1"/>
  <c r="AS273" i="1" s="1"/>
  <c r="AB278" i="1"/>
  <c r="Y279" i="1" s="1"/>
  <c r="T273" i="1"/>
  <c r="S273" i="1"/>
  <c r="BF278" i="1"/>
  <c r="BG278" i="1" s="1"/>
  <c r="AL273" i="1"/>
  <c r="AM273" i="1" s="1"/>
  <c r="AP273" i="1"/>
  <c r="BB279" i="1"/>
  <c r="BC279" i="1" s="1"/>
  <c r="U267" i="1"/>
  <c r="X267" i="1" s="1"/>
  <c r="AJ268" i="1"/>
  <c r="AK268" i="1" s="1"/>
  <c r="BA266" i="1"/>
  <c r="J268" i="1"/>
  <c r="AQ273" i="1"/>
  <c r="AO273" i="1"/>
  <c r="AH268" i="1"/>
  <c r="AI268" i="1" s="1"/>
  <c r="AF268" i="1"/>
  <c r="AG268" i="1" s="1"/>
  <c r="K268" i="1"/>
  <c r="BD279" i="1" l="1"/>
  <c r="BE279" i="1" s="1"/>
  <c r="AA279" i="1"/>
  <c r="Q274" i="1"/>
  <c r="BH278" i="1"/>
  <c r="BI278" i="1" s="1"/>
  <c r="AL274" i="1"/>
  <c r="AM274" i="1" s="1"/>
  <c r="BF279" i="1"/>
  <c r="BG279" i="1" s="1"/>
  <c r="AB279" i="1"/>
  <c r="Y280" i="1" s="1"/>
  <c r="AX267" i="1"/>
  <c r="AY267" i="1" s="1"/>
  <c r="AT267" i="1"/>
  <c r="AU267" i="1" s="1"/>
  <c r="G269" i="1"/>
  <c r="AH269" i="1" s="1"/>
  <c r="AI269" i="1" s="1"/>
  <c r="AV267" i="1"/>
  <c r="AW267" i="1" s="1"/>
  <c r="W267" i="1"/>
  <c r="U268" i="1" s="1"/>
  <c r="AZ267" i="1"/>
  <c r="AD269" i="1"/>
  <c r="AR274" i="1" l="1"/>
  <c r="AS274" i="1" s="1"/>
  <c r="T274" i="1"/>
  <c r="S274" i="1"/>
  <c r="Q275" i="1" s="1"/>
  <c r="AL275" i="1" s="1"/>
  <c r="AP274" i="1"/>
  <c r="AQ274" i="1" s="1"/>
  <c r="AN274" i="1"/>
  <c r="AO274" i="1" s="1"/>
  <c r="BH279" i="1"/>
  <c r="BI279" i="1" s="1"/>
  <c r="BB280" i="1"/>
  <c r="BC280" i="1" s="1"/>
  <c r="AA280" i="1"/>
  <c r="Y281" i="1" s="1"/>
  <c r="BD280" i="1"/>
  <c r="AB280" i="1"/>
  <c r="BF280" i="1"/>
  <c r="BG280" i="1" s="1"/>
  <c r="AX268" i="1"/>
  <c r="AY268" i="1" s="1"/>
  <c r="AF269" i="1"/>
  <c r="AG269" i="1" s="1"/>
  <c r="K269" i="1"/>
  <c r="G270" i="1" s="1"/>
  <c r="AJ270" i="1" s="1"/>
  <c r="AJ269" i="1"/>
  <c r="AK269" i="1" s="1"/>
  <c r="J269" i="1"/>
  <c r="W268" i="1"/>
  <c r="AT268" i="1"/>
  <c r="AU268" i="1" s="1"/>
  <c r="AV268" i="1"/>
  <c r="AW268" i="1" s="1"/>
  <c r="S275" i="1"/>
  <c r="T275" i="1"/>
  <c r="AN275" i="1"/>
  <c r="AO275" i="1" s="1"/>
  <c r="X268" i="1"/>
  <c r="BA267" i="1"/>
  <c r="AZ268" i="1"/>
  <c r="BA268" i="1" s="1"/>
  <c r="AR275" i="1"/>
  <c r="AS275" i="1" s="1"/>
  <c r="AM275" i="1"/>
  <c r="Q276" i="1"/>
  <c r="BE280" i="1"/>
  <c r="AE269" i="1"/>
  <c r="BH280" i="1" l="1"/>
  <c r="BI280" i="1" s="1"/>
  <c r="AP275" i="1"/>
  <c r="AQ275" i="1" s="1"/>
  <c r="U269" i="1"/>
  <c r="AZ269" i="1" s="1"/>
  <c r="BA269" i="1" s="1"/>
  <c r="AV269" i="1"/>
  <c r="AW269" i="1" s="1"/>
  <c r="AX269" i="1"/>
  <c r="AY269" i="1" s="1"/>
  <c r="X269" i="1"/>
  <c r="AT269" i="1"/>
  <c r="AU269" i="1" s="1"/>
  <c r="W269" i="1"/>
  <c r="AR276" i="1"/>
  <c r="AS276" i="1" s="1"/>
  <c r="AN276" i="1"/>
  <c r="AL276" i="1"/>
  <c r="T276" i="1"/>
  <c r="S276" i="1"/>
  <c r="AP276" i="1"/>
  <c r="AD270" i="1"/>
  <c r="AE270" i="1" s="1"/>
  <c r="AK270" i="1"/>
  <c r="AB281" i="1"/>
  <c r="AA281" i="1"/>
  <c r="BB281" i="1"/>
  <c r="BH281" i="1"/>
  <c r="BF281" i="1"/>
  <c r="J270" i="1"/>
  <c r="K270" i="1"/>
  <c r="AH270" i="1"/>
  <c r="AF270" i="1"/>
  <c r="BD281" i="1"/>
  <c r="Y282" i="1" l="1"/>
  <c r="U270" i="1"/>
  <c r="AZ270" i="1" s="1"/>
  <c r="BA270" i="1" s="1"/>
  <c r="Q277" i="1"/>
  <c r="AL277" i="1" s="1"/>
  <c r="AQ276" i="1"/>
  <c r="S277" i="1"/>
  <c r="AM276" i="1"/>
  <c r="AO276" i="1"/>
  <c r="G271" i="1"/>
  <c r="AD271" i="1" s="1"/>
  <c r="AE271" i="1" s="1"/>
  <c r="AG270" i="1"/>
  <c r="BB282" i="1"/>
  <c r="BC281" i="1"/>
  <c r="BD282" i="1"/>
  <c r="BE281" i="1"/>
  <c r="BH282" i="1"/>
  <c r="BI281" i="1"/>
  <c r="AB282" i="1"/>
  <c r="AA282" i="1"/>
  <c r="AI270" i="1"/>
  <c r="BF282" i="1"/>
  <c r="BG281" i="1"/>
  <c r="AP277" i="1" l="1"/>
  <c r="AR277" i="1"/>
  <c r="AN277" i="1"/>
  <c r="AV270" i="1"/>
  <c r="AW270" i="1" s="1"/>
  <c r="AX270" i="1"/>
  <c r="X270" i="1"/>
  <c r="W270" i="1"/>
  <c r="U271" i="1" s="1"/>
  <c r="X271" i="1" s="1"/>
  <c r="AF271" i="1"/>
  <c r="AG271" i="1" s="1"/>
  <c r="T277" i="1"/>
  <c r="Q278" i="1" s="1"/>
  <c r="AT270" i="1"/>
  <c r="AU270" i="1" s="1"/>
  <c r="AS277" i="1"/>
  <c r="J271" i="1"/>
  <c r="AO277" i="1"/>
  <c r="AJ271" i="1"/>
  <c r="AK271" i="1" s="1"/>
  <c r="AQ277" i="1"/>
  <c r="AM277" i="1"/>
  <c r="K271" i="1"/>
  <c r="AH271" i="1"/>
  <c r="AI271" i="1" s="1"/>
  <c r="BC282" i="1"/>
  <c r="Y283" i="1"/>
  <c r="BH283" i="1" s="1"/>
  <c r="BG282" i="1"/>
  <c r="BI282" i="1"/>
  <c r="BE282" i="1"/>
  <c r="AZ271" i="1" l="1"/>
  <c r="AV271" i="1"/>
  <c r="W271" i="1"/>
  <c r="T278" i="1"/>
  <c r="AL278" i="1"/>
  <c r="S278" i="1"/>
  <c r="Q279" i="1" s="1"/>
  <c r="T279" i="1" s="1"/>
  <c r="AP278" i="1"/>
  <c r="AQ278" i="1" s="1"/>
  <c r="AR278" i="1"/>
  <c r="AS278" i="1" s="1"/>
  <c r="AN278" i="1"/>
  <c r="AY270" i="1"/>
  <c r="AX271" i="1"/>
  <c r="AY271" i="1" s="1"/>
  <c r="U272" i="1"/>
  <c r="W272" i="1" s="1"/>
  <c r="AT271" i="1"/>
  <c r="G272" i="1"/>
  <c r="K272" i="1" s="1"/>
  <c r="AM278" i="1"/>
  <c r="AU271" i="1"/>
  <c r="BA271" i="1"/>
  <c r="AW271" i="1"/>
  <c r="AO278" i="1"/>
  <c r="AB283" i="1"/>
  <c r="AA283" i="1"/>
  <c r="BD283" i="1"/>
  <c r="BF283" i="1"/>
  <c r="BI283" i="1"/>
  <c r="BB283" i="1"/>
  <c r="AT272" i="1" l="1"/>
  <c r="AV272" i="1"/>
  <c r="AN279" i="1"/>
  <c r="AZ272" i="1"/>
  <c r="BA272" i="1" s="1"/>
  <c r="Y284" i="1"/>
  <c r="AB284" i="1" s="1"/>
  <c r="S279" i="1"/>
  <c r="Q280" i="1" s="1"/>
  <c r="AP280" i="1" s="1"/>
  <c r="AL279" i="1"/>
  <c r="AD272" i="1"/>
  <c r="AE272" i="1" s="1"/>
  <c r="AF272" i="1"/>
  <c r="AG272" i="1" s="1"/>
  <c r="J272" i="1"/>
  <c r="AP279" i="1"/>
  <c r="AQ279" i="1" s="1"/>
  <c r="X272" i="1"/>
  <c r="U273" i="1" s="1"/>
  <c r="AR279" i="1"/>
  <c r="AS279" i="1" s="1"/>
  <c r="AJ272" i="1"/>
  <c r="AK272" i="1" s="1"/>
  <c r="AX272" i="1"/>
  <c r="AY272" i="1" s="1"/>
  <c r="AH272" i="1"/>
  <c r="AI272" i="1" s="1"/>
  <c r="AU272" i="1"/>
  <c r="G273" i="1"/>
  <c r="AO279" i="1"/>
  <c r="AW272" i="1"/>
  <c r="BG283" i="1"/>
  <c r="BD284" i="1"/>
  <c r="BE283" i="1"/>
  <c r="BC283" i="1"/>
  <c r="AH273" i="1" l="1"/>
  <c r="BH284" i="1"/>
  <c r="BB284" i="1"/>
  <c r="AL280" i="1"/>
  <c r="AN280" i="1"/>
  <c r="AO280" i="1" s="1"/>
  <c r="BF284" i="1"/>
  <c r="BG284" i="1" s="1"/>
  <c r="T280" i="1"/>
  <c r="AA284" i="1"/>
  <c r="Y285" i="1" s="1"/>
  <c r="BF285" i="1" s="1"/>
  <c r="S280" i="1"/>
  <c r="AX273" i="1"/>
  <c r="AY273" i="1" s="1"/>
  <c r="AM279" i="1"/>
  <c r="AR280" i="1"/>
  <c r="AF273" i="1"/>
  <c r="AG273" i="1" s="1"/>
  <c r="AJ273" i="1"/>
  <c r="AK273" i="1" s="1"/>
  <c r="AD273" i="1"/>
  <c r="AE273" i="1" s="1"/>
  <c r="AV273" i="1"/>
  <c r="AW273" i="1" s="1"/>
  <c r="AT273" i="1"/>
  <c r="AU273" i="1" s="1"/>
  <c r="J273" i="1"/>
  <c r="AQ280" i="1"/>
  <c r="K273" i="1"/>
  <c r="AS280" i="1"/>
  <c r="AM280" i="1"/>
  <c r="W273" i="1"/>
  <c r="X273" i="1"/>
  <c r="AZ273" i="1"/>
  <c r="BA273" i="1" s="1"/>
  <c r="BI284" i="1"/>
  <c r="BE284" i="1"/>
  <c r="AI273" i="1"/>
  <c r="BC284" i="1"/>
  <c r="Q281" i="1" l="1"/>
  <c r="U274" i="1"/>
  <c r="AX274" i="1" s="1"/>
  <c r="AY274" i="1" s="1"/>
  <c r="G274" i="1"/>
  <c r="AH274" i="1" s="1"/>
  <c r="AV274" i="1"/>
  <c r="AW274" i="1" s="1"/>
  <c r="AT274" i="1"/>
  <c r="AU274" i="1" s="1"/>
  <c r="W274" i="1"/>
  <c r="X274" i="1"/>
  <c r="U275" i="1" s="1"/>
  <c r="S281" i="1"/>
  <c r="T281" i="1"/>
  <c r="BD285" i="1"/>
  <c r="BE285" i="1" s="1"/>
  <c r="AP281" i="1"/>
  <c r="AL281" i="1"/>
  <c r="AN281" i="1"/>
  <c r="AR281" i="1"/>
  <c r="BB285" i="1"/>
  <c r="BC285" i="1" s="1"/>
  <c r="J274" i="1"/>
  <c r="AD274" i="1"/>
  <c r="AJ274" i="1"/>
  <c r="AA285" i="1"/>
  <c r="AB285" i="1"/>
  <c r="BH285" i="1"/>
  <c r="AI274" i="1"/>
  <c r="BG285" i="1"/>
  <c r="AZ274" i="1" l="1"/>
  <c r="BA274" i="1" s="1"/>
  <c r="K274" i="1"/>
  <c r="G275" i="1" s="1"/>
  <c r="AF274" i="1"/>
  <c r="AG274" i="1" s="1"/>
  <c r="Q282" i="1"/>
  <c r="S282" i="1" s="1"/>
  <c r="AZ275" i="1"/>
  <c r="BA275" i="1" s="1"/>
  <c r="X275" i="1"/>
  <c r="W275" i="1"/>
  <c r="U276" i="1" s="1"/>
  <c r="AT275" i="1"/>
  <c r="AU275" i="1" s="1"/>
  <c r="AV275" i="1"/>
  <c r="AW275" i="1" s="1"/>
  <c r="AX275" i="1"/>
  <c r="AS281" i="1"/>
  <c r="AR282" i="1"/>
  <c r="AO281" i="1"/>
  <c r="AN282" i="1"/>
  <c r="AL282" i="1"/>
  <c r="AM281" i="1"/>
  <c r="AQ281" i="1"/>
  <c r="Y286" i="1"/>
  <c r="BB286" i="1" s="1"/>
  <c r="BC286" i="1" s="1"/>
  <c r="AE274" i="1"/>
  <c r="AK274" i="1"/>
  <c r="BI285" i="1"/>
  <c r="AJ275" i="1" l="1"/>
  <c r="AD275" i="1"/>
  <c r="AH275" i="1"/>
  <c r="AF275" i="1"/>
  <c r="K275" i="1"/>
  <c r="J275" i="1"/>
  <c r="AP282" i="1"/>
  <c r="AQ282" i="1" s="1"/>
  <c r="T282" i="1"/>
  <c r="Q283" i="1" s="1"/>
  <c r="AL283" i="1" s="1"/>
  <c r="BF286" i="1"/>
  <c r="AV276" i="1"/>
  <c r="AW276" i="1" s="1"/>
  <c r="AX276" i="1"/>
  <c r="AY276" i="1" s="1"/>
  <c r="AY275" i="1"/>
  <c r="AZ276" i="1"/>
  <c r="BA276" i="1" s="1"/>
  <c r="W276" i="1"/>
  <c r="AO282" i="1"/>
  <c r="AM282" i="1"/>
  <c r="AT276" i="1"/>
  <c r="AU276" i="1" s="1"/>
  <c r="AS282" i="1"/>
  <c r="X276" i="1"/>
  <c r="BH286" i="1"/>
  <c r="AB286" i="1"/>
  <c r="G276" i="1"/>
  <c r="AF276" i="1" s="1"/>
  <c r="AA286" i="1"/>
  <c r="BD286" i="1"/>
  <c r="BE286" i="1" s="1"/>
  <c r="AG275" i="1"/>
  <c r="AE275" i="1"/>
  <c r="AI275" i="1"/>
  <c r="BG286" i="1"/>
  <c r="BI286" i="1"/>
  <c r="AK275" i="1"/>
  <c r="AJ276" i="1" l="1"/>
  <c r="AM283" i="1"/>
  <c r="T283" i="1"/>
  <c r="S283" i="1"/>
  <c r="Y287" i="1"/>
  <c r="BD287" i="1" s="1"/>
  <c r="BE287" i="1" s="1"/>
  <c r="AN283" i="1"/>
  <c r="J276" i="1"/>
  <c r="G277" i="1" s="1"/>
  <c r="AR283" i="1"/>
  <c r="U277" i="1"/>
  <c r="AD276" i="1"/>
  <c r="K276" i="1"/>
  <c r="AP283" i="1"/>
  <c r="AH276" i="1"/>
  <c r="AI276" i="1" s="1"/>
  <c r="AK276" i="1"/>
  <c r="AE276" i="1"/>
  <c r="AG276" i="1"/>
  <c r="AD277" i="1" l="1"/>
  <c r="J277" i="1"/>
  <c r="AF277" i="1"/>
  <c r="AJ277" i="1"/>
  <c r="AK277" i="1" s="1"/>
  <c r="K277" i="1"/>
  <c r="AS283" i="1"/>
  <c r="AO283" i="1"/>
  <c r="BB287" i="1"/>
  <c r="BC287" i="1" s="1"/>
  <c r="AA287" i="1"/>
  <c r="BH287" i="1"/>
  <c r="BI287" i="1" s="1"/>
  <c r="AQ283" i="1"/>
  <c r="Q284" i="1"/>
  <c r="AN284" i="1" s="1"/>
  <c r="AB287" i="1"/>
  <c r="Y288" i="1" s="1"/>
  <c r="AH277" i="1"/>
  <c r="AI277" i="1" s="1"/>
  <c r="BF287" i="1"/>
  <c r="AT277" i="1"/>
  <c r="AU277" i="1" s="1"/>
  <c r="X277" i="1"/>
  <c r="AV277" i="1"/>
  <c r="W277" i="1"/>
  <c r="U278" i="1" s="1"/>
  <c r="AX277" i="1"/>
  <c r="AZ277" i="1"/>
  <c r="BA277" i="1" s="1"/>
  <c r="G278" i="1"/>
  <c r="AD278" i="1" s="1"/>
  <c r="AG277" i="1"/>
  <c r="AE277" i="1"/>
  <c r="AF278" i="1" l="1"/>
  <c r="BB288" i="1"/>
  <c r="BC288" i="1" s="1"/>
  <c r="AO284" i="1"/>
  <c r="AX278" i="1"/>
  <c r="AY278" i="1" s="1"/>
  <c r="AY277" i="1"/>
  <c r="S284" i="1"/>
  <c r="T284" i="1"/>
  <c r="AL284" i="1"/>
  <c r="AM284" i="1" s="1"/>
  <c r="AR284" i="1"/>
  <c r="BD288" i="1"/>
  <c r="BE288" i="1" s="1"/>
  <c r="AW277" i="1"/>
  <c r="AV278" i="1"/>
  <c r="AW278" i="1" s="1"/>
  <c r="AP284" i="1"/>
  <c r="AZ278" i="1"/>
  <c r="BA278" i="1" s="1"/>
  <c r="AT278" i="1"/>
  <c r="AU278" i="1" s="1"/>
  <c r="W278" i="1"/>
  <c r="U279" i="1" s="1"/>
  <c r="X278" i="1"/>
  <c r="BH288" i="1"/>
  <c r="BI288" i="1" s="1"/>
  <c r="BF288" i="1"/>
  <c r="BG288" i="1" s="1"/>
  <c r="AB288" i="1"/>
  <c r="AH278" i="1"/>
  <c r="AI278" i="1" s="1"/>
  <c r="AA288" i="1"/>
  <c r="Y289" i="1" s="1"/>
  <c r="BD289" i="1" s="1"/>
  <c r="BE289" i="1" s="1"/>
  <c r="BG287" i="1"/>
  <c r="AE278" i="1"/>
  <c r="AG278" i="1"/>
  <c r="K278" i="1"/>
  <c r="J278" i="1"/>
  <c r="G279" i="1" s="1"/>
  <c r="AD279" i="1" s="1"/>
  <c r="AJ278" i="1"/>
  <c r="Q285" i="1" l="1"/>
  <c r="S285" i="1" s="1"/>
  <c r="W279" i="1"/>
  <c r="X279" i="1"/>
  <c r="AX279" i="1"/>
  <c r="AT279" i="1"/>
  <c r="AU279" i="1" s="1"/>
  <c r="AZ279" i="1"/>
  <c r="BA279" i="1" s="1"/>
  <c r="AV279" i="1"/>
  <c r="AW279" i="1" s="1"/>
  <c r="AL285" i="1"/>
  <c r="T285" i="1"/>
  <c r="AN285" i="1"/>
  <c r="BF289" i="1"/>
  <c r="BG289" i="1" s="1"/>
  <c r="AQ284" i="1"/>
  <c r="AP285" i="1"/>
  <c r="BB289" i="1"/>
  <c r="BC289" i="1" s="1"/>
  <c r="AB289" i="1"/>
  <c r="AA289" i="1"/>
  <c r="AS284" i="1"/>
  <c r="AR285" i="1"/>
  <c r="AS285" i="1" s="1"/>
  <c r="BH289" i="1"/>
  <c r="AE279" i="1"/>
  <c r="AY279" i="1"/>
  <c r="AJ279" i="1"/>
  <c r="AK278" i="1"/>
  <c r="AF279" i="1"/>
  <c r="K279" i="1"/>
  <c r="J279" i="1"/>
  <c r="BI289" i="1"/>
  <c r="AH279" i="1"/>
  <c r="Y290" i="1" l="1"/>
  <c r="Q286" i="1"/>
  <c r="T286" i="1" s="1"/>
  <c r="AB290" i="1"/>
  <c r="BH290" i="1"/>
  <c r="BI290" i="1" s="1"/>
  <c r="AA290" i="1"/>
  <c r="Y291" i="1" s="1"/>
  <c r="AB291" i="1" s="1"/>
  <c r="BF290" i="1"/>
  <c r="BG290" i="1" s="1"/>
  <c r="BD290" i="1"/>
  <c r="AR286" i="1"/>
  <c r="AM285" i="1"/>
  <c r="AL286" i="1"/>
  <c r="AQ285" i="1"/>
  <c r="AP286" i="1"/>
  <c r="AN286" i="1"/>
  <c r="AO285" i="1"/>
  <c r="BB290" i="1"/>
  <c r="U280" i="1"/>
  <c r="AK279" i="1"/>
  <c r="AG279" i="1"/>
  <c r="AI279" i="1"/>
  <c r="G280" i="1"/>
  <c r="AF280" i="1" s="1"/>
  <c r="BD291" i="1" l="1"/>
  <c r="BF291" i="1"/>
  <c r="S286" i="1"/>
  <c r="BH291" i="1"/>
  <c r="BI291" i="1" s="1"/>
  <c r="AA291" i="1"/>
  <c r="Y292" i="1" s="1"/>
  <c r="BH292" i="1" s="1"/>
  <c r="Q287" i="1"/>
  <c r="AR287" i="1" s="1"/>
  <c r="BE290" i="1"/>
  <c r="BB291" i="1"/>
  <c r="BC291" i="1" s="1"/>
  <c r="BC290" i="1"/>
  <c r="AS286" i="1"/>
  <c r="AO286" i="1"/>
  <c r="AQ286" i="1"/>
  <c r="W280" i="1"/>
  <c r="AX280" i="1"/>
  <c r="AT280" i="1"/>
  <c r="AZ280" i="1"/>
  <c r="X280" i="1"/>
  <c r="AV280" i="1"/>
  <c r="AM286" i="1"/>
  <c r="AG280" i="1"/>
  <c r="BG291" i="1"/>
  <c r="AH280" i="1"/>
  <c r="J280" i="1"/>
  <c r="K280" i="1"/>
  <c r="AD280" i="1"/>
  <c r="BE291" i="1"/>
  <c r="AJ280" i="1"/>
  <c r="S287" i="1" l="1"/>
  <c r="AP287" i="1"/>
  <c r="AL287" i="1"/>
  <c r="AN287" i="1"/>
  <c r="T287" i="1"/>
  <c r="Q288" i="1" s="1"/>
  <c r="BD292" i="1"/>
  <c r="AB292" i="1"/>
  <c r="BB292" i="1"/>
  <c r="BC292" i="1" s="1"/>
  <c r="U281" i="1"/>
  <c r="W281" i="1" s="1"/>
  <c r="BF292" i="1"/>
  <c r="BG292" i="1" s="1"/>
  <c r="AA292" i="1"/>
  <c r="AW280" i="1"/>
  <c r="AO287" i="1"/>
  <c r="BA280" i="1"/>
  <c r="AS287" i="1"/>
  <c r="AU280" i="1"/>
  <c r="AY280" i="1"/>
  <c r="AM287" i="1"/>
  <c r="G281" i="1"/>
  <c r="AF281" i="1" s="1"/>
  <c r="AG281" i="1" s="1"/>
  <c r="AQ287" i="1"/>
  <c r="AI280" i="1"/>
  <c r="AK280" i="1"/>
  <c r="BI292" i="1"/>
  <c r="BE292" i="1"/>
  <c r="AE280" i="1"/>
  <c r="AP288" i="1" l="1"/>
  <c r="AN288" i="1"/>
  <c r="S288" i="1"/>
  <c r="AL288" i="1"/>
  <c r="AR288" i="1"/>
  <c r="T288" i="1"/>
  <c r="Q289" i="1" s="1"/>
  <c r="X281" i="1"/>
  <c r="U282" i="1" s="1"/>
  <c r="AV281" i="1"/>
  <c r="Y293" i="1"/>
  <c r="BH293" i="1" s="1"/>
  <c r="K281" i="1"/>
  <c r="AD281" i="1"/>
  <c r="AE281" i="1" s="1"/>
  <c r="AX281" i="1"/>
  <c r="AY281" i="1" s="1"/>
  <c r="J281" i="1"/>
  <c r="G282" i="1" s="1"/>
  <c r="BF293" i="1"/>
  <c r="BG293" i="1" s="1"/>
  <c r="AZ281" i="1"/>
  <c r="BA281" i="1" s="1"/>
  <c r="AT281" i="1"/>
  <c r="AU281" i="1" s="1"/>
  <c r="BB293" i="1"/>
  <c r="BC293" i="1" s="1"/>
  <c r="AQ288" i="1"/>
  <c r="BD293" i="1"/>
  <c r="BE293" i="1" s="1"/>
  <c r="AO288" i="1"/>
  <c r="AJ281" i="1"/>
  <c r="AH281" i="1"/>
  <c r="AI281" i="1" s="1"/>
  <c r="AM288" i="1"/>
  <c r="BI293" i="1"/>
  <c r="AA293" i="1"/>
  <c r="AB293" i="1"/>
  <c r="AP289" i="1" l="1"/>
  <c r="AN289" i="1"/>
  <c r="AO289" i="1" s="1"/>
  <c r="AL289" i="1"/>
  <c r="AM289" i="1" s="1"/>
  <c r="AV282" i="1"/>
  <c r="AW282" i="1" s="1"/>
  <c r="AX282" i="1"/>
  <c r="AY282" i="1" s="1"/>
  <c r="X282" i="1"/>
  <c r="W282" i="1"/>
  <c r="U283" i="1" s="1"/>
  <c r="AR289" i="1"/>
  <c r="AS289" i="1" s="1"/>
  <c r="AJ282" i="1"/>
  <c r="AW281" i="1"/>
  <c r="AS288" i="1"/>
  <c r="AZ282" i="1"/>
  <c r="AK281" i="1"/>
  <c r="AT282" i="1"/>
  <c r="AU282" i="1" s="1"/>
  <c r="AH282" i="1"/>
  <c r="AI282" i="1" s="1"/>
  <c r="AQ289" i="1"/>
  <c r="Y294" i="1"/>
  <c r="BH294" i="1" s="1"/>
  <c r="BI294" i="1" s="1"/>
  <c r="S289" i="1"/>
  <c r="T289" i="1"/>
  <c r="AK282" i="1"/>
  <c r="K282" i="1"/>
  <c r="J282" i="1"/>
  <c r="AF282" i="1"/>
  <c r="AD282" i="1"/>
  <c r="AZ283" i="1" l="1"/>
  <c r="BA283" i="1" s="1"/>
  <c r="AV283" i="1"/>
  <c r="AW283" i="1" s="1"/>
  <c r="AX283" i="1"/>
  <c r="AY283" i="1" s="1"/>
  <c r="X283" i="1"/>
  <c r="W283" i="1"/>
  <c r="U284" i="1" s="1"/>
  <c r="W284" i="1" s="1"/>
  <c r="AT283" i="1"/>
  <c r="AU283" i="1" s="1"/>
  <c r="BA282" i="1"/>
  <c r="AB294" i="1"/>
  <c r="BF294" i="1"/>
  <c r="AA294" i="1"/>
  <c r="Q290" i="1"/>
  <c r="BD294" i="1"/>
  <c r="BB294" i="1"/>
  <c r="G283" i="1"/>
  <c r="AD283" i="1" s="1"/>
  <c r="AG282" i="1"/>
  <c r="AE282" i="1"/>
  <c r="BG294" i="1"/>
  <c r="Y295" i="1" l="1"/>
  <c r="BF295" i="1" s="1"/>
  <c r="AV284" i="1"/>
  <c r="AW284" i="1" s="1"/>
  <c r="AX284" i="1"/>
  <c r="X284" i="1"/>
  <c r="U285" i="1" s="1"/>
  <c r="AZ284" i="1"/>
  <c r="AT284" i="1"/>
  <c r="BB295" i="1"/>
  <c r="BC295" i="1" s="1"/>
  <c r="BE294" i="1"/>
  <c r="BH295" i="1"/>
  <c r="BI295" i="1" s="1"/>
  <c r="AB295" i="1"/>
  <c r="AA295" i="1"/>
  <c r="BC294" i="1"/>
  <c r="T290" i="1"/>
  <c r="S290" i="1"/>
  <c r="AP290" i="1"/>
  <c r="AN290" i="1"/>
  <c r="AL290" i="1"/>
  <c r="AR290" i="1"/>
  <c r="AF283" i="1"/>
  <c r="AG283" i="1" s="1"/>
  <c r="AE283" i="1"/>
  <c r="BG295" i="1"/>
  <c r="K283" i="1"/>
  <c r="J283" i="1"/>
  <c r="AJ283" i="1"/>
  <c r="AH283" i="1"/>
  <c r="BD295" i="1" l="1"/>
  <c r="BE295" i="1" s="1"/>
  <c r="Y296" i="1"/>
  <c r="BF296" i="1" s="1"/>
  <c r="X285" i="1"/>
  <c r="W285" i="1"/>
  <c r="U286" i="1" s="1"/>
  <c r="AV285" i="1"/>
  <c r="AW285" i="1" s="1"/>
  <c r="BA284" i="1"/>
  <c r="AZ285" i="1"/>
  <c r="BA285" i="1" s="1"/>
  <c r="AU284" i="1"/>
  <c r="AT285" i="1"/>
  <c r="AU285" i="1" s="1"/>
  <c r="AY284" i="1"/>
  <c r="AX285" i="1"/>
  <c r="AY285" i="1" s="1"/>
  <c r="AB296" i="1"/>
  <c r="BB296" i="1"/>
  <c r="BD296" i="1"/>
  <c r="BE296" i="1" s="1"/>
  <c r="AA296" i="1"/>
  <c r="BH296" i="1"/>
  <c r="BI296" i="1" s="1"/>
  <c r="Q291" i="1"/>
  <c r="AP291" i="1" s="1"/>
  <c r="AS290" i="1"/>
  <c r="AO290" i="1"/>
  <c r="AQ290" i="1"/>
  <c r="AM290" i="1"/>
  <c r="BG296" i="1"/>
  <c r="AI283" i="1"/>
  <c r="BC296" i="1"/>
  <c r="AK283" i="1"/>
  <c r="G284" i="1"/>
  <c r="AH284" i="1" s="1"/>
  <c r="AV286" i="1" l="1"/>
  <c r="X286" i="1"/>
  <c r="W286" i="1"/>
  <c r="U287" i="1" s="1"/>
  <c r="X287" i="1" s="1"/>
  <c r="AX286" i="1"/>
  <c r="AZ286" i="1"/>
  <c r="AZ287" i="1" s="1"/>
  <c r="AT286" i="1"/>
  <c r="AT287" i="1" s="1"/>
  <c r="T291" i="1"/>
  <c r="S291" i="1"/>
  <c r="AN291" i="1"/>
  <c r="AR291" i="1"/>
  <c r="AS291" i="1" s="1"/>
  <c r="AL291" i="1"/>
  <c r="AM291" i="1" s="1"/>
  <c r="Y297" i="1"/>
  <c r="AO291" i="1"/>
  <c r="AQ291" i="1"/>
  <c r="AJ284" i="1"/>
  <c r="AK284" i="1" s="1"/>
  <c r="AU286" i="1"/>
  <c r="AW286" i="1"/>
  <c r="AI284" i="1"/>
  <c r="J284" i="1"/>
  <c r="K284" i="1"/>
  <c r="G285" i="1" s="1"/>
  <c r="AF284" i="1"/>
  <c r="AD284" i="1"/>
  <c r="AX287" i="1" l="1"/>
  <c r="W287" i="1"/>
  <c r="AY286" i="1"/>
  <c r="AV287" i="1"/>
  <c r="AW287" i="1" s="1"/>
  <c r="Q292" i="1"/>
  <c r="AR292" i="1" s="1"/>
  <c r="AJ285" i="1"/>
  <c r="AK285" i="1" s="1"/>
  <c r="BA286" i="1"/>
  <c r="AB297" i="1"/>
  <c r="BF297" i="1"/>
  <c r="BG297" i="1" s="1"/>
  <c r="AA297" i="1"/>
  <c r="BD297" i="1"/>
  <c r="BB297" i="1"/>
  <c r="BH297" i="1"/>
  <c r="BI297" i="1" s="1"/>
  <c r="AD285" i="1"/>
  <c r="AE284" i="1"/>
  <c r="AU287" i="1"/>
  <c r="AY287" i="1"/>
  <c r="BA287" i="1"/>
  <c r="AH285" i="1"/>
  <c r="K285" i="1"/>
  <c r="J285" i="1"/>
  <c r="G286" i="1" s="1"/>
  <c r="AG284" i="1"/>
  <c r="AF285" i="1"/>
  <c r="U288" i="1"/>
  <c r="AT288" i="1" s="1"/>
  <c r="Y298" i="1" l="1"/>
  <c r="T292" i="1"/>
  <c r="AP292" i="1"/>
  <c r="AQ292" i="1" s="1"/>
  <c r="AL292" i="1"/>
  <c r="AM292" i="1" s="1"/>
  <c r="S292" i="1"/>
  <c r="Q293" i="1" s="1"/>
  <c r="T293" i="1" s="1"/>
  <c r="AN292" i="1"/>
  <c r="AO292" i="1" s="1"/>
  <c r="AP293" i="1"/>
  <c r="AQ293" i="1" s="1"/>
  <c r="S293" i="1"/>
  <c r="Q294" i="1" s="1"/>
  <c r="AS292" i="1"/>
  <c r="BF298" i="1"/>
  <c r="AA298" i="1"/>
  <c r="AB298" i="1"/>
  <c r="BH298" i="1"/>
  <c r="AL293" i="1"/>
  <c r="AM293" i="1" s="1"/>
  <c r="BB298" i="1"/>
  <c r="BC297" i="1"/>
  <c r="BD298" i="1"/>
  <c r="BE297" i="1"/>
  <c r="AU288" i="1"/>
  <c r="AV288" i="1"/>
  <c r="J286" i="1"/>
  <c r="K286" i="1"/>
  <c r="AI285" i="1"/>
  <c r="AH286" i="1"/>
  <c r="X288" i="1"/>
  <c r="W288" i="1"/>
  <c r="AX288" i="1"/>
  <c r="AF286" i="1"/>
  <c r="AG285" i="1"/>
  <c r="AE285" i="1"/>
  <c r="AD286" i="1"/>
  <c r="AZ288" i="1"/>
  <c r="AJ286" i="1"/>
  <c r="U289" i="1" l="1"/>
  <c r="AR293" i="1"/>
  <c r="AS293" i="1" s="1"/>
  <c r="AN293" i="1"/>
  <c r="AN294" i="1" s="1"/>
  <c r="AP294" i="1"/>
  <c r="AR294" i="1"/>
  <c r="T294" i="1"/>
  <c r="S294" i="1"/>
  <c r="Q295" i="1" s="1"/>
  <c r="AR295" i="1" s="1"/>
  <c r="AO293" i="1"/>
  <c r="AL294" i="1"/>
  <c r="AM294" i="1" s="1"/>
  <c r="Y299" i="1"/>
  <c r="BD299" i="1" s="1"/>
  <c r="BE299" i="1" s="1"/>
  <c r="BE298" i="1"/>
  <c r="BC298" i="1"/>
  <c r="BI298" i="1"/>
  <c r="BG298" i="1"/>
  <c r="AO294" i="1"/>
  <c r="AS294" i="1"/>
  <c r="G287" i="1"/>
  <c r="J287" i="1" s="1"/>
  <c r="AQ294" i="1"/>
  <c r="AW288" i="1"/>
  <c r="AV289" i="1"/>
  <c r="AZ289" i="1"/>
  <c r="BA288" i="1"/>
  <c r="AI286" i="1"/>
  <c r="AG286" i="1"/>
  <c r="AK286" i="1"/>
  <c r="AE286" i="1"/>
  <c r="AX289" i="1"/>
  <c r="AY288" i="1"/>
  <c r="X289" i="1"/>
  <c r="W289" i="1"/>
  <c r="AT289" i="1"/>
  <c r="AA299" i="1" l="1"/>
  <c r="AB299" i="1"/>
  <c r="K287" i="1"/>
  <c r="BH299" i="1"/>
  <c r="BI299" i="1" s="1"/>
  <c r="AH287" i="1"/>
  <c r="BB299" i="1"/>
  <c r="BC299" i="1" s="1"/>
  <c r="BF299" i="1"/>
  <c r="BG299" i="1" s="1"/>
  <c r="AL295" i="1"/>
  <c r="AM295" i="1" s="1"/>
  <c r="AP295" i="1"/>
  <c r="AN295" i="1"/>
  <c r="S295" i="1"/>
  <c r="T295" i="1"/>
  <c r="Y300" i="1"/>
  <c r="AJ287" i="1"/>
  <c r="AK287" i="1" s="1"/>
  <c r="AQ295" i="1"/>
  <c r="AS295" i="1"/>
  <c r="AF287" i="1"/>
  <c r="AO295" i="1"/>
  <c r="AD287" i="1"/>
  <c r="AE287" i="1" s="1"/>
  <c r="U290" i="1"/>
  <c r="AX290" i="1" s="1"/>
  <c r="AI287" i="1"/>
  <c r="AW289" i="1"/>
  <c r="AU289" i="1"/>
  <c r="BA289" i="1"/>
  <c r="AG287" i="1"/>
  <c r="G288" i="1"/>
  <c r="AY289" i="1"/>
  <c r="AH288" i="1" l="1"/>
  <c r="AT290" i="1"/>
  <c r="AU290" i="1" s="1"/>
  <c r="AZ290" i="1"/>
  <c r="BA290" i="1" s="1"/>
  <c r="AV290" i="1"/>
  <c r="BH300" i="1"/>
  <c r="AA300" i="1"/>
  <c r="AB300" i="1"/>
  <c r="BB300" i="1"/>
  <c r="BD300" i="1"/>
  <c r="BF300" i="1"/>
  <c r="Q296" i="1"/>
  <c r="AI288" i="1"/>
  <c r="K288" i="1"/>
  <c r="J288" i="1"/>
  <c r="G289" i="1" s="1"/>
  <c r="AY290" i="1"/>
  <c r="AD288" i="1"/>
  <c r="AJ288" i="1"/>
  <c r="X290" i="1"/>
  <c r="W290" i="1"/>
  <c r="U291" i="1" s="1"/>
  <c r="AW290" i="1"/>
  <c r="AF288" i="1"/>
  <c r="Y301" i="1" l="1"/>
  <c r="AA301" i="1" s="1"/>
  <c r="AB301" i="1"/>
  <c r="BE300" i="1"/>
  <c r="BD301" i="1"/>
  <c r="BE301" i="1" s="1"/>
  <c r="BG300" i="1"/>
  <c r="BF301" i="1"/>
  <c r="BG301" i="1" s="1"/>
  <c r="BB301" i="1"/>
  <c r="BC301" i="1" s="1"/>
  <c r="BC300" i="1"/>
  <c r="T296" i="1"/>
  <c r="AR296" i="1"/>
  <c r="S296" i="1"/>
  <c r="Q297" i="1" s="1"/>
  <c r="AN296" i="1"/>
  <c r="AL296" i="1"/>
  <c r="AP296" i="1"/>
  <c r="BI300" i="1"/>
  <c r="BH301" i="1"/>
  <c r="BI301" i="1" s="1"/>
  <c r="AV291" i="1"/>
  <c r="AZ291" i="1"/>
  <c r="BA291" i="1" s="1"/>
  <c r="AW291" i="1"/>
  <c r="J289" i="1"/>
  <c r="K289" i="1"/>
  <c r="X291" i="1"/>
  <c r="W291" i="1"/>
  <c r="U292" i="1" s="1"/>
  <c r="AG288" i="1"/>
  <c r="AF289" i="1"/>
  <c r="AT291" i="1"/>
  <c r="AX291" i="1"/>
  <c r="AD289" i="1"/>
  <c r="AE288" i="1"/>
  <c r="AH289" i="1"/>
  <c r="AK288" i="1"/>
  <c r="AJ289" i="1"/>
  <c r="Y302" i="1" l="1"/>
  <c r="BH302" i="1" s="1"/>
  <c r="BI302" i="1" s="1"/>
  <c r="AA302" i="1"/>
  <c r="BD302" i="1"/>
  <c r="BB302" i="1"/>
  <c r="BC302" i="1" s="1"/>
  <c r="AB302" i="1"/>
  <c r="Y303" i="1" s="1"/>
  <c r="BD303" i="1" s="1"/>
  <c r="BF302" i="1"/>
  <c r="AO296" i="1"/>
  <c r="AN297" i="1"/>
  <c r="AQ296" i="1"/>
  <c r="AP297" i="1"/>
  <c r="T297" i="1"/>
  <c r="S297" i="1"/>
  <c r="Q298" i="1" s="1"/>
  <c r="AM296" i="1"/>
  <c r="AL297" i="1"/>
  <c r="AS296" i="1"/>
  <c r="AR297" i="1"/>
  <c r="AG289" i="1"/>
  <c r="X292" i="1"/>
  <c r="W292" i="1"/>
  <c r="G290" i="1"/>
  <c r="AJ290" i="1" s="1"/>
  <c r="BE302" i="1"/>
  <c r="AK289" i="1"/>
  <c r="AZ292" i="1"/>
  <c r="AT292" i="1"/>
  <c r="AU291" i="1"/>
  <c r="AE289" i="1"/>
  <c r="AV292" i="1"/>
  <c r="AI289" i="1"/>
  <c r="AX292" i="1"/>
  <c r="AY291" i="1"/>
  <c r="BF303" i="1" l="1"/>
  <c r="BG302" i="1"/>
  <c r="AA303" i="1"/>
  <c r="BH303" i="1"/>
  <c r="AR298" i="1"/>
  <c r="AS297" i="1"/>
  <c r="AN298" i="1"/>
  <c r="AO297" i="1"/>
  <c r="AL298" i="1"/>
  <c r="AM297" i="1"/>
  <c r="T298" i="1"/>
  <c r="S298" i="1"/>
  <c r="AQ297" i="1"/>
  <c r="AP298" i="1"/>
  <c r="AB303" i="1"/>
  <c r="BB303" i="1"/>
  <c r="BC303" i="1" s="1"/>
  <c r="AD290" i="1"/>
  <c r="AE290" i="1" s="1"/>
  <c r="AH290" i="1"/>
  <c r="AI290" i="1" s="1"/>
  <c r="BG303" i="1"/>
  <c r="U293" i="1"/>
  <c r="AX293" i="1" s="1"/>
  <c r="AU292" i="1"/>
  <c r="AW292" i="1"/>
  <c r="BI303" i="1"/>
  <c r="Y304" i="1"/>
  <c r="BA292" i="1"/>
  <c r="BE303" i="1"/>
  <c r="AY292" i="1"/>
  <c r="AK290" i="1"/>
  <c r="K290" i="1"/>
  <c r="J290" i="1"/>
  <c r="G291" i="1" s="1"/>
  <c r="AH291" i="1" s="1"/>
  <c r="AF290" i="1"/>
  <c r="Q299" i="1" l="1"/>
  <c r="AL299" i="1" s="1"/>
  <c r="AM298" i="1"/>
  <c r="AO298" i="1"/>
  <c r="AP299" i="1"/>
  <c r="AQ299" i="1" s="1"/>
  <c r="AQ298" i="1"/>
  <c r="AT293" i="1"/>
  <c r="AU293" i="1" s="1"/>
  <c r="AR299" i="1"/>
  <c r="AS298" i="1"/>
  <c r="AZ293" i="1"/>
  <c r="BA293" i="1" s="1"/>
  <c r="AD291" i="1"/>
  <c r="AI291" i="1"/>
  <c r="AE291" i="1"/>
  <c r="AY293" i="1"/>
  <c r="AB304" i="1"/>
  <c r="AA304" i="1"/>
  <c r="BH304" i="1"/>
  <c r="J291" i="1"/>
  <c r="K291" i="1"/>
  <c r="AJ291" i="1"/>
  <c r="X293" i="1"/>
  <c r="W293" i="1"/>
  <c r="AF291" i="1"/>
  <c r="AG290" i="1"/>
  <c r="BB304" i="1"/>
  <c r="BD304" i="1"/>
  <c r="AV293" i="1"/>
  <c r="BF304" i="1"/>
  <c r="AN299" i="1" l="1"/>
  <c r="AO299" i="1" s="1"/>
  <c r="AM299" i="1"/>
  <c r="AS299" i="1"/>
  <c r="S299" i="1"/>
  <c r="T299" i="1"/>
  <c r="Q300" i="1" s="1"/>
  <c r="Y305" i="1"/>
  <c r="BB305" i="1" s="1"/>
  <c r="BG304" i="1"/>
  <c r="AK291" i="1"/>
  <c r="BE304" i="1"/>
  <c r="G292" i="1"/>
  <c r="BC304" i="1"/>
  <c r="BI304" i="1"/>
  <c r="AG291" i="1"/>
  <c r="AW293" i="1"/>
  <c r="U294" i="1"/>
  <c r="AP300" i="1" l="1"/>
  <c r="T300" i="1"/>
  <c r="S300" i="1"/>
  <c r="Q301" i="1" s="1"/>
  <c r="AN300" i="1"/>
  <c r="AR300" i="1"/>
  <c r="AS300" i="1" s="1"/>
  <c r="BF305" i="1"/>
  <c r="BG305" i="1" s="1"/>
  <c r="AB305" i="1"/>
  <c r="BH305" i="1"/>
  <c r="BI305" i="1" s="1"/>
  <c r="AL300" i="1"/>
  <c r="BD305" i="1"/>
  <c r="BE305" i="1" s="1"/>
  <c r="AA305" i="1"/>
  <c r="W294" i="1"/>
  <c r="X294" i="1"/>
  <c r="U295" i="1" s="1"/>
  <c r="AX294" i="1"/>
  <c r="AZ294" i="1"/>
  <c r="AT294" i="1"/>
  <c r="BC305" i="1"/>
  <c r="J292" i="1"/>
  <c r="K292" i="1"/>
  <c r="AH292" i="1"/>
  <c r="AD292" i="1"/>
  <c r="AJ292" i="1"/>
  <c r="AV294" i="1"/>
  <c r="AF292" i="1"/>
  <c r="Y306" i="1" l="1"/>
  <c r="BH306" i="1" s="1"/>
  <c r="AN301" i="1"/>
  <c r="AO300" i="1"/>
  <c r="AR301" i="1"/>
  <c r="AS301" i="1" s="1"/>
  <c r="T301" i="1"/>
  <c r="S301" i="1"/>
  <c r="Q302" i="1" s="1"/>
  <c r="AP302" i="1" s="1"/>
  <c r="AQ302" i="1" s="1"/>
  <c r="AM300" i="1"/>
  <c r="AL301" i="1"/>
  <c r="AM301" i="1" s="1"/>
  <c r="AQ300" i="1"/>
  <c r="AP301" i="1"/>
  <c r="AQ301" i="1" s="1"/>
  <c r="BB306" i="1"/>
  <c r="BF306" i="1"/>
  <c r="BG306" i="1" s="1"/>
  <c r="BD306" i="1"/>
  <c r="BE306" i="1" s="1"/>
  <c r="AE292" i="1"/>
  <c r="AY294" i="1"/>
  <c r="AX295" i="1"/>
  <c r="AI292" i="1"/>
  <c r="X295" i="1"/>
  <c r="W295" i="1"/>
  <c r="G293" i="1"/>
  <c r="AH293" i="1" s="1"/>
  <c r="BI306" i="1"/>
  <c r="BC306" i="1"/>
  <c r="AA306" i="1"/>
  <c r="AB306" i="1"/>
  <c r="AG292" i="1"/>
  <c r="AW294" i="1"/>
  <c r="AV295" i="1"/>
  <c r="AU294" i="1"/>
  <c r="AT295" i="1"/>
  <c r="AK292" i="1"/>
  <c r="AZ295" i="1"/>
  <c r="BA294" i="1"/>
  <c r="S302" i="1" l="1"/>
  <c r="T302" i="1"/>
  <c r="Q303" i="1" s="1"/>
  <c r="AL302" i="1"/>
  <c r="AR302" i="1"/>
  <c r="AS302" i="1" s="1"/>
  <c r="AN302" i="1"/>
  <c r="AO302" i="1" s="1"/>
  <c r="AO301" i="1"/>
  <c r="AM302" i="1"/>
  <c r="U296" i="1"/>
  <c r="AT296" i="1" s="1"/>
  <c r="AI293" i="1"/>
  <c r="Y307" i="1"/>
  <c r="AY295" i="1"/>
  <c r="AU295" i="1"/>
  <c r="K293" i="1"/>
  <c r="J293" i="1"/>
  <c r="BA295" i="1"/>
  <c r="AD293" i="1"/>
  <c r="AJ293" i="1"/>
  <c r="AW295" i="1"/>
  <c r="AF293" i="1"/>
  <c r="AX296" i="1" l="1"/>
  <c r="AZ296" i="1"/>
  <c r="S303" i="1"/>
  <c r="T303" i="1"/>
  <c r="AP303" i="1"/>
  <c r="AN303" i="1"/>
  <c r="X296" i="1"/>
  <c r="U297" i="1" s="1"/>
  <c r="AV297" i="1" s="1"/>
  <c r="AV296" i="1"/>
  <c r="AW296" i="1" s="1"/>
  <c r="G294" i="1"/>
  <c r="AR303" i="1"/>
  <c r="W296" i="1"/>
  <c r="AL303" i="1"/>
  <c r="BA296" i="1"/>
  <c r="K294" i="1"/>
  <c r="J294" i="1"/>
  <c r="G295" i="1" s="1"/>
  <c r="AJ294" i="1"/>
  <c r="AK293" i="1"/>
  <c r="AH294" i="1"/>
  <c r="AF294" i="1"/>
  <c r="AG293" i="1"/>
  <c r="AD294" i="1"/>
  <c r="AE293" i="1"/>
  <c r="AU296" i="1"/>
  <c r="AY296" i="1"/>
  <c r="AB307" i="1"/>
  <c r="AA307" i="1"/>
  <c r="BF307" i="1"/>
  <c r="BD307" i="1"/>
  <c r="BH307" i="1"/>
  <c r="BB307" i="1"/>
  <c r="Y308" i="1" l="1"/>
  <c r="AO303" i="1"/>
  <c r="AQ303" i="1"/>
  <c r="AM303" i="1"/>
  <c r="Q304" i="1"/>
  <c r="AR304" i="1" s="1"/>
  <c r="AS303" i="1"/>
  <c r="AW297" i="1"/>
  <c r="BC307" i="1"/>
  <c r="BB308" i="1"/>
  <c r="AT297" i="1"/>
  <c r="AD295" i="1"/>
  <c r="AE294" i="1"/>
  <c r="K295" i="1"/>
  <c r="J295" i="1"/>
  <c r="BF308" i="1"/>
  <c r="BG307" i="1"/>
  <c r="AA308" i="1"/>
  <c r="AB308" i="1"/>
  <c r="AF295" i="1"/>
  <c r="AG294" i="1"/>
  <c r="AH295" i="1"/>
  <c r="AI294" i="1"/>
  <c r="BD308" i="1"/>
  <c r="BE307" i="1"/>
  <c r="X297" i="1"/>
  <c r="W297" i="1"/>
  <c r="BH308" i="1"/>
  <c r="BI307" i="1"/>
  <c r="AX297" i="1"/>
  <c r="AJ295" i="1"/>
  <c r="AK294" i="1"/>
  <c r="AZ297" i="1"/>
  <c r="G296" i="1" l="1"/>
  <c r="AS304" i="1"/>
  <c r="T304" i="1"/>
  <c r="S304" i="1"/>
  <c r="Q305" i="1" s="1"/>
  <c r="AL304" i="1"/>
  <c r="AP304" i="1"/>
  <c r="AN304" i="1"/>
  <c r="AO304" i="1" s="1"/>
  <c r="Y309" i="1"/>
  <c r="AA309" i="1" s="1"/>
  <c r="AH296" i="1"/>
  <c r="AI295" i="1"/>
  <c r="BG308" i="1"/>
  <c r="BI308" i="1"/>
  <c r="J296" i="1"/>
  <c r="K296" i="1"/>
  <c r="AU297" i="1"/>
  <c r="BA297" i="1"/>
  <c r="BC308" i="1"/>
  <c r="U298" i="1"/>
  <c r="AT298" i="1" s="1"/>
  <c r="AG295" i="1"/>
  <c r="AF296" i="1"/>
  <c r="AK295" i="1"/>
  <c r="AJ296" i="1"/>
  <c r="AD296" i="1"/>
  <c r="AE295" i="1"/>
  <c r="AY297" i="1"/>
  <c r="BE308" i="1"/>
  <c r="BH309" i="1" l="1"/>
  <c r="BF309" i="1"/>
  <c r="BD309" i="1"/>
  <c r="AX298" i="1"/>
  <c r="BB309" i="1"/>
  <c r="BC309" i="1" s="1"/>
  <c r="G297" i="1"/>
  <c r="J297" i="1" s="1"/>
  <c r="AB309" i="1"/>
  <c r="Y310" i="1" s="1"/>
  <c r="BH310" i="1" s="1"/>
  <c r="AQ304" i="1"/>
  <c r="AP305" i="1"/>
  <c r="AQ305" i="1" s="1"/>
  <c r="AL305" i="1"/>
  <c r="AM304" i="1"/>
  <c r="AN305" i="1"/>
  <c r="T305" i="1"/>
  <c r="S305" i="1"/>
  <c r="Q306" i="1" s="1"/>
  <c r="AR305" i="1"/>
  <c r="AZ298" i="1"/>
  <c r="BA298" i="1" s="1"/>
  <c r="AU298" i="1"/>
  <c r="AE296" i="1"/>
  <c r="BI309" i="1"/>
  <c r="AI296" i="1"/>
  <c r="AK296" i="1"/>
  <c r="BG309" i="1"/>
  <c r="BE309" i="1"/>
  <c r="AY298" i="1"/>
  <c r="AG296" i="1"/>
  <c r="X298" i="1"/>
  <c r="W298" i="1"/>
  <c r="AV298" i="1"/>
  <c r="AF297" i="1" l="1"/>
  <c r="K297" i="1"/>
  <c r="AD297" i="1"/>
  <c r="AH297" i="1"/>
  <c r="AJ297" i="1"/>
  <c r="AK297" i="1" s="1"/>
  <c r="AP306" i="1"/>
  <c r="T306" i="1"/>
  <c r="S306" i="1"/>
  <c r="Q307" i="1" s="1"/>
  <c r="AO305" i="1"/>
  <c r="AN306" i="1"/>
  <c r="AM305" i="1"/>
  <c r="AL306" i="1"/>
  <c r="G298" i="1"/>
  <c r="AH298" i="1" s="1"/>
  <c r="AS305" i="1"/>
  <c r="AR306" i="1"/>
  <c r="BD310" i="1"/>
  <c r="BE310" i="1" s="1"/>
  <c r="BI310" i="1"/>
  <c r="BF310" i="1"/>
  <c r="AB310" i="1"/>
  <c r="AA310" i="1"/>
  <c r="AI297" i="1"/>
  <c r="AE297" i="1"/>
  <c r="AG297" i="1"/>
  <c r="BB310" i="1"/>
  <c r="AW298" i="1"/>
  <c r="U299" i="1"/>
  <c r="Y311" i="1" l="1"/>
  <c r="AL307" i="1"/>
  <c r="AM306" i="1"/>
  <c r="AF298" i="1"/>
  <c r="AG298" i="1" s="1"/>
  <c r="AO306" i="1"/>
  <c r="AN307" i="1"/>
  <c r="J298" i="1"/>
  <c r="G299" i="1" s="1"/>
  <c r="K299" i="1" s="1"/>
  <c r="AD298" i="1"/>
  <c r="S307" i="1"/>
  <c r="T307" i="1"/>
  <c r="AR307" i="1"/>
  <c r="AS306" i="1"/>
  <c r="AJ298" i="1"/>
  <c r="K298" i="1"/>
  <c r="AQ306" i="1"/>
  <c r="AP307" i="1"/>
  <c r="W299" i="1"/>
  <c r="X299" i="1"/>
  <c r="AT299" i="1"/>
  <c r="AZ299" i="1"/>
  <c r="AX299" i="1"/>
  <c r="AB311" i="1"/>
  <c r="AA311" i="1"/>
  <c r="BD311" i="1"/>
  <c r="AV299" i="1"/>
  <c r="BC310" i="1"/>
  <c r="BB311" i="1"/>
  <c r="AI298" i="1"/>
  <c r="BF311" i="1"/>
  <c r="BG310" i="1"/>
  <c r="BH311" i="1"/>
  <c r="Q308" i="1" l="1"/>
  <c r="AN308" i="1" s="1"/>
  <c r="AD299" i="1"/>
  <c r="AJ299" i="1"/>
  <c r="AF299" i="1"/>
  <c r="AK298" i="1"/>
  <c r="J299" i="1"/>
  <c r="T308" i="1"/>
  <c r="S308" i="1"/>
  <c r="AO307" i="1"/>
  <c r="AP308" i="1"/>
  <c r="AQ307" i="1"/>
  <c r="AE298" i="1"/>
  <c r="AR308" i="1"/>
  <c r="AS307" i="1"/>
  <c r="AH299" i="1"/>
  <c r="AI299" i="1" s="1"/>
  <c r="AL308" i="1"/>
  <c r="AM307" i="1"/>
  <c r="AE299" i="1"/>
  <c r="AY299" i="1"/>
  <c r="BC311" i="1"/>
  <c r="BA299" i="1"/>
  <c r="Y312" i="1"/>
  <c r="BF312" i="1" s="1"/>
  <c r="AU299" i="1"/>
  <c r="AW299" i="1"/>
  <c r="U300" i="1"/>
  <c r="AX300" i="1" s="1"/>
  <c r="BG311" i="1"/>
  <c r="AK299" i="1"/>
  <c r="BI311" i="1"/>
  <c r="BE311" i="1"/>
  <c r="AG299" i="1"/>
  <c r="G300" i="1"/>
  <c r="AD300" i="1" s="1"/>
  <c r="Q309" i="1" l="1"/>
  <c r="AR309" i="1" s="1"/>
  <c r="AS308" i="1"/>
  <c r="AQ308" i="1"/>
  <c r="AP309" i="1"/>
  <c r="AN309" i="1"/>
  <c r="AO308" i="1"/>
  <c r="AL309" i="1"/>
  <c r="AM308" i="1"/>
  <c r="T309" i="1"/>
  <c r="S309" i="1"/>
  <c r="Q310" i="1" s="1"/>
  <c r="AF300" i="1"/>
  <c r="AY300" i="1"/>
  <c r="AE300" i="1"/>
  <c r="BG312" i="1"/>
  <c r="AG300" i="1"/>
  <c r="AT300" i="1"/>
  <c r="AB312" i="1"/>
  <c r="AA312" i="1"/>
  <c r="BD312" i="1"/>
  <c r="W300" i="1"/>
  <c r="X300" i="1"/>
  <c r="AZ300" i="1"/>
  <c r="BH312" i="1"/>
  <c r="BB312" i="1"/>
  <c r="J300" i="1"/>
  <c r="K300" i="1"/>
  <c r="AJ300" i="1"/>
  <c r="AV300" i="1"/>
  <c r="AH300" i="1"/>
  <c r="AO309" i="1" l="1"/>
  <c r="AN310" i="1"/>
  <c r="AP310" i="1"/>
  <c r="AQ309" i="1"/>
  <c r="AL310" i="1"/>
  <c r="AM309" i="1"/>
  <c r="S310" i="1"/>
  <c r="T310" i="1"/>
  <c r="Y313" i="1"/>
  <c r="BF313" i="1" s="1"/>
  <c r="BG313" i="1" s="1"/>
  <c r="AS309" i="1"/>
  <c r="AR310" i="1"/>
  <c r="BA300" i="1"/>
  <c r="BC312" i="1"/>
  <c r="BB313" i="1"/>
  <c r="U301" i="1"/>
  <c r="AV301" i="1" s="1"/>
  <c r="AW300" i="1"/>
  <c r="BE312" i="1"/>
  <c r="BI312" i="1"/>
  <c r="AK300" i="1"/>
  <c r="AB313" i="1"/>
  <c r="AA313" i="1"/>
  <c r="Y314" i="1" s="1"/>
  <c r="BF314" i="1" s="1"/>
  <c r="AI300" i="1"/>
  <c r="G301" i="1"/>
  <c r="AJ301" i="1" s="1"/>
  <c r="AU300" i="1"/>
  <c r="BH313" i="1" l="1"/>
  <c r="BD313" i="1"/>
  <c r="Q311" i="1"/>
  <c r="AR311" i="1" s="1"/>
  <c r="AM310" i="1"/>
  <c r="AL311" i="1"/>
  <c r="AS310" i="1"/>
  <c r="AQ310" i="1"/>
  <c r="AO310" i="1"/>
  <c r="AN311" i="1"/>
  <c r="AH301" i="1"/>
  <c r="AI301" i="1" s="1"/>
  <c r="BG314" i="1"/>
  <c r="AK301" i="1"/>
  <c r="AW301" i="1"/>
  <c r="AB314" i="1"/>
  <c r="AA314" i="1"/>
  <c r="BE313" i="1"/>
  <c r="BD314" i="1"/>
  <c r="AT301" i="1"/>
  <c r="X301" i="1"/>
  <c r="W301" i="1"/>
  <c r="AX301" i="1"/>
  <c r="BB314" i="1"/>
  <c r="BC313" i="1"/>
  <c r="AZ301" i="1"/>
  <c r="J301" i="1"/>
  <c r="K301" i="1"/>
  <c r="AD301" i="1"/>
  <c r="AF301" i="1"/>
  <c r="BH314" i="1"/>
  <c r="BI313" i="1"/>
  <c r="S311" i="1" l="1"/>
  <c r="AP311" i="1"/>
  <c r="T311" i="1"/>
  <c r="U302" i="1"/>
  <c r="AV302" i="1" s="1"/>
  <c r="AW302" i="1" s="1"/>
  <c r="Q312" i="1"/>
  <c r="AN312" i="1" s="1"/>
  <c r="AO312" i="1" s="1"/>
  <c r="AQ311" i="1"/>
  <c r="AP312" i="1"/>
  <c r="AS311" i="1"/>
  <c r="AM311" i="1"/>
  <c r="AO311" i="1"/>
  <c r="S312" i="1"/>
  <c r="Q313" i="1" s="1"/>
  <c r="T312" i="1"/>
  <c r="Y315" i="1"/>
  <c r="AA315" i="1" s="1"/>
  <c r="BI314" i="1"/>
  <c r="AG301" i="1"/>
  <c r="AE301" i="1"/>
  <c r="AX302" i="1"/>
  <c r="AY301" i="1"/>
  <c r="X302" i="1"/>
  <c r="W302" i="1"/>
  <c r="G302" i="1"/>
  <c r="AD302" i="1" s="1"/>
  <c r="BE314" i="1"/>
  <c r="BA301" i="1"/>
  <c r="AZ302" i="1"/>
  <c r="BC314" i="1"/>
  <c r="AU301" i="1"/>
  <c r="AT302" i="1"/>
  <c r="AL312" i="1" l="1"/>
  <c r="AR312" i="1"/>
  <c r="AS312" i="1" s="1"/>
  <c r="BF315" i="1"/>
  <c r="BH315" i="1"/>
  <c r="BD315" i="1"/>
  <c r="AB315" i="1"/>
  <c r="AM312" i="1"/>
  <c r="AL313" i="1"/>
  <c r="AR313" i="1"/>
  <c r="AN313" i="1"/>
  <c r="S313" i="1"/>
  <c r="T313" i="1"/>
  <c r="BB315" i="1"/>
  <c r="BC315" i="1" s="1"/>
  <c r="AQ312" i="1"/>
  <c r="AP313" i="1"/>
  <c r="AQ313" i="1" s="1"/>
  <c r="AF302" i="1"/>
  <c r="AG302" i="1" s="1"/>
  <c r="AE302" i="1"/>
  <c r="AU302" i="1"/>
  <c r="BA302" i="1"/>
  <c r="BE315" i="1"/>
  <c r="AY302" i="1"/>
  <c r="BI315" i="1"/>
  <c r="Y316" i="1"/>
  <c r="BB316" i="1" s="1"/>
  <c r="J302" i="1"/>
  <c r="K302" i="1"/>
  <c r="AJ302" i="1"/>
  <c r="AH302" i="1"/>
  <c r="BG315" i="1"/>
  <c r="U303" i="1"/>
  <c r="Q314" i="1" l="1"/>
  <c r="AP314" i="1" s="1"/>
  <c r="AO313" i="1"/>
  <c r="AN314" i="1"/>
  <c r="AS313" i="1"/>
  <c r="AR314" i="1"/>
  <c r="AM313" i="1"/>
  <c r="G303" i="1"/>
  <c r="J303" i="1" s="1"/>
  <c r="BC316" i="1"/>
  <c r="X303" i="1"/>
  <c r="W303" i="1"/>
  <c r="AV303" i="1"/>
  <c r="AB316" i="1"/>
  <c r="AA316" i="1"/>
  <c r="BF316" i="1"/>
  <c r="BH316" i="1"/>
  <c r="AX303" i="1"/>
  <c r="AT303" i="1"/>
  <c r="AI302" i="1"/>
  <c r="AK302" i="1"/>
  <c r="BD316" i="1"/>
  <c r="AZ303" i="1"/>
  <c r="S314" i="1" l="1"/>
  <c r="AD303" i="1"/>
  <c r="K303" i="1"/>
  <c r="AH303" i="1"/>
  <c r="AI303" i="1" s="1"/>
  <c r="AF303" i="1"/>
  <c r="T314" i="1"/>
  <c r="Q315" i="1" s="1"/>
  <c r="U304" i="1"/>
  <c r="X304" i="1" s="1"/>
  <c r="AL314" i="1"/>
  <c r="AM314" i="1" s="1"/>
  <c r="Y317" i="1"/>
  <c r="AA317" i="1" s="1"/>
  <c r="AO314" i="1"/>
  <c r="AS314" i="1"/>
  <c r="AJ303" i="1"/>
  <c r="AK303" i="1" s="1"/>
  <c r="AQ314" i="1"/>
  <c r="BI316" i="1"/>
  <c r="BG316" i="1"/>
  <c r="AW303" i="1"/>
  <c r="BA303" i="1"/>
  <c r="AU303" i="1"/>
  <c r="AE303" i="1"/>
  <c r="AY303" i="1"/>
  <c r="BE316" i="1"/>
  <c r="AG303" i="1"/>
  <c r="G304" i="1"/>
  <c r="AD304" i="1" s="1"/>
  <c r="AL315" i="1" l="1"/>
  <c r="AZ304" i="1"/>
  <c r="AX304" i="1"/>
  <c r="BH317" i="1"/>
  <c r="BB317" i="1"/>
  <c r="AB317" i="1"/>
  <c r="Y318" i="1" s="1"/>
  <c r="AV304" i="1"/>
  <c r="AW304" i="1" s="1"/>
  <c r="BF317" i="1"/>
  <c r="BG317" i="1" s="1"/>
  <c r="AT304" i="1"/>
  <c r="AU304" i="1" s="1"/>
  <c r="W304" i="1"/>
  <c r="U305" i="1" s="1"/>
  <c r="BD317" i="1"/>
  <c r="AM315" i="1"/>
  <c r="S315" i="1"/>
  <c r="T315" i="1"/>
  <c r="AR315" i="1"/>
  <c r="AP315" i="1"/>
  <c r="AN315" i="1"/>
  <c r="AO315" i="1" s="1"/>
  <c r="AF304" i="1"/>
  <c r="AG304" i="1" s="1"/>
  <c r="AE304" i="1"/>
  <c r="BE317" i="1"/>
  <c r="BC317" i="1"/>
  <c r="AH304" i="1"/>
  <c r="AY304" i="1"/>
  <c r="BI317" i="1"/>
  <c r="BA304" i="1"/>
  <c r="K304" i="1"/>
  <c r="J304" i="1"/>
  <c r="AJ304" i="1"/>
  <c r="BD318" i="1" l="1"/>
  <c r="AB318" i="1"/>
  <c r="BF318" i="1"/>
  <c r="BH318" i="1"/>
  <c r="BI318" i="1" s="1"/>
  <c r="AA318" i="1"/>
  <c r="Y319" i="1" s="1"/>
  <c r="BH319" i="1" s="1"/>
  <c r="BB318" i="1"/>
  <c r="BC318" i="1" s="1"/>
  <c r="Q316" i="1"/>
  <c r="T316" i="1" s="1"/>
  <c r="AQ315" i="1"/>
  <c r="AS315" i="1"/>
  <c r="W305" i="1"/>
  <c r="X305" i="1"/>
  <c r="U306" i="1" s="1"/>
  <c r="AI304" i="1"/>
  <c r="AK304" i="1"/>
  <c r="AT305" i="1"/>
  <c r="G305" i="1"/>
  <c r="BG318" i="1"/>
  <c r="AX305" i="1"/>
  <c r="BE318" i="1"/>
  <c r="AZ305" i="1"/>
  <c r="AV305" i="1"/>
  <c r="AN316" i="1" l="1"/>
  <c r="AO316" i="1" s="1"/>
  <c r="AR316" i="1"/>
  <c r="AP316" i="1"/>
  <c r="AQ316" i="1" s="1"/>
  <c r="AL316" i="1"/>
  <c r="AM316" i="1" s="1"/>
  <c r="S316" i="1"/>
  <c r="BF319" i="1"/>
  <c r="BG319" i="1" s="1"/>
  <c r="Q317" i="1"/>
  <c r="AN317" i="1" s="1"/>
  <c r="AS316" i="1"/>
  <c r="BD319" i="1"/>
  <c r="BE319" i="1" s="1"/>
  <c r="BI319" i="1"/>
  <c r="K305" i="1"/>
  <c r="J305" i="1"/>
  <c r="AF305" i="1"/>
  <c r="AD305" i="1"/>
  <c r="X306" i="1"/>
  <c r="W306" i="1"/>
  <c r="AX306" i="1"/>
  <c r="AY305" i="1"/>
  <c r="AT306" i="1"/>
  <c r="AU305" i="1"/>
  <c r="AV306" i="1"/>
  <c r="AW305" i="1"/>
  <c r="AA319" i="1"/>
  <c r="AB319" i="1"/>
  <c r="AZ306" i="1"/>
  <c r="BA305" i="1"/>
  <c r="AJ305" i="1"/>
  <c r="BB319" i="1"/>
  <c r="AH305" i="1"/>
  <c r="AL317" i="1" l="1"/>
  <c r="T317" i="1"/>
  <c r="AP317" i="1"/>
  <c r="AQ317" i="1" s="1"/>
  <c r="U307" i="1"/>
  <c r="AV307" i="1" s="1"/>
  <c r="S317" i="1"/>
  <c r="AR317" i="1"/>
  <c r="AS317" i="1" s="1"/>
  <c r="Q318" i="1"/>
  <c r="AL318" i="1" s="1"/>
  <c r="AO317" i="1"/>
  <c r="AM317" i="1"/>
  <c r="G306" i="1"/>
  <c r="AD306" i="1" s="1"/>
  <c r="Y320" i="1"/>
  <c r="AY306" i="1"/>
  <c r="BC319" i="1"/>
  <c r="W307" i="1"/>
  <c r="AK305" i="1"/>
  <c r="AW306" i="1"/>
  <c r="AE305" i="1"/>
  <c r="AI305" i="1"/>
  <c r="BA306" i="1"/>
  <c r="AT307" i="1"/>
  <c r="AU306" i="1"/>
  <c r="AG305" i="1"/>
  <c r="AZ307" i="1" l="1"/>
  <c r="X307" i="1"/>
  <c r="S318" i="1"/>
  <c r="AN318" i="1"/>
  <c r="AR318" i="1"/>
  <c r="AS318" i="1" s="1"/>
  <c r="AX307" i="1"/>
  <c r="AY307" i="1" s="1"/>
  <c r="T318" i="1"/>
  <c r="Q319" i="1" s="1"/>
  <c r="S319" i="1" s="1"/>
  <c r="AP318" i="1"/>
  <c r="AQ318" i="1" s="1"/>
  <c r="AF306" i="1"/>
  <c r="AG306" i="1" s="1"/>
  <c r="AH306" i="1"/>
  <c r="AI306" i="1" s="1"/>
  <c r="AJ306" i="1"/>
  <c r="K306" i="1"/>
  <c r="AM318" i="1"/>
  <c r="J306" i="1"/>
  <c r="G307" i="1" s="1"/>
  <c r="AJ307" i="1" s="1"/>
  <c r="AO318" i="1"/>
  <c r="AR319" i="1"/>
  <c r="AU307" i="1"/>
  <c r="AW307" i="1"/>
  <c r="BA307" i="1"/>
  <c r="U308" i="1"/>
  <c r="AB320" i="1"/>
  <c r="AA320" i="1"/>
  <c r="BF320" i="1"/>
  <c r="BH320" i="1"/>
  <c r="BD320" i="1"/>
  <c r="AK306" i="1"/>
  <c r="AE306" i="1"/>
  <c r="BB320" i="1"/>
  <c r="AN319" i="1" l="1"/>
  <c r="AL319" i="1"/>
  <c r="AP319" i="1"/>
  <c r="AQ319" i="1" s="1"/>
  <c r="T319" i="1"/>
  <c r="AF307" i="1"/>
  <c r="AD307" i="1"/>
  <c r="AE307" i="1" s="1"/>
  <c r="Q320" i="1"/>
  <c r="AR320" i="1" s="1"/>
  <c r="J307" i="1"/>
  <c r="AH307" i="1"/>
  <c r="AI307" i="1" s="1"/>
  <c r="Y321" i="1"/>
  <c r="BF321" i="1" s="1"/>
  <c r="K307" i="1"/>
  <c r="AS319" i="1"/>
  <c r="AO319" i="1"/>
  <c r="AM319" i="1"/>
  <c r="X308" i="1"/>
  <c r="W308" i="1"/>
  <c r="BC320" i="1"/>
  <c r="BE320" i="1"/>
  <c r="AZ308" i="1"/>
  <c r="BG320" i="1"/>
  <c r="AV308" i="1"/>
  <c r="AG307" i="1"/>
  <c r="AK307" i="1"/>
  <c r="BI320" i="1"/>
  <c r="AX308" i="1"/>
  <c r="AT308" i="1"/>
  <c r="AL320" i="1" l="1"/>
  <c r="AM320" i="1" s="1"/>
  <c r="AN320" i="1"/>
  <c r="AP320" i="1"/>
  <c r="AQ320" i="1" s="1"/>
  <c r="G308" i="1"/>
  <c r="J308" i="1" s="1"/>
  <c r="AA321" i="1"/>
  <c r="BD321" i="1"/>
  <c r="BE321" i="1" s="1"/>
  <c r="K308" i="1"/>
  <c r="AJ308" i="1"/>
  <c r="AK308" i="1" s="1"/>
  <c r="BB321" i="1"/>
  <c r="BC321" i="1" s="1"/>
  <c r="AB321" i="1"/>
  <c r="T320" i="1"/>
  <c r="S320" i="1"/>
  <c r="Q321" i="1" s="1"/>
  <c r="U309" i="1"/>
  <c r="AZ309" i="1" s="1"/>
  <c r="BH321" i="1"/>
  <c r="BI321" i="1" s="1"/>
  <c r="AO320" i="1"/>
  <c r="AH308" i="1"/>
  <c r="AI308" i="1" s="1"/>
  <c r="AS320" i="1"/>
  <c r="BA308" i="1"/>
  <c r="BG321" i="1"/>
  <c r="AU308" i="1"/>
  <c r="AW308" i="1"/>
  <c r="AY308" i="1"/>
  <c r="W309" i="1" l="1"/>
  <c r="AX309" i="1"/>
  <c r="G309" i="1"/>
  <c r="AJ309" i="1" s="1"/>
  <c r="AK309" i="1" s="1"/>
  <c r="AD308" i="1"/>
  <c r="AE308" i="1" s="1"/>
  <c r="AT309" i="1"/>
  <c r="AU309" i="1" s="1"/>
  <c r="AF308" i="1"/>
  <c r="AG308" i="1" s="1"/>
  <c r="Y322" i="1"/>
  <c r="BF322" i="1" s="1"/>
  <c r="BG322" i="1" s="1"/>
  <c r="X309" i="1"/>
  <c r="U310" i="1" s="1"/>
  <c r="X310" i="1" s="1"/>
  <c r="AV309" i="1"/>
  <c r="AW309" i="1" s="1"/>
  <c r="AL321" i="1"/>
  <c r="S321" i="1"/>
  <c r="T321" i="1"/>
  <c r="AR321" i="1"/>
  <c r="AP321" i="1"/>
  <c r="AN321" i="1"/>
  <c r="BA309" i="1"/>
  <c r="J309" i="1"/>
  <c r="K309" i="1"/>
  <c r="AY309" i="1"/>
  <c r="AH309" i="1"/>
  <c r="BD322" i="1" l="1"/>
  <c r="BE322" i="1" s="1"/>
  <c r="AF309" i="1"/>
  <c r="AD309" i="1"/>
  <c r="AE309" i="1" s="1"/>
  <c r="AA322" i="1"/>
  <c r="BB322" i="1"/>
  <c r="BC322" i="1" s="1"/>
  <c r="BH322" i="1"/>
  <c r="BI322" i="1" s="1"/>
  <c r="AB322" i="1"/>
  <c r="Y323" i="1" s="1"/>
  <c r="W310" i="1"/>
  <c r="U311" i="1" s="1"/>
  <c r="AZ310" i="1"/>
  <c r="BA310" i="1" s="1"/>
  <c r="AT310" i="1"/>
  <c r="AU310" i="1" s="1"/>
  <c r="AX310" i="1"/>
  <c r="AV310" i="1"/>
  <c r="G310" i="1"/>
  <c r="AJ310" i="1" s="1"/>
  <c r="AK310" i="1" s="1"/>
  <c r="AO321" i="1"/>
  <c r="AQ321" i="1"/>
  <c r="AS321" i="1"/>
  <c r="Q322" i="1"/>
  <c r="AM321" i="1"/>
  <c r="AI309" i="1"/>
  <c r="AW310" i="1"/>
  <c r="AG309" i="1"/>
  <c r="AA323" i="1" l="1"/>
  <c r="BF323" i="1"/>
  <c r="BG323" i="1" s="1"/>
  <c r="AB323" i="1"/>
  <c r="Y324" i="1" s="1"/>
  <c r="BD323" i="1"/>
  <c r="BE323" i="1" s="1"/>
  <c r="BH323" i="1"/>
  <c r="BI323" i="1" s="1"/>
  <c r="BB323" i="1"/>
  <c r="BC323" i="1" s="1"/>
  <c r="AV311" i="1"/>
  <c r="AW311" i="1" s="1"/>
  <c r="AX311" i="1"/>
  <c r="AY311" i="1" s="1"/>
  <c r="X311" i="1"/>
  <c r="AT311" i="1"/>
  <c r="W311" i="1"/>
  <c r="U312" i="1" s="1"/>
  <c r="AZ312" i="1" s="1"/>
  <c r="AZ311" i="1"/>
  <c r="BA311" i="1" s="1"/>
  <c r="AH310" i="1"/>
  <c r="AI310" i="1" s="1"/>
  <c r="K310" i="1"/>
  <c r="J310" i="1"/>
  <c r="AF310" i="1"/>
  <c r="AG310" i="1" s="1"/>
  <c r="AY310" i="1"/>
  <c r="AD310" i="1"/>
  <c r="AE310" i="1" s="1"/>
  <c r="T322" i="1"/>
  <c r="S322" i="1"/>
  <c r="Q323" i="1"/>
  <c r="AR322" i="1"/>
  <c r="AP322" i="1"/>
  <c r="BH324" i="1"/>
  <c r="BI324" i="1" s="1"/>
  <c r="AL322" i="1"/>
  <c r="AN322" i="1"/>
  <c r="AO322" i="1" s="1"/>
  <c r="AU311" i="1"/>
  <c r="AA324" i="1"/>
  <c r="AB324" i="1"/>
  <c r="BF324" i="1"/>
  <c r="BD324" i="1"/>
  <c r="BB324" i="1" l="1"/>
  <c r="BC324" i="1" s="1"/>
  <c r="Y325" i="1"/>
  <c r="BH325" i="1" s="1"/>
  <c r="G311" i="1"/>
  <c r="AF311" i="1" s="1"/>
  <c r="AM322" i="1"/>
  <c r="AL323" i="1"/>
  <c r="AQ322" i="1"/>
  <c r="AP323" i="1"/>
  <c r="AJ311" i="1"/>
  <c r="AK311" i="1" s="1"/>
  <c r="AS322" i="1"/>
  <c r="AR323" i="1"/>
  <c r="AD311" i="1"/>
  <c r="AN323" i="1"/>
  <c r="S323" i="1"/>
  <c r="T323" i="1"/>
  <c r="AH311" i="1"/>
  <c r="AI311" i="1" s="1"/>
  <c r="J311" i="1"/>
  <c r="AX312" i="1"/>
  <c r="AY312" i="1" s="1"/>
  <c r="AV312" i="1"/>
  <c r="AW312" i="1" s="1"/>
  <c r="BA312" i="1"/>
  <c r="AE311" i="1"/>
  <c r="BG324" i="1"/>
  <c r="BF325" i="1"/>
  <c r="BD325" i="1"/>
  <c r="BE324" i="1"/>
  <c r="BI325" i="1"/>
  <c r="AB325" i="1"/>
  <c r="AA325" i="1"/>
  <c r="AG311" i="1"/>
  <c r="W312" i="1"/>
  <c r="X312" i="1"/>
  <c r="AT312" i="1"/>
  <c r="BB325" i="1"/>
  <c r="K311" i="1" l="1"/>
  <c r="Q324" i="1"/>
  <c r="G312" i="1"/>
  <c r="AF312" i="1" s="1"/>
  <c r="AG312" i="1" s="1"/>
  <c r="Y326" i="1"/>
  <c r="BH326" i="1" s="1"/>
  <c r="BI326" i="1" s="1"/>
  <c r="AS323" i="1"/>
  <c r="AR324" i="1"/>
  <c r="S324" i="1"/>
  <c r="T324" i="1"/>
  <c r="AQ323" i="1"/>
  <c r="AP324" i="1"/>
  <c r="AO323" i="1"/>
  <c r="AN324" i="1"/>
  <c r="AM323" i="1"/>
  <c r="AL324" i="1"/>
  <c r="AM324" i="1" s="1"/>
  <c r="U313" i="1"/>
  <c r="W313" i="1" s="1"/>
  <c r="K312" i="1"/>
  <c r="BE325" i="1"/>
  <c r="AH312" i="1"/>
  <c r="BC325" i="1"/>
  <c r="BB326" i="1"/>
  <c r="BF326" i="1"/>
  <c r="BG325" i="1"/>
  <c r="AU312" i="1"/>
  <c r="AD312" i="1"/>
  <c r="AJ312" i="1" l="1"/>
  <c r="AA326" i="1"/>
  <c r="J312" i="1"/>
  <c r="G313" i="1" s="1"/>
  <c r="Q325" i="1"/>
  <c r="AP325" i="1" s="1"/>
  <c r="AQ325" i="1" s="1"/>
  <c r="AB326" i="1"/>
  <c r="BD326" i="1"/>
  <c r="BE326" i="1" s="1"/>
  <c r="X313" i="1"/>
  <c r="U314" i="1" s="1"/>
  <c r="AX313" i="1"/>
  <c r="AY313" i="1" s="1"/>
  <c r="AV313" i="1"/>
  <c r="AW313" i="1" s="1"/>
  <c r="AQ324" i="1"/>
  <c r="AL325" i="1"/>
  <c r="AM325" i="1" s="1"/>
  <c r="S325" i="1"/>
  <c r="AS324" i="1"/>
  <c r="AR325" i="1"/>
  <c r="AS325" i="1" s="1"/>
  <c r="AT313" i="1"/>
  <c r="AZ313" i="1"/>
  <c r="BA313" i="1" s="1"/>
  <c r="AO324" i="1"/>
  <c r="AN325" i="1"/>
  <c r="AO325" i="1" s="1"/>
  <c r="Y327" i="1"/>
  <c r="BF327" i="1" s="1"/>
  <c r="AH313" i="1"/>
  <c r="AI312" i="1"/>
  <c r="J313" i="1"/>
  <c r="K313" i="1"/>
  <c r="AJ313" i="1"/>
  <c r="AK312" i="1"/>
  <c r="BG326" i="1"/>
  <c r="AF313" i="1"/>
  <c r="AD313" i="1"/>
  <c r="AE312" i="1"/>
  <c r="BC326" i="1"/>
  <c r="T325" i="1" l="1"/>
  <c r="Q326" i="1" s="1"/>
  <c r="AX314" i="1"/>
  <c r="AY314" i="1" s="1"/>
  <c r="AZ314" i="1"/>
  <c r="BA314" i="1" s="1"/>
  <c r="AT314" i="1"/>
  <c r="X314" i="1"/>
  <c r="BD327" i="1"/>
  <c r="BE327" i="1" s="1"/>
  <c r="BB327" i="1"/>
  <c r="BC327" i="1" s="1"/>
  <c r="AU313" i="1"/>
  <c r="AV314" i="1"/>
  <c r="AW314" i="1" s="1"/>
  <c r="W314" i="1"/>
  <c r="G314" i="1"/>
  <c r="AD314" i="1" s="1"/>
  <c r="AE313" i="1"/>
  <c r="AG313" i="1"/>
  <c r="AU314" i="1"/>
  <c r="BG327" i="1"/>
  <c r="AK313" i="1"/>
  <c r="AI313" i="1"/>
  <c r="AB327" i="1"/>
  <c r="AA327" i="1"/>
  <c r="BH327" i="1"/>
  <c r="S326" i="1" l="1"/>
  <c r="T326" i="1"/>
  <c r="AL326" i="1"/>
  <c r="AM326" i="1" s="1"/>
  <c r="AP326" i="1"/>
  <c r="AQ326" i="1" s="1"/>
  <c r="AR326" i="1"/>
  <c r="AS326" i="1" s="1"/>
  <c r="AN326" i="1"/>
  <c r="AO326" i="1" s="1"/>
  <c r="U315" i="1"/>
  <c r="AV315" i="1" s="1"/>
  <c r="AW315" i="1" s="1"/>
  <c r="AF314" i="1"/>
  <c r="AG314" i="1" s="1"/>
  <c r="AH314" i="1"/>
  <c r="K314" i="1"/>
  <c r="J314" i="1"/>
  <c r="AJ314" i="1"/>
  <c r="AK314" i="1" s="1"/>
  <c r="Y328" i="1"/>
  <c r="BH328" i="1" s="1"/>
  <c r="BI327" i="1"/>
  <c r="AI314" i="1"/>
  <c r="AE314" i="1"/>
  <c r="G315" i="1"/>
  <c r="AJ315" i="1" s="1"/>
  <c r="BB328" i="1" l="1"/>
  <c r="AB328" i="1"/>
  <c r="AZ315" i="1"/>
  <c r="BA315" i="1" s="1"/>
  <c r="X315" i="1"/>
  <c r="AX315" i="1"/>
  <c r="W315" i="1"/>
  <c r="AT315" i="1"/>
  <c r="AU315" i="1" s="1"/>
  <c r="Q327" i="1"/>
  <c r="AA328" i="1"/>
  <c r="Y329" i="1" s="1"/>
  <c r="AA329" i="1" s="1"/>
  <c r="BD328" i="1"/>
  <c r="BE328" i="1" s="1"/>
  <c r="BF328" i="1"/>
  <c r="BG328" i="1" s="1"/>
  <c r="AK315" i="1"/>
  <c r="K315" i="1"/>
  <c r="J315" i="1"/>
  <c r="G316" i="1" s="1"/>
  <c r="AH315" i="1"/>
  <c r="BC328" i="1"/>
  <c r="AF315" i="1"/>
  <c r="BI328" i="1"/>
  <c r="AD315" i="1"/>
  <c r="S327" i="1" l="1"/>
  <c r="AN327" i="1"/>
  <c r="AO327" i="1" s="1"/>
  <c r="AP327" i="1"/>
  <c r="AQ327" i="1" s="1"/>
  <c r="AL327" i="1"/>
  <c r="AM327" i="1" s="1"/>
  <c r="T327" i="1"/>
  <c r="Q328" i="1"/>
  <c r="AN328" i="1" s="1"/>
  <c r="AO328" i="1" s="1"/>
  <c r="AT316" i="1"/>
  <c r="AU316" i="1" s="1"/>
  <c r="AR327" i="1"/>
  <c r="AS327" i="1" s="1"/>
  <c r="U316" i="1"/>
  <c r="AY315" i="1"/>
  <c r="BH329" i="1"/>
  <c r="BI329" i="1" s="1"/>
  <c r="BD329" i="1"/>
  <c r="BE329" i="1" s="1"/>
  <c r="BF329" i="1"/>
  <c r="BG329" i="1" s="1"/>
  <c r="BB329" i="1"/>
  <c r="BC329" i="1" s="1"/>
  <c r="AB329" i="1"/>
  <c r="Y330" i="1" s="1"/>
  <c r="AA330" i="1" s="1"/>
  <c r="AD316" i="1"/>
  <c r="AE315" i="1"/>
  <c r="AI315" i="1"/>
  <c r="AH316" i="1"/>
  <c r="K316" i="1"/>
  <c r="J316" i="1"/>
  <c r="AJ316" i="1"/>
  <c r="AG315" i="1"/>
  <c r="AF316" i="1"/>
  <c r="T328" i="1" l="1"/>
  <c r="AR328" i="1"/>
  <c r="AS328" i="1" s="1"/>
  <c r="S328" i="1"/>
  <c r="Q329" i="1" s="1"/>
  <c r="AL328" i="1"/>
  <c r="AM328" i="1" s="1"/>
  <c r="AZ316" i="1"/>
  <c r="X316" i="1"/>
  <c r="W316" i="1"/>
  <c r="U317" i="1" s="1"/>
  <c r="AV316" i="1"/>
  <c r="AP328" i="1"/>
  <c r="AQ328" i="1" s="1"/>
  <c r="AX316" i="1"/>
  <c r="AY316" i="1" s="1"/>
  <c r="BH330" i="1"/>
  <c r="BB330" i="1"/>
  <c r="BD330" i="1"/>
  <c r="AB330" i="1"/>
  <c r="Y331" i="1" s="1"/>
  <c r="BF330" i="1"/>
  <c r="BG330" i="1" s="1"/>
  <c r="G317" i="1"/>
  <c r="AD317" i="1" s="1"/>
  <c r="AG316" i="1"/>
  <c r="AE316" i="1"/>
  <c r="AK316" i="1"/>
  <c r="BI330" i="1"/>
  <c r="AI316" i="1"/>
  <c r="BC330" i="1"/>
  <c r="T329" i="1" l="1"/>
  <c r="AP329" i="1"/>
  <c r="AQ329" i="1" s="1"/>
  <c r="S329" i="1"/>
  <c r="Q330" i="1" s="1"/>
  <c r="AP330" i="1" s="1"/>
  <c r="AQ330" i="1" s="1"/>
  <c r="AR329" i="1"/>
  <c r="AS329" i="1" s="1"/>
  <c r="AN329" i="1"/>
  <c r="AO329" i="1" s="1"/>
  <c r="AL329" i="1"/>
  <c r="AM329" i="1" s="1"/>
  <c r="AX317" i="1"/>
  <c r="W317" i="1"/>
  <c r="X317" i="1"/>
  <c r="AT317" i="1"/>
  <c r="AW316" i="1"/>
  <c r="AV317" i="1"/>
  <c r="AJ317" i="1"/>
  <c r="K317" i="1"/>
  <c r="BA316" i="1"/>
  <c r="AZ317" i="1"/>
  <c r="AH317" i="1"/>
  <c r="AF317" i="1"/>
  <c r="J317" i="1"/>
  <c r="AA331" i="1"/>
  <c r="BH331" i="1"/>
  <c r="BI331" i="1" s="1"/>
  <c r="AB331" i="1"/>
  <c r="Y332" i="1" s="1"/>
  <c r="AA332" i="1" s="1"/>
  <c r="BB331" i="1"/>
  <c r="BC331" i="1" s="1"/>
  <c r="AR330" i="1"/>
  <c r="AS330" i="1" s="1"/>
  <c r="BD331" i="1"/>
  <c r="BE331" i="1" s="1"/>
  <c r="BE330" i="1"/>
  <c r="BF331" i="1"/>
  <c r="AL330" i="1"/>
  <c r="AM330" i="1" s="1"/>
  <c r="G318" i="1"/>
  <c r="J318" i="1" s="1"/>
  <c r="T330" i="1"/>
  <c r="S330" i="1"/>
  <c r="AI317" i="1"/>
  <c r="BG331" i="1"/>
  <c r="AG317" i="1"/>
  <c r="AE317" i="1"/>
  <c r="AJ318" i="1" l="1"/>
  <c r="AN330" i="1"/>
  <c r="AF318" i="1"/>
  <c r="AW317" i="1"/>
  <c r="AV318" i="1"/>
  <c r="AW318" i="1" s="1"/>
  <c r="K318" i="1"/>
  <c r="AU317" i="1"/>
  <c r="AT318" i="1"/>
  <c r="AU318" i="1" s="1"/>
  <c r="BA317" i="1"/>
  <c r="U318" i="1"/>
  <c r="AX318" i="1" s="1"/>
  <c r="AY318" i="1" s="1"/>
  <c r="AD318" i="1"/>
  <c r="AK317" i="1"/>
  <c r="BH332" i="1"/>
  <c r="BI332" i="1" s="1"/>
  <c r="BB332" i="1"/>
  <c r="BC332" i="1" s="1"/>
  <c r="AY317" i="1"/>
  <c r="BF332" i="1"/>
  <c r="BG332" i="1" s="1"/>
  <c r="AB332" i="1"/>
  <c r="AH318" i="1"/>
  <c r="AI318" i="1" s="1"/>
  <c r="BD332" i="1"/>
  <c r="G319" i="1"/>
  <c r="AH319" i="1" s="1"/>
  <c r="Y333" i="1"/>
  <c r="AA333" i="1" s="1"/>
  <c r="Q331" i="1"/>
  <c r="T331" i="1" s="1"/>
  <c r="AO330" i="1"/>
  <c r="AG318" i="1"/>
  <c r="AE318" i="1"/>
  <c r="AK318" i="1"/>
  <c r="AZ318" i="1" l="1"/>
  <c r="BA318" i="1" s="1"/>
  <c r="X318" i="1"/>
  <c r="W318" i="1"/>
  <c r="U319" i="1" s="1"/>
  <c r="AJ319" i="1"/>
  <c r="AK319" i="1" s="1"/>
  <c r="AB333" i="1"/>
  <c r="Y334" i="1" s="1"/>
  <c r="BD333" i="1"/>
  <c r="BE333" i="1" s="1"/>
  <c r="J319" i="1"/>
  <c r="AD319" i="1"/>
  <c r="AE319" i="1" s="1"/>
  <c r="BF333" i="1"/>
  <c r="BE332" i="1"/>
  <c r="AP331" i="1"/>
  <c r="AQ331" i="1" s="1"/>
  <c r="S331" i="1"/>
  <c r="Q332" i="1" s="1"/>
  <c r="AP332" i="1" s="1"/>
  <c r="BH333" i="1"/>
  <c r="BB333" i="1"/>
  <c r="BC333" i="1" s="1"/>
  <c r="K319" i="1"/>
  <c r="G320" i="1" s="1"/>
  <c r="AF319" i="1"/>
  <c r="AG319" i="1" s="1"/>
  <c r="AL331" i="1"/>
  <c r="AM331" i="1" s="1"/>
  <c r="AR331" i="1"/>
  <c r="AS331" i="1" s="1"/>
  <c r="AN331" i="1"/>
  <c r="AO331" i="1" s="1"/>
  <c r="AI319" i="1"/>
  <c r="BI333" i="1"/>
  <c r="W319" i="1" l="1"/>
  <c r="AV319" i="1"/>
  <c r="AW319" i="1" s="1"/>
  <c r="X319" i="1"/>
  <c r="AT319" i="1"/>
  <c r="AU319" i="1" s="1"/>
  <c r="AZ319" i="1"/>
  <c r="BA319" i="1" s="1"/>
  <c r="AX319" i="1"/>
  <c r="AY319" i="1" s="1"/>
  <c r="U320" i="1"/>
  <c r="AV320" i="1" s="1"/>
  <c r="AW320" i="1" s="1"/>
  <c r="AA334" i="1"/>
  <c r="Y335" i="1" s="1"/>
  <c r="BF335" i="1" s="1"/>
  <c r="AB334" i="1"/>
  <c r="BD334" i="1"/>
  <c r="BE334" i="1" s="1"/>
  <c r="BH334" i="1"/>
  <c r="BF334" i="1"/>
  <c r="BB334" i="1"/>
  <c r="BC334" i="1" s="1"/>
  <c r="AF320" i="1"/>
  <c r="AG320" i="1" s="1"/>
  <c r="BG333" i="1"/>
  <c r="AH320" i="1"/>
  <c r="AI320" i="1" s="1"/>
  <c r="K320" i="1"/>
  <c r="AJ320" i="1"/>
  <c r="AK320" i="1" s="1"/>
  <c r="AD320" i="1"/>
  <c r="J320" i="1"/>
  <c r="S332" i="1"/>
  <c r="T332" i="1"/>
  <c r="Q333" i="1" s="1"/>
  <c r="AN332" i="1"/>
  <c r="AO332" i="1" s="1"/>
  <c r="AL332" i="1"/>
  <c r="AM332" i="1" s="1"/>
  <c r="AR332" i="1"/>
  <c r="AS332" i="1" s="1"/>
  <c r="BI334" i="1"/>
  <c r="AQ332" i="1"/>
  <c r="BG334" i="1"/>
  <c r="AX320" i="1" l="1"/>
  <c r="W320" i="1"/>
  <c r="AT320" i="1"/>
  <c r="AU320" i="1" s="1"/>
  <c r="X320" i="1"/>
  <c r="AZ320" i="1"/>
  <c r="BA320" i="1" s="1"/>
  <c r="U321" i="1"/>
  <c r="AX321" i="1" s="1"/>
  <c r="AY321" i="1" s="1"/>
  <c r="G321" i="1"/>
  <c r="AD321" i="1" s="1"/>
  <c r="AE321" i="1" s="1"/>
  <c r="AE320" i="1"/>
  <c r="BB335" i="1"/>
  <c r="BC335" i="1" s="1"/>
  <c r="BD335" i="1"/>
  <c r="BE335" i="1" s="1"/>
  <c r="AL333" i="1"/>
  <c r="AM333" i="1" s="1"/>
  <c r="AA335" i="1"/>
  <c r="BH335" i="1"/>
  <c r="BI335" i="1" s="1"/>
  <c r="AY320" i="1"/>
  <c r="AB335" i="1"/>
  <c r="S333" i="1"/>
  <c r="T333" i="1"/>
  <c r="AR333" i="1"/>
  <c r="AN333" i="1"/>
  <c r="AP333" i="1"/>
  <c r="BG335" i="1"/>
  <c r="Y336" i="1" l="1"/>
  <c r="BF336" i="1" s="1"/>
  <c r="AZ321" i="1"/>
  <c r="BA321" i="1" s="1"/>
  <c r="AT321" i="1"/>
  <c r="AV321" i="1"/>
  <c r="AW321" i="1" s="1"/>
  <c r="AF321" i="1"/>
  <c r="AG321" i="1" s="1"/>
  <c r="W321" i="1"/>
  <c r="X321" i="1"/>
  <c r="U322" i="1" s="1"/>
  <c r="K321" i="1"/>
  <c r="AH321" i="1"/>
  <c r="AI321" i="1" s="1"/>
  <c r="AJ321" i="1"/>
  <c r="AK321" i="1" s="1"/>
  <c r="J321" i="1"/>
  <c r="AU321" i="1"/>
  <c r="Q334" i="1"/>
  <c r="AP334" i="1" s="1"/>
  <c r="BG336" i="1"/>
  <c r="AB336" i="1"/>
  <c r="AA336" i="1"/>
  <c r="BD336" i="1"/>
  <c r="AQ333" i="1"/>
  <c r="BH336" i="1"/>
  <c r="AO333" i="1"/>
  <c r="AS333" i="1"/>
  <c r="BB336" i="1"/>
  <c r="G322" i="1" l="1"/>
  <c r="AD322" i="1" s="1"/>
  <c r="AE322" i="1" s="1"/>
  <c r="AF322" i="1"/>
  <c r="AJ322" i="1"/>
  <c r="AH322" i="1"/>
  <c r="K322" i="1"/>
  <c r="Y337" i="1"/>
  <c r="BB337" i="1" s="1"/>
  <c r="AL334" i="1"/>
  <c r="AM334" i="1" s="1"/>
  <c r="J322" i="1"/>
  <c r="G323" i="1" s="1"/>
  <c r="AD323" i="1" s="1"/>
  <c r="AE323" i="1" s="1"/>
  <c r="AN334" i="1"/>
  <c r="AO334" i="1" s="1"/>
  <c r="T334" i="1"/>
  <c r="AV322" i="1"/>
  <c r="X322" i="1"/>
  <c r="W322" i="1"/>
  <c r="AX322" i="1"/>
  <c r="AZ322" i="1"/>
  <c r="AR334" i="1"/>
  <c r="S334" i="1"/>
  <c r="AT322" i="1"/>
  <c r="BI336" i="1"/>
  <c r="AQ334" i="1"/>
  <c r="AB337" i="1"/>
  <c r="AA337" i="1"/>
  <c r="Y338" i="1" s="1"/>
  <c r="BC336" i="1"/>
  <c r="AG322" i="1"/>
  <c r="BE336" i="1"/>
  <c r="AK322" i="1"/>
  <c r="AI322" i="1"/>
  <c r="BF337" i="1" l="1"/>
  <c r="BD337" i="1"/>
  <c r="BD338" i="1" s="1"/>
  <c r="BH337" i="1"/>
  <c r="J323" i="1"/>
  <c r="K323" i="1"/>
  <c r="AF323" i="1"/>
  <c r="AG323" i="1" s="1"/>
  <c r="Q335" i="1"/>
  <c r="AL335" i="1" s="1"/>
  <c r="AM335" i="1" s="1"/>
  <c r="AJ323" i="1"/>
  <c r="AK323" i="1" s="1"/>
  <c r="AH323" i="1"/>
  <c r="AU322" i="1"/>
  <c r="BA322" i="1"/>
  <c r="AY322" i="1"/>
  <c r="U323" i="1"/>
  <c r="AT323" i="1" s="1"/>
  <c r="AS334" i="1"/>
  <c r="AW322" i="1"/>
  <c r="AB338" i="1"/>
  <c r="AA338" i="1"/>
  <c r="Y339" i="1" s="1"/>
  <c r="BB338" i="1"/>
  <c r="BC337" i="1"/>
  <c r="AI323" i="1"/>
  <c r="BF338" i="1"/>
  <c r="BG337" i="1"/>
  <c r="BE337" i="1"/>
  <c r="BH338" i="1"/>
  <c r="BI337" i="1"/>
  <c r="S335" i="1" l="1"/>
  <c r="AN335" i="1"/>
  <c r="AO335" i="1" s="1"/>
  <c r="AP335" i="1"/>
  <c r="AQ335" i="1" s="1"/>
  <c r="AR335" i="1"/>
  <c r="AS335" i="1" s="1"/>
  <c r="AZ323" i="1"/>
  <c r="BA323" i="1" s="1"/>
  <c r="AV323" i="1"/>
  <c r="AW323" i="1" s="1"/>
  <c r="T335" i="1"/>
  <c r="Q336" i="1" s="1"/>
  <c r="G324" i="1"/>
  <c r="AU323" i="1"/>
  <c r="W323" i="1"/>
  <c r="X323" i="1"/>
  <c r="AX323" i="1"/>
  <c r="AY323" i="1" s="1"/>
  <c r="BF339" i="1"/>
  <c r="BG338" i="1"/>
  <c r="BD339" i="1"/>
  <c r="BE338" i="1"/>
  <c r="BB339" i="1"/>
  <c r="BC338" i="1"/>
  <c r="BH339" i="1"/>
  <c r="BI338" i="1"/>
  <c r="AA339" i="1"/>
  <c r="AB339" i="1"/>
  <c r="U324" i="1" l="1"/>
  <c r="S336" i="1"/>
  <c r="AR336" i="1"/>
  <c r="AL336" i="1"/>
  <c r="AM336" i="1" s="1"/>
  <c r="AN336" i="1"/>
  <c r="AO336" i="1" s="1"/>
  <c r="T336" i="1"/>
  <c r="AP336" i="1"/>
  <c r="AQ336" i="1" s="1"/>
  <c r="AH324" i="1"/>
  <c r="AI324" i="1" s="1"/>
  <c r="K324" i="1"/>
  <c r="AF324" i="1"/>
  <c r="AG324" i="1" s="1"/>
  <c r="J324" i="1"/>
  <c r="AJ324" i="1"/>
  <c r="AK324" i="1" s="1"/>
  <c r="AD324" i="1"/>
  <c r="AE324" i="1" s="1"/>
  <c r="AX324" i="1"/>
  <c r="X324" i="1"/>
  <c r="W324" i="1"/>
  <c r="AZ324" i="1"/>
  <c r="AV324" i="1"/>
  <c r="AT324" i="1"/>
  <c r="BE339" i="1"/>
  <c r="BI339" i="1"/>
  <c r="Y340" i="1"/>
  <c r="BF340" i="1" s="1"/>
  <c r="AS336" i="1"/>
  <c r="BG339" i="1"/>
  <c r="BC339" i="1"/>
  <c r="G325" i="1" l="1"/>
  <c r="AH325" i="1" s="1"/>
  <c r="Q337" i="1"/>
  <c r="AU324" i="1"/>
  <c r="AW324" i="1"/>
  <c r="BA324" i="1"/>
  <c r="U325" i="1"/>
  <c r="AY324" i="1"/>
  <c r="AB340" i="1"/>
  <c r="AA340" i="1"/>
  <c r="BD340" i="1"/>
  <c r="BB340" i="1"/>
  <c r="BG340" i="1"/>
  <c r="BH340" i="1"/>
  <c r="Y341" i="1" l="1"/>
  <c r="AI325" i="1"/>
  <c r="AL337" i="1"/>
  <c r="AM337" i="1" s="1"/>
  <c r="AR337" i="1"/>
  <c r="AS337" i="1" s="1"/>
  <c r="AP337" i="1"/>
  <c r="AQ337" i="1" s="1"/>
  <c r="T337" i="1"/>
  <c r="AN337" i="1"/>
  <c r="AO337" i="1" s="1"/>
  <c r="S337" i="1"/>
  <c r="Q338" i="1" s="1"/>
  <c r="AD325" i="1"/>
  <c r="AF325" i="1"/>
  <c r="AG325" i="1" s="1"/>
  <c r="AJ325" i="1"/>
  <c r="K325" i="1"/>
  <c r="J325" i="1"/>
  <c r="X325" i="1"/>
  <c r="W325" i="1"/>
  <c r="U326" i="1" s="1"/>
  <c r="AZ325" i="1"/>
  <c r="AV325" i="1"/>
  <c r="AT325" i="1"/>
  <c r="AX325" i="1"/>
  <c r="AA341" i="1"/>
  <c r="AB341" i="1"/>
  <c r="BF341" i="1"/>
  <c r="BI340" i="1"/>
  <c r="BH341" i="1"/>
  <c r="BD341" i="1"/>
  <c r="BE340" i="1"/>
  <c r="BC340" i="1"/>
  <c r="BB341" i="1"/>
  <c r="AR338" i="1" l="1"/>
  <c r="AS338" i="1" s="1"/>
  <c r="AL338" i="1"/>
  <c r="AM338" i="1" s="1"/>
  <c r="T338" i="1"/>
  <c r="AP338" i="1"/>
  <c r="AQ338" i="1" s="1"/>
  <c r="AN338" i="1"/>
  <c r="AO338" i="1" s="1"/>
  <c r="S338" i="1"/>
  <c r="Q339" i="1" s="1"/>
  <c r="G326" i="1"/>
  <c r="AK325" i="1"/>
  <c r="AE325" i="1"/>
  <c r="AY325" i="1"/>
  <c r="AX326" i="1"/>
  <c r="AU325" i="1"/>
  <c r="AT326" i="1"/>
  <c r="AV326" i="1"/>
  <c r="AW325" i="1"/>
  <c r="BA325" i="1"/>
  <c r="AZ326" i="1"/>
  <c r="X326" i="1"/>
  <c r="W326" i="1"/>
  <c r="U327" i="1" s="1"/>
  <c r="BE341" i="1"/>
  <c r="BI341" i="1"/>
  <c r="BG341" i="1"/>
  <c r="BC341" i="1"/>
  <c r="Y342" i="1"/>
  <c r="BD342" i="1" s="1"/>
  <c r="S339" i="1" l="1"/>
  <c r="T339" i="1"/>
  <c r="Q340" i="1" s="1"/>
  <c r="AR339" i="1"/>
  <c r="AS339" i="1" s="1"/>
  <c r="AN339" i="1"/>
  <c r="AO339" i="1" s="1"/>
  <c r="AL339" i="1"/>
  <c r="AM339" i="1" s="1"/>
  <c r="AF326" i="1"/>
  <c r="K326" i="1"/>
  <c r="J326" i="1"/>
  <c r="G327" i="1" s="1"/>
  <c r="AH326" i="1"/>
  <c r="AD326" i="1"/>
  <c r="AP339" i="1"/>
  <c r="AJ326" i="1"/>
  <c r="AP340" i="1"/>
  <c r="AQ339" i="1"/>
  <c r="AV327" i="1"/>
  <c r="AW326" i="1"/>
  <c r="AU326" i="1"/>
  <c r="AT327" i="1"/>
  <c r="W327" i="1"/>
  <c r="X327" i="1"/>
  <c r="AZ327" i="1"/>
  <c r="BA326" i="1"/>
  <c r="AY326" i="1"/>
  <c r="AX327" i="1"/>
  <c r="BH342" i="1"/>
  <c r="BI342" i="1" s="1"/>
  <c r="BF342" i="1"/>
  <c r="BG342" i="1" s="1"/>
  <c r="BE342" i="1"/>
  <c r="AQ340" i="1"/>
  <c r="AA342" i="1"/>
  <c r="AB342" i="1"/>
  <c r="BB342" i="1"/>
  <c r="AR340" i="1" l="1"/>
  <c r="AN340" i="1"/>
  <c r="J327" i="1"/>
  <c r="K327" i="1"/>
  <c r="G328" i="1"/>
  <c r="AG326" i="1"/>
  <c r="AF327" i="1"/>
  <c r="AG327" i="1" s="1"/>
  <c r="AK326" i="1"/>
  <c r="AJ327" i="1"/>
  <c r="U328" i="1"/>
  <c r="AT328" i="1" s="1"/>
  <c r="AE326" i="1"/>
  <c r="AD327" i="1"/>
  <c r="S340" i="1"/>
  <c r="T340" i="1"/>
  <c r="AL340" i="1"/>
  <c r="AI326" i="1"/>
  <c r="AH327" i="1"/>
  <c r="AO340" i="1"/>
  <c r="AS340" i="1"/>
  <c r="AZ328" i="1"/>
  <c r="BA327" i="1"/>
  <c r="W328" i="1"/>
  <c r="X328" i="1"/>
  <c r="AU327" i="1"/>
  <c r="AY327" i="1"/>
  <c r="AX328" i="1"/>
  <c r="AW327" i="1"/>
  <c r="AV328" i="1"/>
  <c r="AW328" i="1" s="1"/>
  <c r="BC342" i="1"/>
  <c r="Y343" i="1"/>
  <c r="U329" i="1" l="1"/>
  <c r="AM340" i="1"/>
  <c r="AK327" i="1"/>
  <c r="AJ328" i="1"/>
  <c r="Q341" i="1"/>
  <c r="AE327" i="1"/>
  <c r="AD328" i="1"/>
  <c r="AF328" i="1"/>
  <c r="K328" i="1"/>
  <c r="J328" i="1"/>
  <c r="G329" i="1" s="1"/>
  <c r="AI327" i="1"/>
  <c r="AH328" i="1"/>
  <c r="AV329" i="1"/>
  <c r="W329" i="1"/>
  <c r="X329" i="1"/>
  <c r="AU328" i="1"/>
  <c r="AT329" i="1"/>
  <c r="AY328" i="1"/>
  <c r="AX329" i="1"/>
  <c r="BA328" i="1"/>
  <c r="AZ329" i="1"/>
  <c r="AB343" i="1"/>
  <c r="AA343" i="1"/>
  <c r="Y344" i="1" s="1"/>
  <c r="BD343" i="1"/>
  <c r="BF343" i="1"/>
  <c r="BH343" i="1"/>
  <c r="BB343" i="1"/>
  <c r="AD329" i="1" l="1"/>
  <c r="AE329" i="1" s="1"/>
  <c r="AE328" i="1"/>
  <c r="S341" i="1"/>
  <c r="T341" i="1"/>
  <c r="AP341" i="1"/>
  <c r="AN341" i="1"/>
  <c r="Q342" i="1"/>
  <c r="AR341" i="1"/>
  <c r="AH329" i="1"/>
  <c r="AI329" i="1" s="1"/>
  <c r="AI328" i="1"/>
  <c r="AJ329" i="1"/>
  <c r="AK329" i="1" s="1"/>
  <c r="AK328" i="1"/>
  <c r="J329" i="1"/>
  <c r="K329" i="1"/>
  <c r="G330" i="1"/>
  <c r="K330" i="1" s="1"/>
  <c r="AL341" i="1"/>
  <c r="AG328" i="1"/>
  <c r="AF329" i="1"/>
  <c r="AG329" i="1" s="1"/>
  <c r="AY329" i="1"/>
  <c r="BA329" i="1"/>
  <c r="U330" i="1"/>
  <c r="AX330" i="1" s="1"/>
  <c r="AW329" i="1"/>
  <c r="AU329" i="1"/>
  <c r="BE343" i="1"/>
  <c r="BD344" i="1"/>
  <c r="AA344" i="1"/>
  <c r="AB344" i="1"/>
  <c r="BC343" i="1"/>
  <c r="BB344" i="1"/>
  <c r="BH344" i="1"/>
  <c r="BI343" i="1"/>
  <c r="BF344" i="1"/>
  <c r="BG343" i="1"/>
  <c r="AM341" i="1" l="1"/>
  <c r="AL342" i="1"/>
  <c r="AS341" i="1"/>
  <c r="AR342" i="1"/>
  <c r="T342" i="1"/>
  <c r="S342" i="1"/>
  <c r="Q343" i="1" s="1"/>
  <c r="AD330" i="1"/>
  <c r="AE330" i="1" s="1"/>
  <c r="AO341" i="1"/>
  <c r="AN342" i="1"/>
  <c r="J330" i="1"/>
  <c r="G331" i="1" s="1"/>
  <c r="AQ341" i="1"/>
  <c r="AP342" i="1"/>
  <c r="AH330" i="1"/>
  <c r="AI330" i="1" s="1"/>
  <c r="AF330" i="1"/>
  <c r="AG330" i="1" s="1"/>
  <c r="AJ330" i="1"/>
  <c r="AJ331" i="1" s="1"/>
  <c r="AK331" i="1" s="1"/>
  <c r="AZ330" i="1"/>
  <c r="BA330" i="1" s="1"/>
  <c r="AV330" i="1"/>
  <c r="K331" i="1"/>
  <c r="J331" i="1"/>
  <c r="G332" i="1" s="1"/>
  <c r="AW330" i="1"/>
  <c r="AY330" i="1"/>
  <c r="W330" i="1"/>
  <c r="X330" i="1"/>
  <c r="AT330" i="1"/>
  <c r="Y345" i="1"/>
  <c r="AB345" i="1" s="1"/>
  <c r="BE344" i="1"/>
  <c r="BG344" i="1"/>
  <c r="BI344" i="1"/>
  <c r="BC344" i="1"/>
  <c r="AH331" i="1" l="1"/>
  <c r="AI331" i="1" s="1"/>
  <c r="S343" i="1"/>
  <c r="T343" i="1"/>
  <c r="AK330" i="1"/>
  <c r="AQ342" i="1"/>
  <c r="AP343" i="1"/>
  <c r="AQ343" i="1" s="1"/>
  <c r="AS342" i="1"/>
  <c r="AR343" i="1"/>
  <c r="AS343" i="1" s="1"/>
  <c r="AJ332" i="1"/>
  <c r="AD331" i="1"/>
  <c r="AE331" i="1" s="1"/>
  <c r="AF331" i="1"/>
  <c r="AG331" i="1" s="1"/>
  <c r="AM342" i="1"/>
  <c r="AL343" i="1"/>
  <c r="AM343" i="1" s="1"/>
  <c r="AN343" i="1"/>
  <c r="AO343" i="1" s="1"/>
  <c r="AO342" i="1"/>
  <c r="AD332" i="1"/>
  <c r="AE332" i="1" s="1"/>
  <c r="K332" i="1"/>
  <c r="AH332" i="1"/>
  <c r="J332" i="1"/>
  <c r="AF332" i="1"/>
  <c r="AG332" i="1" s="1"/>
  <c r="BB345" i="1"/>
  <c r="BC345" i="1" s="1"/>
  <c r="BD345" i="1"/>
  <c r="BE345" i="1" s="1"/>
  <c r="AA345" i="1"/>
  <c r="Y346" i="1" s="1"/>
  <c r="AU330" i="1"/>
  <c r="BF345" i="1"/>
  <c r="BH345" i="1"/>
  <c r="U331" i="1"/>
  <c r="G333" i="1"/>
  <c r="AJ333" i="1" s="1"/>
  <c r="AK332" i="1"/>
  <c r="AI332" i="1"/>
  <c r="BH346" i="1" l="1"/>
  <c r="Q344" i="1"/>
  <c r="AH333" i="1"/>
  <c r="BI345" i="1"/>
  <c r="AF333" i="1"/>
  <c r="AB346" i="1"/>
  <c r="AA346" i="1"/>
  <c r="Y347" i="1" s="1"/>
  <c r="BH347" i="1" s="1"/>
  <c r="BD346" i="1"/>
  <c r="BE346" i="1" s="1"/>
  <c r="BB346" i="1"/>
  <c r="BF346" i="1"/>
  <c r="X331" i="1"/>
  <c r="W331" i="1"/>
  <c r="AZ331" i="1"/>
  <c r="AV331" i="1"/>
  <c r="AX331" i="1"/>
  <c r="AT331" i="1"/>
  <c r="BG345" i="1"/>
  <c r="AD333" i="1"/>
  <c r="AE333" i="1" s="1"/>
  <c r="K333" i="1"/>
  <c r="J333" i="1"/>
  <c r="AK333" i="1"/>
  <c r="BI346" i="1"/>
  <c r="AG333" i="1"/>
  <c r="AI333" i="1"/>
  <c r="BF347" i="1" l="1"/>
  <c r="AL344" i="1"/>
  <c r="S344" i="1"/>
  <c r="T344" i="1"/>
  <c r="Q345" i="1"/>
  <c r="AN344" i="1"/>
  <c r="AP344" i="1"/>
  <c r="AB347" i="1"/>
  <c r="Y348" i="1" s="1"/>
  <c r="BD348" i="1" s="1"/>
  <c r="BB347" i="1"/>
  <c r="AR344" i="1"/>
  <c r="BD347" i="1"/>
  <c r="AA347" i="1"/>
  <c r="G334" i="1"/>
  <c r="AD334" i="1" s="1"/>
  <c r="AE334" i="1" s="1"/>
  <c r="BG346" i="1"/>
  <c r="BC346" i="1"/>
  <c r="U332" i="1"/>
  <c r="AX332" i="1" s="1"/>
  <c r="AU331" i="1"/>
  <c r="AY331" i="1"/>
  <c r="AW331" i="1"/>
  <c r="BA331" i="1"/>
  <c r="BC347" i="1"/>
  <c r="BE347" i="1"/>
  <c r="AJ334" i="1"/>
  <c r="BI347" i="1"/>
  <c r="BG347" i="1"/>
  <c r="AF334" i="1" l="1"/>
  <c r="AQ344" i="1"/>
  <c r="AP345" i="1"/>
  <c r="AO344" i="1"/>
  <c r="AN345" i="1"/>
  <c r="AV332" i="1"/>
  <c r="AW332" i="1" s="1"/>
  <c r="S345" i="1"/>
  <c r="T345" i="1"/>
  <c r="K334" i="1"/>
  <c r="J334" i="1"/>
  <c r="X332" i="1"/>
  <c r="AS344" i="1"/>
  <c r="AR345" i="1"/>
  <c r="AM344" i="1"/>
  <c r="AL345" i="1"/>
  <c r="AH334" i="1"/>
  <c r="AI334" i="1" s="1"/>
  <c r="AZ332" i="1"/>
  <c r="BA332" i="1" s="1"/>
  <c r="W332" i="1"/>
  <c r="AT332" i="1"/>
  <c r="AY332" i="1"/>
  <c r="BB348" i="1"/>
  <c r="BF348" i="1"/>
  <c r="BG348" i="1" s="1"/>
  <c r="AA348" i="1"/>
  <c r="AU332" i="1"/>
  <c r="AB348" i="1"/>
  <c r="BH348" i="1"/>
  <c r="BI348" i="1" s="1"/>
  <c r="U333" i="1"/>
  <c r="BE348" i="1"/>
  <c r="AG334" i="1"/>
  <c r="BC348" i="1"/>
  <c r="AK334" i="1"/>
  <c r="AM345" i="1" l="1"/>
  <c r="Q346" i="1"/>
  <c r="AS345" i="1"/>
  <c r="AR346" i="1"/>
  <c r="AS346" i="1" s="1"/>
  <c r="AN346" i="1"/>
  <c r="AO346" i="1" s="1"/>
  <c r="AO345" i="1"/>
  <c r="AQ345" i="1"/>
  <c r="G335" i="1"/>
  <c r="Y349" i="1"/>
  <c r="AA349" i="1" s="1"/>
  <c r="W333" i="1"/>
  <c r="X333" i="1"/>
  <c r="U334" i="1" s="1"/>
  <c r="AT333" i="1"/>
  <c r="BB349" i="1"/>
  <c r="BC349" i="1" s="1"/>
  <c r="AV333" i="1"/>
  <c r="BD349" i="1"/>
  <c r="BE349" i="1" s="1"/>
  <c r="AZ333" i="1"/>
  <c r="AX333" i="1"/>
  <c r="S346" i="1" l="1"/>
  <c r="T346" i="1"/>
  <c r="Q347" i="1"/>
  <c r="BF349" i="1"/>
  <c r="BG349" i="1" s="1"/>
  <c r="K335" i="1"/>
  <c r="AJ335" i="1"/>
  <c r="J335" i="1"/>
  <c r="G336" i="1" s="1"/>
  <c r="AD335" i="1"/>
  <c r="AF335" i="1"/>
  <c r="AL346" i="1"/>
  <c r="AN347" i="1"/>
  <c r="AO347" i="1" s="1"/>
  <c r="BH349" i="1"/>
  <c r="BI349" i="1" s="1"/>
  <c r="AP346" i="1"/>
  <c r="AB349" i="1"/>
  <c r="Y350" i="1" s="1"/>
  <c r="AB350" i="1" s="1"/>
  <c r="AH335" i="1"/>
  <c r="AW333" i="1"/>
  <c r="AV334" i="1"/>
  <c r="AX334" i="1"/>
  <c r="AY333" i="1"/>
  <c r="AU333" i="1"/>
  <c r="AT334" i="1"/>
  <c r="BA333" i="1"/>
  <c r="AZ334" i="1"/>
  <c r="X334" i="1"/>
  <c r="W334" i="1"/>
  <c r="BB350" i="1" l="1"/>
  <c r="U335" i="1"/>
  <c r="BF350" i="1"/>
  <c r="BG350" i="1" s="1"/>
  <c r="AE335" i="1"/>
  <c r="AD336" i="1"/>
  <c r="AE336" i="1" s="1"/>
  <c r="K336" i="1"/>
  <c r="J336" i="1"/>
  <c r="G337" i="1" s="1"/>
  <c r="AJ336" i="1"/>
  <c r="AK336" i="1" s="1"/>
  <c r="AK335" i="1"/>
  <c r="AQ346" i="1"/>
  <c r="AP347" i="1"/>
  <c r="AQ347" i="1" s="1"/>
  <c r="AI335" i="1"/>
  <c r="AH336" i="1"/>
  <c r="AI336" i="1" s="1"/>
  <c r="BD350" i="1"/>
  <c r="BE350" i="1" s="1"/>
  <c r="AA350" i="1"/>
  <c r="Y351" i="1" s="1"/>
  <c r="AA351" i="1" s="1"/>
  <c r="BH350" i="1"/>
  <c r="BI350" i="1" s="1"/>
  <c r="T347" i="1"/>
  <c r="S347" i="1"/>
  <c r="AR347" i="1"/>
  <c r="AS347" i="1" s="1"/>
  <c r="AM346" i="1"/>
  <c r="AL347" i="1"/>
  <c r="AM347" i="1" s="1"/>
  <c r="AF336" i="1"/>
  <c r="AG336" i="1" s="1"/>
  <c r="AG335" i="1"/>
  <c r="BA334" i="1"/>
  <c r="AZ335" i="1"/>
  <c r="BA335" i="1" s="1"/>
  <c r="AT335" i="1"/>
  <c r="AU334" i="1"/>
  <c r="AY334" i="1"/>
  <c r="AX335" i="1"/>
  <c r="W335" i="1"/>
  <c r="X335" i="1"/>
  <c r="AV335" i="1"/>
  <c r="AW334" i="1"/>
  <c r="BC350" i="1"/>
  <c r="AJ337" i="1" l="1"/>
  <c r="AK337" i="1" s="1"/>
  <c r="K337" i="1"/>
  <c r="AH337" i="1"/>
  <c r="AI337" i="1" s="1"/>
  <c r="AD337" i="1"/>
  <c r="AE337" i="1" s="1"/>
  <c r="J337" i="1"/>
  <c r="G338" i="1" s="1"/>
  <c r="U336" i="1"/>
  <c r="AT336" i="1" s="1"/>
  <c r="AF337" i="1"/>
  <c r="AG337" i="1" s="1"/>
  <c r="Q348" i="1"/>
  <c r="BH351" i="1"/>
  <c r="AW335" i="1"/>
  <c r="AU335" i="1"/>
  <c r="AY335" i="1"/>
  <c r="AB351" i="1"/>
  <c r="Y352" i="1" s="1"/>
  <c r="BH352" i="1" s="1"/>
  <c r="BB351" i="1"/>
  <c r="BC351" i="1" s="1"/>
  <c r="BF351" i="1"/>
  <c r="BG351" i="1" s="1"/>
  <c r="BD351" i="1"/>
  <c r="BE351" i="1" s="1"/>
  <c r="BI351" i="1"/>
  <c r="AX336" i="1" l="1"/>
  <c r="AY336" i="1" s="1"/>
  <c r="AV336" i="1"/>
  <c r="AJ338" i="1"/>
  <c r="AK338" i="1" s="1"/>
  <c r="K338" i="1"/>
  <c r="J338" i="1"/>
  <c r="G339" i="1" s="1"/>
  <c r="AH338" i="1"/>
  <c r="AI338" i="1" s="1"/>
  <c r="AD338" i="1"/>
  <c r="AE338" i="1" s="1"/>
  <c r="AL348" i="1"/>
  <c r="AM348" i="1" s="1"/>
  <c r="AP348" i="1"/>
  <c r="AQ348" i="1" s="1"/>
  <c r="AN348" i="1"/>
  <c r="AO348" i="1" s="1"/>
  <c r="T348" i="1"/>
  <c r="S348" i="1"/>
  <c r="AR348" i="1"/>
  <c r="AS348" i="1" s="1"/>
  <c r="X336" i="1"/>
  <c r="W336" i="1"/>
  <c r="U337" i="1" s="1"/>
  <c r="AV337" i="1" s="1"/>
  <c r="AZ336" i="1"/>
  <c r="AF338" i="1"/>
  <c r="AG338" i="1" s="1"/>
  <c r="AU336" i="1"/>
  <c r="AW336" i="1"/>
  <c r="BI352" i="1"/>
  <c r="AB352" i="1"/>
  <c r="AA352" i="1"/>
  <c r="BF352" i="1"/>
  <c r="BD352" i="1"/>
  <c r="BB352" i="1"/>
  <c r="AD339" i="1" l="1"/>
  <c r="AZ337" i="1"/>
  <c r="Q349" i="1"/>
  <c r="BA336" i="1"/>
  <c r="W337" i="1"/>
  <c r="AF339" i="1"/>
  <c r="AG339" i="1" s="1"/>
  <c r="X337" i="1"/>
  <c r="U338" i="1" s="1"/>
  <c r="AV338" i="1" s="1"/>
  <c r="AW338" i="1" s="1"/>
  <c r="K339" i="1"/>
  <c r="AX337" i="1"/>
  <c r="AY337" i="1" s="1"/>
  <c r="J339" i="1"/>
  <c r="AJ339" i="1"/>
  <c r="AK339" i="1" s="1"/>
  <c r="AP349" i="1"/>
  <c r="AQ349" i="1" s="1"/>
  <c r="AT337" i="1"/>
  <c r="AU337" i="1" s="1"/>
  <c r="AN349" i="1"/>
  <c r="AO349" i="1" s="1"/>
  <c r="AH339" i="1"/>
  <c r="AW337" i="1"/>
  <c r="BA337" i="1"/>
  <c r="Y353" i="1"/>
  <c r="BD353" i="1" s="1"/>
  <c r="BC352" i="1"/>
  <c r="BE352" i="1"/>
  <c r="BG352" i="1"/>
  <c r="AI339" i="1"/>
  <c r="AE339" i="1"/>
  <c r="AZ338" i="1" l="1"/>
  <c r="BA338" i="1" s="1"/>
  <c r="AX338" i="1"/>
  <c r="AY338" i="1" s="1"/>
  <c r="AR349" i="1"/>
  <c r="AS349" i="1" s="1"/>
  <c r="T349" i="1"/>
  <c r="S349" i="1"/>
  <c r="Q350" i="1" s="1"/>
  <c r="AN350" i="1" s="1"/>
  <c r="AO350" i="1" s="1"/>
  <c r="AL349" i="1"/>
  <c r="AM349" i="1" s="1"/>
  <c r="W338" i="1"/>
  <c r="U339" i="1" s="1"/>
  <c r="X338" i="1"/>
  <c r="G340" i="1"/>
  <c r="AH340" i="1" s="1"/>
  <c r="AT338" i="1"/>
  <c r="AU338" i="1" s="1"/>
  <c r="BH353" i="1"/>
  <c r="AA353" i="1"/>
  <c r="AB353" i="1"/>
  <c r="BB353" i="1"/>
  <c r="BC353" i="1" s="1"/>
  <c r="BF353" i="1"/>
  <c r="BG353" i="1" s="1"/>
  <c r="AD340" i="1"/>
  <c r="AE340" i="1" s="1"/>
  <c r="AF340" i="1"/>
  <c r="AG340" i="1" s="1"/>
  <c r="J340" i="1"/>
  <c r="AJ340" i="1"/>
  <c r="AK340" i="1" s="1"/>
  <c r="AI340" i="1"/>
  <c r="BI353" i="1"/>
  <c r="BE353" i="1"/>
  <c r="S350" i="1" l="1"/>
  <c r="AL350" i="1"/>
  <c r="AM350" i="1" s="1"/>
  <c r="T350" i="1"/>
  <c r="AX339" i="1"/>
  <c r="AY339" i="1" s="1"/>
  <c r="AV339" i="1"/>
  <c r="AW339" i="1" s="1"/>
  <c r="X339" i="1"/>
  <c r="AZ339" i="1"/>
  <c r="BA339" i="1" s="1"/>
  <c r="W339" i="1"/>
  <c r="U340" i="1" s="1"/>
  <c r="AP350" i="1"/>
  <c r="K340" i="1"/>
  <c r="G341" i="1" s="1"/>
  <c r="AR350" i="1"/>
  <c r="AT339" i="1"/>
  <c r="AU339" i="1" s="1"/>
  <c r="Y354" i="1"/>
  <c r="Q351" i="1" l="1"/>
  <c r="AP351" i="1" s="1"/>
  <c r="K341" i="1"/>
  <c r="AF341" i="1"/>
  <c r="AG341" i="1" s="1"/>
  <c r="AX340" i="1"/>
  <c r="AY340" i="1" s="1"/>
  <c r="AZ340" i="1"/>
  <c r="W340" i="1"/>
  <c r="X340" i="1"/>
  <c r="U341" i="1" s="1"/>
  <c r="AV340" i="1"/>
  <c r="AW340" i="1" s="1"/>
  <c r="AQ350" i="1"/>
  <c r="AR351" i="1"/>
  <c r="AS351" i="1" s="1"/>
  <c r="AS350" i="1"/>
  <c r="AT340" i="1"/>
  <c r="AU340" i="1" s="1"/>
  <c r="AH341" i="1"/>
  <c r="AI341" i="1" s="1"/>
  <c r="AA354" i="1"/>
  <c r="BD354" i="1"/>
  <c r="BH354" i="1"/>
  <c r="AB354" i="1"/>
  <c r="BB354" i="1"/>
  <c r="BF354" i="1"/>
  <c r="J341" i="1"/>
  <c r="G342" i="1" s="1"/>
  <c r="AH342" i="1" s="1"/>
  <c r="AI342" i="1" s="1"/>
  <c r="AJ341" i="1"/>
  <c r="AK341" i="1" s="1"/>
  <c r="AD341" i="1"/>
  <c r="AE341" i="1" s="1"/>
  <c r="BA340" i="1"/>
  <c r="X341" i="1" l="1"/>
  <c r="AX341" i="1"/>
  <c r="AZ341" i="1"/>
  <c r="AQ351" i="1"/>
  <c r="AN351" i="1"/>
  <c r="S351" i="1"/>
  <c r="AL351" i="1"/>
  <c r="T351" i="1"/>
  <c r="BG354" i="1"/>
  <c r="BC354" i="1"/>
  <c r="BI354" i="1"/>
  <c r="AJ342" i="1"/>
  <c r="AK342" i="1" s="1"/>
  <c r="AF342" i="1"/>
  <c r="AV341" i="1"/>
  <c r="J342" i="1"/>
  <c r="BE354" i="1"/>
  <c r="AD342" i="1"/>
  <c r="AE342" i="1" s="1"/>
  <c r="K342" i="1"/>
  <c r="Y355" i="1"/>
  <c r="BH355" i="1" s="1"/>
  <c r="AT341" i="1"/>
  <c r="AU341" i="1" s="1"/>
  <c r="W341" i="1"/>
  <c r="U342" i="1"/>
  <c r="W342" i="1" s="1"/>
  <c r="AG342" i="1"/>
  <c r="BA341" i="1"/>
  <c r="AY341" i="1"/>
  <c r="AW341" i="1"/>
  <c r="AO351" i="1" l="1"/>
  <c r="Q352" i="1"/>
  <c r="AM351" i="1"/>
  <c r="AL352" i="1"/>
  <c r="BI355" i="1"/>
  <c r="AA355" i="1"/>
  <c r="Y356" i="1" s="1"/>
  <c r="AB355" i="1"/>
  <c r="BD355" i="1"/>
  <c r="BB355" i="1"/>
  <c r="AZ342" i="1"/>
  <c r="BA342" i="1" s="1"/>
  <c r="AT342" i="1"/>
  <c r="AU342" i="1" s="1"/>
  <c r="G343" i="1"/>
  <c r="BF355" i="1"/>
  <c r="X342" i="1"/>
  <c r="U343" i="1" s="1"/>
  <c r="AX343" i="1" s="1"/>
  <c r="AV342" i="1"/>
  <c r="AW342" i="1" s="1"/>
  <c r="AX342" i="1"/>
  <c r="AY342" i="1" s="1"/>
  <c r="AM352" i="1" l="1"/>
  <c r="T352" i="1"/>
  <c r="S352" i="1"/>
  <c r="Q353" i="1"/>
  <c r="AP352" i="1"/>
  <c r="AR352" i="1"/>
  <c r="AN352" i="1"/>
  <c r="BC355" i="1"/>
  <c r="BB356" i="1"/>
  <c r="BD356" i="1"/>
  <c r="BE355" i="1"/>
  <c r="AB356" i="1"/>
  <c r="AA356" i="1"/>
  <c r="Y357" i="1"/>
  <c r="BG355" i="1"/>
  <c r="BF356" i="1"/>
  <c r="AH343" i="1"/>
  <c r="K343" i="1"/>
  <c r="AF343" i="1"/>
  <c r="J343" i="1"/>
  <c r="G344" i="1" s="1"/>
  <c r="AJ343" i="1"/>
  <c r="AD343" i="1"/>
  <c r="BH356" i="1"/>
  <c r="AV343" i="1"/>
  <c r="AZ343" i="1"/>
  <c r="AY343" i="1"/>
  <c r="AW343" i="1"/>
  <c r="BA343" i="1"/>
  <c r="AT343" i="1"/>
  <c r="W343" i="1"/>
  <c r="X343" i="1"/>
  <c r="AO352" i="1" l="1"/>
  <c r="AN353" i="1"/>
  <c r="AS352" i="1"/>
  <c r="AR353" i="1"/>
  <c r="AQ352" i="1"/>
  <c r="AP353" i="1"/>
  <c r="T353" i="1"/>
  <c r="Q354" i="1" s="1"/>
  <c r="S353" i="1"/>
  <c r="AL353" i="1"/>
  <c r="BH357" i="1"/>
  <c r="BI356" i="1"/>
  <c r="AB357" i="1"/>
  <c r="AA357" i="1"/>
  <c r="Y358" i="1" s="1"/>
  <c r="AK343" i="1"/>
  <c r="AJ344" i="1"/>
  <c r="AK344" i="1" s="1"/>
  <c r="K344" i="1"/>
  <c r="G345" i="1" s="1"/>
  <c r="J344" i="1"/>
  <c r="AF344" i="1"/>
  <c r="AG344" i="1" s="1"/>
  <c r="AG343" i="1"/>
  <c r="BE356" i="1"/>
  <c r="BD357" i="1"/>
  <c r="AI343" i="1"/>
  <c r="AH344" i="1"/>
  <c r="AI344" i="1" s="1"/>
  <c r="BC356" i="1"/>
  <c r="BB357" i="1"/>
  <c r="AD344" i="1"/>
  <c r="AE344" i="1" s="1"/>
  <c r="AE343" i="1"/>
  <c r="BG356" i="1"/>
  <c r="BF357" i="1"/>
  <c r="U344" i="1"/>
  <c r="X344" i="1" s="1"/>
  <c r="AU343" i="1"/>
  <c r="T354" i="1" l="1"/>
  <c r="S354" i="1"/>
  <c r="Q355" i="1"/>
  <c r="AQ353" i="1"/>
  <c r="AP354" i="1"/>
  <c r="AS353" i="1"/>
  <c r="AR354" i="1"/>
  <c r="AO353" i="1"/>
  <c r="AN354" i="1"/>
  <c r="AM353" i="1"/>
  <c r="AL354" i="1"/>
  <c r="AZ344" i="1"/>
  <c r="AF345" i="1"/>
  <c r="J345" i="1"/>
  <c r="AD345" i="1"/>
  <c r="AE345" i="1" s="1"/>
  <c r="AJ345" i="1"/>
  <c r="K345" i="1"/>
  <c r="BG357" i="1"/>
  <c r="BF358" i="1"/>
  <c r="BE357" i="1"/>
  <c r="BD358" i="1"/>
  <c r="AB358" i="1"/>
  <c r="AA358" i="1"/>
  <c r="AH345" i="1"/>
  <c r="BC357" i="1"/>
  <c r="BB358" i="1"/>
  <c r="BH358" i="1"/>
  <c r="BI357" i="1"/>
  <c r="AV344" i="1"/>
  <c r="AW344" i="1" s="1"/>
  <c r="AT344" i="1"/>
  <c r="AU344" i="1" s="1"/>
  <c r="AX344" i="1"/>
  <c r="W344" i="1"/>
  <c r="U345" i="1" s="1"/>
  <c r="AG345" i="1"/>
  <c r="BA344" i="1"/>
  <c r="AI345" i="1"/>
  <c r="AY344" i="1"/>
  <c r="AR355" i="1" l="1"/>
  <c r="AS354" i="1"/>
  <c r="AQ354" i="1"/>
  <c r="AP355" i="1"/>
  <c r="AM354" i="1"/>
  <c r="AL355" i="1"/>
  <c r="S355" i="1"/>
  <c r="Q356" i="1" s="1"/>
  <c r="T355" i="1"/>
  <c r="Y359" i="1"/>
  <c r="G346" i="1"/>
  <c r="AN355" i="1"/>
  <c r="AO354" i="1"/>
  <c r="AJ346" i="1"/>
  <c r="K346" i="1"/>
  <c r="AK345" i="1"/>
  <c r="AB359" i="1"/>
  <c r="AA359" i="1"/>
  <c r="Y360" i="1" s="1"/>
  <c r="BG358" i="1"/>
  <c r="BF359" i="1"/>
  <c r="BI358" i="1"/>
  <c r="BH359" i="1"/>
  <c r="AD346" i="1"/>
  <c r="AE346" i="1" s="1"/>
  <c r="BB359" i="1"/>
  <c r="BC358" i="1"/>
  <c r="BE358" i="1"/>
  <c r="BD359" i="1"/>
  <c r="AX345" i="1"/>
  <c r="X345" i="1"/>
  <c r="W345" i="1"/>
  <c r="U346" i="1" s="1"/>
  <c r="AX346" i="1" s="1"/>
  <c r="AZ345" i="1"/>
  <c r="BA345" i="1" s="1"/>
  <c r="AV345" i="1"/>
  <c r="AW345" i="1" s="1"/>
  <c r="AT345" i="1"/>
  <c r="AU345" i="1" s="1"/>
  <c r="AY345" i="1"/>
  <c r="AK346" i="1"/>
  <c r="S356" i="1" l="1"/>
  <c r="T356" i="1"/>
  <c r="Q357" i="1" s="1"/>
  <c r="AM355" i="1"/>
  <c r="AL356" i="1"/>
  <c r="AO355" i="1"/>
  <c r="AN356" i="1"/>
  <c r="AQ355" i="1"/>
  <c r="AP356" i="1"/>
  <c r="J346" i="1"/>
  <c r="G347" i="1" s="1"/>
  <c r="AD347" i="1" s="1"/>
  <c r="AF346" i="1"/>
  <c r="AG346" i="1" s="1"/>
  <c r="AH346" i="1"/>
  <c r="AI346" i="1" s="1"/>
  <c r="AS355" i="1"/>
  <c r="AR356" i="1"/>
  <c r="BD360" i="1"/>
  <c r="BE359" i="1"/>
  <c r="AA360" i="1"/>
  <c r="AB360" i="1"/>
  <c r="BC359" i="1"/>
  <c r="BB360" i="1"/>
  <c r="BH360" i="1"/>
  <c r="BI359" i="1"/>
  <c r="BF360" i="1"/>
  <c r="BG359" i="1"/>
  <c r="AZ346" i="1"/>
  <c r="BA346" i="1" s="1"/>
  <c r="AH347" i="1"/>
  <c r="AI347" i="1" s="1"/>
  <c r="AF347" i="1"/>
  <c r="AG347" i="1" s="1"/>
  <c r="AY346" i="1"/>
  <c r="J347" i="1"/>
  <c r="K347" i="1"/>
  <c r="X346" i="1"/>
  <c r="W346" i="1"/>
  <c r="AE347" i="1"/>
  <c r="AT346" i="1"/>
  <c r="AV346" i="1"/>
  <c r="AJ347" i="1"/>
  <c r="AQ356" i="1" l="1"/>
  <c r="AP357" i="1"/>
  <c r="AO356" i="1"/>
  <c r="AN357" i="1"/>
  <c r="AS356" i="1"/>
  <c r="AR357" i="1"/>
  <c r="AM356" i="1"/>
  <c r="AL357" i="1"/>
  <c r="S357" i="1"/>
  <c r="Q358" i="1" s="1"/>
  <c r="T357" i="1"/>
  <c r="BC360" i="1"/>
  <c r="Y361" i="1"/>
  <c r="BH361" i="1" s="1"/>
  <c r="BI360" i="1"/>
  <c r="U347" i="1"/>
  <c r="X347" i="1" s="1"/>
  <c r="BF361" i="1"/>
  <c r="BG360" i="1"/>
  <c r="BE360" i="1"/>
  <c r="AK347" i="1"/>
  <c r="AW346" i="1"/>
  <c r="G348" i="1"/>
  <c r="AJ348" i="1" s="1"/>
  <c r="AU346" i="1"/>
  <c r="AM357" i="1" l="1"/>
  <c r="AL358" i="1"/>
  <c r="AS357" i="1"/>
  <c r="AR358" i="1"/>
  <c r="AO357" i="1"/>
  <c r="AN358" i="1"/>
  <c r="AO358" i="1" s="1"/>
  <c r="AQ357" i="1"/>
  <c r="AP358" i="1"/>
  <c r="S358" i="1"/>
  <c r="T358" i="1"/>
  <c r="BG361" i="1"/>
  <c r="BI361" i="1"/>
  <c r="AV347" i="1"/>
  <c r="AW347" i="1" s="1"/>
  <c r="AB361" i="1"/>
  <c r="AA361" i="1"/>
  <c r="Y362" i="1" s="1"/>
  <c r="W347" i="1"/>
  <c r="U348" i="1" s="1"/>
  <c r="AZ348" i="1" s="1"/>
  <c r="BD361" i="1"/>
  <c r="BB361" i="1"/>
  <c r="AZ347" i="1"/>
  <c r="BA347" i="1" s="1"/>
  <c r="AX347" i="1"/>
  <c r="AY347" i="1" s="1"/>
  <c r="AT347" i="1"/>
  <c r="AU347" i="1" s="1"/>
  <c r="AK348" i="1"/>
  <c r="K348" i="1"/>
  <c r="J348" i="1"/>
  <c r="AF348" i="1"/>
  <c r="AD348" i="1"/>
  <c r="AH348" i="1"/>
  <c r="AQ358" i="1" l="1"/>
  <c r="AS358" i="1"/>
  <c r="Q359" i="1"/>
  <c r="AM358" i="1"/>
  <c r="AL359" i="1"/>
  <c r="AM359" i="1" s="1"/>
  <c r="G349" i="1"/>
  <c r="AH349" i="1" s="1"/>
  <c r="AA362" i="1"/>
  <c r="AB362" i="1"/>
  <c r="Y363" i="1"/>
  <c r="BH362" i="1"/>
  <c r="BB362" i="1"/>
  <c r="BC361" i="1"/>
  <c r="BF362" i="1"/>
  <c r="BG362" i="1" s="1"/>
  <c r="BE361" i="1"/>
  <c r="BD362" i="1"/>
  <c r="BA348" i="1"/>
  <c r="AX348" i="1"/>
  <c r="W348" i="1"/>
  <c r="X348" i="1"/>
  <c r="AI348" i="1"/>
  <c r="AT348" i="1"/>
  <c r="AE348" i="1"/>
  <c r="AF349" i="1"/>
  <c r="AG348" i="1"/>
  <c r="AV348" i="1"/>
  <c r="AD349" i="1" l="1"/>
  <c r="AN359" i="1"/>
  <c r="S359" i="1"/>
  <c r="T359" i="1"/>
  <c r="Q360" i="1"/>
  <c r="K349" i="1"/>
  <c r="AR359" i="1"/>
  <c r="J349" i="1"/>
  <c r="G350" i="1" s="1"/>
  <c r="K350" i="1" s="1"/>
  <c r="AP359" i="1"/>
  <c r="AJ349" i="1"/>
  <c r="BC362" i="1"/>
  <c r="BB363" i="1"/>
  <c r="BE362" i="1"/>
  <c r="BD363" i="1"/>
  <c r="BE363" i="1" s="1"/>
  <c r="BI362" i="1"/>
  <c r="BH363" i="1"/>
  <c r="BF363" i="1"/>
  <c r="AA363" i="1"/>
  <c r="AB363" i="1"/>
  <c r="Y364" i="1"/>
  <c r="U349" i="1"/>
  <c r="AZ349" i="1" s="1"/>
  <c r="BA349" i="1" s="1"/>
  <c r="AE349" i="1"/>
  <c r="AW348" i="1"/>
  <c r="AU348" i="1"/>
  <c r="AY348" i="1"/>
  <c r="AI349" i="1"/>
  <c r="AG349" i="1"/>
  <c r="AK349" i="1"/>
  <c r="X349" i="1"/>
  <c r="AS359" i="1" l="1"/>
  <c r="AR360" i="1"/>
  <c r="AL360" i="1"/>
  <c r="S360" i="1"/>
  <c r="T360" i="1"/>
  <c r="Q361" i="1"/>
  <c r="AO359" i="1"/>
  <c r="AN360" i="1"/>
  <c r="AQ359" i="1"/>
  <c r="AP360" i="1"/>
  <c r="BI363" i="1"/>
  <c r="BH364" i="1"/>
  <c r="AH350" i="1"/>
  <c r="AJ350" i="1"/>
  <c r="AK350" i="1" s="1"/>
  <c r="BD364" i="1"/>
  <c r="AA364" i="1"/>
  <c r="AB364" i="1"/>
  <c r="J350" i="1"/>
  <c r="G351" i="1" s="1"/>
  <c r="AX349" i="1"/>
  <c r="AV349" i="1"/>
  <c r="AT349" i="1"/>
  <c r="AU349" i="1" s="1"/>
  <c r="AD350" i="1"/>
  <c r="AE350" i="1" s="1"/>
  <c r="BC363" i="1"/>
  <c r="BB364" i="1"/>
  <c r="W349" i="1"/>
  <c r="U350" i="1" s="1"/>
  <c r="AX350" i="1" s="1"/>
  <c r="AF350" i="1"/>
  <c r="BG363" i="1"/>
  <c r="BF364" i="1"/>
  <c r="AG350" i="1"/>
  <c r="AY349" i="1"/>
  <c r="AW349" i="1"/>
  <c r="AI350" i="1"/>
  <c r="AN361" i="1" l="1"/>
  <c r="AO360" i="1"/>
  <c r="T361" i="1"/>
  <c r="S361" i="1"/>
  <c r="Q362" i="1" s="1"/>
  <c r="AM360" i="1"/>
  <c r="AL361" i="1"/>
  <c r="AF351" i="1"/>
  <c r="AG351" i="1" s="1"/>
  <c r="AQ360" i="1"/>
  <c r="AP361" i="1"/>
  <c r="AS360" i="1"/>
  <c r="AR361" i="1"/>
  <c r="Y365" i="1"/>
  <c r="BD365" i="1" s="1"/>
  <c r="BE365" i="1" s="1"/>
  <c r="AB365" i="1"/>
  <c r="BB365" i="1"/>
  <c r="BC364" i="1"/>
  <c r="BE364" i="1"/>
  <c r="BG364" i="1"/>
  <c r="BF365" i="1"/>
  <c r="BI364" i="1"/>
  <c r="BH365" i="1"/>
  <c r="AD351" i="1"/>
  <c r="AV350" i="1"/>
  <c r="AW350" i="1" s="1"/>
  <c r="AH351" i="1"/>
  <c r="AI351" i="1" s="1"/>
  <c r="AY350" i="1"/>
  <c r="AE351" i="1"/>
  <c r="J351" i="1"/>
  <c r="K351" i="1"/>
  <c r="AJ351" i="1"/>
  <c r="W350" i="1"/>
  <c r="X350" i="1"/>
  <c r="AZ350" i="1"/>
  <c r="AT350" i="1"/>
  <c r="AM361" i="1" l="1"/>
  <c r="AL362" i="1"/>
  <c r="AA365" i="1"/>
  <c r="Y366" i="1" s="1"/>
  <c r="AA366" i="1" s="1"/>
  <c r="T362" i="1"/>
  <c r="S362" i="1"/>
  <c r="Q363" i="1" s="1"/>
  <c r="AS361" i="1"/>
  <c r="AR362" i="1"/>
  <c r="AQ361" i="1"/>
  <c r="AP362" i="1"/>
  <c r="AO361" i="1"/>
  <c r="AN362" i="1"/>
  <c r="BI365" i="1"/>
  <c r="BC365" i="1"/>
  <c r="BB366" i="1"/>
  <c r="BD366" i="1"/>
  <c r="BG365" i="1"/>
  <c r="U351" i="1"/>
  <c r="AX351" i="1" s="1"/>
  <c r="AY351" i="1" s="1"/>
  <c r="G352" i="1"/>
  <c r="AU350" i="1"/>
  <c r="AK351" i="1"/>
  <c r="BA350" i="1"/>
  <c r="W351" i="1"/>
  <c r="X351" i="1"/>
  <c r="AS362" i="1" l="1"/>
  <c r="AR363" i="1"/>
  <c r="BH366" i="1"/>
  <c r="S363" i="1"/>
  <c r="T363" i="1"/>
  <c r="BF366" i="1"/>
  <c r="BF367" i="1" s="1"/>
  <c r="BG367" i="1" s="1"/>
  <c r="AO362" i="1"/>
  <c r="AN363" i="1"/>
  <c r="AO363" i="1" s="1"/>
  <c r="AB366" i="1"/>
  <c r="AL363" i="1"/>
  <c r="AM363" i="1" s="1"/>
  <c r="AM362" i="1"/>
  <c r="AV351" i="1"/>
  <c r="AT351" i="1"/>
  <c r="AQ362" i="1"/>
  <c r="AP363" i="1"/>
  <c r="AQ363" i="1" s="1"/>
  <c r="AZ351" i="1"/>
  <c r="AZ352" i="1" s="1"/>
  <c r="Y367" i="1"/>
  <c r="BE366" i="1"/>
  <c r="BD367" i="1"/>
  <c r="BE367" i="1" s="1"/>
  <c r="BC366" i="1"/>
  <c r="BB367" i="1"/>
  <c r="BC367" i="1" s="1"/>
  <c r="BI366" i="1"/>
  <c r="BH367" i="1"/>
  <c r="BI367" i="1" s="1"/>
  <c r="BG366" i="1"/>
  <c r="U352" i="1"/>
  <c r="AV352" i="1"/>
  <c r="AW351" i="1"/>
  <c r="K352" i="1"/>
  <c r="J352" i="1"/>
  <c r="G353" i="1" s="1"/>
  <c r="AF352" i="1"/>
  <c r="AD352" i="1"/>
  <c r="AH352" i="1"/>
  <c r="X352" i="1"/>
  <c r="W352" i="1"/>
  <c r="U353" i="1" s="1"/>
  <c r="AJ352" i="1"/>
  <c r="AT352" i="1"/>
  <c r="AU351" i="1"/>
  <c r="AX352" i="1"/>
  <c r="Q364" i="1" l="1"/>
  <c r="AP364" i="1" s="1"/>
  <c r="AQ364" i="1" s="1"/>
  <c r="BA351" i="1"/>
  <c r="AS363" i="1"/>
  <c r="AR364" i="1"/>
  <c r="AS364" i="1" s="1"/>
  <c r="AA367" i="1"/>
  <c r="AB367" i="1"/>
  <c r="Y368" i="1" s="1"/>
  <c r="AI352" i="1"/>
  <c r="AH353" i="1"/>
  <c r="AE352" i="1"/>
  <c r="AD353" i="1"/>
  <c r="W353" i="1"/>
  <c r="X353" i="1"/>
  <c r="AG352" i="1"/>
  <c r="AF353" i="1"/>
  <c r="AY352" i="1"/>
  <c r="AX353" i="1"/>
  <c r="K353" i="1"/>
  <c r="J353" i="1"/>
  <c r="G354" i="1" s="1"/>
  <c r="AZ353" i="1"/>
  <c r="BA352" i="1"/>
  <c r="AT353" i="1"/>
  <c r="AU352" i="1"/>
  <c r="AJ353" i="1"/>
  <c r="AK352" i="1"/>
  <c r="AW352" i="1"/>
  <c r="AV353" i="1"/>
  <c r="S364" i="1" l="1"/>
  <c r="AN364" i="1"/>
  <c r="AO364" i="1" s="1"/>
  <c r="T364" i="1"/>
  <c r="AL364" i="1"/>
  <c r="AM364" i="1" s="1"/>
  <c r="BF368" i="1"/>
  <c r="BG368" i="1" s="1"/>
  <c r="BD368" i="1"/>
  <c r="AB368" i="1"/>
  <c r="BB368" i="1"/>
  <c r="AA368" i="1"/>
  <c r="BH368" i="1"/>
  <c r="BI368" i="1" s="1"/>
  <c r="AW353" i="1"/>
  <c r="K354" i="1"/>
  <c r="J354" i="1"/>
  <c r="G355" i="1" s="1"/>
  <c r="U354" i="1"/>
  <c r="AT354" i="1" s="1"/>
  <c r="AK353" i="1"/>
  <c r="AJ354" i="1"/>
  <c r="AY353" i="1"/>
  <c r="AD354" i="1"/>
  <c r="AE353" i="1"/>
  <c r="AU353" i="1"/>
  <c r="AI353" i="1"/>
  <c r="AH354" i="1"/>
  <c r="BA353" i="1"/>
  <c r="AF354" i="1"/>
  <c r="AG353" i="1"/>
  <c r="Y369" i="1" l="1"/>
  <c r="BF369" i="1" s="1"/>
  <c r="Q365" i="1"/>
  <c r="BH369" i="1"/>
  <c r="AB369" i="1"/>
  <c r="AA369" i="1"/>
  <c r="Y370" i="1" s="1"/>
  <c r="BF370" i="1" s="1"/>
  <c r="BB369" i="1"/>
  <c r="BC369" i="1" s="1"/>
  <c r="BC368" i="1"/>
  <c r="BE368" i="1"/>
  <c r="BD369" i="1"/>
  <c r="BE369" i="1" s="1"/>
  <c r="AZ354" i="1"/>
  <c r="AX354" i="1"/>
  <c r="AY354" i="1" s="1"/>
  <c r="K355" i="1"/>
  <c r="J355" i="1"/>
  <c r="AA370" i="1"/>
  <c r="AB370" i="1"/>
  <c r="AI354" i="1"/>
  <c r="AH355" i="1"/>
  <c r="AD355" i="1"/>
  <c r="AE354" i="1"/>
  <c r="AG354" i="1"/>
  <c r="AF355" i="1"/>
  <c r="AU354" i="1"/>
  <c r="BG369" i="1"/>
  <c r="BA354" i="1"/>
  <c r="AK354" i="1"/>
  <c r="AJ355" i="1"/>
  <c r="BH370" i="1"/>
  <c r="BI369" i="1"/>
  <c r="W354" i="1"/>
  <c r="X354" i="1"/>
  <c r="AV354" i="1"/>
  <c r="BB370" i="1" l="1"/>
  <c r="AL365" i="1"/>
  <c r="AM365" i="1" s="1"/>
  <c r="AN365" i="1"/>
  <c r="AO365" i="1" s="1"/>
  <c r="T365" i="1"/>
  <c r="AP365" i="1"/>
  <c r="AQ365" i="1" s="1"/>
  <c r="S365" i="1"/>
  <c r="Q366" i="1" s="1"/>
  <c r="AN366" i="1" s="1"/>
  <c r="AR365" i="1"/>
  <c r="AS365" i="1" s="1"/>
  <c r="BD370" i="1"/>
  <c r="G356" i="1"/>
  <c r="K356" i="1" s="1"/>
  <c r="U355" i="1"/>
  <c r="AV355" i="1" s="1"/>
  <c r="BI370" i="1"/>
  <c r="AE355" i="1"/>
  <c r="AK355" i="1"/>
  <c r="AI355" i="1"/>
  <c r="BE370" i="1"/>
  <c r="AO366" i="1"/>
  <c r="AW354" i="1"/>
  <c r="AG355" i="1"/>
  <c r="Y371" i="1"/>
  <c r="BB371" i="1" s="1"/>
  <c r="BC370" i="1"/>
  <c r="BG370" i="1"/>
  <c r="AP366" i="1" l="1"/>
  <c r="AQ366" i="1" s="1"/>
  <c r="S366" i="1"/>
  <c r="T366" i="1"/>
  <c r="AR366" i="1"/>
  <c r="AS366" i="1" s="1"/>
  <c r="Q367" i="1"/>
  <c r="AL366" i="1"/>
  <c r="AM366" i="1" s="1"/>
  <c r="AH356" i="1"/>
  <c r="AI356" i="1" s="1"/>
  <c r="W355" i="1"/>
  <c r="X355" i="1"/>
  <c r="AX355" i="1"/>
  <c r="AT355" i="1"/>
  <c r="AF356" i="1"/>
  <c r="AG356" i="1" s="1"/>
  <c r="J356" i="1"/>
  <c r="AD356" i="1"/>
  <c r="AE356" i="1" s="1"/>
  <c r="AZ355" i="1"/>
  <c r="BA355" i="1" s="1"/>
  <c r="AJ356" i="1"/>
  <c r="BF371" i="1"/>
  <c r="BG371" i="1" s="1"/>
  <c r="BD371" i="1"/>
  <c r="BE371" i="1" s="1"/>
  <c r="AN367" i="1"/>
  <c r="AO367" i="1" s="1"/>
  <c r="G357" i="1"/>
  <c r="AW355" i="1"/>
  <c r="AK356" i="1"/>
  <c r="BC371" i="1"/>
  <c r="AP367" i="1"/>
  <c r="AY355" i="1"/>
  <c r="AU355" i="1"/>
  <c r="AA371" i="1"/>
  <c r="AB371" i="1"/>
  <c r="BH371" i="1"/>
  <c r="S367" i="1"/>
  <c r="T367" i="1"/>
  <c r="AL367" i="1" l="1"/>
  <c r="AM367" i="1" s="1"/>
  <c r="AR367" i="1"/>
  <c r="AS367" i="1" s="1"/>
  <c r="AH357" i="1"/>
  <c r="U356" i="1"/>
  <c r="AF357" i="1"/>
  <c r="AG357" i="1" s="1"/>
  <c r="K357" i="1"/>
  <c r="Y372" i="1"/>
  <c r="AB372" i="1" s="1"/>
  <c r="J357" i="1"/>
  <c r="G358" i="1" s="1"/>
  <c r="AH358" i="1" s="1"/>
  <c r="AD357" i="1"/>
  <c r="AE357" i="1" s="1"/>
  <c r="AJ357" i="1"/>
  <c r="AK357" i="1" s="1"/>
  <c r="Q368" i="1"/>
  <c r="AN368" i="1" s="1"/>
  <c r="BI371" i="1"/>
  <c r="AI357" i="1"/>
  <c r="AQ367" i="1"/>
  <c r="BD372" i="1" l="1"/>
  <c r="AV356" i="1"/>
  <c r="AZ356" i="1"/>
  <c r="X356" i="1"/>
  <c r="AT356" i="1"/>
  <c r="W356" i="1"/>
  <c r="U357" i="1" s="1"/>
  <c r="AX356" i="1"/>
  <c r="BH372" i="1"/>
  <c r="BI372" i="1" s="1"/>
  <c r="BB372" i="1"/>
  <c r="BF372" i="1"/>
  <c r="BG372" i="1" s="1"/>
  <c r="AA372" i="1"/>
  <c r="Y373" i="1" s="1"/>
  <c r="T368" i="1"/>
  <c r="AL368" i="1"/>
  <c r="S368" i="1"/>
  <c r="Q369" i="1" s="1"/>
  <c r="T369" i="1" s="1"/>
  <c r="AJ358" i="1"/>
  <c r="AK358" i="1" s="1"/>
  <c r="AF358" i="1"/>
  <c r="AG358" i="1" s="1"/>
  <c r="AP368" i="1"/>
  <c r="AR368" i="1"/>
  <c r="AI358" i="1"/>
  <c r="AO368" i="1"/>
  <c r="BC372" i="1"/>
  <c r="K358" i="1"/>
  <c r="J358" i="1"/>
  <c r="BE372" i="1"/>
  <c r="AD358" i="1"/>
  <c r="W357" i="1" l="1"/>
  <c r="X357" i="1"/>
  <c r="U358" i="1"/>
  <c r="AX357" i="1"/>
  <c r="AY357" i="1" s="1"/>
  <c r="AY356" i="1"/>
  <c r="AU356" i="1"/>
  <c r="AT357" i="1"/>
  <c r="AU357" i="1" s="1"/>
  <c r="BH373" i="1"/>
  <c r="AZ357" i="1"/>
  <c r="BA356" i="1"/>
  <c r="AV357" i="1"/>
  <c r="AW356" i="1"/>
  <c r="G359" i="1"/>
  <c r="AH359" i="1" s="1"/>
  <c r="AI359" i="1" s="1"/>
  <c r="AL369" i="1"/>
  <c r="AM369" i="1" s="1"/>
  <c r="S369" i="1"/>
  <c r="Q370" i="1" s="1"/>
  <c r="AN369" i="1"/>
  <c r="AO369" i="1" s="1"/>
  <c r="AM368" i="1"/>
  <c r="AR369" i="1"/>
  <c r="AP369" i="1"/>
  <c r="AQ369" i="1" s="1"/>
  <c r="AS368" i="1"/>
  <c r="AQ368" i="1"/>
  <c r="BI373" i="1"/>
  <c r="BB373" i="1"/>
  <c r="AS369" i="1"/>
  <c r="AE358" i="1"/>
  <c r="AA373" i="1"/>
  <c r="AB373" i="1"/>
  <c r="BF373" i="1"/>
  <c r="AJ359" i="1"/>
  <c r="BD373" i="1"/>
  <c r="AD359" i="1" l="1"/>
  <c r="AT358" i="1"/>
  <c r="K359" i="1"/>
  <c r="AW357" i="1"/>
  <c r="AV358" i="1"/>
  <c r="AX358" i="1"/>
  <c r="X358" i="1"/>
  <c r="W358" i="1"/>
  <c r="U359" i="1" s="1"/>
  <c r="J359" i="1"/>
  <c r="AF359" i="1"/>
  <c r="AZ358" i="1"/>
  <c r="BA357" i="1"/>
  <c r="AR370" i="1"/>
  <c r="AS370" i="1" s="1"/>
  <c r="AL370" i="1"/>
  <c r="AP370" i="1"/>
  <c r="AN370" i="1"/>
  <c r="T370" i="1"/>
  <c r="S370" i="1"/>
  <c r="AG359" i="1"/>
  <c r="BC373" i="1"/>
  <c r="AK359" i="1"/>
  <c r="BG373" i="1"/>
  <c r="AE359" i="1"/>
  <c r="BE373" i="1"/>
  <c r="Y374" i="1"/>
  <c r="BB374" i="1" s="1"/>
  <c r="Q371" i="1" l="1"/>
  <c r="G360" i="1"/>
  <c r="AY358" i="1"/>
  <c r="AX359" i="1"/>
  <c r="AY359" i="1" s="1"/>
  <c r="AV359" i="1"/>
  <c r="AW359" i="1" s="1"/>
  <c r="AW358" i="1"/>
  <c r="W359" i="1"/>
  <c r="U360" i="1" s="1"/>
  <c r="X359" i="1"/>
  <c r="AZ359" i="1"/>
  <c r="BA359" i="1" s="1"/>
  <c r="BA358" i="1"/>
  <c r="AT359" i="1"/>
  <c r="AU359" i="1" s="1"/>
  <c r="AU358" i="1"/>
  <c r="BC374" i="1"/>
  <c r="T371" i="1"/>
  <c r="S371" i="1"/>
  <c r="Q372" i="1" s="1"/>
  <c r="AA374" i="1"/>
  <c r="AB374" i="1"/>
  <c r="BH374" i="1"/>
  <c r="BF374" i="1"/>
  <c r="AN371" i="1"/>
  <c r="AO370" i="1"/>
  <c r="BD374" i="1"/>
  <c r="J360" i="1"/>
  <c r="K360" i="1"/>
  <c r="AH360" i="1"/>
  <c r="AP371" i="1"/>
  <c r="AQ370" i="1"/>
  <c r="AF360" i="1"/>
  <c r="AL371" i="1"/>
  <c r="AM370" i="1"/>
  <c r="AR371" i="1"/>
  <c r="AD360" i="1"/>
  <c r="AJ360" i="1"/>
  <c r="AX360" i="1" l="1"/>
  <c r="AY360" i="1" s="1"/>
  <c r="AV360" i="1"/>
  <c r="X360" i="1"/>
  <c r="AT360" i="1"/>
  <c r="AU360" i="1" s="1"/>
  <c r="W360" i="1"/>
  <c r="AZ360" i="1"/>
  <c r="U361" i="1"/>
  <c r="AX361" i="1" s="1"/>
  <c r="Y375" i="1"/>
  <c r="BB375" i="1" s="1"/>
  <c r="BC375" i="1" s="1"/>
  <c r="AG360" i="1"/>
  <c r="AN372" i="1"/>
  <c r="AO371" i="1"/>
  <c r="T372" i="1"/>
  <c r="S372" i="1"/>
  <c r="AQ371" i="1"/>
  <c r="AP372" i="1"/>
  <c r="AE360" i="1"/>
  <c r="AI360" i="1"/>
  <c r="BG374" i="1"/>
  <c r="AS371" i="1"/>
  <c r="AR372" i="1"/>
  <c r="G361" i="1"/>
  <c r="AF361" i="1" s="1"/>
  <c r="BI374" i="1"/>
  <c r="AW360" i="1"/>
  <c r="AK360" i="1"/>
  <c r="AL372" i="1"/>
  <c r="AM371" i="1"/>
  <c r="BE374" i="1"/>
  <c r="AZ361" i="1" l="1"/>
  <c r="AB375" i="1"/>
  <c r="AA375" i="1"/>
  <c r="BF375" i="1"/>
  <c r="W361" i="1"/>
  <c r="BD375" i="1"/>
  <c r="BE375" i="1" s="1"/>
  <c r="BH375" i="1"/>
  <c r="BI375" i="1" s="1"/>
  <c r="AT361" i="1"/>
  <c r="AV361" i="1"/>
  <c r="BA360" i="1"/>
  <c r="X361" i="1"/>
  <c r="AH361" i="1"/>
  <c r="AD361" i="1"/>
  <c r="AJ361" i="1"/>
  <c r="AK361" i="1" s="1"/>
  <c r="AG361" i="1"/>
  <c r="AI361" i="1"/>
  <c r="Q373" i="1"/>
  <c r="AP373" i="1" s="1"/>
  <c r="BA361" i="1"/>
  <c r="AY361" i="1"/>
  <c r="AS372" i="1"/>
  <c r="AE361" i="1"/>
  <c r="Y376" i="1"/>
  <c r="AO372" i="1"/>
  <c r="AW361" i="1"/>
  <c r="AQ372" i="1"/>
  <c r="BG375" i="1"/>
  <c r="AU361" i="1"/>
  <c r="AM372" i="1"/>
  <c r="K361" i="1"/>
  <c r="J361" i="1"/>
  <c r="U362" i="1" l="1"/>
  <c r="AZ362" i="1" s="1"/>
  <c r="BA362" i="1" s="1"/>
  <c r="X362" i="1"/>
  <c r="AT362" i="1"/>
  <c r="G362" i="1"/>
  <c r="AJ362" i="1" s="1"/>
  <c r="AK362" i="1" s="1"/>
  <c r="AX362" i="1"/>
  <c r="W362" i="1"/>
  <c r="U363" i="1" s="1"/>
  <c r="X363" i="1" s="1"/>
  <c r="AV362" i="1"/>
  <c r="AW362" i="1" s="1"/>
  <c r="AR373" i="1"/>
  <c r="AS373" i="1" s="1"/>
  <c r="AB376" i="1"/>
  <c r="AA376" i="1"/>
  <c r="BB376" i="1"/>
  <c r="AQ373" i="1"/>
  <c r="AD362" i="1"/>
  <c r="AU362" i="1"/>
  <c r="T373" i="1"/>
  <c r="S373" i="1"/>
  <c r="BD376" i="1"/>
  <c r="BH376" i="1"/>
  <c r="AY362" i="1"/>
  <c r="BF376" i="1"/>
  <c r="AL373" i="1"/>
  <c r="AN373" i="1"/>
  <c r="AT363" i="1" l="1"/>
  <c r="AF362" i="1"/>
  <c r="K362" i="1"/>
  <c r="J362" i="1"/>
  <c r="W363" i="1"/>
  <c r="U364" i="1" s="1"/>
  <c r="AV364" i="1" s="1"/>
  <c r="AH362" i="1"/>
  <c r="AI362" i="1" s="1"/>
  <c r="AZ363" i="1"/>
  <c r="BA363" i="1" s="1"/>
  <c r="AV363" i="1"/>
  <c r="AX363" i="1"/>
  <c r="AY363" i="1" s="1"/>
  <c r="Y377" i="1"/>
  <c r="AB377" i="1" s="1"/>
  <c r="G363" i="1"/>
  <c r="K363" i="1" s="1"/>
  <c r="AG362" i="1"/>
  <c r="BC376" i="1"/>
  <c r="AW363" i="1"/>
  <c r="BE376" i="1"/>
  <c r="AO373" i="1"/>
  <c r="AU363" i="1"/>
  <c r="BI376" i="1"/>
  <c r="AM373" i="1"/>
  <c r="BG376" i="1"/>
  <c r="Q374" i="1"/>
  <c r="AE362" i="1"/>
  <c r="X364" i="1" l="1"/>
  <c r="W364" i="1"/>
  <c r="AZ364" i="1"/>
  <c r="AX364" i="1"/>
  <c r="AY364" i="1" s="1"/>
  <c r="AT364" i="1"/>
  <c r="AU364" i="1" s="1"/>
  <c r="AD363" i="1"/>
  <c r="AE363" i="1" s="1"/>
  <c r="J363" i="1"/>
  <c r="G364" i="1" s="1"/>
  <c r="BB377" i="1"/>
  <c r="AF363" i="1"/>
  <c r="AG363" i="1" s="1"/>
  <c r="BD377" i="1"/>
  <c r="BE377" i="1" s="1"/>
  <c r="BF377" i="1"/>
  <c r="AJ363" i="1"/>
  <c r="AK363" i="1" s="1"/>
  <c r="BH377" i="1"/>
  <c r="BI377" i="1" s="1"/>
  <c r="AA377" i="1"/>
  <c r="Y378" i="1" s="1"/>
  <c r="AH363" i="1"/>
  <c r="AI363" i="1" s="1"/>
  <c r="BC377" i="1"/>
  <c r="T374" i="1"/>
  <c r="S374" i="1"/>
  <c r="AP374" i="1"/>
  <c r="AR374" i="1"/>
  <c r="AW364" i="1"/>
  <c r="BG377" i="1"/>
  <c r="AL374" i="1"/>
  <c r="AN374" i="1"/>
  <c r="BA364" i="1"/>
  <c r="U365" i="1"/>
  <c r="AX365" i="1" s="1"/>
  <c r="AJ364" i="1" l="1"/>
  <c r="AA378" i="1"/>
  <c r="BB378" i="1"/>
  <c r="AB378" i="1"/>
  <c r="Y379" i="1" s="1"/>
  <c r="BH378" i="1"/>
  <c r="BI378" i="1" s="1"/>
  <c r="BF378" i="1"/>
  <c r="BG378" i="1" s="1"/>
  <c r="BD378" i="1"/>
  <c r="BE378" i="1" s="1"/>
  <c r="AF364" i="1"/>
  <c r="Q375" i="1"/>
  <c r="AN375" i="1" s="1"/>
  <c r="AV365" i="1"/>
  <c r="BC378" i="1"/>
  <c r="AM374" i="1"/>
  <c r="AK364" i="1"/>
  <c r="AW365" i="1"/>
  <c r="AY365" i="1"/>
  <c r="AG364" i="1"/>
  <c r="J364" i="1"/>
  <c r="K364" i="1"/>
  <c r="AO374" i="1"/>
  <c r="W365" i="1"/>
  <c r="X365" i="1"/>
  <c r="U366" i="1" s="1"/>
  <c r="AV366" i="1" s="1"/>
  <c r="AS374" i="1"/>
  <c r="AD364" i="1"/>
  <c r="AH364" i="1"/>
  <c r="AZ365" i="1"/>
  <c r="AT365" i="1"/>
  <c r="AQ374" i="1"/>
  <c r="BF379" i="1" l="1"/>
  <c r="AR375" i="1"/>
  <c r="AL375" i="1"/>
  <c r="S375" i="1"/>
  <c r="T375" i="1"/>
  <c r="AP375" i="1"/>
  <c r="AQ375" i="1" s="1"/>
  <c r="BH379" i="1"/>
  <c r="BI379" i="1" s="1"/>
  <c r="AX366" i="1"/>
  <c r="AY366" i="1" s="1"/>
  <c r="AW366" i="1"/>
  <c r="BA365" i="1"/>
  <c r="AZ366" i="1"/>
  <c r="AO375" i="1"/>
  <c r="AI364" i="1"/>
  <c r="BG379" i="1"/>
  <c r="AE364" i="1"/>
  <c r="AS375" i="1"/>
  <c r="AB379" i="1"/>
  <c r="AA379" i="1"/>
  <c r="Y380" i="1" s="1"/>
  <c r="AM375" i="1"/>
  <c r="X366" i="1"/>
  <c r="W366" i="1"/>
  <c r="G365" i="1"/>
  <c r="AH365" i="1" s="1"/>
  <c r="BD379" i="1"/>
  <c r="AT366" i="1"/>
  <c r="AU365" i="1"/>
  <c r="BB379" i="1"/>
  <c r="BH380" i="1" l="1"/>
  <c r="Q376" i="1"/>
  <c r="U367" i="1"/>
  <c r="AV367" i="1" s="1"/>
  <c r="AD365" i="1"/>
  <c r="AE365" i="1" s="1"/>
  <c r="BI380" i="1"/>
  <c r="AI365" i="1"/>
  <c r="AW367" i="1"/>
  <c r="BD380" i="1"/>
  <c r="BE379" i="1"/>
  <c r="AB380" i="1"/>
  <c r="AA380" i="1"/>
  <c r="BF380" i="1"/>
  <c r="BA366" i="1"/>
  <c r="AZ367" i="1"/>
  <c r="J365" i="1"/>
  <c r="K365" i="1"/>
  <c r="AF365" i="1"/>
  <c r="AJ365" i="1"/>
  <c r="AT367" i="1"/>
  <c r="AU366" i="1"/>
  <c r="AX367" i="1"/>
  <c r="BC379" i="1"/>
  <c r="BB380" i="1"/>
  <c r="W367" i="1"/>
  <c r="X367" i="1" l="1"/>
  <c r="AR376" i="1"/>
  <c r="AP376" i="1"/>
  <c r="AN376" i="1"/>
  <c r="AO376" i="1" s="1"/>
  <c r="T376" i="1"/>
  <c r="AL376" i="1"/>
  <c r="S376" i="1"/>
  <c r="Q377" i="1" s="1"/>
  <c r="U368" i="1"/>
  <c r="X368" i="1" s="1"/>
  <c r="Y381" i="1"/>
  <c r="BF381" i="1" s="1"/>
  <c r="G366" i="1"/>
  <c r="AY367" i="1"/>
  <c r="K366" i="1"/>
  <c r="J366" i="1"/>
  <c r="BA367" i="1"/>
  <c r="BG380" i="1"/>
  <c r="BE380" i="1"/>
  <c r="AU367" i="1"/>
  <c r="AH366" i="1"/>
  <c r="AJ366" i="1"/>
  <c r="AK365" i="1"/>
  <c r="BC380" i="1"/>
  <c r="AF366" i="1"/>
  <c r="AG365" i="1"/>
  <c r="AD366" i="1"/>
  <c r="BB381" i="1" l="1"/>
  <c r="AB381" i="1"/>
  <c r="AA381" i="1"/>
  <c r="AN377" i="1"/>
  <c r="T377" i="1"/>
  <c r="S377" i="1"/>
  <c r="Q378" i="1" s="1"/>
  <c r="AP378" i="1" s="1"/>
  <c r="BD381" i="1"/>
  <c r="BE381" i="1" s="1"/>
  <c r="AM376" i="1"/>
  <c r="AL377" i="1"/>
  <c r="AX368" i="1"/>
  <c r="BH381" i="1"/>
  <c r="BI381" i="1" s="1"/>
  <c r="AQ376" i="1"/>
  <c r="AP377" i="1"/>
  <c r="AQ377" i="1" s="1"/>
  <c r="AS376" i="1"/>
  <c r="AR377" i="1"/>
  <c r="AS377" i="1" s="1"/>
  <c r="AZ368" i="1"/>
  <c r="AZ369" i="1" s="1"/>
  <c r="AV368" i="1"/>
  <c r="AW368" i="1" s="1"/>
  <c r="W368" i="1"/>
  <c r="U369" i="1" s="1"/>
  <c r="AV369" i="1" s="1"/>
  <c r="AT368" i="1"/>
  <c r="AT369" i="1" s="1"/>
  <c r="G367" i="1"/>
  <c r="J367" i="1" s="1"/>
  <c r="BG381" i="1"/>
  <c r="AY368" i="1"/>
  <c r="BC381" i="1"/>
  <c r="AD367" i="1"/>
  <c r="AE366" i="1"/>
  <c r="AG366" i="1"/>
  <c r="AK366" i="1"/>
  <c r="AI366" i="1"/>
  <c r="T378" i="1" l="1"/>
  <c r="S378" i="1"/>
  <c r="AF367" i="1"/>
  <c r="AU368" i="1"/>
  <c r="AJ367" i="1"/>
  <c r="Y382" i="1"/>
  <c r="AH367" i="1"/>
  <c r="AI367" i="1" s="1"/>
  <c r="W369" i="1"/>
  <c r="U370" i="1" s="1"/>
  <c r="AV370" i="1" s="1"/>
  <c r="AL378" i="1"/>
  <c r="AM378" i="1" s="1"/>
  <c r="AM377" i="1"/>
  <c r="AR378" i="1"/>
  <c r="AS378" i="1" s="1"/>
  <c r="BA368" i="1"/>
  <c r="X369" i="1"/>
  <c r="AO377" i="1"/>
  <c r="AN378" i="1"/>
  <c r="AO378" i="1" s="1"/>
  <c r="K367" i="1"/>
  <c r="G368" i="1" s="1"/>
  <c r="AX369" i="1"/>
  <c r="Q379" i="1"/>
  <c r="AR379" i="1" s="1"/>
  <c r="AS379" i="1" s="1"/>
  <c r="AQ378" i="1"/>
  <c r="AW369" i="1"/>
  <c r="AU369" i="1"/>
  <c r="AK367" i="1"/>
  <c r="BA369" i="1"/>
  <c r="AE367" i="1"/>
  <c r="AG367" i="1"/>
  <c r="AX370" i="1" l="1"/>
  <c r="AY369" i="1"/>
  <c r="BB382" i="1"/>
  <c r="BC382" i="1" s="1"/>
  <c r="BF382" i="1"/>
  <c r="BG382" i="1" s="1"/>
  <c r="BD382" i="1"/>
  <c r="BE382" i="1" s="1"/>
  <c r="AA382" i="1"/>
  <c r="AB382" i="1"/>
  <c r="AL379" i="1"/>
  <c r="AM379" i="1" s="1"/>
  <c r="BH382" i="1"/>
  <c r="BI382" i="1" s="1"/>
  <c r="T379" i="1"/>
  <c r="S379" i="1"/>
  <c r="AT370" i="1"/>
  <c r="AU370" i="1" s="1"/>
  <c r="Q380" i="1"/>
  <c r="T380" i="1" s="1"/>
  <c r="X370" i="1"/>
  <c r="W370" i="1"/>
  <c r="U371" i="1" s="1"/>
  <c r="AN379" i="1"/>
  <c r="AO379" i="1" s="1"/>
  <c r="AZ370" i="1"/>
  <c r="BA370" i="1" s="1"/>
  <c r="AJ368" i="1"/>
  <c r="AD368" i="1"/>
  <c r="AE368" i="1" s="1"/>
  <c r="J368" i="1"/>
  <c r="K368" i="1"/>
  <c r="G369" i="1" s="1"/>
  <c r="K369" i="1" s="1"/>
  <c r="AH368" i="1"/>
  <c r="AF368" i="1"/>
  <c r="AP379" i="1"/>
  <c r="AQ379" i="1" s="1"/>
  <c r="AY370" i="1"/>
  <c r="AK368" i="1"/>
  <c r="AW370" i="1"/>
  <c r="AF369" i="1" l="1"/>
  <c r="AR380" i="1"/>
  <c r="AT371" i="1"/>
  <c r="AU371" i="1" s="1"/>
  <c r="AX371" i="1"/>
  <c r="AY371" i="1" s="1"/>
  <c r="AH369" i="1"/>
  <c r="AI369" i="1" s="1"/>
  <c r="Y383" i="1"/>
  <c r="BH383" i="1" s="1"/>
  <c r="BI383" i="1" s="1"/>
  <c r="AJ369" i="1"/>
  <c r="AK369" i="1" s="1"/>
  <c r="AD369" i="1"/>
  <c r="AE369" i="1" s="1"/>
  <c r="AL380" i="1"/>
  <c r="AM380" i="1" s="1"/>
  <c r="AN380" i="1"/>
  <c r="AO380" i="1" s="1"/>
  <c r="S380" i="1"/>
  <c r="Q381" i="1" s="1"/>
  <c r="AR381" i="1" s="1"/>
  <c r="AI368" i="1"/>
  <c r="AZ371" i="1"/>
  <c r="BA371" i="1" s="1"/>
  <c r="AP380" i="1"/>
  <c r="AQ380" i="1" s="1"/>
  <c r="AG368" i="1"/>
  <c r="J369" i="1"/>
  <c r="G370" i="1" s="1"/>
  <c r="J370" i="1" s="1"/>
  <c r="W371" i="1"/>
  <c r="X371" i="1"/>
  <c r="AG369" i="1"/>
  <c r="AS380" i="1"/>
  <c r="AV371" i="1"/>
  <c r="AF370" i="1" l="1"/>
  <c r="BB383" i="1"/>
  <c r="BC383" i="1" s="1"/>
  <c r="AA383" i="1"/>
  <c r="AB383" i="1"/>
  <c r="BD383" i="1"/>
  <c r="BE383" i="1" s="1"/>
  <c r="BF383" i="1"/>
  <c r="BG383" i="1" s="1"/>
  <c r="AD370" i="1"/>
  <c r="AE370" i="1" s="1"/>
  <c r="AJ370" i="1"/>
  <c r="AK370" i="1" s="1"/>
  <c r="K370" i="1"/>
  <c r="AH370" i="1"/>
  <c r="AN381" i="1"/>
  <c r="AO381" i="1" s="1"/>
  <c r="AP381" i="1"/>
  <c r="AQ381" i="1" s="1"/>
  <c r="AL381" i="1"/>
  <c r="AM381" i="1" s="1"/>
  <c r="G371" i="1"/>
  <c r="J371" i="1" s="1"/>
  <c r="U372" i="1"/>
  <c r="AZ372" i="1" s="1"/>
  <c r="AI370" i="1"/>
  <c r="AG370" i="1"/>
  <c r="AS381" i="1"/>
  <c r="T381" i="1"/>
  <c r="S381" i="1"/>
  <c r="AW371" i="1"/>
  <c r="Y384" i="1" l="1"/>
  <c r="BD384" i="1" s="1"/>
  <c r="BE384" i="1" s="1"/>
  <c r="Q382" i="1"/>
  <c r="AL382" i="1" s="1"/>
  <c r="W372" i="1"/>
  <c r="X372" i="1"/>
  <c r="U373" i="1" s="1"/>
  <c r="AF371" i="1"/>
  <c r="AG371" i="1" s="1"/>
  <c r="AJ371" i="1"/>
  <c r="AK371" i="1" s="1"/>
  <c r="AT372" i="1"/>
  <c r="AU372" i="1" s="1"/>
  <c r="K371" i="1"/>
  <c r="G372" i="1" s="1"/>
  <c r="AD371" i="1"/>
  <c r="AE371" i="1" s="1"/>
  <c r="AH371" i="1"/>
  <c r="AI371" i="1" s="1"/>
  <c r="AV372" i="1"/>
  <c r="AW372" i="1" s="1"/>
  <c r="AX372" i="1"/>
  <c r="S382" i="1"/>
  <c r="T382" i="1"/>
  <c r="AP382" i="1"/>
  <c r="AN382" i="1"/>
  <c r="BA372" i="1"/>
  <c r="AR382" i="1" l="1"/>
  <c r="AJ372" i="1"/>
  <c r="AK372" i="1" s="1"/>
  <c r="BF384" i="1"/>
  <c r="BG384" i="1" s="1"/>
  <c r="BB384" i="1"/>
  <c r="BC384" i="1" s="1"/>
  <c r="BH384" i="1"/>
  <c r="BI384" i="1" s="1"/>
  <c r="AB384" i="1"/>
  <c r="AA384" i="1"/>
  <c r="Y385" i="1" s="1"/>
  <c r="BB385" i="1" s="1"/>
  <c r="BC385" i="1" s="1"/>
  <c r="W373" i="1"/>
  <c r="U374" i="1" s="1"/>
  <c r="X374" i="1" s="1"/>
  <c r="X373" i="1"/>
  <c r="AZ373" i="1"/>
  <c r="BA373" i="1" s="1"/>
  <c r="AT373" i="1"/>
  <c r="AU373" i="1" s="1"/>
  <c r="AX373" i="1"/>
  <c r="AD372" i="1"/>
  <c r="AE372" i="1" s="1"/>
  <c r="AY372" i="1"/>
  <c r="AV373" i="1"/>
  <c r="AW373" i="1" s="1"/>
  <c r="Q383" i="1"/>
  <c r="AR383" i="1" s="1"/>
  <c r="J372" i="1"/>
  <c r="K372" i="1"/>
  <c r="AO382" i="1"/>
  <c r="AS382" i="1"/>
  <c r="AM382" i="1"/>
  <c r="AQ382" i="1"/>
  <c r="AF372" i="1"/>
  <c r="AH372" i="1"/>
  <c r="AV374" i="1" l="1"/>
  <c r="BH385" i="1"/>
  <c r="AN383" i="1"/>
  <c r="AL383" i="1"/>
  <c r="BF385" i="1"/>
  <c r="BG385" i="1" s="1"/>
  <c r="T383" i="1"/>
  <c r="AX374" i="1"/>
  <c r="AX375" i="1" s="1"/>
  <c r="BD385" i="1"/>
  <c r="BE385" i="1" s="1"/>
  <c r="AP383" i="1"/>
  <c r="AA385" i="1"/>
  <c r="S383" i="1"/>
  <c r="AB385" i="1"/>
  <c r="AY373" i="1"/>
  <c r="AT374" i="1"/>
  <c r="AU374" i="1" s="1"/>
  <c r="Q384" i="1"/>
  <c r="AL384" i="1" s="1"/>
  <c r="AZ374" i="1"/>
  <c r="AZ375" i="1" s="1"/>
  <c r="W374" i="1"/>
  <c r="U375" i="1" s="1"/>
  <c r="AV375" i="1" s="1"/>
  <c r="G373" i="1"/>
  <c r="K373" i="1" s="1"/>
  <c r="AG372" i="1"/>
  <c r="Y386" i="1"/>
  <c r="BF386" i="1" s="1"/>
  <c r="BI385" i="1"/>
  <c r="AS383" i="1"/>
  <c r="W375" i="1"/>
  <c r="X375" i="1"/>
  <c r="AO383" i="1"/>
  <c r="AW374" i="1"/>
  <c r="AI372" i="1"/>
  <c r="AH373" i="1"/>
  <c r="AQ383" i="1"/>
  <c r="AM383" i="1"/>
  <c r="AP384" i="1" l="1"/>
  <c r="BA374" i="1"/>
  <c r="S384" i="1"/>
  <c r="AR384" i="1"/>
  <c r="T384" i="1"/>
  <c r="AY374" i="1"/>
  <c r="AN384" i="1"/>
  <c r="AO384" i="1" s="1"/>
  <c r="AF373" i="1"/>
  <c r="J373" i="1"/>
  <c r="G374" i="1" s="1"/>
  <c r="AT375" i="1"/>
  <c r="BH386" i="1"/>
  <c r="BI386" i="1" s="1"/>
  <c r="BD386" i="1"/>
  <c r="BE386" i="1" s="1"/>
  <c r="AD373" i="1"/>
  <c r="AE373" i="1" s="1"/>
  <c r="AJ373" i="1"/>
  <c r="AK373" i="1" s="1"/>
  <c r="BA375" i="1"/>
  <c r="AI373" i="1"/>
  <c r="AQ384" i="1"/>
  <c r="AA386" i="1"/>
  <c r="AB386" i="1"/>
  <c r="BB386" i="1"/>
  <c r="U376" i="1"/>
  <c r="AX376" i="1" s="1"/>
  <c r="BG386" i="1"/>
  <c r="AU375" i="1"/>
  <c r="AS384" i="1"/>
  <c r="AM384" i="1"/>
  <c r="AY375" i="1"/>
  <c r="AW375" i="1"/>
  <c r="Q385" i="1" l="1"/>
  <c r="T385" i="1" s="1"/>
  <c r="J374" i="1"/>
  <c r="K374" i="1"/>
  <c r="AH374" i="1"/>
  <c r="AI374" i="1" s="1"/>
  <c r="AF374" i="1"/>
  <c r="AG373" i="1"/>
  <c r="AL385" i="1"/>
  <c r="AM385" i="1" s="1"/>
  <c r="AR385" i="1"/>
  <c r="AS385" i="1" s="1"/>
  <c r="S385" i="1"/>
  <c r="Q386" i="1" s="1"/>
  <c r="Y387" i="1"/>
  <c r="BF387" i="1" s="1"/>
  <c r="AJ374" i="1"/>
  <c r="AK374" i="1" s="1"/>
  <c r="AN385" i="1"/>
  <c r="AO385" i="1" s="1"/>
  <c r="AD374" i="1"/>
  <c r="AP385" i="1"/>
  <c r="AQ385" i="1" s="1"/>
  <c r="AB387" i="1"/>
  <c r="AY376" i="1"/>
  <c r="BG387" i="1"/>
  <c r="X376" i="1"/>
  <c r="W376" i="1"/>
  <c r="AZ376" i="1"/>
  <c r="BD387" i="1"/>
  <c r="AG374" i="1"/>
  <c r="AV376" i="1"/>
  <c r="BC386" i="1"/>
  <c r="BB387" i="1"/>
  <c r="AT376" i="1"/>
  <c r="G375" i="1" l="1"/>
  <c r="AR386" i="1"/>
  <c r="AL386" i="1"/>
  <c r="AN386" i="1"/>
  <c r="AO386" i="1" s="1"/>
  <c r="T386" i="1"/>
  <c r="AP386" i="1"/>
  <c r="AQ386" i="1" s="1"/>
  <c r="S386" i="1"/>
  <c r="Q387" i="1" s="1"/>
  <c r="AL387" i="1" s="1"/>
  <c r="AA387" i="1"/>
  <c r="Y388" i="1" s="1"/>
  <c r="AE374" i="1"/>
  <c r="BH387" i="1"/>
  <c r="AM386" i="1"/>
  <c r="BE387" i="1"/>
  <c r="BA376" i="1"/>
  <c r="AW376" i="1"/>
  <c r="BI387" i="1"/>
  <c r="AU376" i="1"/>
  <c r="AS386" i="1"/>
  <c r="BC387" i="1"/>
  <c r="U377" i="1"/>
  <c r="AH375" i="1" l="1"/>
  <c r="AI375" i="1" s="1"/>
  <c r="AJ375" i="1"/>
  <c r="AK375" i="1" s="1"/>
  <c r="AF375" i="1"/>
  <c r="AG375" i="1" s="1"/>
  <c r="J375" i="1"/>
  <c r="K375" i="1"/>
  <c r="AD375" i="1"/>
  <c r="AE375" i="1" s="1"/>
  <c r="BF388" i="1"/>
  <c r="BG388" i="1" s="1"/>
  <c r="AB388" i="1"/>
  <c r="Y389" i="1" s="1"/>
  <c r="AA388" i="1"/>
  <c r="BB388" i="1"/>
  <c r="BD388" i="1"/>
  <c r="BH388" i="1"/>
  <c r="BI388" i="1" s="1"/>
  <c r="AP387" i="1"/>
  <c r="AQ387" i="1" s="1"/>
  <c r="AR387" i="1"/>
  <c r="AS387" i="1" s="1"/>
  <c r="AN387" i="1"/>
  <c r="AO387" i="1" s="1"/>
  <c r="AM387" i="1"/>
  <c r="X377" i="1"/>
  <c r="W377" i="1"/>
  <c r="AX377" i="1"/>
  <c r="BE388" i="1"/>
  <c r="BC388" i="1"/>
  <c r="AV377" i="1"/>
  <c r="AZ377" i="1"/>
  <c r="T387" i="1"/>
  <c r="S387" i="1"/>
  <c r="AT377" i="1"/>
  <c r="G376" i="1" l="1"/>
  <c r="Q388" i="1"/>
  <c r="AU377" i="1"/>
  <c r="S388" i="1"/>
  <c r="T388" i="1"/>
  <c r="AN388" i="1"/>
  <c r="AP388" i="1"/>
  <c r="AY377" i="1"/>
  <c r="BA377" i="1"/>
  <c r="AW377" i="1"/>
  <c r="AA389" i="1"/>
  <c r="AB389" i="1"/>
  <c r="BF389" i="1"/>
  <c r="AR388" i="1"/>
  <c r="U378" i="1"/>
  <c r="AV378" i="1" s="1"/>
  <c r="BB389" i="1"/>
  <c r="BH389" i="1"/>
  <c r="BD389" i="1"/>
  <c r="AL388" i="1"/>
  <c r="AD376" i="1" l="1"/>
  <c r="AE376" i="1" s="1"/>
  <c r="J376" i="1"/>
  <c r="AF376" i="1"/>
  <c r="AH376" i="1"/>
  <c r="AJ376" i="1"/>
  <c r="K376" i="1"/>
  <c r="Y390" i="1"/>
  <c r="AB390" i="1" s="1"/>
  <c r="AW378" i="1"/>
  <c r="AQ388" i="1"/>
  <c r="AO388" i="1"/>
  <c r="BC389" i="1"/>
  <c r="BI389" i="1"/>
  <c r="AM388" i="1"/>
  <c r="X378" i="1"/>
  <c r="W378" i="1"/>
  <c r="U379" i="1" s="1"/>
  <c r="AV379" i="1" s="1"/>
  <c r="AZ378" i="1"/>
  <c r="Q389" i="1"/>
  <c r="AP389" i="1" s="1"/>
  <c r="BE389" i="1"/>
  <c r="AS388" i="1"/>
  <c r="BG389" i="1"/>
  <c r="AT378" i="1"/>
  <c r="AX378" i="1"/>
  <c r="AK376" i="1" l="1"/>
  <c r="BF390" i="1"/>
  <c r="BB390" i="1"/>
  <c r="AI376" i="1"/>
  <c r="AA390" i="1"/>
  <c r="Y391" i="1" s="1"/>
  <c r="AG376" i="1"/>
  <c r="BD390" i="1"/>
  <c r="G377" i="1"/>
  <c r="AH377" i="1" s="1"/>
  <c r="AI377" i="1" s="1"/>
  <c r="BH390" i="1"/>
  <c r="BI390" i="1" s="1"/>
  <c r="AR389" i="1"/>
  <c r="AL389" i="1"/>
  <c r="AM389" i="1" s="1"/>
  <c r="AQ389" i="1"/>
  <c r="AW379" i="1"/>
  <c r="AU378" i="1"/>
  <c r="AT379" i="1"/>
  <c r="AN389" i="1"/>
  <c r="BG390" i="1"/>
  <c r="AS389" i="1"/>
  <c r="AX379" i="1"/>
  <c r="AY378" i="1"/>
  <c r="S389" i="1"/>
  <c r="T389" i="1"/>
  <c r="W379" i="1"/>
  <c r="X379" i="1"/>
  <c r="AZ379" i="1"/>
  <c r="BA378" i="1"/>
  <c r="BC390" i="1"/>
  <c r="BD391" i="1" l="1"/>
  <c r="BE390" i="1"/>
  <c r="AB391" i="1"/>
  <c r="BH391" i="1"/>
  <c r="BI391" i="1" s="1"/>
  <c r="BF391" i="1"/>
  <c r="BG391" i="1" s="1"/>
  <c r="AA391" i="1"/>
  <c r="Y392" i="1" s="1"/>
  <c r="AB392" i="1" s="1"/>
  <c r="J377" i="1"/>
  <c r="K377" i="1"/>
  <c r="AD377" i="1"/>
  <c r="AF377" i="1"/>
  <c r="AJ377" i="1"/>
  <c r="BB391" i="1"/>
  <c r="BC391" i="1" s="1"/>
  <c r="Q390" i="1"/>
  <c r="AL390" i="1" s="1"/>
  <c r="AU379" i="1"/>
  <c r="BE391" i="1"/>
  <c r="BA379" i="1"/>
  <c r="U380" i="1"/>
  <c r="AZ380" i="1" s="1"/>
  <c r="AY379" i="1"/>
  <c r="AO389" i="1"/>
  <c r="T390" i="1" l="1"/>
  <c r="S390" i="1"/>
  <c r="AN390" i="1"/>
  <c r="AO390" i="1" s="1"/>
  <c r="AP390" i="1"/>
  <c r="AG377" i="1"/>
  <c r="BF392" i="1"/>
  <c r="BG392" i="1" s="1"/>
  <c r="G378" i="1"/>
  <c r="AD378" i="1" s="1"/>
  <c r="AE377" i="1"/>
  <c r="BD392" i="1"/>
  <c r="BE392" i="1" s="1"/>
  <c r="AR390" i="1"/>
  <c r="AK377" i="1"/>
  <c r="BB392" i="1"/>
  <c r="BC392" i="1" s="1"/>
  <c r="AX380" i="1"/>
  <c r="AY380" i="1" s="1"/>
  <c r="BH392" i="1"/>
  <c r="BI392" i="1" s="1"/>
  <c r="AA392" i="1"/>
  <c r="Y393" i="1" s="1"/>
  <c r="BB393" i="1" s="1"/>
  <c r="Q391" i="1"/>
  <c r="AN391" i="1" s="1"/>
  <c r="BA380" i="1"/>
  <c r="AM390" i="1"/>
  <c r="AS390" i="1"/>
  <c r="AQ390" i="1"/>
  <c r="X380" i="1"/>
  <c r="W380" i="1"/>
  <c r="AV380" i="1"/>
  <c r="AT380" i="1"/>
  <c r="AR391" i="1" l="1"/>
  <c r="AE378" i="1"/>
  <c r="AH378" i="1"/>
  <c r="J378" i="1"/>
  <c r="K378" i="1"/>
  <c r="G379" i="1" s="1"/>
  <c r="AJ378" i="1"/>
  <c r="AF378" i="1"/>
  <c r="T391" i="1"/>
  <c r="BH393" i="1"/>
  <c r="S391" i="1"/>
  <c r="AP391" i="1"/>
  <c r="AQ391" i="1" s="1"/>
  <c r="AL391" i="1"/>
  <c r="AM391" i="1" s="1"/>
  <c r="U381" i="1"/>
  <c r="AX381" i="1" s="1"/>
  <c r="AY381" i="1" s="1"/>
  <c r="BD393" i="1"/>
  <c r="BE393" i="1" s="1"/>
  <c r="BC393" i="1"/>
  <c r="AW380" i="1"/>
  <c r="AS391" i="1"/>
  <c r="BI393" i="1"/>
  <c r="AO391" i="1"/>
  <c r="AA393" i="1"/>
  <c r="AB393" i="1"/>
  <c r="BF393" i="1"/>
  <c r="AU380" i="1"/>
  <c r="AT381" i="1" l="1"/>
  <c r="AJ379" i="1"/>
  <c r="AK378" i="1"/>
  <c r="K379" i="1"/>
  <c r="J379" i="1"/>
  <c r="AG378" i="1"/>
  <c r="AF379" i="1"/>
  <c r="AZ381" i="1"/>
  <c r="BA381" i="1" s="1"/>
  <c r="AD379" i="1"/>
  <c r="AI378" i="1"/>
  <c r="AH379" i="1"/>
  <c r="W381" i="1"/>
  <c r="AV381" i="1"/>
  <c r="AW381" i="1" s="1"/>
  <c r="X381" i="1"/>
  <c r="U382" i="1" s="1"/>
  <c r="AV382" i="1" s="1"/>
  <c r="Q392" i="1"/>
  <c r="BG393" i="1"/>
  <c r="AU381" i="1"/>
  <c r="Y394" i="1"/>
  <c r="BF394" i="1" s="1"/>
  <c r="AE379" i="1" l="1"/>
  <c r="G380" i="1"/>
  <c r="AI379" i="1"/>
  <c r="AH380" i="1"/>
  <c r="AF380" i="1"/>
  <c r="AG379" i="1"/>
  <c r="AK379" i="1"/>
  <c r="AJ380" i="1"/>
  <c r="AK380" i="1" s="1"/>
  <c r="T392" i="1"/>
  <c r="AL392" i="1"/>
  <c r="AR392" i="1"/>
  <c r="S392" i="1"/>
  <c r="Q393" i="1" s="1"/>
  <c r="AN392" i="1"/>
  <c r="AP392" i="1"/>
  <c r="AT382" i="1"/>
  <c r="AU382" i="1" s="1"/>
  <c r="BG394" i="1"/>
  <c r="AW382" i="1"/>
  <c r="W382" i="1"/>
  <c r="X382" i="1"/>
  <c r="AX382" i="1"/>
  <c r="AB394" i="1"/>
  <c r="AA394" i="1"/>
  <c r="BB394" i="1"/>
  <c r="BH394" i="1"/>
  <c r="BD394" i="1"/>
  <c r="AZ382" i="1"/>
  <c r="AG380" i="1" l="1"/>
  <c r="AI380" i="1"/>
  <c r="K380" i="1"/>
  <c r="J380" i="1"/>
  <c r="G381" i="1"/>
  <c r="AD380" i="1"/>
  <c r="AQ392" i="1"/>
  <c r="AP393" i="1"/>
  <c r="AQ393" i="1" s="1"/>
  <c r="AO392" i="1"/>
  <c r="AN393" i="1"/>
  <c r="T393" i="1"/>
  <c r="S393" i="1"/>
  <c r="Q394" i="1" s="1"/>
  <c r="AR393" i="1"/>
  <c r="AS392" i="1"/>
  <c r="AL393" i="1"/>
  <c r="AM392" i="1"/>
  <c r="Y395" i="1"/>
  <c r="BF395" i="1" s="1"/>
  <c r="BG395" i="1" s="1"/>
  <c r="U383" i="1"/>
  <c r="X383" i="1" s="1"/>
  <c r="BA382" i="1"/>
  <c r="AY382" i="1"/>
  <c r="BE394" i="1"/>
  <c r="BI394" i="1"/>
  <c r="BC394" i="1"/>
  <c r="AE380" i="1" l="1"/>
  <c r="AD381" i="1"/>
  <c r="AJ381" i="1"/>
  <c r="AK381" i="1" s="1"/>
  <c r="J381" i="1"/>
  <c r="K381" i="1"/>
  <c r="G382" i="1" s="1"/>
  <c r="AH381" i="1"/>
  <c r="AF381" i="1"/>
  <c r="AP394" i="1"/>
  <c r="AQ394" i="1" s="1"/>
  <c r="T394" i="1"/>
  <c r="S394" i="1"/>
  <c r="AR394" i="1"/>
  <c r="AS394" i="1" s="1"/>
  <c r="AS393" i="1"/>
  <c r="AZ383" i="1"/>
  <c r="BD395" i="1"/>
  <c r="BE395" i="1" s="1"/>
  <c r="AT383" i="1"/>
  <c r="AU383" i="1" s="1"/>
  <c r="AX383" i="1"/>
  <c r="AY383" i="1" s="1"/>
  <c r="AN394" i="1"/>
  <c r="AO394" i="1" s="1"/>
  <c r="AO393" i="1"/>
  <c r="W383" i="1"/>
  <c r="U384" i="1" s="1"/>
  <c r="AL394" i="1"/>
  <c r="AM394" i="1" s="1"/>
  <c r="AM393" i="1"/>
  <c r="BB395" i="1"/>
  <c r="BC395" i="1" s="1"/>
  <c r="AV383" i="1"/>
  <c r="AW383" i="1" s="1"/>
  <c r="AB395" i="1"/>
  <c r="BH395" i="1"/>
  <c r="BI395" i="1" s="1"/>
  <c r="AA395" i="1"/>
  <c r="Q395" i="1" l="1"/>
  <c r="AT384" i="1"/>
  <c r="Y396" i="1"/>
  <c r="BH396" i="1" s="1"/>
  <c r="AZ384" i="1"/>
  <c r="AN395" i="1"/>
  <c r="S395" i="1"/>
  <c r="W384" i="1"/>
  <c r="U385" i="1" s="1"/>
  <c r="W385" i="1" s="1"/>
  <c r="X384" i="1"/>
  <c r="BA383" i="1"/>
  <c r="AG381" i="1"/>
  <c r="AF382" i="1"/>
  <c r="AI381" i="1"/>
  <c r="AH382" i="1"/>
  <c r="AI382" i="1" s="1"/>
  <c r="AJ382" i="1"/>
  <c r="J382" i="1"/>
  <c r="K382" i="1"/>
  <c r="AX384" i="1"/>
  <c r="AY384" i="1" s="1"/>
  <c r="AP395" i="1"/>
  <c r="AQ395" i="1" s="1"/>
  <c r="AE381" i="1"/>
  <c r="AD382" i="1"/>
  <c r="AL395" i="1"/>
  <c r="AM395" i="1" s="1"/>
  <c r="T395" i="1"/>
  <c r="Q396" i="1" s="1"/>
  <c r="S396" i="1" s="1"/>
  <c r="AV384" i="1"/>
  <c r="AW384" i="1" s="1"/>
  <c r="AR395" i="1"/>
  <c r="AS395" i="1" s="1"/>
  <c r="BD396" i="1"/>
  <c r="BE396" i="1" s="1"/>
  <c r="BI396" i="1"/>
  <c r="AU384" i="1"/>
  <c r="AB396" i="1"/>
  <c r="AA396" i="1"/>
  <c r="BF396" i="1"/>
  <c r="AO395" i="1"/>
  <c r="BA384" i="1"/>
  <c r="BB396" i="1"/>
  <c r="G383" i="1" l="1"/>
  <c r="AZ385" i="1"/>
  <c r="BA385" i="1" s="1"/>
  <c r="AV385" i="1"/>
  <c r="X385" i="1"/>
  <c r="AH383" i="1"/>
  <c r="J383" i="1"/>
  <c r="K383" i="1"/>
  <c r="AK382" i="1"/>
  <c r="AJ383" i="1"/>
  <c r="AE382" i="1"/>
  <c r="AD383" i="1"/>
  <c r="U386" i="1"/>
  <c r="AV386" i="1" s="1"/>
  <c r="AG382" i="1"/>
  <c r="AF383" i="1"/>
  <c r="AL396" i="1"/>
  <c r="AM396" i="1" s="1"/>
  <c r="AN396" i="1"/>
  <c r="AO396" i="1" s="1"/>
  <c r="AT385" i="1"/>
  <c r="AX385" i="1"/>
  <c r="AP396" i="1"/>
  <c r="T396" i="1"/>
  <c r="Q397" i="1" s="1"/>
  <c r="AR396" i="1"/>
  <c r="AS396" i="1" s="1"/>
  <c r="AY385" i="1"/>
  <c r="AX386" i="1"/>
  <c r="BC396" i="1"/>
  <c r="BG396" i="1"/>
  <c r="Y397" i="1"/>
  <c r="AW385" i="1"/>
  <c r="G384" i="1" l="1"/>
  <c r="K384" i="1" s="1"/>
  <c r="AT386" i="1"/>
  <c r="AK383" i="1"/>
  <c r="AJ384" i="1"/>
  <c r="X386" i="1"/>
  <c r="AZ386" i="1"/>
  <c r="BA386" i="1" s="1"/>
  <c r="AU385" i="1"/>
  <c r="AF384" i="1"/>
  <c r="AG383" i="1"/>
  <c r="J384" i="1"/>
  <c r="AE383" i="1"/>
  <c r="AD384" i="1"/>
  <c r="W386" i="1"/>
  <c r="U387" i="1" s="1"/>
  <c r="AI383" i="1"/>
  <c r="AH384" i="1"/>
  <c r="AN397" i="1"/>
  <c r="AO397" i="1" s="1"/>
  <c r="AL397" i="1"/>
  <c r="AM397" i="1" s="1"/>
  <c r="S397" i="1"/>
  <c r="T397" i="1"/>
  <c r="AP397" i="1"/>
  <c r="AQ397" i="1" s="1"/>
  <c r="AR397" i="1"/>
  <c r="AQ396" i="1"/>
  <c r="Q398" i="1"/>
  <c r="AN398" i="1" s="1"/>
  <c r="AW386" i="1"/>
  <c r="AA397" i="1"/>
  <c r="AB397" i="1"/>
  <c r="BH397" i="1"/>
  <c r="BD397" i="1"/>
  <c r="BB397" i="1"/>
  <c r="AU386" i="1"/>
  <c r="BF397" i="1"/>
  <c r="AY386" i="1"/>
  <c r="AI384" i="1" l="1"/>
  <c r="AG384" i="1"/>
  <c r="AR398" i="1"/>
  <c r="S398" i="1"/>
  <c r="AL398" i="1"/>
  <c r="AS397" i="1"/>
  <c r="AE384" i="1"/>
  <c r="T398" i="1"/>
  <c r="AK384" i="1"/>
  <c r="G385" i="1"/>
  <c r="AP398" i="1"/>
  <c r="AQ398" i="1" s="1"/>
  <c r="Y398" i="1"/>
  <c r="BB398" i="1" s="1"/>
  <c r="BC397" i="1"/>
  <c r="W387" i="1"/>
  <c r="X387" i="1"/>
  <c r="BE397" i="1"/>
  <c r="BI397" i="1"/>
  <c r="AT387" i="1"/>
  <c r="AZ387" i="1"/>
  <c r="AV387" i="1"/>
  <c r="AX387" i="1"/>
  <c r="BG397" i="1"/>
  <c r="AO398" i="1"/>
  <c r="AS398" i="1"/>
  <c r="Q399" i="1" l="1"/>
  <c r="AL399" i="1" s="1"/>
  <c r="AM399" i="1" s="1"/>
  <c r="T399" i="1"/>
  <c r="S399" i="1"/>
  <c r="J385" i="1"/>
  <c r="K385" i="1"/>
  <c r="AM398" i="1"/>
  <c r="AJ385" i="1"/>
  <c r="BD398" i="1"/>
  <c r="BF398" i="1"/>
  <c r="BG398" i="1" s="1"/>
  <c r="AF385" i="1"/>
  <c r="BH398" i="1"/>
  <c r="BI398" i="1" s="1"/>
  <c r="AB398" i="1"/>
  <c r="AD385" i="1"/>
  <c r="AA398" i="1"/>
  <c r="AH385" i="1"/>
  <c r="AI385" i="1" s="1"/>
  <c r="U388" i="1"/>
  <c r="AX388" i="1" s="1"/>
  <c r="AR399" i="1"/>
  <c r="AN399" i="1"/>
  <c r="AO399" i="1"/>
  <c r="BC398" i="1"/>
  <c r="AZ388" i="1"/>
  <c r="BA387" i="1"/>
  <c r="BE398" i="1"/>
  <c r="Q400" i="1"/>
  <c r="AY387" i="1"/>
  <c r="AW387" i="1"/>
  <c r="X388" i="1"/>
  <c r="W388" i="1"/>
  <c r="AS399" i="1"/>
  <c r="AU387" i="1"/>
  <c r="AT388" i="1"/>
  <c r="AP399" i="1" l="1"/>
  <c r="AQ399" i="1" s="1"/>
  <c r="G386" i="1"/>
  <c r="K386" i="1" s="1"/>
  <c r="U389" i="1"/>
  <c r="W389" i="1" s="1"/>
  <c r="AV388" i="1"/>
  <c r="AV389" i="1" s="1"/>
  <c r="AK385" i="1"/>
  <c r="AJ386" i="1"/>
  <c r="AK386" i="1" s="1"/>
  <c r="AH386" i="1"/>
  <c r="AI386" i="1" s="1"/>
  <c r="AE385" i="1"/>
  <c r="AD386" i="1"/>
  <c r="AE386" i="1" s="1"/>
  <c r="Y399" i="1"/>
  <c r="AG385" i="1"/>
  <c r="AF386" i="1"/>
  <c r="AG386" i="1" s="1"/>
  <c r="T400" i="1"/>
  <c r="S400" i="1"/>
  <c r="AT389" i="1"/>
  <c r="AU388" i="1"/>
  <c r="AL400" i="1"/>
  <c r="AW388" i="1"/>
  <c r="BA388" i="1"/>
  <c r="AR400" i="1"/>
  <c r="AY388" i="1"/>
  <c r="AX389" i="1"/>
  <c r="AN400" i="1"/>
  <c r="AZ389" i="1" l="1"/>
  <c r="X389" i="1"/>
  <c r="J386" i="1"/>
  <c r="AP400" i="1"/>
  <c r="AQ400" i="1" s="1"/>
  <c r="G387" i="1"/>
  <c r="J387" i="1" s="1"/>
  <c r="AF387" i="1"/>
  <c r="AH387" i="1"/>
  <c r="AI387" i="1" s="1"/>
  <c r="AJ387" i="1"/>
  <c r="AK387" i="1" s="1"/>
  <c r="BB399" i="1"/>
  <c r="BD399" i="1"/>
  <c r="BF399" i="1"/>
  <c r="AB399" i="1"/>
  <c r="AA399" i="1"/>
  <c r="Y400" i="1" s="1"/>
  <c r="BH399" i="1"/>
  <c r="Q401" i="1"/>
  <c r="S401" i="1" s="1"/>
  <c r="U390" i="1"/>
  <c r="W390" i="1" s="1"/>
  <c r="BA389" i="1"/>
  <c r="AU389" i="1"/>
  <c r="AS400" i="1"/>
  <c r="AW389" i="1"/>
  <c r="AO400" i="1"/>
  <c r="AM400" i="1"/>
  <c r="AG387" i="1"/>
  <c r="AY389" i="1"/>
  <c r="K387" i="1" l="1"/>
  <c r="G388" i="1" s="1"/>
  <c r="AD387" i="1"/>
  <c r="AE387" i="1" s="1"/>
  <c r="AP401" i="1"/>
  <c r="AV390" i="1"/>
  <c r="AL401" i="1"/>
  <c r="AT390" i="1"/>
  <c r="BG399" i="1"/>
  <c r="BF400" i="1"/>
  <c r="BG400" i="1" s="1"/>
  <c r="BB400" i="1"/>
  <c r="BC400" i="1" s="1"/>
  <c r="BC399" i="1"/>
  <c r="AA400" i="1"/>
  <c r="AB400" i="1"/>
  <c r="T401" i="1"/>
  <c r="Q402" i="1" s="1"/>
  <c r="AP402" i="1" s="1"/>
  <c r="BH400" i="1"/>
  <c r="BI400" i="1" s="1"/>
  <c r="BI399" i="1"/>
  <c r="AN401" i="1"/>
  <c r="AO401" i="1" s="1"/>
  <c r="AR401" i="1"/>
  <c r="AS401" i="1" s="1"/>
  <c r="BE399" i="1"/>
  <c r="BD400" i="1"/>
  <c r="BE400" i="1" s="1"/>
  <c r="AX390" i="1"/>
  <c r="AY390" i="1" s="1"/>
  <c r="AZ390" i="1"/>
  <c r="BA390" i="1" s="1"/>
  <c r="X390" i="1"/>
  <c r="U391" i="1" s="1"/>
  <c r="AV391" i="1" s="1"/>
  <c r="AW390" i="1"/>
  <c r="AM401" i="1"/>
  <c r="AQ401" i="1"/>
  <c r="AU390" i="1"/>
  <c r="J388" i="1" l="1"/>
  <c r="AF388" i="1"/>
  <c r="AG388" i="1" s="1"/>
  <c r="AH388" i="1"/>
  <c r="AI388" i="1" s="1"/>
  <c r="K388" i="1"/>
  <c r="G389" i="1" s="1"/>
  <c r="AF389" i="1" s="1"/>
  <c r="AJ388" i="1"/>
  <c r="AK388" i="1" s="1"/>
  <c r="AD388" i="1"/>
  <c r="AE388" i="1" s="1"/>
  <c r="AN402" i="1"/>
  <c r="AO402" i="1" s="1"/>
  <c r="T402" i="1"/>
  <c r="AL402" i="1"/>
  <c r="S402" i="1"/>
  <c r="Y401" i="1"/>
  <c r="BH401" i="1" s="1"/>
  <c r="BI401" i="1" s="1"/>
  <c r="AR402" i="1"/>
  <c r="AS402" i="1" s="1"/>
  <c r="AJ389" i="1"/>
  <c r="AK389" i="1" s="1"/>
  <c r="AD389" i="1"/>
  <c r="AE389" i="1" s="1"/>
  <c r="AG389" i="1"/>
  <c r="AW391" i="1"/>
  <c r="AQ402" i="1"/>
  <c r="AX391" i="1"/>
  <c r="AH389" i="1"/>
  <c r="AM402" i="1"/>
  <c r="K389" i="1"/>
  <c r="J389" i="1"/>
  <c r="X391" i="1"/>
  <c r="W391" i="1"/>
  <c r="AZ391" i="1"/>
  <c r="AT391" i="1"/>
  <c r="Q403" i="1" l="1"/>
  <c r="AA401" i="1"/>
  <c r="AN403" i="1"/>
  <c r="S403" i="1"/>
  <c r="AL403" i="1"/>
  <c r="T403" i="1"/>
  <c r="Q404" i="1" s="1"/>
  <c r="AP404" i="1" s="1"/>
  <c r="AB401" i="1"/>
  <c r="Y402" i="1" s="1"/>
  <c r="AB402" i="1" s="1"/>
  <c r="BB401" i="1"/>
  <c r="BC401" i="1" s="1"/>
  <c r="BF401" i="1"/>
  <c r="BG401" i="1" s="1"/>
  <c r="BD401" i="1"/>
  <c r="BE401" i="1" s="1"/>
  <c r="AR403" i="1"/>
  <c r="AP403" i="1"/>
  <c r="AQ403" i="1" s="1"/>
  <c r="U392" i="1"/>
  <c r="X392" i="1" s="1"/>
  <c r="G390" i="1"/>
  <c r="AJ390" i="1" s="1"/>
  <c r="AK390" i="1" s="1"/>
  <c r="AM403" i="1"/>
  <c r="AS403" i="1"/>
  <c r="BA391" i="1"/>
  <c r="AI389" i="1"/>
  <c r="AY391" i="1"/>
  <c r="AV392" i="1"/>
  <c r="AO403" i="1"/>
  <c r="AU391" i="1"/>
  <c r="AX392" i="1" l="1"/>
  <c r="BD402" i="1"/>
  <c r="AA402" i="1"/>
  <c r="AD390" i="1"/>
  <c r="BF402" i="1"/>
  <c r="Y403" i="1"/>
  <c r="BF403" i="1" s="1"/>
  <c r="BH402" i="1"/>
  <c r="BI402" i="1" s="1"/>
  <c r="BB402" i="1"/>
  <c r="BC402" i="1" s="1"/>
  <c r="AZ392" i="1"/>
  <c r="BA392" i="1" s="1"/>
  <c r="AF390" i="1"/>
  <c r="AG390" i="1" s="1"/>
  <c r="AT392" i="1"/>
  <c r="AU392" i="1" s="1"/>
  <c r="W392" i="1"/>
  <c r="U393" i="1" s="1"/>
  <c r="AH390" i="1"/>
  <c r="AI390" i="1" s="1"/>
  <c r="K390" i="1"/>
  <c r="J390" i="1"/>
  <c r="G391" i="1" s="1"/>
  <c r="AD391" i="1" s="1"/>
  <c r="AQ404" i="1"/>
  <c r="AY392" i="1"/>
  <c r="S404" i="1"/>
  <c r="T404" i="1"/>
  <c r="BE402" i="1"/>
  <c r="AE390" i="1"/>
  <c r="BG402" i="1"/>
  <c r="AR404" i="1"/>
  <c r="AN404" i="1"/>
  <c r="AW392" i="1"/>
  <c r="AL404" i="1"/>
  <c r="BD403" i="1" l="1"/>
  <c r="AA403" i="1"/>
  <c r="AB403" i="1"/>
  <c r="BB403" i="1"/>
  <c r="BH403" i="1"/>
  <c r="AZ393" i="1"/>
  <c r="BA393" i="1" s="1"/>
  <c r="AT393" i="1"/>
  <c r="AU393" i="1" s="1"/>
  <c r="AH391" i="1"/>
  <c r="AI391" i="1" s="1"/>
  <c r="AJ391" i="1"/>
  <c r="AK391" i="1" s="1"/>
  <c r="K391" i="1"/>
  <c r="AF391" i="1"/>
  <c r="AG391" i="1" s="1"/>
  <c r="AV393" i="1"/>
  <c r="AW393" i="1" s="1"/>
  <c r="J391" i="1"/>
  <c r="W393" i="1"/>
  <c r="X393" i="1"/>
  <c r="AX393" i="1"/>
  <c r="AY393" i="1" s="1"/>
  <c r="Y404" i="1"/>
  <c r="AB404" i="1" s="1"/>
  <c r="Q405" i="1"/>
  <c r="AL405" i="1" s="1"/>
  <c r="BF404" i="1"/>
  <c r="BG403" i="1"/>
  <c r="AE391" i="1"/>
  <c r="BC403" i="1"/>
  <c r="AM404" i="1"/>
  <c r="AO404" i="1"/>
  <c r="AS404" i="1"/>
  <c r="BE403" i="1"/>
  <c r="BI403" i="1"/>
  <c r="BH404" i="1" l="1"/>
  <c r="G392" i="1"/>
  <c r="AF392" i="1" s="1"/>
  <c r="BB404" i="1"/>
  <c r="AR405" i="1"/>
  <c r="AP405" i="1"/>
  <c r="AQ405" i="1" s="1"/>
  <c r="AA404" i="1"/>
  <c r="Y405" i="1" s="1"/>
  <c r="BH405" i="1" s="1"/>
  <c r="T405" i="1"/>
  <c r="BD404" i="1"/>
  <c r="BE404" i="1" s="1"/>
  <c r="U394" i="1"/>
  <c r="AT394" i="1" s="1"/>
  <c r="AU394" i="1" s="1"/>
  <c r="S405" i="1"/>
  <c r="AN405" i="1"/>
  <c r="AO405" i="1" s="1"/>
  <c r="AG392" i="1"/>
  <c r="BI404" i="1"/>
  <c r="AM405" i="1"/>
  <c r="AD392" i="1"/>
  <c r="K392" i="1"/>
  <c r="J392" i="1"/>
  <c r="BC404" i="1"/>
  <c r="AJ392" i="1"/>
  <c r="BG404" i="1"/>
  <c r="AH392" i="1"/>
  <c r="AS405" i="1"/>
  <c r="AB405" i="1" l="1"/>
  <c r="BB405" i="1"/>
  <c r="BD405" i="1"/>
  <c r="AA405" i="1"/>
  <c r="BF405" i="1"/>
  <c r="BG405" i="1" s="1"/>
  <c r="AX394" i="1"/>
  <c r="AY394" i="1" s="1"/>
  <c r="Q406" i="1"/>
  <c r="S406" i="1" s="1"/>
  <c r="AZ394" i="1"/>
  <c r="BA394" i="1" s="1"/>
  <c r="X394" i="1"/>
  <c r="W394" i="1"/>
  <c r="U395" i="1" s="1"/>
  <c r="AV394" i="1"/>
  <c r="AW394" i="1" s="1"/>
  <c r="G393" i="1"/>
  <c r="K393" i="1" s="1"/>
  <c r="BE405" i="1"/>
  <c r="BC405" i="1"/>
  <c r="BI405" i="1"/>
  <c r="Y406" i="1"/>
  <c r="BB406" i="1" s="1"/>
  <c r="AE392" i="1"/>
  <c r="AI392" i="1"/>
  <c r="AK392" i="1"/>
  <c r="AL406" i="1" l="1"/>
  <c r="AM406" i="1" s="1"/>
  <c r="AN406" i="1"/>
  <c r="AO406" i="1" s="1"/>
  <c r="AP406" i="1"/>
  <c r="AQ406" i="1" s="1"/>
  <c r="T406" i="1"/>
  <c r="AR406" i="1"/>
  <c r="AS406" i="1" s="1"/>
  <c r="X395" i="1"/>
  <c r="AX395" i="1"/>
  <c r="AY395" i="1" s="1"/>
  <c r="W395" i="1"/>
  <c r="U396" i="1" s="1"/>
  <c r="W396" i="1" s="1"/>
  <c r="AZ395" i="1"/>
  <c r="BA395" i="1" s="1"/>
  <c r="AV395" i="1"/>
  <c r="AW395" i="1" s="1"/>
  <c r="AT395" i="1"/>
  <c r="AU395" i="1" s="1"/>
  <c r="AD393" i="1"/>
  <c r="AE393" i="1" s="1"/>
  <c r="AJ393" i="1"/>
  <c r="AK393" i="1" s="1"/>
  <c r="AH393" i="1"/>
  <c r="AI393" i="1" s="1"/>
  <c r="AF393" i="1"/>
  <c r="AG393" i="1" s="1"/>
  <c r="J393" i="1"/>
  <c r="G394" i="1" s="1"/>
  <c r="AJ394" i="1" s="1"/>
  <c r="Q407" i="1"/>
  <c r="BH406" i="1"/>
  <c r="BI406" i="1" s="1"/>
  <c r="BF406" i="1"/>
  <c r="BG406" i="1" s="1"/>
  <c r="BC406" i="1"/>
  <c r="AA406" i="1"/>
  <c r="AB406" i="1"/>
  <c r="BD406" i="1"/>
  <c r="X396" i="1" l="1"/>
  <c r="AX396" i="1"/>
  <c r="AV396" i="1"/>
  <c r="AW396" i="1" s="1"/>
  <c r="AT396" i="1"/>
  <c r="AZ396" i="1"/>
  <c r="BA396" i="1" s="1"/>
  <c r="AL407" i="1"/>
  <c r="AM407" i="1" s="1"/>
  <c r="S407" i="1"/>
  <c r="T407" i="1"/>
  <c r="AN407" i="1"/>
  <c r="AR407" i="1"/>
  <c r="AS407" i="1" s="1"/>
  <c r="AP407" i="1"/>
  <c r="AD394" i="1"/>
  <c r="AE394" i="1" s="1"/>
  <c r="U397" i="1"/>
  <c r="X397" i="1" s="1"/>
  <c r="AK394" i="1"/>
  <c r="AT397" i="1"/>
  <c r="AU396" i="1"/>
  <c r="AF394" i="1"/>
  <c r="K394" i="1"/>
  <c r="J394" i="1"/>
  <c r="AY396" i="1"/>
  <c r="AH394" i="1"/>
  <c r="BE406" i="1"/>
  <c r="Y407" i="1"/>
  <c r="Q408" i="1" l="1"/>
  <c r="AL408" i="1" s="1"/>
  <c r="AX397" i="1"/>
  <c r="AZ397" i="1"/>
  <c r="AV397" i="1"/>
  <c r="AQ407" i="1"/>
  <c r="AP408" i="1"/>
  <c r="AQ408" i="1" s="1"/>
  <c r="T408" i="1"/>
  <c r="S408" i="1"/>
  <c r="Q409" i="1" s="1"/>
  <c r="AN408" i="1"/>
  <c r="AO408" i="1" s="1"/>
  <c r="AO407" i="1"/>
  <c r="AR408" i="1"/>
  <c r="AS408" i="1" s="1"/>
  <c r="W397" i="1"/>
  <c r="U398" i="1" s="1"/>
  <c r="AV398" i="1" s="1"/>
  <c r="AI394" i="1"/>
  <c r="G395" i="1"/>
  <c r="AU397" i="1"/>
  <c r="AM408" i="1"/>
  <c r="AA407" i="1"/>
  <c r="AB407" i="1"/>
  <c r="BH407" i="1"/>
  <c r="BB407" i="1"/>
  <c r="BF407" i="1"/>
  <c r="AY397" i="1"/>
  <c r="AW397" i="1"/>
  <c r="BA397" i="1"/>
  <c r="AG394" i="1"/>
  <c r="BD407" i="1"/>
  <c r="AR409" i="1" l="1"/>
  <c r="T409" i="1"/>
  <c r="S409" i="1"/>
  <c r="Q410" i="1" s="1"/>
  <c r="AL409" i="1"/>
  <c r="W398" i="1"/>
  <c r="X398" i="1"/>
  <c r="AT398" i="1"/>
  <c r="AZ398" i="1"/>
  <c r="AX398" i="1"/>
  <c r="Y408" i="1"/>
  <c r="AB408" i="1" s="1"/>
  <c r="AP409" i="1"/>
  <c r="AQ409" i="1" s="1"/>
  <c r="AN409" i="1"/>
  <c r="AO409" i="1" s="1"/>
  <c r="BG407" i="1"/>
  <c r="BC407" i="1"/>
  <c r="BB408" i="1"/>
  <c r="AW398" i="1"/>
  <c r="BI407" i="1"/>
  <c r="AA408" i="1"/>
  <c r="J395" i="1"/>
  <c r="K395" i="1"/>
  <c r="AJ395" i="1"/>
  <c r="AD395" i="1"/>
  <c r="AS409" i="1"/>
  <c r="AH395" i="1"/>
  <c r="BE407" i="1"/>
  <c r="AF395" i="1"/>
  <c r="AY398" i="1"/>
  <c r="AM409" i="1"/>
  <c r="BD408" i="1" l="1"/>
  <c r="Y409" i="1"/>
  <c r="BH408" i="1"/>
  <c r="BI408" i="1" s="1"/>
  <c r="AR410" i="1"/>
  <c r="S410" i="1"/>
  <c r="T410" i="1"/>
  <c r="AL410" i="1"/>
  <c r="AM410" i="1" s="1"/>
  <c r="AP410" i="1"/>
  <c r="AQ410" i="1" s="1"/>
  <c r="BF408" i="1"/>
  <c r="BG408" i="1" s="1"/>
  <c r="BA398" i="1"/>
  <c r="U399" i="1"/>
  <c r="AU398" i="1"/>
  <c r="AN410" i="1"/>
  <c r="AG395" i="1"/>
  <c r="AE395" i="1"/>
  <c r="BH409" i="1"/>
  <c r="AK395" i="1"/>
  <c r="BD409" i="1"/>
  <c r="BE408" i="1"/>
  <c r="AI395" i="1"/>
  <c r="G396" i="1"/>
  <c r="AD396" i="1" s="1"/>
  <c r="AB409" i="1"/>
  <c r="AA409" i="1"/>
  <c r="BC408" i="1"/>
  <c r="BB409" i="1"/>
  <c r="AS410" i="1"/>
  <c r="BF409" i="1" l="1"/>
  <c r="Q411" i="1"/>
  <c r="AV399" i="1"/>
  <c r="AX399" i="1"/>
  <c r="AY399" i="1" s="1"/>
  <c r="W399" i="1"/>
  <c r="X399" i="1"/>
  <c r="AO410" i="1"/>
  <c r="AT399" i="1"/>
  <c r="AZ399" i="1"/>
  <c r="AE396" i="1"/>
  <c r="BG409" i="1"/>
  <c r="BI409" i="1"/>
  <c r="BC409" i="1"/>
  <c r="J396" i="1"/>
  <c r="K396" i="1"/>
  <c r="BE409" i="1"/>
  <c r="AJ396" i="1"/>
  <c r="Y410" i="1"/>
  <c r="BF410" i="1" s="1"/>
  <c r="AH396" i="1"/>
  <c r="AF396" i="1"/>
  <c r="S411" i="1" l="1"/>
  <c r="AP411" i="1"/>
  <c r="T411" i="1"/>
  <c r="AR411" i="1"/>
  <c r="AN411" i="1"/>
  <c r="AL411" i="1"/>
  <c r="AM411" i="1" s="1"/>
  <c r="AU399" i="1"/>
  <c r="BA399" i="1"/>
  <c r="U400" i="1"/>
  <c r="AW399" i="1"/>
  <c r="AV400" i="1"/>
  <c r="AW400" i="1" s="1"/>
  <c r="BD410" i="1"/>
  <c r="BE410" i="1" s="1"/>
  <c r="G397" i="1"/>
  <c r="AJ397" i="1" s="1"/>
  <c r="BB410" i="1"/>
  <c r="BC410" i="1" s="1"/>
  <c r="BG410" i="1"/>
  <c r="AG396" i="1"/>
  <c r="AI396" i="1"/>
  <c r="AA410" i="1"/>
  <c r="AB410" i="1"/>
  <c r="BH410" i="1"/>
  <c r="AK396" i="1"/>
  <c r="AO411" i="1" l="1"/>
  <c r="AS411" i="1"/>
  <c r="AQ411" i="1"/>
  <c r="Q412" i="1"/>
  <c r="AR412" i="1" s="1"/>
  <c r="AX400" i="1"/>
  <c r="W400" i="1"/>
  <c r="X400" i="1"/>
  <c r="AF397" i="1"/>
  <c r="AG397" i="1" s="1"/>
  <c r="AZ400" i="1"/>
  <c r="AT400" i="1"/>
  <c r="AD397" i="1"/>
  <c r="AE397" i="1" s="1"/>
  <c r="J397" i="1"/>
  <c r="K397" i="1"/>
  <c r="AH397" i="1"/>
  <c r="AI397" i="1" s="1"/>
  <c r="Y411" i="1"/>
  <c r="AA411" i="1" s="1"/>
  <c r="AK397" i="1"/>
  <c r="BI410" i="1"/>
  <c r="G398" i="1" l="1"/>
  <c r="AS412" i="1"/>
  <c r="AP412" i="1"/>
  <c r="AL412" i="1"/>
  <c r="T412" i="1"/>
  <c r="S412" i="1"/>
  <c r="Q413" i="1" s="1"/>
  <c r="AN412" i="1"/>
  <c r="BF411" i="1"/>
  <c r="BG411" i="1" s="1"/>
  <c r="BA400" i="1"/>
  <c r="AU400" i="1"/>
  <c r="U401" i="1"/>
  <c r="AT401" i="1" s="1"/>
  <c r="AY400" i="1"/>
  <c r="BB411" i="1"/>
  <c r="BH411" i="1"/>
  <c r="BD411" i="1"/>
  <c r="AB411" i="1"/>
  <c r="Y412" i="1" s="1"/>
  <c r="K398" i="1"/>
  <c r="J398" i="1"/>
  <c r="AF398" i="1"/>
  <c r="AJ398" i="1"/>
  <c r="AH398" i="1"/>
  <c r="AD398" i="1"/>
  <c r="AB412" i="1" l="1"/>
  <c r="AA412" i="1"/>
  <c r="Y413" i="1" s="1"/>
  <c r="BF412" i="1"/>
  <c r="T413" i="1"/>
  <c r="S413" i="1"/>
  <c r="Q414" i="1" s="1"/>
  <c r="BD412" i="1"/>
  <c r="BE412" i="1" s="1"/>
  <c r="BB412" i="1"/>
  <c r="BB413" i="1" s="1"/>
  <c r="AL413" i="1"/>
  <c r="AM413" i="1" s="1"/>
  <c r="AM412" i="1"/>
  <c r="AO412" i="1"/>
  <c r="AN413" i="1"/>
  <c r="AQ412" i="1"/>
  <c r="AP413" i="1"/>
  <c r="BH412" i="1"/>
  <c r="BH413" i="1" s="1"/>
  <c r="AR413" i="1"/>
  <c r="AU401" i="1"/>
  <c r="AX401" i="1"/>
  <c r="X401" i="1"/>
  <c r="W401" i="1"/>
  <c r="AV401" i="1"/>
  <c r="U402" i="1"/>
  <c r="AZ401" i="1"/>
  <c r="BE411" i="1"/>
  <c r="BC411" i="1"/>
  <c r="BI411" i="1"/>
  <c r="AI398" i="1"/>
  <c r="BF413" i="1"/>
  <c r="BG412" i="1"/>
  <c r="AB413" i="1"/>
  <c r="AA413" i="1"/>
  <c r="AK398" i="1"/>
  <c r="AE398" i="1"/>
  <c r="AG398" i="1"/>
  <c r="G399" i="1"/>
  <c r="AF399" i="1" s="1"/>
  <c r="BD413" i="1" l="1"/>
  <c r="Y414" i="1"/>
  <c r="AS413" i="1"/>
  <c r="AR414" i="1"/>
  <c r="AS414" i="1" s="1"/>
  <c r="AQ413" i="1"/>
  <c r="AP414" i="1"/>
  <c r="AQ414" i="1" s="1"/>
  <c r="AL414" i="1"/>
  <c r="AM414" i="1" s="1"/>
  <c r="T414" i="1"/>
  <c r="S414" i="1"/>
  <c r="BC412" i="1"/>
  <c r="BI412" i="1"/>
  <c r="AO413" i="1"/>
  <c r="AN414" i="1"/>
  <c r="AO414" i="1" s="1"/>
  <c r="BA401" i="1"/>
  <c r="AZ402" i="1"/>
  <c r="BA402" i="1" s="1"/>
  <c r="AW401" i="1"/>
  <c r="AV402" i="1"/>
  <c r="AW402" i="1" s="1"/>
  <c r="W402" i="1"/>
  <c r="X402" i="1"/>
  <c r="AY401" i="1"/>
  <c r="AX402" i="1"/>
  <c r="AY402" i="1" s="1"/>
  <c r="AT402" i="1"/>
  <c r="AU402" i="1" s="1"/>
  <c r="AB414" i="1"/>
  <c r="AA414" i="1"/>
  <c r="AG399" i="1"/>
  <c r="BH414" i="1"/>
  <c r="BI413" i="1"/>
  <c r="BB414" i="1"/>
  <c r="BC413" i="1"/>
  <c r="AD399" i="1"/>
  <c r="AJ399" i="1"/>
  <c r="BD414" i="1"/>
  <c r="BE413" i="1"/>
  <c r="J399" i="1"/>
  <c r="K399" i="1"/>
  <c r="BG413" i="1"/>
  <c r="BF414" i="1"/>
  <c r="AH399" i="1"/>
  <c r="Y415" i="1" l="1"/>
  <c r="Q415" i="1"/>
  <c r="AP415" i="1"/>
  <c r="S415" i="1"/>
  <c r="T415" i="1"/>
  <c r="AR415" i="1"/>
  <c r="AN415" i="1"/>
  <c r="AL415" i="1"/>
  <c r="AM415" i="1" s="1"/>
  <c r="U403" i="1"/>
  <c r="X403" i="1" s="1"/>
  <c r="BG414" i="1"/>
  <c r="BF415" i="1"/>
  <c r="AK399" i="1"/>
  <c r="BI414" i="1"/>
  <c r="BH415" i="1"/>
  <c r="G400" i="1"/>
  <c r="AD400" i="1" s="1"/>
  <c r="AE399" i="1"/>
  <c r="BB415" i="1"/>
  <c r="BC414" i="1"/>
  <c r="AA415" i="1"/>
  <c r="AB415" i="1"/>
  <c r="AI399" i="1"/>
  <c r="BE414" i="1"/>
  <c r="BD415" i="1"/>
  <c r="AZ403" i="1" l="1"/>
  <c r="BA403" i="1" s="1"/>
  <c r="AO415" i="1"/>
  <c r="AX403" i="1"/>
  <c r="AV403" i="1"/>
  <c r="AT403" i="1"/>
  <c r="AU403" i="1" s="1"/>
  <c r="W403" i="1"/>
  <c r="U404" i="1" s="1"/>
  <c r="Q416" i="1"/>
  <c r="AR416" i="1" s="1"/>
  <c r="AS416" i="1" s="1"/>
  <c r="AS415" i="1"/>
  <c r="AQ415" i="1"/>
  <c r="BI415" i="1"/>
  <c r="Y416" i="1"/>
  <c r="BD416" i="1" s="1"/>
  <c r="AE400" i="1"/>
  <c r="K400" i="1"/>
  <c r="J400" i="1"/>
  <c r="AF400" i="1"/>
  <c r="AJ400" i="1"/>
  <c r="BC415" i="1"/>
  <c r="BG415" i="1"/>
  <c r="BE415" i="1"/>
  <c r="AH400" i="1"/>
  <c r="AP416" i="1" l="1"/>
  <c r="X404" i="1"/>
  <c r="W404" i="1"/>
  <c r="U405" i="1" s="1"/>
  <c r="AT404" i="1"/>
  <c r="AU404" i="1" s="1"/>
  <c r="BB416" i="1"/>
  <c r="BC416" i="1" s="1"/>
  <c r="AW403" i="1"/>
  <c r="AV404" i="1"/>
  <c r="AQ416" i="1"/>
  <c r="AY403" i="1"/>
  <c r="AX404" i="1"/>
  <c r="S416" i="1"/>
  <c r="T416" i="1"/>
  <c r="AN416" i="1"/>
  <c r="AZ404" i="1"/>
  <c r="AL416" i="1"/>
  <c r="AT405" i="1"/>
  <c r="AU405" i="1" s="1"/>
  <c r="G401" i="1"/>
  <c r="J401" i="1" s="1"/>
  <c r="AK400" i="1"/>
  <c r="AI400" i="1"/>
  <c r="AG400" i="1"/>
  <c r="AB416" i="1"/>
  <c r="AA416" i="1"/>
  <c r="BE416" i="1"/>
  <c r="BF416" i="1"/>
  <c r="BH416" i="1"/>
  <c r="Q417" i="1" l="1"/>
  <c r="W405" i="1"/>
  <c r="X405" i="1"/>
  <c r="T417" i="1"/>
  <c r="S417" i="1"/>
  <c r="Q418" i="1" s="1"/>
  <c r="AR417" i="1"/>
  <c r="AS417" i="1" s="1"/>
  <c r="AP417" i="1"/>
  <c r="AY404" i="1"/>
  <c r="AX405" i="1"/>
  <c r="AZ405" i="1"/>
  <c r="BA404" i="1"/>
  <c r="AN417" i="1"/>
  <c r="AO416" i="1"/>
  <c r="AW404" i="1"/>
  <c r="AV405" i="1"/>
  <c r="AM416" i="1"/>
  <c r="AL417" i="1"/>
  <c r="AF401" i="1"/>
  <c r="AG401" i="1" s="1"/>
  <c r="AD401" i="1"/>
  <c r="AE401" i="1" s="1"/>
  <c r="AH401" i="1"/>
  <c r="AI401" i="1" s="1"/>
  <c r="K401" i="1"/>
  <c r="G402" i="1" s="1"/>
  <c r="AJ401" i="1"/>
  <c r="AK401" i="1" s="1"/>
  <c r="Y417" i="1"/>
  <c r="BH417" i="1" s="1"/>
  <c r="BI416" i="1"/>
  <c r="BG416" i="1"/>
  <c r="U406" i="1" l="1"/>
  <c r="AJ402" i="1"/>
  <c r="BA405" i="1"/>
  <c r="AZ406" i="1"/>
  <c r="AY405" i="1"/>
  <c r="AX406" i="1"/>
  <c r="AW405" i="1"/>
  <c r="AV406" i="1"/>
  <c r="AQ417" i="1"/>
  <c r="AP418" i="1"/>
  <c r="AL418" i="1"/>
  <c r="AM417" i="1"/>
  <c r="AR418" i="1"/>
  <c r="AS418" i="1" s="1"/>
  <c r="S418" i="1"/>
  <c r="T418" i="1"/>
  <c r="AO417" i="1"/>
  <c r="AN418" i="1"/>
  <c r="BF417" i="1"/>
  <c r="BG417" i="1" s="1"/>
  <c r="AD402" i="1"/>
  <c r="AE402" i="1" s="1"/>
  <c r="AH402" i="1"/>
  <c r="AI402" i="1" s="1"/>
  <c r="AF402" i="1"/>
  <c r="AG402" i="1" s="1"/>
  <c r="AK402" i="1"/>
  <c r="BI417" i="1"/>
  <c r="J402" i="1"/>
  <c r="K402" i="1"/>
  <c r="AB417" i="1"/>
  <c r="AA417" i="1"/>
  <c r="BD417" i="1"/>
  <c r="BB417" i="1"/>
  <c r="Q419" i="1" l="1"/>
  <c r="W406" i="1"/>
  <c r="X406" i="1"/>
  <c r="AT406" i="1"/>
  <c r="AR419" i="1"/>
  <c r="AS419" i="1" s="1"/>
  <c r="S419" i="1"/>
  <c r="T419" i="1"/>
  <c r="Q420" i="1" s="1"/>
  <c r="AO418" i="1"/>
  <c r="AN419" i="1"/>
  <c r="AO419" i="1" s="1"/>
  <c r="AQ418" i="1"/>
  <c r="AP419" i="1"/>
  <c r="AQ419" i="1" s="1"/>
  <c r="AW406" i="1"/>
  <c r="AY406" i="1"/>
  <c r="BA406" i="1"/>
  <c r="AM418" i="1"/>
  <c r="AL419" i="1"/>
  <c r="AM419" i="1" s="1"/>
  <c r="G403" i="1"/>
  <c r="AD403" i="1" s="1"/>
  <c r="Y418" i="1"/>
  <c r="BF418" i="1" s="1"/>
  <c r="BC417" i="1"/>
  <c r="BE417" i="1"/>
  <c r="T420" i="1" l="1"/>
  <c r="S420" i="1"/>
  <c r="AR420" i="1"/>
  <c r="AU406" i="1"/>
  <c r="U407" i="1"/>
  <c r="AL420" i="1"/>
  <c r="AM420" i="1" s="1"/>
  <c r="AP420" i="1"/>
  <c r="AQ420" i="1" s="1"/>
  <c r="AN420" i="1"/>
  <c r="AO420" i="1" s="1"/>
  <c r="J403" i="1"/>
  <c r="AH403" i="1"/>
  <c r="AI403" i="1" s="1"/>
  <c r="BH418" i="1"/>
  <c r="BI418" i="1" s="1"/>
  <c r="AA418" i="1"/>
  <c r="K403" i="1"/>
  <c r="BB418" i="1"/>
  <c r="BC418" i="1" s="1"/>
  <c r="Q421" i="1"/>
  <c r="AB418" i="1"/>
  <c r="BD418" i="1"/>
  <c r="BE418" i="1" s="1"/>
  <c r="AJ403" i="1"/>
  <c r="AK403" i="1" s="1"/>
  <c r="AF403" i="1"/>
  <c r="AG403" i="1" s="1"/>
  <c r="AE403" i="1"/>
  <c r="AS420" i="1"/>
  <c r="BG418" i="1"/>
  <c r="W407" i="1" l="1"/>
  <c r="X407" i="1"/>
  <c r="AZ407" i="1"/>
  <c r="AX407" i="1"/>
  <c r="AV407" i="1"/>
  <c r="AT407" i="1"/>
  <c r="AP421" i="1"/>
  <c r="AQ421" i="1" s="1"/>
  <c r="AN421" i="1"/>
  <c r="AO421" i="1" s="1"/>
  <c r="G404" i="1"/>
  <c r="AD404" i="1" s="1"/>
  <c r="AE404" i="1" s="1"/>
  <c r="T421" i="1"/>
  <c r="AL421" i="1"/>
  <c r="S421" i="1"/>
  <c r="Q422" i="1" s="1"/>
  <c r="AR421" i="1"/>
  <c r="Y419" i="1"/>
  <c r="AA419" i="1" s="1"/>
  <c r="AS421" i="1"/>
  <c r="AM421" i="1"/>
  <c r="BF419" i="1" l="1"/>
  <c r="BG419" i="1" s="1"/>
  <c r="AN422" i="1"/>
  <c r="AU407" i="1"/>
  <c r="AW407" i="1"/>
  <c r="AV408" i="1"/>
  <c r="AY407" i="1"/>
  <c r="AX408" i="1"/>
  <c r="AZ408" i="1"/>
  <c r="BA407" i="1"/>
  <c r="U408" i="1"/>
  <c r="AT408" i="1" s="1"/>
  <c r="AF404" i="1"/>
  <c r="AG404" i="1" s="1"/>
  <c r="AJ404" i="1"/>
  <c r="AK404" i="1" s="1"/>
  <c r="K404" i="1"/>
  <c r="BB419" i="1"/>
  <c r="BC419" i="1" s="1"/>
  <c r="AH404" i="1"/>
  <c r="AI404" i="1" s="1"/>
  <c r="J404" i="1"/>
  <c r="BH419" i="1"/>
  <c r="BI419" i="1" s="1"/>
  <c r="BD419" i="1"/>
  <c r="BE419" i="1" s="1"/>
  <c r="AB419" i="1"/>
  <c r="Y420" i="1" s="1"/>
  <c r="AO422" i="1"/>
  <c r="AR422" i="1"/>
  <c r="T422" i="1"/>
  <c r="S422" i="1"/>
  <c r="Q423" i="1" s="1"/>
  <c r="AP422" i="1"/>
  <c r="AL422" i="1"/>
  <c r="G405" i="1" l="1"/>
  <c r="AF405" i="1" s="1"/>
  <c r="AU408" i="1"/>
  <c r="AY408" i="1"/>
  <c r="BA408" i="1"/>
  <c r="AW408" i="1"/>
  <c r="X408" i="1"/>
  <c r="W408" i="1"/>
  <c r="U409" i="1" s="1"/>
  <c r="AA420" i="1"/>
  <c r="AB420" i="1"/>
  <c r="BD420" i="1"/>
  <c r="BE420" i="1" s="1"/>
  <c r="BH420" i="1"/>
  <c r="BI420" i="1" s="1"/>
  <c r="BF420" i="1"/>
  <c r="BG420" i="1" s="1"/>
  <c r="BB420" i="1"/>
  <c r="BC420" i="1" s="1"/>
  <c r="AH405" i="1"/>
  <c r="AI405" i="1" s="1"/>
  <c r="AG405" i="1"/>
  <c r="AP423" i="1"/>
  <c r="AQ422" i="1"/>
  <c r="T423" i="1"/>
  <c r="S423" i="1"/>
  <c r="AS422" i="1"/>
  <c r="AR423" i="1"/>
  <c r="AL423" i="1"/>
  <c r="AM422" i="1"/>
  <c r="J405" i="1"/>
  <c r="K405" i="1"/>
  <c r="AD405" i="1"/>
  <c r="AJ405" i="1"/>
  <c r="AN423" i="1"/>
  <c r="Y421" i="1" l="1"/>
  <c r="BD421" i="1" s="1"/>
  <c r="BE421" i="1" s="1"/>
  <c r="X409" i="1"/>
  <c r="W409" i="1"/>
  <c r="U410" i="1" s="1"/>
  <c r="AT409" i="1"/>
  <c r="AX409" i="1"/>
  <c r="AZ409" i="1"/>
  <c r="AV409" i="1"/>
  <c r="AB421" i="1"/>
  <c r="BH421" i="1"/>
  <c r="BI421" i="1" s="1"/>
  <c r="BB421" i="1"/>
  <c r="BC421" i="1" s="1"/>
  <c r="Q424" i="1"/>
  <c r="AN424" i="1" s="1"/>
  <c r="G406" i="1"/>
  <c r="K406" i="1" s="1"/>
  <c r="AS423" i="1"/>
  <c r="AR424" i="1"/>
  <c r="AO423" i="1"/>
  <c r="AQ423" i="1"/>
  <c r="AK405" i="1"/>
  <c r="AE405" i="1"/>
  <c r="AM423" i="1"/>
  <c r="AL424" i="1" l="1"/>
  <c r="T424" i="1"/>
  <c r="AP424" i="1"/>
  <c r="S424" i="1"/>
  <c r="AA421" i="1"/>
  <c r="Y422" i="1" s="1"/>
  <c r="BF421" i="1"/>
  <c r="BG421" i="1" s="1"/>
  <c r="AV410" i="1"/>
  <c r="AW409" i="1"/>
  <c r="BA409" i="1"/>
  <c r="AZ410" i="1"/>
  <c r="AY409" i="1"/>
  <c r="AX410" i="1"/>
  <c r="BD422" i="1"/>
  <c r="BE422" i="1" s="1"/>
  <c r="AU409" i="1"/>
  <c r="AT410" i="1"/>
  <c r="X410" i="1"/>
  <c r="W410" i="1"/>
  <c r="AH406" i="1"/>
  <c r="AI406" i="1" s="1"/>
  <c r="AD406" i="1"/>
  <c r="J406" i="1"/>
  <c r="G407" i="1" s="1"/>
  <c r="J407" i="1" s="1"/>
  <c r="AF406" i="1"/>
  <c r="AG406" i="1" s="1"/>
  <c r="AJ406" i="1"/>
  <c r="AK406" i="1" s="1"/>
  <c r="AQ424" i="1"/>
  <c r="AS424" i="1"/>
  <c r="AO424" i="1"/>
  <c r="Q425" i="1"/>
  <c r="AP425" i="1" s="1"/>
  <c r="AM424" i="1"/>
  <c r="AE406" i="1"/>
  <c r="BF422" i="1" l="1"/>
  <c r="BG422" i="1" s="1"/>
  <c r="BB422" i="1"/>
  <c r="BC422" i="1" s="1"/>
  <c r="AA422" i="1"/>
  <c r="BH422" i="1"/>
  <c r="BI422" i="1" s="1"/>
  <c r="U411" i="1"/>
  <c r="AV411" i="1" s="1"/>
  <c r="AB422" i="1"/>
  <c r="AZ411" i="1"/>
  <c r="BA410" i="1"/>
  <c r="AU410" i="1"/>
  <c r="AW410" i="1"/>
  <c r="W411" i="1"/>
  <c r="AX411" i="1"/>
  <c r="AY410" i="1"/>
  <c r="Y423" i="1"/>
  <c r="AH407" i="1"/>
  <c r="AI407" i="1" s="1"/>
  <c r="K407" i="1"/>
  <c r="G408" i="1" s="1"/>
  <c r="AD407" i="1"/>
  <c r="AN425" i="1"/>
  <c r="AO425" i="1" s="1"/>
  <c r="AJ407" i="1"/>
  <c r="AK407" i="1" s="1"/>
  <c r="AL425" i="1"/>
  <c r="AM425" i="1" s="1"/>
  <c r="AF407" i="1"/>
  <c r="AG407" i="1" s="1"/>
  <c r="AQ425" i="1"/>
  <c r="S425" i="1"/>
  <c r="T425" i="1"/>
  <c r="AE407" i="1"/>
  <c r="AR425" i="1"/>
  <c r="X411" i="1" l="1"/>
  <c r="U412" i="1" s="1"/>
  <c r="AT411" i="1"/>
  <c r="AD408" i="1"/>
  <c r="AE408" i="1" s="1"/>
  <c r="BF423" i="1"/>
  <c r="BG423" i="1" s="1"/>
  <c r="AA423" i="1"/>
  <c r="AB423" i="1"/>
  <c r="BD423" i="1"/>
  <c r="BE423" i="1" s="1"/>
  <c r="AW411" i="1"/>
  <c r="AY411" i="1"/>
  <c r="AU411" i="1"/>
  <c r="BH423" i="1"/>
  <c r="BI423" i="1" s="1"/>
  <c r="BB423" i="1"/>
  <c r="BC423" i="1" s="1"/>
  <c r="BA411" i="1"/>
  <c r="Q426" i="1"/>
  <c r="AL426" i="1" s="1"/>
  <c r="AF408" i="1"/>
  <c r="AG408" i="1" s="1"/>
  <c r="AJ408" i="1"/>
  <c r="AK408" i="1" s="1"/>
  <c r="AH408" i="1"/>
  <c r="K408" i="1"/>
  <c r="J408" i="1"/>
  <c r="AS425" i="1"/>
  <c r="AT412" i="1" l="1"/>
  <c r="AX412" i="1"/>
  <c r="X412" i="1"/>
  <c r="AV412" i="1"/>
  <c r="AW412" i="1" s="1"/>
  <c r="AZ412" i="1"/>
  <c r="BA412" i="1" s="1"/>
  <c r="W412" i="1"/>
  <c r="U413" i="1" s="1"/>
  <c r="AR426" i="1"/>
  <c r="AS426" i="1" s="1"/>
  <c r="Y424" i="1"/>
  <c r="AB424" i="1" s="1"/>
  <c r="BB424" i="1"/>
  <c r="BC424" i="1" s="1"/>
  <c r="AY412" i="1"/>
  <c r="AU412" i="1"/>
  <c r="T426" i="1"/>
  <c r="AP426" i="1"/>
  <c r="S426" i="1"/>
  <c r="Q427" i="1"/>
  <c r="S427" i="1" s="1"/>
  <c r="AN426" i="1"/>
  <c r="AO426" i="1" s="1"/>
  <c r="G409" i="1"/>
  <c r="AI408" i="1"/>
  <c r="AM426" i="1"/>
  <c r="X413" i="1" l="1"/>
  <c r="W413" i="1"/>
  <c r="U414" i="1" s="1"/>
  <c r="AV413" i="1"/>
  <c r="AT413" i="1"/>
  <c r="AU413" i="1" s="1"/>
  <c r="AX413" i="1"/>
  <c r="AN427" i="1"/>
  <c r="AZ413" i="1"/>
  <c r="BA413" i="1" s="1"/>
  <c r="BD424" i="1"/>
  <c r="BE424" i="1" s="1"/>
  <c r="AL427" i="1"/>
  <c r="AR427" i="1"/>
  <c r="AP427" i="1"/>
  <c r="BH424" i="1"/>
  <c r="BI424" i="1" s="1"/>
  <c r="BF424" i="1"/>
  <c r="BG424" i="1" s="1"/>
  <c r="AA424" i="1"/>
  <c r="Y425" i="1" s="1"/>
  <c r="BF425" i="1" s="1"/>
  <c r="BG425" i="1" s="1"/>
  <c r="AY413" i="1"/>
  <c r="AX414" i="1"/>
  <c r="AY414" i="1" s="1"/>
  <c r="X414" i="1"/>
  <c r="W414" i="1"/>
  <c r="U415" i="1" s="1"/>
  <c r="AW413" i="1"/>
  <c r="AV414" i="1"/>
  <c r="AQ426" i="1"/>
  <c r="T427" i="1"/>
  <c r="Q428" i="1" s="1"/>
  <c r="AR428" i="1" s="1"/>
  <c r="AS427" i="1"/>
  <c r="K409" i="1"/>
  <c r="J409" i="1"/>
  <c r="AD409" i="1"/>
  <c r="AF409" i="1"/>
  <c r="AJ409" i="1"/>
  <c r="AO427" i="1"/>
  <c r="AM427" i="1"/>
  <c r="AH409" i="1"/>
  <c r="AQ427" i="1"/>
  <c r="AT414" i="1" l="1"/>
  <c r="AZ414" i="1"/>
  <c r="AA425" i="1"/>
  <c r="BB425" i="1"/>
  <c r="BD425" i="1"/>
  <c r="AN428" i="1"/>
  <c r="S428" i="1"/>
  <c r="T428" i="1"/>
  <c r="AL428" i="1"/>
  <c r="AP428" i="1"/>
  <c r="BH425" i="1"/>
  <c r="AB425" i="1"/>
  <c r="AU414" i="1"/>
  <c r="AT415" i="1"/>
  <c r="AX415" i="1"/>
  <c r="X415" i="1"/>
  <c r="W415" i="1"/>
  <c r="AZ415" i="1"/>
  <c r="BA415" i="1" s="1"/>
  <c r="BA414" i="1"/>
  <c r="AV415" i="1"/>
  <c r="AW414" i="1"/>
  <c r="AS428" i="1"/>
  <c r="AQ428" i="1"/>
  <c r="AO428" i="1"/>
  <c r="AM428" i="1"/>
  <c r="AG409" i="1"/>
  <c r="AK409" i="1"/>
  <c r="BC425" i="1"/>
  <c r="AE409" i="1"/>
  <c r="BE425" i="1"/>
  <c r="G410" i="1"/>
  <c r="AH410" i="1" s="1"/>
  <c r="AI409" i="1"/>
  <c r="BI425" i="1"/>
  <c r="Y426" i="1"/>
  <c r="BD426" i="1" s="1"/>
  <c r="U416" i="1" l="1"/>
  <c r="Q429" i="1"/>
  <c r="AZ416" i="1"/>
  <c r="BA416" i="1" s="1"/>
  <c r="X416" i="1"/>
  <c r="W416" i="1"/>
  <c r="U417" i="1" s="1"/>
  <c r="AY415" i="1"/>
  <c r="AX416" i="1"/>
  <c r="AU415" i="1"/>
  <c r="AT416" i="1"/>
  <c r="AW415" i="1"/>
  <c r="AV416" i="1"/>
  <c r="AJ410" i="1"/>
  <c r="AK410" i="1" s="1"/>
  <c r="AD410" i="1"/>
  <c r="AE410" i="1" s="1"/>
  <c r="AI410" i="1"/>
  <c r="BE426" i="1"/>
  <c r="AF410" i="1"/>
  <c r="AB426" i="1"/>
  <c r="AA426" i="1"/>
  <c r="BF426" i="1"/>
  <c r="BH426" i="1"/>
  <c r="BB426" i="1"/>
  <c r="J410" i="1"/>
  <c r="K410" i="1"/>
  <c r="AN429" i="1" l="1"/>
  <c r="S429" i="1"/>
  <c r="AL429" i="1"/>
  <c r="AM429" i="1" s="1"/>
  <c r="T429" i="1"/>
  <c r="AR429" i="1"/>
  <c r="AS429" i="1" s="1"/>
  <c r="AP429" i="1"/>
  <c r="AY416" i="1"/>
  <c r="AX417" i="1"/>
  <c r="AY417" i="1" s="1"/>
  <c r="AZ417" i="1"/>
  <c r="BA417" i="1" s="1"/>
  <c r="W417" i="1"/>
  <c r="X417" i="1"/>
  <c r="AU416" i="1"/>
  <c r="AT417" i="1"/>
  <c r="AU417" i="1" s="1"/>
  <c r="Y427" i="1"/>
  <c r="BD427" i="1" s="1"/>
  <c r="BE427" i="1" s="1"/>
  <c r="AV417" i="1"/>
  <c r="AW417" i="1" s="1"/>
  <c r="AW416" i="1"/>
  <c r="G411" i="1"/>
  <c r="J411" i="1" s="1"/>
  <c r="AG410" i="1"/>
  <c r="AF411" i="1"/>
  <c r="BI426" i="1"/>
  <c r="BG426" i="1"/>
  <c r="BC426" i="1"/>
  <c r="AQ429" i="1" l="1"/>
  <c r="Q430" i="1"/>
  <c r="AO429" i="1"/>
  <c r="AN430" i="1"/>
  <c r="AO430" i="1" s="1"/>
  <c r="AB427" i="1"/>
  <c r="BH427" i="1"/>
  <c r="BI427" i="1" s="1"/>
  <c r="AJ411" i="1"/>
  <c r="AK411" i="1" s="1"/>
  <c r="U418" i="1"/>
  <c r="AT418" i="1" s="1"/>
  <c r="AU418" i="1" s="1"/>
  <c r="AA427" i="1"/>
  <c r="BF427" i="1"/>
  <c r="BG427" i="1" s="1"/>
  <c r="BB427" i="1"/>
  <c r="BC427" i="1" s="1"/>
  <c r="AD411" i="1"/>
  <c r="AE411" i="1" s="1"/>
  <c r="AH411" i="1"/>
  <c r="AI411" i="1" s="1"/>
  <c r="K411" i="1"/>
  <c r="G412" i="1" s="1"/>
  <c r="AJ412" i="1" s="1"/>
  <c r="AG411" i="1"/>
  <c r="Y428" i="1" l="1"/>
  <c r="T430" i="1"/>
  <c r="AR430" i="1"/>
  <c r="AS430" i="1" s="1"/>
  <c r="S430" i="1"/>
  <c r="AL430" i="1"/>
  <c r="AM430" i="1" s="1"/>
  <c r="Q431" i="1"/>
  <c r="AL431" i="1" s="1"/>
  <c r="AM431" i="1" s="1"/>
  <c r="AP430" i="1"/>
  <c r="AQ430" i="1" s="1"/>
  <c r="BD428" i="1"/>
  <c r="BH428" i="1"/>
  <c r="AB428" i="1"/>
  <c r="W418" i="1"/>
  <c r="AZ418" i="1"/>
  <c r="AV418" i="1"/>
  <c r="AW418" i="1" s="1"/>
  <c r="X418" i="1"/>
  <c r="AX418" i="1"/>
  <c r="AA428" i="1"/>
  <c r="Y429" i="1" s="1"/>
  <c r="BH429" i="1" s="1"/>
  <c r="BB428" i="1"/>
  <c r="BC428" i="1" s="1"/>
  <c r="BF428" i="1"/>
  <c r="AK412" i="1"/>
  <c r="BI428" i="1"/>
  <c r="K412" i="1"/>
  <c r="J412" i="1"/>
  <c r="AD412" i="1"/>
  <c r="AH412" i="1"/>
  <c r="AF412" i="1"/>
  <c r="BD429" i="1" l="1"/>
  <c r="AR431" i="1"/>
  <c r="AS431" i="1" s="1"/>
  <c r="S431" i="1"/>
  <c r="AP431" i="1"/>
  <c r="AQ431" i="1" s="1"/>
  <c r="BE428" i="1"/>
  <c r="T431" i="1"/>
  <c r="Q432" i="1" s="1"/>
  <c r="AR432" i="1" s="1"/>
  <c r="AA429" i="1"/>
  <c r="Y430" i="1" s="1"/>
  <c r="U419" i="1"/>
  <c r="X419" i="1" s="1"/>
  <c r="AB429" i="1"/>
  <c r="AN431" i="1"/>
  <c r="AO431" i="1" s="1"/>
  <c r="AY418" i="1"/>
  <c r="BA418" i="1"/>
  <c r="BB429" i="1"/>
  <c r="BC429" i="1" s="1"/>
  <c r="BF429" i="1"/>
  <c r="BG429" i="1" s="1"/>
  <c r="BG428" i="1"/>
  <c r="G413" i="1"/>
  <c r="AH413" i="1" s="1"/>
  <c r="BI429" i="1"/>
  <c r="BE429" i="1"/>
  <c r="AG412" i="1"/>
  <c r="AI412" i="1"/>
  <c r="AE412" i="1"/>
  <c r="AD413" i="1" l="1"/>
  <c r="K413" i="1"/>
  <c r="J413" i="1"/>
  <c r="AJ413" i="1"/>
  <c r="AP432" i="1"/>
  <c r="AQ432" i="1" s="1"/>
  <c r="T432" i="1"/>
  <c r="AL432" i="1"/>
  <c r="AM432" i="1" s="1"/>
  <c r="S432" i="1"/>
  <c r="Q433" i="1" s="1"/>
  <c r="AV419" i="1"/>
  <c r="AW419" i="1" s="1"/>
  <c r="AZ419" i="1"/>
  <c r="BA419" i="1" s="1"/>
  <c r="AX419" i="1"/>
  <c r="AY419" i="1" s="1"/>
  <c r="W419" i="1"/>
  <c r="U420" i="1" s="1"/>
  <c r="W420" i="1" s="1"/>
  <c r="AN432" i="1"/>
  <c r="AO432" i="1" s="1"/>
  <c r="AT419" i="1"/>
  <c r="AU419" i="1" s="1"/>
  <c r="AF413" i="1"/>
  <c r="AG413" i="1" s="1"/>
  <c r="AB430" i="1"/>
  <c r="AA430" i="1"/>
  <c r="BB430" i="1"/>
  <c r="BH430" i="1"/>
  <c r="AE413" i="1"/>
  <c r="AI413" i="1"/>
  <c r="G414" i="1"/>
  <c r="AS432" i="1"/>
  <c r="BD430" i="1"/>
  <c r="BF430" i="1"/>
  <c r="AK413" i="1"/>
  <c r="T433" i="1" l="1"/>
  <c r="AN433" i="1"/>
  <c r="AT420" i="1"/>
  <c r="AU420" i="1" s="1"/>
  <c r="X420" i="1"/>
  <c r="U421" i="1" s="1"/>
  <c r="AV420" i="1"/>
  <c r="AW420" i="1" s="1"/>
  <c r="AX420" i="1"/>
  <c r="AY420" i="1" s="1"/>
  <c r="AZ420" i="1"/>
  <c r="BA420" i="1" s="1"/>
  <c r="Y431" i="1"/>
  <c r="AA431" i="1" s="1"/>
  <c r="AL433" i="1"/>
  <c r="AR433" i="1"/>
  <c r="AS433" i="1" s="1"/>
  <c r="AF414" i="1"/>
  <c r="AG414" i="1" s="1"/>
  <c r="AP433" i="1"/>
  <c r="AQ433" i="1" s="1"/>
  <c r="S433" i="1"/>
  <c r="Q434" i="1" s="1"/>
  <c r="BI430" i="1"/>
  <c r="BC430" i="1"/>
  <c r="AM433" i="1"/>
  <c r="J414" i="1"/>
  <c r="K414" i="1"/>
  <c r="BE430" i="1"/>
  <c r="AH414" i="1"/>
  <c r="AJ414" i="1"/>
  <c r="AO433" i="1"/>
  <c r="AD414" i="1"/>
  <c r="BG430" i="1"/>
  <c r="BB431" i="1" l="1"/>
  <c r="BH431" i="1"/>
  <c r="BF431" i="1"/>
  <c r="BD431" i="1"/>
  <c r="AB431" i="1"/>
  <c r="Y432" i="1" s="1"/>
  <c r="BD432" i="1" s="1"/>
  <c r="AT421" i="1"/>
  <c r="W421" i="1"/>
  <c r="U422" i="1" s="1"/>
  <c r="AV421" i="1"/>
  <c r="AW421" i="1" s="1"/>
  <c r="X421" i="1"/>
  <c r="AZ421" i="1"/>
  <c r="BA421" i="1" s="1"/>
  <c r="AX421" i="1"/>
  <c r="AY421" i="1" s="1"/>
  <c r="S434" i="1"/>
  <c r="Q435" i="1" s="1"/>
  <c r="AN434" i="1"/>
  <c r="AO434" i="1" s="1"/>
  <c r="AP434" i="1"/>
  <c r="AQ434" i="1" s="1"/>
  <c r="AL434" i="1"/>
  <c r="AR434" i="1"/>
  <c r="T434" i="1"/>
  <c r="BE431" i="1"/>
  <c r="BC431" i="1"/>
  <c r="BI431" i="1"/>
  <c r="G415" i="1"/>
  <c r="AD415" i="1" s="1"/>
  <c r="AS434" i="1"/>
  <c r="AI414" i="1"/>
  <c r="BG431" i="1"/>
  <c r="AK414" i="1"/>
  <c r="AE414" i="1"/>
  <c r="AU421" i="1"/>
  <c r="AP435" i="1" l="1"/>
  <c r="AR435" i="1"/>
  <c r="AL435" i="1"/>
  <c r="AM434" i="1"/>
  <c r="AN435" i="1"/>
  <c r="S435" i="1"/>
  <c r="T435" i="1"/>
  <c r="AJ415" i="1"/>
  <c r="AK415" i="1" s="1"/>
  <c r="BH432" i="1"/>
  <c r="BI432" i="1" s="1"/>
  <c r="BF432" i="1"/>
  <c r="BE432" i="1"/>
  <c r="AE415" i="1"/>
  <c r="AS435" i="1"/>
  <c r="W422" i="1"/>
  <c r="X422" i="1"/>
  <c r="AZ422" i="1"/>
  <c r="AX422" i="1"/>
  <c r="AT422" i="1"/>
  <c r="BG432" i="1"/>
  <c r="BB432" i="1"/>
  <c r="AH415" i="1"/>
  <c r="AO435" i="1"/>
  <c r="AV422" i="1"/>
  <c r="J415" i="1"/>
  <c r="K415" i="1"/>
  <c r="AF415" i="1"/>
  <c r="AB432" i="1"/>
  <c r="AA432" i="1"/>
  <c r="Y433" i="1" s="1"/>
  <c r="AM435" i="1"/>
  <c r="AQ435" i="1"/>
  <c r="Q436" i="1" l="1"/>
  <c r="BH433" i="1"/>
  <c r="BF433" i="1"/>
  <c r="AR436" i="1"/>
  <c r="S436" i="1"/>
  <c r="T436" i="1"/>
  <c r="Q437" i="1" s="1"/>
  <c r="AR437" i="1" s="1"/>
  <c r="AP436" i="1"/>
  <c r="AQ436" i="1" s="1"/>
  <c r="AN436" i="1"/>
  <c r="AO436" i="1" s="1"/>
  <c r="AL436" i="1"/>
  <c r="AM436" i="1" s="1"/>
  <c r="U423" i="1"/>
  <c r="AZ423" i="1" s="1"/>
  <c r="G416" i="1"/>
  <c r="AJ416" i="1" s="1"/>
  <c r="AK416" i="1" s="1"/>
  <c r="BI433" i="1"/>
  <c r="BC432" i="1"/>
  <c r="BB433" i="1"/>
  <c r="AS436" i="1"/>
  <c r="AW422" i="1"/>
  <c r="AA433" i="1"/>
  <c r="AB433" i="1"/>
  <c r="AU422" i="1"/>
  <c r="AF416" i="1"/>
  <c r="AG415" i="1"/>
  <c r="AI415" i="1"/>
  <c r="BA422" i="1"/>
  <c r="AY422" i="1"/>
  <c r="BD433" i="1"/>
  <c r="BG433" i="1"/>
  <c r="AD416" i="1" l="1"/>
  <c r="AV423" i="1"/>
  <c r="AX423" i="1"/>
  <c r="AY423" i="1" s="1"/>
  <c r="AT423" i="1"/>
  <c r="AU423" i="1" s="1"/>
  <c r="K416" i="1"/>
  <c r="AH416" i="1"/>
  <c r="AI416" i="1" s="1"/>
  <c r="AL437" i="1"/>
  <c r="AM437" i="1" s="1"/>
  <c r="X423" i="1"/>
  <c r="W423" i="1"/>
  <c r="J416" i="1"/>
  <c r="AS437" i="1"/>
  <c r="BC433" i="1"/>
  <c r="Y434" i="1"/>
  <c r="BD434" i="1" s="1"/>
  <c r="BE433" i="1"/>
  <c r="T437" i="1"/>
  <c r="S437" i="1"/>
  <c r="AN437" i="1"/>
  <c r="AE416" i="1"/>
  <c r="AW423" i="1"/>
  <c r="AG416" i="1"/>
  <c r="AP437" i="1"/>
  <c r="BA423" i="1"/>
  <c r="G417" i="1" l="1"/>
  <c r="AF417" i="1" s="1"/>
  <c r="AG417" i="1" s="1"/>
  <c r="AD417" i="1"/>
  <c r="K417" i="1"/>
  <c r="AH417" i="1"/>
  <c r="AI417" i="1" s="1"/>
  <c r="J417" i="1"/>
  <c r="G418" i="1" s="1"/>
  <c r="K418" i="1" s="1"/>
  <c r="AJ417" i="1"/>
  <c r="AK417" i="1" s="1"/>
  <c r="U424" i="1"/>
  <c r="AO437" i="1"/>
  <c r="BE434" i="1"/>
  <c r="AA434" i="1"/>
  <c r="AB434" i="1"/>
  <c r="BH434" i="1"/>
  <c r="BF434" i="1"/>
  <c r="AQ437" i="1"/>
  <c r="BB434" i="1"/>
  <c r="Q438" i="1"/>
  <c r="AN438" i="1" s="1"/>
  <c r="AE417" i="1"/>
  <c r="AJ418" i="1" l="1"/>
  <c r="AH418" i="1"/>
  <c r="AI418" i="1" s="1"/>
  <c r="AT424" i="1"/>
  <c r="AU424" i="1" s="1"/>
  <c r="W424" i="1"/>
  <c r="AX424" i="1"/>
  <c r="AY424" i="1" s="1"/>
  <c r="X424" i="1"/>
  <c r="AZ424" i="1"/>
  <c r="BA424" i="1" s="1"/>
  <c r="AV424" i="1"/>
  <c r="AW424" i="1" s="1"/>
  <c r="AF418" i="1"/>
  <c r="AD418" i="1"/>
  <c r="AE418" i="1" s="1"/>
  <c r="J418" i="1"/>
  <c r="G419" i="1" s="1"/>
  <c r="AF419" i="1" s="1"/>
  <c r="Y435" i="1"/>
  <c r="BD435" i="1" s="1"/>
  <c r="BE435" i="1" s="1"/>
  <c r="AO438" i="1"/>
  <c r="AP438" i="1"/>
  <c r="BG434" i="1"/>
  <c r="BI434" i="1"/>
  <c r="AG418" i="1"/>
  <c r="AK418" i="1"/>
  <c r="BC434" i="1"/>
  <c r="S438" i="1"/>
  <c r="T438" i="1"/>
  <c r="AR438" i="1"/>
  <c r="AL438" i="1"/>
  <c r="U425" i="1" l="1"/>
  <c r="AX425" i="1" s="1"/>
  <c r="AY425" i="1" s="1"/>
  <c r="X425" i="1"/>
  <c r="AT425" i="1"/>
  <c r="AU425" i="1" s="1"/>
  <c r="W425" i="1"/>
  <c r="U426" i="1" s="1"/>
  <c r="AV425" i="1"/>
  <c r="AW425" i="1" s="1"/>
  <c r="AA435" i="1"/>
  <c r="Y436" i="1" s="1"/>
  <c r="BB435" i="1"/>
  <c r="BC435" i="1" s="1"/>
  <c r="AZ425" i="1"/>
  <c r="BA425" i="1" s="1"/>
  <c r="AB435" i="1"/>
  <c r="BH435" i="1"/>
  <c r="BI435" i="1" s="1"/>
  <c r="BF435" i="1"/>
  <c r="BG435" i="1" s="1"/>
  <c r="AQ438" i="1"/>
  <c r="K419" i="1"/>
  <c r="J419" i="1"/>
  <c r="AG419" i="1"/>
  <c r="AS438" i="1"/>
  <c r="Q439" i="1"/>
  <c r="AP439" i="1" s="1"/>
  <c r="AH419" i="1"/>
  <c r="AJ419" i="1"/>
  <c r="AM438" i="1"/>
  <c r="AD419" i="1"/>
  <c r="AX426" i="1" l="1"/>
  <c r="AV426" i="1"/>
  <c r="AA436" i="1"/>
  <c r="BD436" i="1"/>
  <c r="BH436" i="1"/>
  <c r="BI436" i="1" s="1"/>
  <c r="BF436" i="1"/>
  <c r="BB436" i="1"/>
  <c r="BC436" i="1" s="1"/>
  <c r="AZ426" i="1"/>
  <c r="BA426" i="1" s="1"/>
  <c r="AT426" i="1"/>
  <c r="AU426" i="1" s="1"/>
  <c r="X426" i="1"/>
  <c r="W426" i="1"/>
  <c r="AB436" i="1"/>
  <c r="Y437" i="1" s="1"/>
  <c r="AQ439" i="1"/>
  <c r="AW426" i="1"/>
  <c r="BG436" i="1"/>
  <c r="AI419" i="1"/>
  <c r="S439" i="1"/>
  <c r="T439" i="1"/>
  <c r="AN439" i="1"/>
  <c r="AR439" i="1"/>
  <c r="G420" i="1"/>
  <c r="AD420" i="1" s="1"/>
  <c r="BE436" i="1"/>
  <c r="AE419" i="1"/>
  <c r="AL439" i="1"/>
  <c r="AK419" i="1"/>
  <c r="AY426" i="1"/>
  <c r="U427" i="1" l="1"/>
  <c r="AV427" i="1" s="1"/>
  <c r="AW427" i="1" s="1"/>
  <c r="AX427" i="1"/>
  <c r="AT427" i="1"/>
  <c r="Q440" i="1"/>
  <c r="S440" i="1" s="1"/>
  <c r="AE420" i="1"/>
  <c r="AR440" i="1"/>
  <c r="AS439" i="1"/>
  <c r="AB437" i="1"/>
  <c r="AA437" i="1"/>
  <c r="AJ420" i="1"/>
  <c r="BF437" i="1"/>
  <c r="AN440" i="1"/>
  <c r="AO439" i="1"/>
  <c r="BB437" i="1"/>
  <c r="J420" i="1"/>
  <c r="K420" i="1"/>
  <c r="AF420" i="1"/>
  <c r="AY427" i="1"/>
  <c r="AU427" i="1"/>
  <c r="AL440" i="1"/>
  <c r="AM439" i="1"/>
  <c r="T440" i="1"/>
  <c r="W427" i="1"/>
  <c r="X427" i="1"/>
  <c r="AZ427" i="1"/>
  <c r="BH437" i="1"/>
  <c r="BD437" i="1"/>
  <c r="AH420" i="1"/>
  <c r="AP440" i="1"/>
  <c r="Y438" i="1" l="1"/>
  <c r="U428" i="1"/>
  <c r="AT428" i="1" s="1"/>
  <c r="AU428" i="1" s="1"/>
  <c r="AG420" i="1"/>
  <c r="AB438" i="1"/>
  <c r="AA438" i="1"/>
  <c r="G421" i="1"/>
  <c r="AF421" i="1" s="1"/>
  <c r="BB438" i="1"/>
  <c r="BC437" i="1"/>
  <c r="Q441" i="1"/>
  <c r="BH438" i="1"/>
  <c r="BI437" i="1"/>
  <c r="AQ440" i="1"/>
  <c r="AP441" i="1"/>
  <c r="AI420" i="1"/>
  <c r="BE437" i="1"/>
  <c r="BD438" i="1"/>
  <c r="BA427" i="1"/>
  <c r="AZ428" i="1"/>
  <c r="AO440" i="1"/>
  <c r="AN441" i="1"/>
  <c r="AS440" i="1"/>
  <c r="AR441" i="1"/>
  <c r="W428" i="1"/>
  <c r="X428" i="1"/>
  <c r="BF438" i="1"/>
  <c r="BG437" i="1"/>
  <c r="AL441" i="1"/>
  <c r="AM440" i="1"/>
  <c r="AX428" i="1"/>
  <c r="AK420" i="1"/>
  <c r="AV428" i="1" l="1"/>
  <c r="AW428" i="1" s="1"/>
  <c r="U429" i="1"/>
  <c r="AV429" i="1" s="1"/>
  <c r="AH421" i="1"/>
  <c r="AI421" i="1" s="1"/>
  <c r="AJ421" i="1"/>
  <c r="AG421" i="1"/>
  <c r="AW429" i="1"/>
  <c r="AO441" i="1"/>
  <c r="AQ441" i="1"/>
  <c r="Y439" i="1"/>
  <c r="BF439" i="1" s="1"/>
  <c r="AM441" i="1"/>
  <c r="BI438" i="1"/>
  <c r="X429" i="1"/>
  <c r="W429" i="1"/>
  <c r="U430" i="1" s="1"/>
  <c r="BE438" i="1"/>
  <c r="T441" i="1"/>
  <c r="S441" i="1"/>
  <c r="Q442" i="1" s="1"/>
  <c r="AN442" i="1" s="1"/>
  <c r="BG438" i="1"/>
  <c r="AS441" i="1"/>
  <c r="BC438" i="1"/>
  <c r="AT429" i="1"/>
  <c r="BA428" i="1"/>
  <c r="AZ429" i="1"/>
  <c r="AK421" i="1"/>
  <c r="AY428" i="1"/>
  <c r="AX429" i="1"/>
  <c r="J421" i="1"/>
  <c r="K421" i="1"/>
  <c r="AD421" i="1"/>
  <c r="BD439" i="1" l="1"/>
  <c r="BB439" i="1"/>
  <c r="BH439" i="1"/>
  <c r="AR442" i="1"/>
  <c r="AO442" i="1"/>
  <c r="X430" i="1"/>
  <c r="W430" i="1"/>
  <c r="U431" i="1" s="1"/>
  <c r="AV430" i="1"/>
  <c r="AP442" i="1"/>
  <c r="AZ430" i="1"/>
  <c r="BA429" i="1"/>
  <c r="BG439" i="1"/>
  <c r="BI439" i="1"/>
  <c r="AE421" i="1"/>
  <c r="S442" i="1"/>
  <c r="T442" i="1"/>
  <c r="AU429" i="1"/>
  <c r="AT430" i="1"/>
  <c r="AL442" i="1"/>
  <c r="AS442" i="1"/>
  <c r="G422" i="1"/>
  <c r="AD422" i="1" s="1"/>
  <c r="BE439" i="1"/>
  <c r="AY429" i="1"/>
  <c r="AX430" i="1"/>
  <c r="BC439" i="1"/>
  <c r="AA439" i="1"/>
  <c r="AB439" i="1"/>
  <c r="Y440" i="1" s="1"/>
  <c r="Q443" i="1" l="1"/>
  <c r="AA440" i="1"/>
  <c r="AB440" i="1"/>
  <c r="BF440" i="1"/>
  <c r="BB440" i="1"/>
  <c r="BH440" i="1"/>
  <c r="BD440" i="1"/>
  <c r="AE422" i="1"/>
  <c r="AZ431" i="1"/>
  <c r="BA430" i="1"/>
  <c r="AQ442" i="1"/>
  <c r="AP443" i="1"/>
  <c r="AW430" i="1"/>
  <c r="AV431" i="1"/>
  <c r="W431" i="1"/>
  <c r="X431" i="1"/>
  <c r="S443" i="1"/>
  <c r="T443" i="1"/>
  <c r="AR443" i="1"/>
  <c r="AL443" i="1"/>
  <c r="AM442" i="1"/>
  <c r="AY430" i="1"/>
  <c r="AX431" i="1"/>
  <c r="AT431" i="1"/>
  <c r="AU430" i="1"/>
  <c r="K422" i="1"/>
  <c r="J422" i="1"/>
  <c r="AF422" i="1"/>
  <c r="AH422" i="1"/>
  <c r="AJ422" i="1"/>
  <c r="AN443" i="1"/>
  <c r="G423" i="1" l="1"/>
  <c r="Q444" i="1"/>
  <c r="AL444" i="1" s="1"/>
  <c r="Y441" i="1"/>
  <c r="BH441" i="1" s="1"/>
  <c r="J423" i="1"/>
  <c r="K423" i="1"/>
  <c r="AD423" i="1"/>
  <c r="AB441" i="1"/>
  <c r="AA441" i="1"/>
  <c r="AY431" i="1"/>
  <c r="BE440" i="1"/>
  <c r="BD441" i="1"/>
  <c r="BI440" i="1"/>
  <c r="AH423" i="1"/>
  <c r="AI422" i="1"/>
  <c r="AM443" i="1"/>
  <c r="AQ443" i="1"/>
  <c r="AP444" i="1"/>
  <c r="BB441" i="1"/>
  <c r="BC440" i="1"/>
  <c r="AW431" i="1"/>
  <c r="BF441" i="1"/>
  <c r="BG440" i="1"/>
  <c r="S444" i="1"/>
  <c r="T444" i="1"/>
  <c r="AK422" i="1"/>
  <c r="AJ423" i="1"/>
  <c r="AG422" i="1"/>
  <c r="AF423" i="1"/>
  <c r="AR444" i="1"/>
  <c r="AS443" i="1"/>
  <c r="BA431" i="1"/>
  <c r="AO443" i="1"/>
  <c r="AN444" i="1"/>
  <c r="AU431" i="1"/>
  <c r="U432" i="1"/>
  <c r="AX432" i="1" s="1"/>
  <c r="Y442" i="1" l="1"/>
  <c r="Q445" i="1"/>
  <c r="G424" i="1"/>
  <c r="T445" i="1"/>
  <c r="S445" i="1"/>
  <c r="AY432" i="1"/>
  <c r="J424" i="1"/>
  <c r="K424" i="1"/>
  <c r="AB442" i="1"/>
  <c r="AA442" i="1"/>
  <c r="X432" i="1"/>
  <c r="W432" i="1"/>
  <c r="AK423" i="1"/>
  <c r="AJ424" i="1"/>
  <c r="AV432" i="1"/>
  <c r="AH424" i="1"/>
  <c r="AI423" i="1"/>
  <c r="BF442" i="1"/>
  <c r="BG441" i="1"/>
  <c r="AO444" i="1"/>
  <c r="AN445" i="1"/>
  <c r="AD424" i="1"/>
  <c r="AE423" i="1"/>
  <c r="AF424" i="1"/>
  <c r="AG423" i="1"/>
  <c r="AT432" i="1"/>
  <c r="BB442" i="1"/>
  <c r="BC441" i="1"/>
  <c r="BI441" i="1"/>
  <c r="BH442" i="1"/>
  <c r="AS444" i="1"/>
  <c r="AR445" i="1"/>
  <c r="AZ432" i="1"/>
  <c r="AP445" i="1"/>
  <c r="AQ444" i="1"/>
  <c r="BE441" i="1"/>
  <c r="BD442" i="1"/>
  <c r="AM444" i="1"/>
  <c r="AL445" i="1"/>
  <c r="G425" i="1" l="1"/>
  <c r="Y443" i="1"/>
  <c r="Q446" i="1"/>
  <c r="U433" i="1"/>
  <c r="AX433" i="1" s="1"/>
  <c r="AY433" i="1" s="1"/>
  <c r="AF425" i="1"/>
  <c r="AG424" i="1"/>
  <c r="AA443" i="1"/>
  <c r="AB443" i="1"/>
  <c r="J425" i="1"/>
  <c r="K425" i="1"/>
  <c r="BA432" i="1"/>
  <c r="BI442" i="1"/>
  <c r="BH443" i="1"/>
  <c r="AD425" i="1"/>
  <c r="AE424" i="1"/>
  <c r="AJ425" i="1"/>
  <c r="AK424" i="1"/>
  <c r="AH425" i="1"/>
  <c r="AI424" i="1"/>
  <c r="AN446" i="1"/>
  <c r="AO445" i="1"/>
  <c r="AM445" i="1"/>
  <c r="AL446" i="1"/>
  <c r="BC442" i="1"/>
  <c r="BB443" i="1"/>
  <c r="T446" i="1"/>
  <c r="S446" i="1"/>
  <c r="AR446" i="1"/>
  <c r="AS445" i="1"/>
  <c r="AV433" i="1"/>
  <c r="AW432" i="1"/>
  <c r="BD443" i="1"/>
  <c r="BE442" i="1"/>
  <c r="AP446" i="1"/>
  <c r="AQ445" i="1"/>
  <c r="AT433" i="1"/>
  <c r="AU432" i="1"/>
  <c r="BG442" i="1"/>
  <c r="BF443" i="1"/>
  <c r="Q447" i="1" l="1"/>
  <c r="W433" i="1"/>
  <c r="X433" i="1"/>
  <c r="G426" i="1"/>
  <c r="AF426" i="1" s="1"/>
  <c r="AZ433" i="1"/>
  <c r="U434" i="1"/>
  <c r="AX434" i="1" s="1"/>
  <c r="BC443" i="1"/>
  <c r="J426" i="1"/>
  <c r="AW433" i="1"/>
  <c r="BG443" i="1"/>
  <c r="AD426" i="1"/>
  <c r="AE425" i="1"/>
  <c r="Y444" i="1"/>
  <c r="BF444" i="1" s="1"/>
  <c r="S447" i="1"/>
  <c r="T447" i="1"/>
  <c r="BI443" i="1"/>
  <c r="AR447" i="1"/>
  <c r="AS446" i="1"/>
  <c r="AQ446" i="1"/>
  <c r="AP447" i="1"/>
  <c r="AN447" i="1"/>
  <c r="AO446" i="1"/>
  <c r="AG425" i="1"/>
  <c r="AK425" i="1"/>
  <c r="AU433" i="1"/>
  <c r="AL447" i="1"/>
  <c r="AM446" i="1"/>
  <c r="BE443" i="1"/>
  <c r="AI425" i="1"/>
  <c r="AH426" i="1"/>
  <c r="BA433" i="1"/>
  <c r="K426" i="1" l="1"/>
  <c r="AZ434" i="1"/>
  <c r="X434" i="1"/>
  <c r="W434" i="1"/>
  <c r="AT434" i="1"/>
  <c r="AJ426" i="1"/>
  <c r="AK426" i="1" s="1"/>
  <c r="AV434" i="1"/>
  <c r="AW434" i="1" s="1"/>
  <c r="BH444" i="1"/>
  <c r="BI444" i="1" s="1"/>
  <c r="AS447" i="1"/>
  <c r="BG444" i="1"/>
  <c r="AG426" i="1"/>
  <c r="U435" i="1"/>
  <c r="AX435" i="1" s="1"/>
  <c r="AO447" i="1"/>
  <c r="Q448" i="1"/>
  <c r="BA434" i="1"/>
  <c r="AA444" i="1"/>
  <c r="AB444" i="1"/>
  <c r="G427" i="1"/>
  <c r="AM447" i="1"/>
  <c r="AY434" i="1"/>
  <c r="AI426" i="1"/>
  <c r="AQ447" i="1"/>
  <c r="BD444" i="1"/>
  <c r="AU434" i="1"/>
  <c r="AE426" i="1"/>
  <c r="BB444" i="1"/>
  <c r="Y445" i="1" l="1"/>
  <c r="BF445" i="1" s="1"/>
  <c r="AJ427" i="1"/>
  <c r="AZ435" i="1"/>
  <c r="BA435" i="1" s="1"/>
  <c r="AF427" i="1"/>
  <c r="BH445" i="1"/>
  <c r="BI445" i="1" s="1"/>
  <c r="AD427" i="1"/>
  <c r="AT435" i="1"/>
  <c r="AU435" i="1" s="1"/>
  <c r="AH427" i="1"/>
  <c r="AI427" i="1" s="1"/>
  <c r="BG445" i="1"/>
  <c r="S448" i="1"/>
  <c r="T448" i="1"/>
  <c r="Q449" i="1" s="1"/>
  <c r="AG427" i="1"/>
  <c r="AN448" i="1"/>
  <c r="AL448" i="1"/>
  <c r="BD445" i="1"/>
  <c r="BE444" i="1"/>
  <c r="BB445" i="1"/>
  <c r="BC444" i="1"/>
  <c r="AP448" i="1"/>
  <c r="J427" i="1"/>
  <c r="K427" i="1"/>
  <c r="W435" i="1"/>
  <c r="X435" i="1"/>
  <c r="U436" i="1" s="1"/>
  <c r="AT436" i="1" s="1"/>
  <c r="AK427" i="1"/>
  <c r="AY435" i="1"/>
  <c r="AA445" i="1"/>
  <c r="AB445" i="1"/>
  <c r="Y446" i="1" s="1"/>
  <c r="BH446" i="1" s="1"/>
  <c r="AV435" i="1"/>
  <c r="AR448" i="1"/>
  <c r="AE427" i="1"/>
  <c r="BI446" i="1" l="1"/>
  <c r="AU436" i="1"/>
  <c r="BD446" i="1"/>
  <c r="BE445" i="1"/>
  <c r="AL449" i="1"/>
  <c r="AM448" i="1"/>
  <c r="AZ436" i="1"/>
  <c r="AB446" i="1"/>
  <c r="AA446" i="1"/>
  <c r="AN449" i="1"/>
  <c r="AO448" i="1"/>
  <c r="G428" i="1"/>
  <c r="AV436" i="1"/>
  <c r="AW435" i="1"/>
  <c r="AQ448" i="1"/>
  <c r="AP449" i="1"/>
  <c r="X436" i="1"/>
  <c r="W436" i="1"/>
  <c r="U437" i="1" s="1"/>
  <c r="T449" i="1"/>
  <c r="S449" i="1"/>
  <c r="Q450" i="1" s="1"/>
  <c r="BF446" i="1"/>
  <c r="AR449" i="1"/>
  <c r="AS448" i="1"/>
  <c r="AX436" i="1"/>
  <c r="BC445" i="1"/>
  <c r="BB446" i="1"/>
  <c r="AM449" i="1" l="1"/>
  <c r="AL450" i="1"/>
  <c r="BG446" i="1"/>
  <c r="BE446" i="1"/>
  <c r="W437" i="1"/>
  <c r="X437" i="1"/>
  <c r="AN450" i="1"/>
  <c r="AO449" i="1"/>
  <c r="AT437" i="1"/>
  <c r="AR450" i="1"/>
  <c r="AS449" i="1"/>
  <c r="AV437" i="1"/>
  <c r="AW436" i="1"/>
  <c r="Y447" i="1"/>
  <c r="S450" i="1"/>
  <c r="T450" i="1"/>
  <c r="AP450" i="1"/>
  <c r="AQ449" i="1"/>
  <c r="K428" i="1"/>
  <c r="J428" i="1"/>
  <c r="G429" i="1" s="1"/>
  <c r="AJ428" i="1"/>
  <c r="AH428" i="1"/>
  <c r="AD428" i="1"/>
  <c r="AF428" i="1"/>
  <c r="BC446" i="1"/>
  <c r="AY436" i="1"/>
  <c r="AX437" i="1"/>
  <c r="BA436" i="1"/>
  <c r="AZ437" i="1"/>
  <c r="AA447" i="1" l="1"/>
  <c r="AB447" i="1"/>
  <c r="Y448" i="1" s="1"/>
  <c r="BH447" i="1"/>
  <c r="U438" i="1"/>
  <c r="AX438" i="1" s="1"/>
  <c r="AJ429" i="1"/>
  <c r="AK428" i="1"/>
  <c r="AV438" i="1"/>
  <c r="AW437" i="1"/>
  <c r="BD447" i="1"/>
  <c r="BA437" i="1"/>
  <c r="K429" i="1"/>
  <c r="J429" i="1"/>
  <c r="G430" i="1" s="1"/>
  <c r="AS450" i="1"/>
  <c r="AI428" i="1"/>
  <c r="AH429" i="1"/>
  <c r="AY437" i="1"/>
  <c r="AQ450" i="1"/>
  <c r="AU437" i="1"/>
  <c r="BF447" i="1"/>
  <c r="AF429" i="1"/>
  <c r="AG428" i="1"/>
  <c r="AM450" i="1"/>
  <c r="BB447" i="1"/>
  <c r="AE428" i="1"/>
  <c r="AD429" i="1"/>
  <c r="Q451" i="1"/>
  <c r="AR451" i="1" s="1"/>
  <c r="AO450" i="1"/>
  <c r="AT438" i="1" l="1"/>
  <c r="AE429" i="1"/>
  <c r="AD430" i="1"/>
  <c r="AW438" i="1"/>
  <c r="BG447" i="1"/>
  <c r="BF448" i="1"/>
  <c r="AT439" i="1"/>
  <c r="AU438" i="1"/>
  <c r="K430" i="1"/>
  <c r="J430" i="1"/>
  <c r="AJ430" i="1"/>
  <c r="AK429" i="1"/>
  <c r="T451" i="1"/>
  <c r="S451" i="1"/>
  <c r="BB448" i="1"/>
  <c r="BC447" i="1"/>
  <c r="AP451" i="1"/>
  <c r="W438" i="1"/>
  <c r="X438" i="1"/>
  <c r="U439" i="1"/>
  <c r="AY438" i="1"/>
  <c r="AX439" i="1"/>
  <c r="BI447" i="1"/>
  <c r="BH448" i="1"/>
  <c r="AS451" i="1"/>
  <c r="AL451" i="1"/>
  <c r="AZ438" i="1"/>
  <c r="AA448" i="1"/>
  <c r="AB448" i="1"/>
  <c r="AN451" i="1"/>
  <c r="AF430" i="1"/>
  <c r="AG429" i="1"/>
  <c r="AH430" i="1"/>
  <c r="AI429" i="1"/>
  <c r="BD448" i="1"/>
  <c r="BE447" i="1"/>
  <c r="Q452" i="1" l="1"/>
  <c r="Y449" i="1"/>
  <c r="G431" i="1"/>
  <c r="AJ431" i="1" s="1"/>
  <c r="AB449" i="1"/>
  <c r="AA449" i="1"/>
  <c r="Y450" i="1" s="1"/>
  <c r="BH449" i="1"/>
  <c r="BI448" i="1"/>
  <c r="BB449" i="1"/>
  <c r="BC448" i="1"/>
  <c r="AU439" i="1"/>
  <c r="S452" i="1"/>
  <c r="T452" i="1"/>
  <c r="BG448" i="1"/>
  <c r="BF449" i="1"/>
  <c r="AZ439" i="1"/>
  <c r="BA438" i="1"/>
  <c r="AN452" i="1"/>
  <c r="AO451" i="1"/>
  <c r="AY439" i="1"/>
  <c r="X439" i="1"/>
  <c r="W439" i="1"/>
  <c r="U440" i="1" s="1"/>
  <c r="AT440" i="1" s="1"/>
  <c r="AI430" i="1"/>
  <c r="AH431" i="1"/>
  <c r="AM451" i="1"/>
  <c r="AL452" i="1"/>
  <c r="AK430" i="1"/>
  <c r="AV439" i="1"/>
  <c r="BE448" i="1"/>
  <c r="BD449" i="1"/>
  <c r="J431" i="1"/>
  <c r="K431" i="1"/>
  <c r="AE430" i="1"/>
  <c r="AG430" i="1"/>
  <c r="AF431" i="1"/>
  <c r="AR452" i="1"/>
  <c r="AQ451" i="1"/>
  <c r="AP452" i="1"/>
  <c r="Q453" i="1" l="1"/>
  <c r="AD431" i="1"/>
  <c r="AU440" i="1"/>
  <c r="AL453" i="1"/>
  <c r="AM452" i="1"/>
  <c r="AO452" i="1"/>
  <c r="AN453" i="1"/>
  <c r="AZ440" i="1"/>
  <c r="BA439" i="1"/>
  <c r="BB450" i="1"/>
  <c r="BC449" i="1"/>
  <c r="X440" i="1"/>
  <c r="W440" i="1"/>
  <c r="U441" i="1" s="1"/>
  <c r="BF450" i="1"/>
  <c r="BG449" i="1"/>
  <c r="AI431" i="1"/>
  <c r="AS452" i="1"/>
  <c r="AR453" i="1"/>
  <c r="AG431" i="1"/>
  <c r="AW439" i="1"/>
  <c r="AV440" i="1"/>
  <c r="BH450" i="1"/>
  <c r="BI449" i="1"/>
  <c r="AQ452" i="1"/>
  <c r="AP453" i="1"/>
  <c r="AX440" i="1"/>
  <c r="T453" i="1"/>
  <c r="S453" i="1"/>
  <c r="Q454" i="1" s="1"/>
  <c r="AA450" i="1"/>
  <c r="AB450" i="1"/>
  <c r="G432" i="1"/>
  <c r="BE449" i="1"/>
  <c r="BD450" i="1"/>
  <c r="AE431" i="1"/>
  <c r="AK431" i="1"/>
  <c r="BI450" i="1" l="1"/>
  <c r="AZ441" i="1"/>
  <c r="BA440" i="1"/>
  <c r="J432" i="1"/>
  <c r="K432" i="1"/>
  <c r="AO453" i="1"/>
  <c r="AN454" i="1"/>
  <c r="AH432" i="1"/>
  <c r="BG450" i="1"/>
  <c r="X441" i="1"/>
  <c r="W441" i="1"/>
  <c r="U442" i="1" s="1"/>
  <c r="AV441" i="1"/>
  <c r="AW440" i="1"/>
  <c r="AY440" i="1"/>
  <c r="AX441" i="1"/>
  <c r="AM453" i="1"/>
  <c r="AL454" i="1"/>
  <c r="Y451" i="1"/>
  <c r="BF451" i="1" s="1"/>
  <c r="AJ432" i="1"/>
  <c r="AD432" i="1"/>
  <c r="BE450" i="1"/>
  <c r="BD451" i="1"/>
  <c r="AQ453" i="1"/>
  <c r="AP454" i="1"/>
  <c r="AR454" i="1"/>
  <c r="AS453" i="1"/>
  <c r="T454" i="1"/>
  <c r="S454" i="1"/>
  <c r="AF432" i="1"/>
  <c r="BC450" i="1"/>
  <c r="AT441" i="1"/>
  <c r="BG451" i="1" l="1"/>
  <c r="BE451" i="1"/>
  <c r="AO454" i="1"/>
  <c r="AV442" i="1"/>
  <c r="AW441" i="1"/>
  <c r="X442" i="1"/>
  <c r="W442" i="1"/>
  <c r="G433" i="1"/>
  <c r="AJ433" i="1" s="1"/>
  <c r="Q455" i="1"/>
  <c r="AN455" i="1" s="1"/>
  <c r="AS454" i="1"/>
  <c r="AM454" i="1"/>
  <c r="AL455" i="1"/>
  <c r="AZ442" i="1"/>
  <c r="BA441" i="1"/>
  <c r="AE432" i="1"/>
  <c r="AK432" i="1"/>
  <c r="AT442" i="1"/>
  <c r="AU441" i="1"/>
  <c r="AG432" i="1"/>
  <c r="AA451" i="1"/>
  <c r="AB451" i="1"/>
  <c r="AQ454" i="1"/>
  <c r="AP455" i="1"/>
  <c r="BB451" i="1"/>
  <c r="AX442" i="1"/>
  <c r="AY441" i="1"/>
  <c r="AI432" i="1"/>
  <c r="BH451" i="1"/>
  <c r="U443" i="1" l="1"/>
  <c r="AH433" i="1"/>
  <c r="AD433" i="1"/>
  <c r="AO455" i="1"/>
  <c r="AM455" i="1"/>
  <c r="AW442" i="1"/>
  <c r="AV443" i="1"/>
  <c r="AY442" i="1"/>
  <c r="AX443" i="1"/>
  <c r="AQ455" i="1"/>
  <c r="AK433" i="1"/>
  <c r="AR455" i="1"/>
  <c r="BC451" i="1"/>
  <c r="AE433" i="1"/>
  <c r="T455" i="1"/>
  <c r="S455" i="1"/>
  <c r="BI451" i="1"/>
  <c r="AI433" i="1"/>
  <c r="Y452" i="1"/>
  <c r="J433" i="1"/>
  <c r="K433" i="1"/>
  <c r="AU442" i="1"/>
  <c r="AT443" i="1"/>
  <c r="X443" i="1"/>
  <c r="W443" i="1"/>
  <c r="AF433" i="1"/>
  <c r="BA442" i="1"/>
  <c r="AZ443" i="1"/>
  <c r="G434" i="1" l="1"/>
  <c r="U444" i="1"/>
  <c r="AX444" i="1" s="1"/>
  <c r="AA452" i="1"/>
  <c r="AB452" i="1"/>
  <c r="Y453" i="1" s="1"/>
  <c r="BF452" i="1"/>
  <c r="BD452" i="1"/>
  <c r="AD434" i="1"/>
  <c r="AY443" i="1"/>
  <c r="AF434" i="1"/>
  <c r="AG433" i="1"/>
  <c r="BB452" i="1"/>
  <c r="AV444" i="1"/>
  <c r="AW443" i="1"/>
  <c r="AS455" i="1"/>
  <c r="BH452" i="1"/>
  <c r="AU443" i="1"/>
  <c r="Q456" i="1"/>
  <c r="W444" i="1"/>
  <c r="X444" i="1"/>
  <c r="BA443" i="1"/>
  <c r="AZ444" i="1"/>
  <c r="K434" i="1"/>
  <c r="J434" i="1"/>
  <c r="G435" i="1" s="1"/>
  <c r="AT444" i="1" l="1"/>
  <c r="U445" i="1"/>
  <c r="AJ434" i="1"/>
  <c r="AK434" i="1" s="1"/>
  <c r="AH434" i="1"/>
  <c r="AI434" i="1" s="1"/>
  <c r="AB453" i="1"/>
  <c r="AA453" i="1"/>
  <c r="Y454" i="1" s="1"/>
  <c r="K435" i="1"/>
  <c r="J435" i="1"/>
  <c r="AW444" i="1"/>
  <c r="AV445" i="1"/>
  <c r="AE434" i="1"/>
  <c r="AD435" i="1"/>
  <c r="BD453" i="1"/>
  <c r="BE452" i="1"/>
  <c r="AU444" i="1"/>
  <c r="AT445" i="1"/>
  <c r="BF453" i="1"/>
  <c r="BG452" i="1"/>
  <c r="X445" i="1"/>
  <c r="W445" i="1"/>
  <c r="U446" i="1" s="1"/>
  <c r="S456" i="1"/>
  <c r="T456" i="1"/>
  <c r="Q457" i="1" s="1"/>
  <c r="AP456" i="1"/>
  <c r="AN456" i="1"/>
  <c r="AL456" i="1"/>
  <c r="AZ445" i="1"/>
  <c r="BA444" i="1"/>
  <c r="AG434" i="1"/>
  <c r="AF435" i="1"/>
  <c r="BC452" i="1"/>
  <c r="BB453" i="1"/>
  <c r="AR456" i="1"/>
  <c r="BI452" i="1"/>
  <c r="BH453" i="1"/>
  <c r="AX445" i="1"/>
  <c r="AY444" i="1"/>
  <c r="G436" i="1" l="1"/>
  <c r="AJ435" i="1"/>
  <c r="AH435" i="1"/>
  <c r="BA445" i="1"/>
  <c r="AZ446" i="1"/>
  <c r="AV446" i="1"/>
  <c r="AW445" i="1"/>
  <c r="BH454" i="1"/>
  <c r="BI453" i="1"/>
  <c r="AR457" i="1"/>
  <c r="AS456" i="1"/>
  <c r="AU445" i="1"/>
  <c r="AT446" i="1"/>
  <c r="AH436" i="1"/>
  <c r="AI435" i="1"/>
  <c r="AO456" i="1"/>
  <c r="AN457" i="1"/>
  <c r="AP457" i="1"/>
  <c r="AQ456" i="1"/>
  <c r="AK435" i="1"/>
  <c r="AJ436" i="1"/>
  <c r="AM456" i="1"/>
  <c r="AL457" i="1"/>
  <c r="T457" i="1"/>
  <c r="S457" i="1"/>
  <c r="J436" i="1"/>
  <c r="K436" i="1"/>
  <c r="BF454" i="1"/>
  <c r="BG453" i="1"/>
  <c r="BB454" i="1"/>
  <c r="BC453" i="1"/>
  <c r="AF436" i="1"/>
  <c r="AG435" i="1"/>
  <c r="BD454" i="1"/>
  <c r="BE453" i="1"/>
  <c r="AB454" i="1"/>
  <c r="AA454" i="1"/>
  <c r="W446" i="1"/>
  <c r="X446" i="1"/>
  <c r="AE435" i="1"/>
  <c r="AD436" i="1"/>
  <c r="AY445" i="1"/>
  <c r="AX446" i="1"/>
  <c r="Q458" i="1" l="1"/>
  <c r="G437" i="1"/>
  <c r="Y455" i="1"/>
  <c r="AB455" i="1" s="1"/>
  <c r="AQ457" i="1"/>
  <c r="AP458" i="1"/>
  <c r="AS457" i="1"/>
  <c r="AR458" i="1"/>
  <c r="T458" i="1"/>
  <c r="S458" i="1"/>
  <c r="AO457" i="1"/>
  <c r="AN458" i="1"/>
  <c r="BI454" i="1"/>
  <c r="BH455" i="1"/>
  <c r="K437" i="1"/>
  <c r="J437" i="1"/>
  <c r="G438" i="1" s="1"/>
  <c r="U447" i="1"/>
  <c r="AT447" i="1" s="1"/>
  <c r="BC454" i="1"/>
  <c r="AI436" i="1"/>
  <c r="AH437" i="1"/>
  <c r="AW446" i="1"/>
  <c r="AE436" i="1"/>
  <c r="AD437" i="1"/>
  <c r="AA455" i="1"/>
  <c r="AK436" i="1"/>
  <c r="AJ437" i="1"/>
  <c r="AU446" i="1"/>
  <c r="BA446" i="1"/>
  <c r="AY446" i="1"/>
  <c r="BE454" i="1"/>
  <c r="BD455" i="1"/>
  <c r="AG436" i="1"/>
  <c r="AF437" i="1"/>
  <c r="AL458" i="1"/>
  <c r="AM457" i="1"/>
  <c r="BG454" i="1"/>
  <c r="BF455" i="1"/>
  <c r="BB455" i="1" l="1"/>
  <c r="Q459" i="1"/>
  <c r="AX447" i="1"/>
  <c r="K438" i="1"/>
  <c r="J438" i="1"/>
  <c r="G439" i="1" s="1"/>
  <c r="AU447" i="1"/>
  <c r="Y456" i="1"/>
  <c r="BB456" i="1" s="1"/>
  <c r="BC455" i="1"/>
  <c r="AO458" i="1"/>
  <c r="AN459" i="1"/>
  <c r="AY447" i="1"/>
  <c r="S459" i="1"/>
  <c r="T459" i="1"/>
  <c r="AL459" i="1"/>
  <c r="AM458" i="1"/>
  <c r="AV447" i="1"/>
  <c r="AS458" i="1"/>
  <c r="AR459" i="1"/>
  <c r="BG455" i="1"/>
  <c r="AZ447" i="1"/>
  <c r="AG437" i="1"/>
  <c r="AF438" i="1"/>
  <c r="AE437" i="1"/>
  <c r="AD438" i="1"/>
  <c r="BE455" i="1"/>
  <c r="AK437" i="1"/>
  <c r="AJ438" i="1"/>
  <c r="AI437" i="1"/>
  <c r="AH438" i="1"/>
  <c r="BI455" i="1"/>
  <c r="AP459" i="1"/>
  <c r="AQ458" i="1"/>
  <c r="X447" i="1"/>
  <c r="W447" i="1"/>
  <c r="U448" i="1" l="1"/>
  <c r="AX448" i="1" s="1"/>
  <c r="AY448" i="1" s="1"/>
  <c r="K439" i="1"/>
  <c r="J439" i="1"/>
  <c r="G440" i="1" s="1"/>
  <c r="BC456" i="1"/>
  <c r="AH439" i="1"/>
  <c r="AI438" i="1"/>
  <c r="AM459" i="1"/>
  <c r="AB456" i="1"/>
  <c r="AA456" i="1"/>
  <c r="BA447" i="1"/>
  <c r="AZ448" i="1"/>
  <c r="Q460" i="1"/>
  <c r="AN460" i="1" s="1"/>
  <c r="BD456" i="1"/>
  <c r="AT448" i="1"/>
  <c r="AF439" i="1"/>
  <c r="AG438" i="1"/>
  <c r="AJ439" i="1"/>
  <c r="AK438" i="1"/>
  <c r="BF456" i="1"/>
  <c r="AQ459" i="1"/>
  <c r="AS459" i="1"/>
  <c r="BH456" i="1"/>
  <c r="AD439" i="1"/>
  <c r="AE438" i="1"/>
  <c r="AO459" i="1"/>
  <c r="W448" i="1"/>
  <c r="X448" i="1"/>
  <c r="AW447" i="1"/>
  <c r="AV448" i="1"/>
  <c r="U449" i="1" l="1"/>
  <c r="AO460" i="1"/>
  <c r="BE456" i="1"/>
  <c r="AP460" i="1"/>
  <c r="AH440" i="1"/>
  <c r="AI439" i="1"/>
  <c r="BG456" i="1"/>
  <c r="S460" i="1"/>
  <c r="Q461" i="1" s="1"/>
  <c r="T460" i="1"/>
  <c r="AJ440" i="1"/>
  <c r="AK439" i="1"/>
  <c r="K440" i="1"/>
  <c r="J440" i="1"/>
  <c r="AD440" i="1"/>
  <c r="AE439" i="1"/>
  <c r="BI456" i="1"/>
  <c r="Y457" i="1"/>
  <c r="BF457" i="1" s="1"/>
  <c r="X449" i="1"/>
  <c r="W449" i="1"/>
  <c r="AZ449" i="1"/>
  <c r="BA448" i="1"/>
  <c r="AW448" i="1"/>
  <c r="AV449" i="1"/>
  <c r="AR460" i="1"/>
  <c r="AF440" i="1"/>
  <c r="AG439" i="1"/>
  <c r="AX449" i="1"/>
  <c r="AT449" i="1"/>
  <c r="AU448" i="1"/>
  <c r="AL460" i="1"/>
  <c r="U450" i="1" l="1"/>
  <c r="BG457" i="1"/>
  <c r="AE440" i="1"/>
  <c r="G441" i="1"/>
  <c r="AH441" i="1" s="1"/>
  <c r="AI440" i="1"/>
  <c r="AY449" i="1"/>
  <c r="AX450" i="1"/>
  <c r="AP461" i="1"/>
  <c r="AQ460" i="1"/>
  <c r="BA449" i="1"/>
  <c r="AZ450" i="1"/>
  <c r="AA457" i="1"/>
  <c r="AB457" i="1"/>
  <c r="BB457" i="1"/>
  <c r="AU449" i="1"/>
  <c r="AT450" i="1"/>
  <c r="AK440" i="1"/>
  <c r="AS460" i="1"/>
  <c r="AR461" i="1"/>
  <c r="BD457" i="1"/>
  <c r="X450" i="1"/>
  <c r="W450" i="1"/>
  <c r="AG440" i="1"/>
  <c r="BH457" i="1"/>
  <c r="S461" i="1"/>
  <c r="T461" i="1"/>
  <c r="AV450" i="1"/>
  <c r="AW449" i="1"/>
  <c r="AL461" i="1"/>
  <c r="AM460" i="1"/>
  <c r="AN461" i="1"/>
  <c r="AJ441" i="1" l="1"/>
  <c r="BC457" i="1"/>
  <c r="Y458" i="1"/>
  <c r="BH458" i="1" s="1"/>
  <c r="AI441" i="1"/>
  <c r="BA450" i="1"/>
  <c r="J441" i="1"/>
  <c r="K441" i="1"/>
  <c r="AK441" i="1"/>
  <c r="AD441" i="1"/>
  <c r="AW450" i="1"/>
  <c r="AS461" i="1"/>
  <c r="BE457" i="1"/>
  <c r="Q462" i="1"/>
  <c r="AR462" i="1" s="1"/>
  <c r="AO461" i="1"/>
  <c r="AF441" i="1"/>
  <c r="AU450" i="1"/>
  <c r="AQ461" i="1"/>
  <c r="BI457" i="1"/>
  <c r="AM461" i="1"/>
  <c r="U451" i="1"/>
  <c r="AV451" i="1" s="1"/>
  <c r="AY450" i="1"/>
  <c r="AL462" i="1" l="1"/>
  <c r="G442" i="1"/>
  <c r="AH442" i="1" s="1"/>
  <c r="AN462" i="1"/>
  <c r="AW451" i="1"/>
  <c r="J442" i="1"/>
  <c r="K442" i="1"/>
  <c r="G443" i="1" s="1"/>
  <c r="AZ451" i="1"/>
  <c r="AT451" i="1"/>
  <c r="AM462" i="1"/>
  <c r="BI458" i="1"/>
  <c r="AE441" i="1"/>
  <c r="AD442" i="1"/>
  <c r="X451" i="1"/>
  <c r="W451" i="1"/>
  <c r="T462" i="1"/>
  <c r="S462" i="1"/>
  <c r="AA458" i="1"/>
  <c r="AB458" i="1"/>
  <c r="BF458" i="1"/>
  <c r="AG441" i="1"/>
  <c r="AF442" i="1"/>
  <c r="AO462" i="1"/>
  <c r="AP462" i="1"/>
  <c r="AX451" i="1"/>
  <c r="AS462" i="1"/>
  <c r="BD458" i="1"/>
  <c r="BB458" i="1"/>
  <c r="AJ442" i="1" l="1"/>
  <c r="Q463" i="1"/>
  <c r="U452" i="1"/>
  <c r="AX452" i="1" s="1"/>
  <c r="BE458" i="1"/>
  <c r="AU451" i="1"/>
  <c r="AT452" i="1"/>
  <c r="AE442" i="1"/>
  <c r="AD443" i="1"/>
  <c r="BA451" i="1"/>
  <c r="K443" i="1"/>
  <c r="J443" i="1"/>
  <c r="G444" i="1" s="1"/>
  <c r="AF443" i="1"/>
  <c r="AG442" i="1"/>
  <c r="AY451" i="1"/>
  <c r="AK442" i="1"/>
  <c r="AJ443" i="1"/>
  <c r="Y459" i="1"/>
  <c r="BD459" i="1" s="1"/>
  <c r="BG458" i="1"/>
  <c r="T463" i="1"/>
  <c r="S463" i="1"/>
  <c r="AH443" i="1"/>
  <c r="AI442" i="1"/>
  <c r="BC458" i="1"/>
  <c r="AP463" i="1"/>
  <c r="AQ462" i="1"/>
  <c r="AZ452" i="1" l="1"/>
  <c r="AN463" i="1"/>
  <c r="AO463" i="1" s="1"/>
  <c r="AR463" i="1"/>
  <c r="AS463" i="1" s="1"/>
  <c r="AL463" i="1"/>
  <c r="AM463" i="1" s="1"/>
  <c r="BE459" i="1"/>
  <c r="AG443" i="1"/>
  <c r="AF444" i="1"/>
  <c r="AK443" i="1"/>
  <c r="AJ444" i="1"/>
  <c r="AU452" i="1"/>
  <c r="BB459" i="1"/>
  <c r="AH444" i="1"/>
  <c r="AI443" i="1"/>
  <c r="BA452" i="1"/>
  <c r="J444" i="1"/>
  <c r="K444" i="1"/>
  <c r="AA459" i="1"/>
  <c r="AB459" i="1"/>
  <c r="BH459" i="1"/>
  <c r="AY452" i="1"/>
  <c r="Q464" i="1"/>
  <c r="AE443" i="1"/>
  <c r="AD444" i="1"/>
  <c r="BF459" i="1"/>
  <c r="AQ463" i="1"/>
  <c r="W452" i="1"/>
  <c r="X452" i="1"/>
  <c r="AV452" i="1"/>
  <c r="U453" i="1" l="1"/>
  <c r="AZ453" i="1" s="1"/>
  <c r="BA453" i="1" s="1"/>
  <c r="Y460" i="1"/>
  <c r="BF460" i="1" s="1"/>
  <c r="AE444" i="1"/>
  <c r="AT453" i="1"/>
  <c r="G445" i="1"/>
  <c r="AK444" i="1"/>
  <c r="AV453" i="1"/>
  <c r="AW452" i="1"/>
  <c r="AG444" i="1"/>
  <c r="BG459" i="1"/>
  <c r="W453" i="1"/>
  <c r="X453" i="1"/>
  <c r="AX453" i="1"/>
  <c r="AB460" i="1"/>
  <c r="AA460" i="1"/>
  <c r="BH460" i="1"/>
  <c r="BI459" i="1"/>
  <c r="AI444" i="1"/>
  <c r="BD460" i="1"/>
  <c r="T464" i="1"/>
  <c r="S464" i="1"/>
  <c r="AN464" i="1"/>
  <c r="AL464" i="1"/>
  <c r="AR464" i="1"/>
  <c r="AP464" i="1"/>
  <c r="BB460" i="1"/>
  <c r="BC459" i="1"/>
  <c r="BE460" i="1" l="1"/>
  <c r="J445" i="1"/>
  <c r="K445" i="1"/>
  <c r="BG460" i="1"/>
  <c r="AU453" i="1"/>
  <c r="AJ445" i="1"/>
  <c r="AM464" i="1"/>
  <c r="U454" i="1"/>
  <c r="AT454" i="1" s="1"/>
  <c r="AH445" i="1"/>
  <c r="AO464" i="1"/>
  <c r="Y461" i="1"/>
  <c r="AF445" i="1"/>
  <c r="AD445" i="1"/>
  <c r="BC460" i="1"/>
  <c r="AQ464" i="1"/>
  <c r="AS464" i="1"/>
  <c r="BI460" i="1"/>
  <c r="Q465" i="1"/>
  <c r="AP465" i="1" s="1"/>
  <c r="AY453" i="1"/>
  <c r="AW453" i="1"/>
  <c r="AN465" i="1" l="1"/>
  <c r="AX454" i="1"/>
  <c r="AR465" i="1"/>
  <c r="AS465" i="1" s="1"/>
  <c r="AV454" i="1"/>
  <c r="AU454" i="1"/>
  <c r="AA461" i="1"/>
  <c r="AB461" i="1"/>
  <c r="AO465" i="1"/>
  <c r="AI445" i="1"/>
  <c r="BF461" i="1"/>
  <c r="W454" i="1"/>
  <c r="X454" i="1"/>
  <c r="AZ454" i="1"/>
  <c r="AW454" i="1"/>
  <c r="AQ465" i="1"/>
  <c r="BB461" i="1"/>
  <c r="G446" i="1"/>
  <c r="AF446" i="1" s="1"/>
  <c r="AY454" i="1"/>
  <c r="T465" i="1"/>
  <c r="S465" i="1"/>
  <c r="AE445" i="1"/>
  <c r="AL465" i="1"/>
  <c r="BH461" i="1"/>
  <c r="AG445" i="1"/>
  <c r="AJ446" i="1"/>
  <c r="AK445" i="1"/>
  <c r="BD461" i="1"/>
  <c r="Q466" i="1" l="1"/>
  <c r="AN466" i="1" s="1"/>
  <c r="AO466" i="1" s="1"/>
  <c r="Y462" i="1"/>
  <c r="BA454" i="1"/>
  <c r="AK446" i="1"/>
  <c r="AG446" i="1"/>
  <c r="AB462" i="1"/>
  <c r="AA462" i="1"/>
  <c r="BH462" i="1"/>
  <c r="BI461" i="1"/>
  <c r="U455" i="1"/>
  <c r="BB462" i="1"/>
  <c r="BC461" i="1"/>
  <c r="BG461" i="1"/>
  <c r="BF462" i="1"/>
  <c r="K446" i="1"/>
  <c r="J446" i="1"/>
  <c r="G447" i="1" s="1"/>
  <c r="AF447" i="1" s="1"/>
  <c r="AL466" i="1"/>
  <c r="AM465" i="1"/>
  <c r="AD446" i="1"/>
  <c r="AP466" i="1"/>
  <c r="AH446" i="1"/>
  <c r="BD462" i="1"/>
  <c r="BE461" i="1"/>
  <c r="AR466" i="1" l="1"/>
  <c r="S466" i="1"/>
  <c r="T466" i="1"/>
  <c r="Q467" i="1"/>
  <c r="AN467" i="1" s="1"/>
  <c r="AG447" i="1"/>
  <c r="X455" i="1"/>
  <c r="W455" i="1"/>
  <c r="U456" i="1" s="1"/>
  <c r="AT455" i="1"/>
  <c r="AX455" i="1"/>
  <c r="AV455" i="1"/>
  <c r="K447" i="1"/>
  <c r="J447" i="1"/>
  <c r="AJ447" i="1"/>
  <c r="AL467" i="1"/>
  <c r="AM466" i="1"/>
  <c r="BI462" i="1"/>
  <c r="BE462" i="1"/>
  <c r="AZ455" i="1"/>
  <c r="AH447" i="1"/>
  <c r="AI446" i="1"/>
  <c r="Y463" i="1"/>
  <c r="BH463" i="1" s="1"/>
  <c r="AS466" i="1"/>
  <c r="AR467" i="1"/>
  <c r="BG462" i="1"/>
  <c r="AQ466" i="1"/>
  <c r="T467" i="1"/>
  <c r="S467" i="1"/>
  <c r="Q468" i="1" s="1"/>
  <c r="AD447" i="1"/>
  <c r="AE446" i="1"/>
  <c r="BC462" i="1"/>
  <c r="AP467" i="1" l="1"/>
  <c r="BB463" i="1"/>
  <c r="BD463" i="1"/>
  <c r="BF463" i="1"/>
  <c r="BG463" i="1" s="1"/>
  <c r="BI463" i="1"/>
  <c r="BE463" i="1"/>
  <c r="AW455" i="1"/>
  <c r="AV456" i="1"/>
  <c r="AY455" i="1"/>
  <c r="AX456" i="1"/>
  <c r="AT456" i="1"/>
  <c r="AU455" i="1"/>
  <c r="BC463" i="1"/>
  <c r="AR468" i="1"/>
  <c r="AS467" i="1"/>
  <c r="AE447" i="1"/>
  <c r="W456" i="1"/>
  <c r="X456" i="1"/>
  <c r="S468" i="1"/>
  <c r="T468" i="1"/>
  <c r="AL468" i="1"/>
  <c r="AM467" i="1"/>
  <c r="AI447" i="1"/>
  <c r="AK447" i="1"/>
  <c r="AA463" i="1"/>
  <c r="AB463" i="1"/>
  <c r="AO467" i="1"/>
  <c r="AN468" i="1"/>
  <c r="AQ467" i="1"/>
  <c r="AP468" i="1"/>
  <c r="BA455" i="1"/>
  <c r="AZ456" i="1"/>
  <c r="G448" i="1"/>
  <c r="AJ448" i="1" s="1"/>
  <c r="Q469" i="1" l="1"/>
  <c r="AK448" i="1"/>
  <c r="AY456" i="1"/>
  <c r="AL469" i="1"/>
  <c r="AM468" i="1"/>
  <c r="AW456" i="1"/>
  <c r="AR469" i="1"/>
  <c r="AS468" i="1"/>
  <c r="BA456" i="1"/>
  <c r="T469" i="1"/>
  <c r="S469" i="1"/>
  <c r="U457" i="1"/>
  <c r="AX457" i="1" s="1"/>
  <c r="AU456" i="1"/>
  <c r="Y464" i="1"/>
  <c r="AP469" i="1"/>
  <c r="AQ468" i="1"/>
  <c r="AO468" i="1"/>
  <c r="AN469" i="1"/>
  <c r="J448" i="1"/>
  <c r="K448" i="1"/>
  <c r="AF448" i="1"/>
  <c r="AH448" i="1"/>
  <c r="AD448" i="1"/>
  <c r="Q470" i="1" l="1"/>
  <c r="AY457" i="1"/>
  <c r="AT457" i="1"/>
  <c r="AV457" i="1"/>
  <c r="AM469" i="1"/>
  <c r="AL470" i="1"/>
  <c r="G449" i="1"/>
  <c r="AN470" i="1"/>
  <c r="AO469" i="1"/>
  <c r="AE448" i="1"/>
  <c r="AQ469" i="1"/>
  <c r="AP470" i="1"/>
  <c r="AZ457" i="1"/>
  <c r="S470" i="1"/>
  <c r="T470" i="1"/>
  <c r="AB464" i="1"/>
  <c r="AA464" i="1"/>
  <c r="BH464" i="1"/>
  <c r="BF464" i="1"/>
  <c r="BD464" i="1"/>
  <c r="BB464" i="1"/>
  <c r="X457" i="1"/>
  <c r="W457" i="1"/>
  <c r="U458" i="1" s="1"/>
  <c r="AI448" i="1"/>
  <c r="AG448" i="1"/>
  <c r="AR470" i="1"/>
  <c r="AS469" i="1"/>
  <c r="Q471" i="1" l="1"/>
  <c r="X458" i="1"/>
  <c r="W458" i="1"/>
  <c r="U459" i="1" s="1"/>
  <c r="AX458" i="1"/>
  <c r="AN471" i="1"/>
  <c r="AO470" i="1"/>
  <c r="K449" i="1"/>
  <c r="J449" i="1"/>
  <c r="AJ449" i="1"/>
  <c r="AL471" i="1"/>
  <c r="AM470" i="1"/>
  <c r="BA457" i="1"/>
  <c r="AZ458" i="1"/>
  <c r="AS470" i="1"/>
  <c r="AR471" i="1"/>
  <c r="AV458" i="1"/>
  <c r="AW457" i="1"/>
  <c r="BC464" i="1"/>
  <c r="AQ470" i="1"/>
  <c r="AP471" i="1"/>
  <c r="BG464" i="1"/>
  <c r="BI464" i="1"/>
  <c r="AT458" i="1"/>
  <c r="AU457" i="1"/>
  <c r="T471" i="1"/>
  <c r="S471" i="1"/>
  <c r="BE464" i="1"/>
  <c r="AH449" i="1"/>
  <c r="Y465" i="1"/>
  <c r="AD449" i="1"/>
  <c r="AF449" i="1"/>
  <c r="G450" i="1" l="1"/>
  <c r="Q472" i="1"/>
  <c r="AN472" i="1" s="1"/>
  <c r="AK449" i="1"/>
  <c r="AJ450" i="1"/>
  <c r="J450" i="1"/>
  <c r="K450" i="1"/>
  <c r="AH450" i="1"/>
  <c r="AI449" i="1"/>
  <c r="AB465" i="1"/>
  <c r="AA465" i="1"/>
  <c r="T472" i="1"/>
  <c r="S472" i="1"/>
  <c r="AP472" i="1"/>
  <c r="AQ471" i="1"/>
  <c r="BA458" i="1"/>
  <c r="AZ459" i="1"/>
  <c r="AO471" i="1"/>
  <c r="BH465" i="1"/>
  <c r="AY458" i="1"/>
  <c r="AX459" i="1"/>
  <c r="AS471" i="1"/>
  <c r="AR472" i="1"/>
  <c r="BB465" i="1"/>
  <c r="X459" i="1"/>
  <c r="W459" i="1"/>
  <c r="AV459" i="1"/>
  <c r="AW458" i="1"/>
  <c r="BD465" i="1"/>
  <c r="BF465" i="1"/>
  <c r="AF450" i="1"/>
  <c r="AG449" i="1"/>
  <c r="AD450" i="1"/>
  <c r="AE449" i="1"/>
  <c r="AT459" i="1"/>
  <c r="AU458" i="1"/>
  <c r="AL472" i="1"/>
  <c r="AM471" i="1"/>
  <c r="Y466" i="1" l="1"/>
  <c r="U460" i="1"/>
  <c r="X460" i="1" s="1"/>
  <c r="AA466" i="1"/>
  <c r="AB466" i="1"/>
  <c r="BA459" i="1"/>
  <c r="AZ460" i="1"/>
  <c r="AS472" i="1"/>
  <c r="AI450" i="1"/>
  <c r="BG465" i="1"/>
  <c r="BF466" i="1"/>
  <c r="BB466" i="1"/>
  <c r="BC465" i="1"/>
  <c r="AM472" i="1"/>
  <c r="BE465" i="1"/>
  <c r="BD466" i="1"/>
  <c r="AY459" i="1"/>
  <c r="AQ472" i="1"/>
  <c r="G451" i="1"/>
  <c r="AH451" i="1" s="1"/>
  <c r="AE450" i="1"/>
  <c r="Q473" i="1"/>
  <c r="AR473" i="1" s="1"/>
  <c r="AK450" i="1"/>
  <c r="AO472" i="1"/>
  <c r="AG450" i="1"/>
  <c r="AT460" i="1"/>
  <c r="AU459" i="1"/>
  <c r="AW459" i="1"/>
  <c r="AV460" i="1"/>
  <c r="BH466" i="1"/>
  <c r="BI465" i="1"/>
  <c r="AP473" i="1" l="1"/>
  <c r="W460" i="1"/>
  <c r="AN473" i="1"/>
  <c r="AO473" i="1" s="1"/>
  <c r="AX460" i="1"/>
  <c r="AY460" i="1" s="1"/>
  <c r="U461" i="1"/>
  <c r="AZ461" i="1" s="1"/>
  <c r="AL473" i="1"/>
  <c r="AM473" i="1" s="1"/>
  <c r="AI451" i="1"/>
  <c r="AS473" i="1"/>
  <c r="BA460" i="1"/>
  <c r="BI466" i="1"/>
  <c r="BC466" i="1"/>
  <c r="AF451" i="1"/>
  <c r="AQ473" i="1"/>
  <c r="AW460" i="1"/>
  <c r="AJ451" i="1"/>
  <c r="BG466" i="1"/>
  <c r="Y467" i="1"/>
  <c r="BH467" i="1" s="1"/>
  <c r="S473" i="1"/>
  <c r="T473" i="1"/>
  <c r="BE466" i="1"/>
  <c r="J451" i="1"/>
  <c r="K451" i="1"/>
  <c r="AU460" i="1"/>
  <c r="AD451" i="1"/>
  <c r="Q474" i="1" l="1"/>
  <c r="AV461" i="1"/>
  <c r="AX461" i="1"/>
  <c r="X461" i="1"/>
  <c r="W461" i="1"/>
  <c r="U462" i="1" s="1"/>
  <c r="X462" i="1" s="1"/>
  <c r="BD467" i="1"/>
  <c r="AL474" i="1"/>
  <c r="AM474" i="1" s="1"/>
  <c r="AT461" i="1"/>
  <c r="AU461" i="1" s="1"/>
  <c r="BF467" i="1"/>
  <c r="BG467" i="1" s="1"/>
  <c r="BI467" i="1"/>
  <c r="AY461" i="1"/>
  <c r="AW461" i="1"/>
  <c r="BA461" i="1"/>
  <c r="AE451" i="1"/>
  <c r="AP474" i="1"/>
  <c r="BE467" i="1"/>
  <c r="AN474" i="1"/>
  <c r="AG451" i="1"/>
  <c r="AR474" i="1"/>
  <c r="BB467" i="1"/>
  <c r="T474" i="1"/>
  <c r="S474" i="1"/>
  <c r="Q475" i="1" s="1"/>
  <c r="AL475" i="1" s="1"/>
  <c r="G452" i="1"/>
  <c r="AF452" i="1" s="1"/>
  <c r="AK451" i="1"/>
  <c r="AB467" i="1"/>
  <c r="AA467" i="1"/>
  <c r="W462" i="1" l="1"/>
  <c r="AV462" i="1"/>
  <c r="AZ462" i="1"/>
  <c r="AT462" i="1"/>
  <c r="AU462" i="1" s="1"/>
  <c r="AX462" i="1"/>
  <c r="U463" i="1"/>
  <c r="W463" i="1" s="1"/>
  <c r="AD452" i="1"/>
  <c r="AE452" i="1" s="1"/>
  <c r="AJ452" i="1"/>
  <c r="AK452" i="1" s="1"/>
  <c r="AM475" i="1"/>
  <c r="BC467" i="1"/>
  <c r="AR475" i="1"/>
  <c r="AS474" i="1"/>
  <c r="J452" i="1"/>
  <c r="K452" i="1"/>
  <c r="AH452" i="1"/>
  <c r="BA462" i="1"/>
  <c r="AG452" i="1"/>
  <c r="AN475" i="1"/>
  <c r="AO474" i="1"/>
  <c r="AP475" i="1"/>
  <c r="AQ474" i="1"/>
  <c r="T475" i="1"/>
  <c r="S475" i="1"/>
  <c r="Y468" i="1"/>
  <c r="AW462" i="1"/>
  <c r="AX463" i="1" l="1"/>
  <c r="Q476" i="1"/>
  <c r="AY462" i="1"/>
  <c r="AZ463" i="1"/>
  <c r="BA463" i="1" s="1"/>
  <c r="AT463" i="1"/>
  <c r="AU463" i="1" s="1"/>
  <c r="AV463" i="1"/>
  <c r="AW463" i="1" s="1"/>
  <c r="X463" i="1"/>
  <c r="U464" i="1" s="1"/>
  <c r="AP476" i="1"/>
  <c r="AQ475" i="1"/>
  <c r="AB468" i="1"/>
  <c r="AA468" i="1"/>
  <c r="Y469" i="1" s="1"/>
  <c r="BD468" i="1"/>
  <c r="BF468" i="1"/>
  <c r="BH468" i="1"/>
  <c r="G453" i="1"/>
  <c r="AH453" i="1" s="1"/>
  <c r="AY463" i="1"/>
  <c r="AO475" i="1"/>
  <c r="AN476" i="1"/>
  <c r="AI452" i="1"/>
  <c r="BB468" i="1"/>
  <c r="S476" i="1"/>
  <c r="T476" i="1"/>
  <c r="AS475" i="1"/>
  <c r="AR476" i="1"/>
  <c r="AL476" i="1"/>
  <c r="AA469" i="1" l="1"/>
  <c r="AB469" i="1"/>
  <c r="BD469" i="1"/>
  <c r="BE468" i="1"/>
  <c r="W464" i="1"/>
  <c r="X464" i="1"/>
  <c r="U465" i="1" s="1"/>
  <c r="BB469" i="1"/>
  <c r="BC468" i="1"/>
  <c r="AX464" i="1"/>
  <c r="AM476" i="1"/>
  <c r="AS476" i="1"/>
  <c r="AI453" i="1"/>
  <c r="K453" i="1"/>
  <c r="J453" i="1"/>
  <c r="AF453" i="1"/>
  <c r="AJ453" i="1"/>
  <c r="AD453" i="1"/>
  <c r="AT464" i="1"/>
  <c r="Q477" i="1"/>
  <c r="AN477" i="1" s="1"/>
  <c r="AO476" i="1"/>
  <c r="BH469" i="1"/>
  <c r="BI468" i="1"/>
  <c r="AV464" i="1"/>
  <c r="AZ464" i="1"/>
  <c r="BF469" i="1"/>
  <c r="BG468" i="1"/>
  <c r="AQ476" i="1"/>
  <c r="Y470" i="1" l="1"/>
  <c r="AO477" i="1"/>
  <c r="BC469" i="1"/>
  <c r="BB470" i="1"/>
  <c r="W465" i="1"/>
  <c r="X465" i="1"/>
  <c r="AP477" i="1"/>
  <c r="BA464" i="1"/>
  <c r="AZ465" i="1"/>
  <c r="AT465" i="1"/>
  <c r="AU464" i="1"/>
  <c r="AV465" i="1"/>
  <c r="AW464" i="1"/>
  <c r="AK453" i="1"/>
  <c r="BD470" i="1"/>
  <c r="BE469" i="1"/>
  <c r="S477" i="1"/>
  <c r="T477" i="1"/>
  <c r="AL477" i="1"/>
  <c r="AA470" i="1"/>
  <c r="AB470" i="1"/>
  <c r="Y471" i="1" s="1"/>
  <c r="BG469" i="1"/>
  <c r="BF470" i="1"/>
  <c r="AE453" i="1"/>
  <c r="AR477" i="1"/>
  <c r="AG453" i="1"/>
  <c r="BI469" i="1"/>
  <c r="BH470" i="1"/>
  <c r="G454" i="1"/>
  <c r="AD454" i="1" s="1"/>
  <c r="AX465" i="1"/>
  <c r="AY464" i="1"/>
  <c r="Q478" i="1" l="1"/>
  <c r="AE454" i="1"/>
  <c r="BG470" i="1"/>
  <c r="BF471" i="1"/>
  <c r="BD471" i="1"/>
  <c r="BE470" i="1"/>
  <c r="AP478" i="1"/>
  <c r="AQ477" i="1"/>
  <c r="BI470" i="1"/>
  <c r="BH471" i="1"/>
  <c r="U466" i="1"/>
  <c r="AZ466" i="1" s="1"/>
  <c r="AM477" i="1"/>
  <c r="AL478" i="1"/>
  <c r="AV466" i="1"/>
  <c r="AW465" i="1"/>
  <c r="BB471" i="1"/>
  <c r="BC470" i="1"/>
  <c r="AF454" i="1"/>
  <c r="T478" i="1"/>
  <c r="S478" i="1"/>
  <c r="AB471" i="1"/>
  <c r="AA471" i="1"/>
  <c r="Y472" i="1" s="1"/>
  <c r="AT466" i="1"/>
  <c r="AU465" i="1"/>
  <c r="J454" i="1"/>
  <c r="K454" i="1"/>
  <c r="AH454" i="1"/>
  <c r="AJ454" i="1"/>
  <c r="AR478" i="1"/>
  <c r="AS477" i="1"/>
  <c r="AY465" i="1"/>
  <c r="AX466" i="1"/>
  <c r="BA465" i="1"/>
  <c r="AN478" i="1"/>
  <c r="Q479" i="1" l="1"/>
  <c r="G455" i="1"/>
  <c r="AD455" i="1" s="1"/>
  <c r="AE455" i="1" s="1"/>
  <c r="BB472" i="1"/>
  <c r="BC471" i="1"/>
  <c r="AU466" i="1"/>
  <c r="AP479" i="1"/>
  <c r="AQ478" i="1"/>
  <c r="AA472" i="1"/>
  <c r="AB472" i="1"/>
  <c r="AL479" i="1"/>
  <c r="AM478" i="1"/>
  <c r="BD472" i="1"/>
  <c r="BE471" i="1"/>
  <c r="S479" i="1"/>
  <c r="T479" i="1"/>
  <c r="BF472" i="1"/>
  <c r="BG471" i="1"/>
  <c r="AY466" i="1"/>
  <c r="AW466" i="1"/>
  <c r="AJ455" i="1"/>
  <c r="AK454" i="1"/>
  <c r="AH455" i="1"/>
  <c r="AI454" i="1"/>
  <c r="X466" i="1"/>
  <c r="W466" i="1"/>
  <c r="AS478" i="1"/>
  <c r="AR479" i="1"/>
  <c r="AO478" i="1"/>
  <c r="AN479" i="1"/>
  <c r="AG454" i="1"/>
  <c r="AF455" i="1"/>
  <c r="BI471" i="1"/>
  <c r="BH472" i="1"/>
  <c r="BA466" i="1"/>
  <c r="K455" i="1"/>
  <c r="J455" i="1"/>
  <c r="U467" i="1" l="1"/>
  <c r="AT467" i="1" s="1"/>
  <c r="Q480" i="1"/>
  <c r="AP480" i="1" s="1"/>
  <c r="AZ467" i="1"/>
  <c r="BA467" i="1" s="1"/>
  <c r="T480" i="1"/>
  <c r="S480" i="1"/>
  <c r="Q481" i="1" s="1"/>
  <c r="AU467" i="1"/>
  <c r="AK455" i="1"/>
  <c r="AQ479" i="1"/>
  <c r="AS479" i="1"/>
  <c r="AR480" i="1"/>
  <c r="BI472" i="1"/>
  <c r="AX467" i="1"/>
  <c r="BE472" i="1"/>
  <c r="X467" i="1"/>
  <c r="W467" i="1"/>
  <c r="AG455" i="1"/>
  <c r="AM479" i="1"/>
  <c r="AL480" i="1"/>
  <c r="BC472" i="1"/>
  <c r="AI455" i="1"/>
  <c r="BG472" i="1"/>
  <c r="G456" i="1"/>
  <c r="AH456" i="1" s="1"/>
  <c r="AN480" i="1"/>
  <c r="AO479" i="1"/>
  <c r="Y473" i="1"/>
  <c r="BF473" i="1" s="1"/>
  <c r="AV467" i="1" l="1"/>
  <c r="AW467" i="1" s="1"/>
  <c r="U468" i="1"/>
  <c r="AV468" i="1" s="1"/>
  <c r="BH473" i="1"/>
  <c r="BI473" i="1" s="1"/>
  <c r="AI456" i="1"/>
  <c r="AW468" i="1"/>
  <c r="AF456" i="1"/>
  <c r="BG473" i="1"/>
  <c r="AJ456" i="1"/>
  <c r="AS480" i="1"/>
  <c r="AR481" i="1"/>
  <c r="AB473" i="1"/>
  <c r="AA473" i="1"/>
  <c r="BB473" i="1"/>
  <c r="AZ468" i="1"/>
  <c r="AT468" i="1"/>
  <c r="K456" i="1"/>
  <c r="J456" i="1"/>
  <c r="AD456" i="1"/>
  <c r="T481" i="1"/>
  <c r="S481" i="1"/>
  <c r="Q482" i="1" s="1"/>
  <c r="AY467" i="1"/>
  <c r="AX468" i="1"/>
  <c r="AN481" i="1"/>
  <c r="AO480" i="1"/>
  <c r="AM480" i="1"/>
  <c r="AL481" i="1"/>
  <c r="BD473" i="1"/>
  <c r="AQ480" i="1"/>
  <c r="AP481" i="1"/>
  <c r="G457" i="1" l="1"/>
  <c r="W468" i="1"/>
  <c r="X468" i="1"/>
  <c r="Y474" i="1"/>
  <c r="AB474" i="1" s="1"/>
  <c r="U469" i="1"/>
  <c r="W469" i="1" s="1"/>
  <c r="T482" i="1"/>
  <c r="S482" i="1"/>
  <c r="AJ457" i="1"/>
  <c r="AK456" i="1"/>
  <c r="AG456" i="1"/>
  <c r="AF457" i="1"/>
  <c r="AL482" i="1"/>
  <c r="AM481" i="1"/>
  <c r="AE456" i="1"/>
  <c r="AD457" i="1"/>
  <c r="AY468" i="1"/>
  <c r="AU468" i="1"/>
  <c r="BE473" i="1"/>
  <c r="AR482" i="1"/>
  <c r="AS481" i="1"/>
  <c r="AN482" i="1"/>
  <c r="AO481" i="1"/>
  <c r="AP482" i="1"/>
  <c r="AQ481" i="1"/>
  <c r="BA468" i="1"/>
  <c r="K457" i="1"/>
  <c r="J457" i="1"/>
  <c r="BC473" i="1"/>
  <c r="BB474" i="1"/>
  <c r="BH474" i="1"/>
  <c r="AH457" i="1"/>
  <c r="AZ469" i="1" l="1"/>
  <c r="BD474" i="1"/>
  <c r="AV469" i="1"/>
  <c r="AT469" i="1"/>
  <c r="AU469" i="1" s="1"/>
  <c r="AA474" i="1"/>
  <c r="Y475" i="1" s="1"/>
  <c r="BB475" i="1" s="1"/>
  <c r="BF474" i="1"/>
  <c r="BG474" i="1" s="1"/>
  <c r="X469" i="1"/>
  <c r="U470" i="1" s="1"/>
  <c r="X470" i="1" s="1"/>
  <c r="Q483" i="1"/>
  <c r="S483" i="1" s="1"/>
  <c r="AX469" i="1"/>
  <c r="AY469" i="1" s="1"/>
  <c r="G458" i="1"/>
  <c r="AH458" i="1" s="1"/>
  <c r="BA469" i="1"/>
  <c r="AS482" i="1"/>
  <c r="BE474" i="1"/>
  <c r="AW469" i="1"/>
  <c r="AE457" i="1"/>
  <c r="BC474" i="1"/>
  <c r="AK457" i="1"/>
  <c r="AI457" i="1"/>
  <c r="AM482" i="1"/>
  <c r="BI474" i="1"/>
  <c r="AQ482" i="1"/>
  <c r="AO482" i="1"/>
  <c r="AG457" i="1"/>
  <c r="AL483" i="1" l="1"/>
  <c r="AN483" i="1"/>
  <c r="AR483" i="1"/>
  <c r="AP483" i="1"/>
  <c r="T483" i="1"/>
  <c r="AF458" i="1"/>
  <c r="AD458" i="1"/>
  <c r="AE458" i="1" s="1"/>
  <c r="AZ470" i="1"/>
  <c r="BA470" i="1" s="1"/>
  <c r="AV470" i="1"/>
  <c r="AW470" i="1" s="1"/>
  <c r="AT470" i="1"/>
  <c r="BH475" i="1"/>
  <c r="AX470" i="1"/>
  <c r="AY470" i="1" s="1"/>
  <c r="Q484" i="1"/>
  <c r="AL484" i="1" s="1"/>
  <c r="BD475" i="1"/>
  <c r="BE475" i="1" s="1"/>
  <c r="J458" i="1"/>
  <c r="AJ458" i="1"/>
  <c r="AK458" i="1" s="1"/>
  <c r="K458" i="1"/>
  <c r="W470" i="1"/>
  <c r="U471" i="1" s="1"/>
  <c r="BF475" i="1"/>
  <c r="BI475" i="1"/>
  <c r="AI458" i="1"/>
  <c r="BG475" i="1"/>
  <c r="AG458" i="1"/>
  <c r="AO483" i="1"/>
  <c r="AM483" i="1"/>
  <c r="BC475" i="1"/>
  <c r="AS483" i="1"/>
  <c r="AQ483" i="1"/>
  <c r="AB475" i="1"/>
  <c r="AA475" i="1"/>
  <c r="AU470" i="1"/>
  <c r="S484" i="1" l="1"/>
  <c r="AN484" i="1"/>
  <c r="AP484" i="1"/>
  <c r="AR484" i="1"/>
  <c r="AS484" i="1" s="1"/>
  <c r="T484" i="1"/>
  <c r="Q485" i="1" s="1"/>
  <c r="X471" i="1"/>
  <c r="AV471" i="1"/>
  <c r="AW471" i="1" s="1"/>
  <c r="AX471" i="1"/>
  <c r="AY471" i="1" s="1"/>
  <c r="AZ471" i="1"/>
  <c r="BA471" i="1" s="1"/>
  <c r="AT471" i="1"/>
  <c r="AU471" i="1" s="1"/>
  <c r="G459" i="1"/>
  <c r="W471" i="1"/>
  <c r="Y476" i="1"/>
  <c r="AB476" i="1" s="1"/>
  <c r="AM484" i="1"/>
  <c r="AQ484" i="1"/>
  <c r="AO484" i="1"/>
  <c r="BB476" i="1" l="1"/>
  <c r="BF476" i="1"/>
  <c r="BD476" i="1"/>
  <c r="BE476" i="1" s="1"/>
  <c r="U472" i="1"/>
  <c r="X472" i="1" s="1"/>
  <c r="BH476" i="1"/>
  <c r="BI476" i="1" s="1"/>
  <c r="AN485" i="1"/>
  <c r="AO485" i="1" s="1"/>
  <c r="AL485" i="1"/>
  <c r="AM485" i="1" s="1"/>
  <c r="W472" i="1"/>
  <c r="AD459" i="1"/>
  <c r="AH459" i="1"/>
  <c r="AJ459" i="1"/>
  <c r="AF459" i="1"/>
  <c r="K459" i="1"/>
  <c r="J459" i="1"/>
  <c r="G460" i="1" s="1"/>
  <c r="AR485" i="1"/>
  <c r="AS485" i="1" s="1"/>
  <c r="S485" i="1"/>
  <c r="T485" i="1"/>
  <c r="AP485" i="1"/>
  <c r="AQ485" i="1" s="1"/>
  <c r="AA476" i="1"/>
  <c r="Y477" i="1" s="1"/>
  <c r="BD477" i="1" s="1"/>
  <c r="BC476" i="1"/>
  <c r="BG476" i="1"/>
  <c r="AX472" i="1" l="1"/>
  <c r="AY472" i="1" s="1"/>
  <c r="U473" i="1"/>
  <c r="AZ472" i="1"/>
  <c r="BA472" i="1" s="1"/>
  <c r="AV472" i="1"/>
  <c r="AW472" i="1" s="1"/>
  <c r="Q486" i="1"/>
  <c r="T486" i="1" s="1"/>
  <c r="AT472" i="1"/>
  <c r="AU472" i="1" s="1"/>
  <c r="BF477" i="1"/>
  <c r="BB477" i="1"/>
  <c r="BC477" i="1" s="1"/>
  <c r="J460" i="1"/>
  <c r="K460" i="1"/>
  <c r="AG459" i="1"/>
  <c r="AF460" i="1"/>
  <c r="AG460" i="1" s="1"/>
  <c r="AK459" i="1"/>
  <c r="AJ460" i="1"/>
  <c r="AB477" i="1"/>
  <c r="BH477" i="1"/>
  <c r="BI477" i="1" s="1"/>
  <c r="AH460" i="1"/>
  <c r="AI459" i="1"/>
  <c r="AX473" i="1"/>
  <c r="AY473" i="1" s="1"/>
  <c r="AA477" i="1"/>
  <c r="AE459" i="1"/>
  <c r="AD460" i="1"/>
  <c r="BG477" i="1"/>
  <c r="AV473" i="1"/>
  <c r="W473" i="1"/>
  <c r="X473" i="1"/>
  <c r="AL486" i="1"/>
  <c r="AN486" i="1"/>
  <c r="BE477" i="1"/>
  <c r="AR486" i="1" l="1"/>
  <c r="AP486" i="1"/>
  <c r="S486" i="1"/>
  <c r="Q487" i="1" s="1"/>
  <c r="T487" i="1" s="1"/>
  <c r="AZ473" i="1"/>
  <c r="BA473" i="1" s="1"/>
  <c r="G461" i="1"/>
  <c r="J461" i="1" s="1"/>
  <c r="AT473" i="1"/>
  <c r="AU473" i="1" s="1"/>
  <c r="Y478" i="1"/>
  <c r="BD478" i="1" s="1"/>
  <c r="BE478" i="1" s="1"/>
  <c r="AF461" i="1"/>
  <c r="AG461" i="1" s="1"/>
  <c r="AE460" i="1"/>
  <c r="AK460" i="1"/>
  <c r="AJ461" i="1"/>
  <c r="AK461" i="1" s="1"/>
  <c r="AH461" i="1"/>
  <c r="AI461" i="1" s="1"/>
  <c r="AI460" i="1"/>
  <c r="U474" i="1"/>
  <c r="AV474" i="1" s="1"/>
  <c r="AW473" i="1"/>
  <c r="AM486" i="1"/>
  <c r="AO486" i="1"/>
  <c r="AQ486" i="1"/>
  <c r="AS486" i="1"/>
  <c r="AD461" i="1" l="1"/>
  <c r="AE461" i="1" s="1"/>
  <c r="BH478" i="1"/>
  <c r="BI478" i="1" s="1"/>
  <c r="BB478" i="1"/>
  <c r="BC478" i="1" s="1"/>
  <c r="AB478" i="1"/>
  <c r="BF478" i="1"/>
  <c r="BG478" i="1" s="1"/>
  <c r="AA478" i="1"/>
  <c r="Y479" i="1" s="1"/>
  <c r="BH479" i="1" s="1"/>
  <c r="BI479" i="1" s="1"/>
  <c r="K461" i="1"/>
  <c r="G462" i="1" s="1"/>
  <c r="K462" i="1" s="1"/>
  <c r="BF479" i="1"/>
  <c r="BG479" i="1" s="1"/>
  <c r="S487" i="1"/>
  <c r="Q488" i="1" s="1"/>
  <c r="AR487" i="1"/>
  <c r="AL487" i="1"/>
  <c r="AM487" i="1" s="1"/>
  <c r="AP487" i="1"/>
  <c r="AQ487" i="1" s="1"/>
  <c r="AH462" i="1"/>
  <c r="AI462" i="1" s="1"/>
  <c r="AN487" i="1"/>
  <c r="AA479" i="1"/>
  <c r="AW474" i="1"/>
  <c r="X474" i="1"/>
  <c r="W474" i="1"/>
  <c r="AX474" i="1"/>
  <c r="AZ474" i="1"/>
  <c r="AT474" i="1"/>
  <c r="AS487" i="1"/>
  <c r="AF462" i="1" l="1"/>
  <c r="AG462" i="1" s="1"/>
  <c r="AB479" i="1"/>
  <c r="AD462" i="1"/>
  <c r="AE462" i="1" s="1"/>
  <c r="BD479" i="1"/>
  <c r="BE479" i="1" s="1"/>
  <c r="BB479" i="1"/>
  <c r="BC479" i="1" s="1"/>
  <c r="AR488" i="1"/>
  <c r="J462" i="1"/>
  <c r="G463" i="1" s="1"/>
  <c r="K463" i="1" s="1"/>
  <c r="AJ462" i="1"/>
  <c r="AK462" i="1" s="1"/>
  <c r="AL488" i="1"/>
  <c r="AP488" i="1"/>
  <c r="T488" i="1"/>
  <c r="S488" i="1"/>
  <c r="Q489" i="1" s="1"/>
  <c r="AL489" i="1" s="1"/>
  <c r="AN488" i="1"/>
  <c r="AO488" i="1" s="1"/>
  <c r="Y480" i="1"/>
  <c r="BB480" i="1" s="1"/>
  <c r="BC480" i="1" s="1"/>
  <c r="AO487" i="1"/>
  <c r="U475" i="1"/>
  <c r="X475" i="1" s="1"/>
  <c r="AM488" i="1"/>
  <c r="AU474" i="1"/>
  <c r="AQ488" i="1"/>
  <c r="J463" i="1"/>
  <c r="BA474" i="1"/>
  <c r="AS488" i="1"/>
  <c r="AY474" i="1"/>
  <c r="AF463" i="1" l="1"/>
  <c r="AG463" i="1" s="1"/>
  <c r="AJ463" i="1"/>
  <c r="AH463" i="1"/>
  <c r="AI463" i="1" s="1"/>
  <c r="AD463" i="1"/>
  <c r="AE463" i="1" s="1"/>
  <c r="BD480" i="1"/>
  <c r="BE480" i="1" s="1"/>
  <c r="BF480" i="1"/>
  <c r="BG480" i="1" s="1"/>
  <c r="AN489" i="1"/>
  <c r="AB480" i="1"/>
  <c r="AA480" i="1"/>
  <c r="AV475" i="1"/>
  <c r="AW475" i="1" s="1"/>
  <c r="W475" i="1"/>
  <c r="U476" i="1" s="1"/>
  <c r="AV476" i="1" s="1"/>
  <c r="BH480" i="1"/>
  <c r="BI480" i="1" s="1"/>
  <c r="AX475" i="1"/>
  <c r="AY475" i="1" s="1"/>
  <c r="AT475" i="1"/>
  <c r="AZ475" i="1"/>
  <c r="BA475" i="1" s="1"/>
  <c r="AO489" i="1"/>
  <c r="AM489" i="1"/>
  <c r="G464" i="1"/>
  <c r="T489" i="1"/>
  <c r="S489" i="1"/>
  <c r="AK463" i="1"/>
  <c r="AR489" i="1"/>
  <c r="AP489" i="1"/>
  <c r="Y481" i="1" l="1"/>
  <c r="BB481" i="1" s="1"/>
  <c r="BC481" i="1" s="1"/>
  <c r="BD481" i="1"/>
  <c r="AB481" i="1"/>
  <c r="AA481" i="1"/>
  <c r="AT476" i="1"/>
  <c r="AU476" i="1" s="1"/>
  <c r="BH481" i="1"/>
  <c r="BF481" i="1"/>
  <c r="BG481" i="1" s="1"/>
  <c r="AU475" i="1"/>
  <c r="W476" i="1"/>
  <c r="X476" i="1"/>
  <c r="AZ476" i="1"/>
  <c r="AX476" i="1"/>
  <c r="Q490" i="1"/>
  <c r="T490" i="1" s="1"/>
  <c r="J464" i="1"/>
  <c r="K464" i="1"/>
  <c r="AD464" i="1"/>
  <c r="AH464" i="1"/>
  <c r="AF464" i="1"/>
  <c r="AW476" i="1"/>
  <c r="BE481" i="1"/>
  <c r="AS489" i="1"/>
  <c r="AQ489" i="1"/>
  <c r="AJ464" i="1"/>
  <c r="U477" i="1" l="1"/>
  <c r="W477" i="1" s="1"/>
  <c r="BI481" i="1"/>
  <c r="Y482" i="1"/>
  <c r="BF482" i="1" s="1"/>
  <c r="BG482" i="1" s="1"/>
  <c r="AZ477" i="1"/>
  <c r="BA477" i="1" s="1"/>
  <c r="AT477" i="1"/>
  <c r="AU477" i="1" s="1"/>
  <c r="X477" i="1"/>
  <c r="AV477" i="1"/>
  <c r="AW477" i="1" s="1"/>
  <c r="BA476" i="1"/>
  <c r="AX477" i="1"/>
  <c r="AY477" i="1" s="1"/>
  <c r="AN490" i="1"/>
  <c r="AR490" i="1"/>
  <c r="AS490" i="1" s="1"/>
  <c r="AL490" i="1"/>
  <c r="AM490" i="1" s="1"/>
  <c r="AP490" i="1"/>
  <c r="AQ490" i="1" s="1"/>
  <c r="AY476" i="1"/>
  <c r="S490" i="1"/>
  <c r="Q491" i="1" s="1"/>
  <c r="G465" i="1"/>
  <c r="AD465" i="1" s="1"/>
  <c r="AO490" i="1"/>
  <c r="AG464" i="1"/>
  <c r="AI464" i="1"/>
  <c r="AK464" i="1"/>
  <c r="AE464" i="1"/>
  <c r="BB482" i="1" l="1"/>
  <c r="BC482" i="1" s="1"/>
  <c r="AB482" i="1"/>
  <c r="AA482" i="1"/>
  <c r="BD482" i="1"/>
  <c r="BE482" i="1" s="1"/>
  <c r="Y483" i="1"/>
  <c r="BH482" i="1"/>
  <c r="BI482" i="1" s="1"/>
  <c r="U478" i="1"/>
  <c r="AP491" i="1"/>
  <c r="AQ491" i="1" s="1"/>
  <c r="AR491" i="1"/>
  <c r="T491" i="1"/>
  <c r="AL491" i="1"/>
  <c r="AN491" i="1"/>
  <c r="AO491" i="1" s="1"/>
  <c r="S491" i="1"/>
  <c r="K465" i="1"/>
  <c r="AH465" i="1"/>
  <c r="AI465" i="1" s="1"/>
  <c r="J465" i="1"/>
  <c r="AF465" i="1"/>
  <c r="AJ465" i="1"/>
  <c r="AM491" i="1"/>
  <c r="AG465" i="1"/>
  <c r="AE465" i="1"/>
  <c r="AS491" i="1"/>
  <c r="AK465" i="1"/>
  <c r="BH483" i="1" l="1"/>
  <c r="BI483" i="1" s="1"/>
  <c r="G466" i="1"/>
  <c r="BD483" i="1"/>
  <c r="BF483" i="1"/>
  <c r="BG483" i="1" s="1"/>
  <c r="AB483" i="1"/>
  <c r="AA483" i="1"/>
  <c r="Y484" i="1" s="1"/>
  <c r="BB484" i="1" s="1"/>
  <c r="BC484" i="1" s="1"/>
  <c r="BB483" i="1"/>
  <c r="BC483" i="1" s="1"/>
  <c r="W478" i="1"/>
  <c r="AZ478" i="1"/>
  <c r="AV478" i="1"/>
  <c r="AT478" i="1"/>
  <c r="X478" i="1"/>
  <c r="AX478" i="1"/>
  <c r="AD466" i="1"/>
  <c r="AE466" i="1" s="1"/>
  <c r="AH466" i="1"/>
  <c r="AI466" i="1" s="1"/>
  <c r="AJ466" i="1"/>
  <c r="AK466" i="1" s="1"/>
  <c r="Q492" i="1"/>
  <c r="K466" i="1"/>
  <c r="J466" i="1"/>
  <c r="AF466" i="1"/>
  <c r="BE483" i="1"/>
  <c r="AU478" i="1" l="1"/>
  <c r="AY478" i="1"/>
  <c r="AW478" i="1"/>
  <c r="BA478" i="1"/>
  <c r="BD484" i="1"/>
  <c r="BE484" i="1" s="1"/>
  <c r="U479" i="1"/>
  <c r="AX479" i="1" s="1"/>
  <c r="AP492" i="1"/>
  <c r="AQ492" i="1" s="1"/>
  <c r="T492" i="1"/>
  <c r="AR492" i="1"/>
  <c r="AS492" i="1" s="1"/>
  <c r="AL492" i="1"/>
  <c r="AN492" i="1"/>
  <c r="S492" i="1"/>
  <c r="BF484" i="1"/>
  <c r="BG484" i="1" s="1"/>
  <c r="AB484" i="1"/>
  <c r="BH484" i="1"/>
  <c r="BI484" i="1" s="1"/>
  <c r="AA484" i="1"/>
  <c r="G467" i="1"/>
  <c r="K467" i="1" s="1"/>
  <c r="AG466" i="1"/>
  <c r="AD467" i="1" l="1"/>
  <c r="Q493" i="1"/>
  <c r="AR493" i="1" s="1"/>
  <c r="AS493" i="1" s="1"/>
  <c r="AZ479" i="1"/>
  <c r="BA479" i="1" s="1"/>
  <c r="AV479" i="1"/>
  <c r="AW479" i="1" s="1"/>
  <c r="AY479" i="1"/>
  <c r="W479" i="1"/>
  <c r="X479" i="1"/>
  <c r="Y485" i="1"/>
  <c r="BB485" i="1" s="1"/>
  <c r="BC485" i="1" s="1"/>
  <c r="AT479" i="1"/>
  <c r="AN493" i="1"/>
  <c r="AO493" i="1" s="1"/>
  <c r="AO492" i="1"/>
  <c r="S493" i="1"/>
  <c r="AM492" i="1"/>
  <c r="AL493" i="1"/>
  <c r="AM493" i="1" s="1"/>
  <c r="AP493" i="1"/>
  <c r="AQ493" i="1" s="1"/>
  <c r="AF467" i="1"/>
  <c r="AG467" i="1" s="1"/>
  <c r="J467" i="1"/>
  <c r="G468" i="1" s="1"/>
  <c r="T493" i="1"/>
  <c r="AH467" i="1"/>
  <c r="AI467" i="1" s="1"/>
  <c r="AJ467" i="1"/>
  <c r="AK467" i="1" s="1"/>
  <c r="AE467" i="1"/>
  <c r="U480" i="1" l="1"/>
  <c r="Q494" i="1"/>
  <c r="AP494" i="1" s="1"/>
  <c r="AQ494" i="1" s="1"/>
  <c r="AU479" i="1"/>
  <c r="AT480" i="1"/>
  <c r="AU480" i="1" s="1"/>
  <c r="AV480" i="1"/>
  <c r="AW480" i="1" s="1"/>
  <c r="W480" i="1"/>
  <c r="X480" i="1"/>
  <c r="AA485" i="1"/>
  <c r="Y486" i="1" s="1"/>
  <c r="BF486" i="1" s="1"/>
  <c r="BG486" i="1" s="1"/>
  <c r="BD485" i="1"/>
  <c r="BF485" i="1"/>
  <c r="BG485" i="1" s="1"/>
  <c r="BH485" i="1"/>
  <c r="BI485" i="1" s="1"/>
  <c r="AZ480" i="1"/>
  <c r="AB485" i="1"/>
  <c r="AX480" i="1"/>
  <c r="K468" i="1"/>
  <c r="J468" i="1"/>
  <c r="AH468" i="1"/>
  <c r="AJ468" i="1"/>
  <c r="S494" i="1"/>
  <c r="T494" i="1"/>
  <c r="AR494" i="1"/>
  <c r="AL494" i="1"/>
  <c r="AN494" i="1"/>
  <c r="AF468" i="1"/>
  <c r="AD468" i="1"/>
  <c r="BH486" i="1" l="1"/>
  <c r="BI486" i="1" s="1"/>
  <c r="BB486" i="1"/>
  <c r="BC486" i="1" s="1"/>
  <c r="G469" i="1"/>
  <c r="AF469" i="1" s="1"/>
  <c r="BD486" i="1"/>
  <c r="BE486" i="1" s="1"/>
  <c r="BE485" i="1"/>
  <c r="AY480" i="1"/>
  <c r="U481" i="1"/>
  <c r="AZ481" i="1" s="1"/>
  <c r="BA481" i="1" s="1"/>
  <c r="AA486" i="1"/>
  <c r="Y487" i="1" s="1"/>
  <c r="BA480" i="1"/>
  <c r="AB486" i="1"/>
  <c r="Q495" i="1"/>
  <c r="AR495" i="1" s="1"/>
  <c r="AO494" i="1"/>
  <c r="AJ469" i="1"/>
  <c r="AK468" i="1"/>
  <c r="AG468" i="1"/>
  <c r="AM494" i="1"/>
  <c r="AH469" i="1"/>
  <c r="AI468" i="1"/>
  <c r="AS494" i="1"/>
  <c r="J469" i="1"/>
  <c r="K469" i="1"/>
  <c r="AD469" i="1"/>
  <c r="AE468" i="1"/>
  <c r="AV481" i="1" l="1"/>
  <c r="X481" i="1"/>
  <c r="AT481" i="1"/>
  <c r="W481" i="1"/>
  <c r="AX481" i="1"/>
  <c r="BB487" i="1"/>
  <c r="BC487" i="1" s="1"/>
  <c r="BF487" i="1"/>
  <c r="BH487" i="1"/>
  <c r="BD487" i="1"/>
  <c r="AA487" i="1"/>
  <c r="AB487" i="1"/>
  <c r="AN495" i="1"/>
  <c r="AP495" i="1"/>
  <c r="AQ495" i="1" s="1"/>
  <c r="AL495" i="1"/>
  <c r="AM495" i="1" s="1"/>
  <c r="T495" i="1"/>
  <c r="S495" i="1"/>
  <c r="G470" i="1"/>
  <c r="J470" i="1" s="1"/>
  <c r="AG469" i="1"/>
  <c r="AJ470" i="1"/>
  <c r="AK469" i="1"/>
  <c r="AO495" i="1"/>
  <c r="AE469" i="1"/>
  <c r="AI469" i="1"/>
  <c r="AS495" i="1"/>
  <c r="AY481" i="1" l="1"/>
  <c r="Y488" i="1"/>
  <c r="BB488" i="1" s="1"/>
  <c r="AU481" i="1"/>
  <c r="AH470" i="1"/>
  <c r="AI470" i="1" s="1"/>
  <c r="Q496" i="1"/>
  <c r="AP496" i="1" s="1"/>
  <c r="AQ496" i="1" s="1"/>
  <c r="U482" i="1"/>
  <c r="AD470" i="1"/>
  <c r="AE470" i="1" s="1"/>
  <c r="AW481" i="1"/>
  <c r="BE487" i="1"/>
  <c r="BD488" i="1"/>
  <c r="BI487" i="1"/>
  <c r="BH488" i="1"/>
  <c r="BF488" i="1"/>
  <c r="BG487" i="1"/>
  <c r="AF470" i="1"/>
  <c r="AG470" i="1" s="1"/>
  <c r="K470" i="1"/>
  <c r="G471" i="1" s="1"/>
  <c r="AH471" i="1" s="1"/>
  <c r="AK470" i="1"/>
  <c r="AA488" i="1" l="1"/>
  <c r="AB488" i="1"/>
  <c r="Y489" i="1" s="1"/>
  <c r="X482" i="1"/>
  <c r="W482" i="1"/>
  <c r="U483" i="1"/>
  <c r="AZ482" i="1"/>
  <c r="AN496" i="1"/>
  <c r="AR496" i="1"/>
  <c r="AS496" i="1" s="1"/>
  <c r="AT482" i="1"/>
  <c r="T496" i="1"/>
  <c r="AV482" i="1"/>
  <c r="AX482" i="1"/>
  <c r="AL496" i="1"/>
  <c r="AM496" i="1" s="1"/>
  <c r="S496" i="1"/>
  <c r="BG488" i="1"/>
  <c r="BI488" i="1"/>
  <c r="BE488" i="1"/>
  <c r="BC488" i="1"/>
  <c r="AI471" i="1"/>
  <c r="AJ471" i="1"/>
  <c r="J471" i="1"/>
  <c r="K471" i="1"/>
  <c r="AF471" i="1"/>
  <c r="AO496" i="1"/>
  <c r="AD471" i="1"/>
  <c r="BH489" i="1" l="1"/>
  <c r="BI489" i="1" s="1"/>
  <c r="AB489" i="1"/>
  <c r="AA489" i="1"/>
  <c r="Y490" i="1" s="1"/>
  <c r="BD490" i="1" s="1"/>
  <c r="BE490" i="1" s="1"/>
  <c r="BD489" i="1"/>
  <c r="BE489" i="1" s="1"/>
  <c r="BF489" i="1"/>
  <c r="BB489" i="1"/>
  <c r="BC489" i="1" s="1"/>
  <c r="AU482" i="1"/>
  <c r="AT483" i="1"/>
  <c r="Q497" i="1"/>
  <c r="BA482" i="1"/>
  <c r="AZ483" i="1"/>
  <c r="X483" i="1"/>
  <c r="W483" i="1"/>
  <c r="AY482" i="1"/>
  <c r="AX483" i="1"/>
  <c r="AW482" i="1"/>
  <c r="AV483" i="1"/>
  <c r="AG471" i="1"/>
  <c r="G472" i="1"/>
  <c r="AD472" i="1" s="1"/>
  <c r="AE471" i="1"/>
  <c r="AK471" i="1"/>
  <c r="AA490" i="1" l="1"/>
  <c r="AB490" i="1"/>
  <c r="Y491" i="1"/>
  <c r="BH490" i="1"/>
  <c r="BI490" i="1" s="1"/>
  <c r="BG489" i="1"/>
  <c r="BF490" i="1"/>
  <c r="BG490" i="1" s="1"/>
  <c r="BB490" i="1"/>
  <c r="BC490" i="1" s="1"/>
  <c r="AB491" i="1"/>
  <c r="BA483" i="1"/>
  <c r="AW483" i="1"/>
  <c r="AP497" i="1"/>
  <c r="AR497" i="1"/>
  <c r="AN497" i="1"/>
  <c r="T497" i="1"/>
  <c r="S497" i="1"/>
  <c r="Q498" i="1" s="1"/>
  <c r="AY483" i="1"/>
  <c r="AU483" i="1"/>
  <c r="U484" i="1"/>
  <c r="AZ484" i="1" s="1"/>
  <c r="AL497" i="1"/>
  <c r="AA491" i="1"/>
  <c r="BD491" i="1"/>
  <c r="BF491" i="1"/>
  <c r="BG491" i="1" s="1"/>
  <c r="BH491" i="1"/>
  <c r="BI491" i="1" s="1"/>
  <c r="AJ472" i="1"/>
  <c r="AK472" i="1" s="1"/>
  <c r="J472" i="1"/>
  <c r="K472" i="1"/>
  <c r="AH472" i="1"/>
  <c r="AF472" i="1"/>
  <c r="AE472" i="1"/>
  <c r="Y492" i="1" l="1"/>
  <c r="BB491" i="1"/>
  <c r="BC491" i="1" s="1"/>
  <c r="AV484" i="1"/>
  <c r="AW484" i="1" s="1"/>
  <c r="AX484" i="1"/>
  <c r="BD492" i="1"/>
  <c r="BE492" i="1" s="1"/>
  <c r="G473" i="1"/>
  <c r="AF473" i="1" s="1"/>
  <c r="BE491" i="1"/>
  <c r="AT484" i="1"/>
  <c r="BA484" i="1"/>
  <c r="S498" i="1"/>
  <c r="T498" i="1"/>
  <c r="AS497" i="1"/>
  <c r="AR498" i="1"/>
  <c r="AQ497" i="1"/>
  <c r="AP498" i="1"/>
  <c r="AY484" i="1"/>
  <c r="AL498" i="1"/>
  <c r="AM497" i="1"/>
  <c r="W484" i="1"/>
  <c r="X484" i="1"/>
  <c r="AN498" i="1"/>
  <c r="AO497" i="1"/>
  <c r="BH492" i="1"/>
  <c r="BI492" i="1" s="1"/>
  <c r="AG472" i="1"/>
  <c r="K473" i="1"/>
  <c r="J473" i="1"/>
  <c r="BF492" i="1"/>
  <c r="AD473" i="1"/>
  <c r="AA492" i="1"/>
  <c r="AB492" i="1"/>
  <c r="AH473" i="1"/>
  <c r="AI472" i="1"/>
  <c r="AJ473" i="1"/>
  <c r="BB492" i="1" l="1"/>
  <c r="BC492" i="1" s="1"/>
  <c r="Q499" i="1"/>
  <c r="S499" i="1" s="1"/>
  <c r="U485" i="1"/>
  <c r="AX485" i="1" s="1"/>
  <c r="AU484" i="1"/>
  <c r="AV485" i="1"/>
  <c r="AW485" i="1" s="1"/>
  <c r="AY485" i="1"/>
  <c r="AM498" i="1"/>
  <c r="AL499" i="1"/>
  <c r="AM499" i="1" s="1"/>
  <c r="T499" i="1"/>
  <c r="AO498" i="1"/>
  <c r="AN499" i="1"/>
  <c r="AO499" i="1" s="1"/>
  <c r="X485" i="1"/>
  <c r="W485" i="1"/>
  <c r="AP499" i="1"/>
  <c r="AQ499" i="1" s="1"/>
  <c r="AQ498" i="1"/>
  <c r="AR499" i="1"/>
  <c r="AS499" i="1" s="1"/>
  <c r="AS498" i="1"/>
  <c r="G474" i="1"/>
  <c r="AD474" i="1" s="1"/>
  <c r="Y493" i="1"/>
  <c r="BG492" i="1"/>
  <c r="AK473" i="1"/>
  <c r="AE473" i="1"/>
  <c r="AI473" i="1"/>
  <c r="AG473" i="1"/>
  <c r="AZ485" i="1" l="1"/>
  <c r="Q500" i="1"/>
  <c r="AP500" i="1" s="1"/>
  <c r="AQ500" i="1" s="1"/>
  <c r="AT485" i="1"/>
  <c r="AU485" i="1" s="1"/>
  <c r="J474" i="1"/>
  <c r="AL500" i="1"/>
  <c r="AM500" i="1" s="1"/>
  <c r="AJ474" i="1"/>
  <c r="AK474" i="1" s="1"/>
  <c r="AN500" i="1"/>
  <c r="AO500" i="1" s="1"/>
  <c r="U486" i="1"/>
  <c r="AZ486" i="1" s="1"/>
  <c r="K474" i="1"/>
  <c r="AF474" i="1"/>
  <c r="AG474" i="1" s="1"/>
  <c r="T500" i="1"/>
  <c r="AH474" i="1"/>
  <c r="AR500" i="1"/>
  <c r="AS500" i="1" s="1"/>
  <c r="BA485" i="1"/>
  <c r="AA493" i="1"/>
  <c r="AB493" i="1"/>
  <c r="BH493" i="1"/>
  <c r="BD493" i="1"/>
  <c r="BB493" i="1"/>
  <c r="AE474" i="1"/>
  <c r="AI474" i="1"/>
  <c r="BF493" i="1"/>
  <c r="S500" i="1" l="1"/>
  <c r="Q501" i="1" s="1"/>
  <c r="AR501" i="1" s="1"/>
  <c r="AS501" i="1" s="1"/>
  <c r="AL501" i="1"/>
  <c r="AM501" i="1" s="1"/>
  <c r="AN501" i="1"/>
  <c r="AO501" i="1" s="1"/>
  <c r="BA486" i="1"/>
  <c r="X486" i="1"/>
  <c r="W486" i="1"/>
  <c r="AX486" i="1"/>
  <c r="AV486" i="1"/>
  <c r="AT486" i="1"/>
  <c r="G475" i="1"/>
  <c r="BC493" i="1"/>
  <c r="BE493" i="1"/>
  <c r="BI493" i="1"/>
  <c r="BG493" i="1"/>
  <c r="Y494" i="1"/>
  <c r="BF494" i="1" s="1"/>
  <c r="S501" i="1" l="1"/>
  <c r="AP501" i="1"/>
  <c r="AQ501" i="1" s="1"/>
  <c r="T501" i="1"/>
  <c r="Q502" i="1" s="1"/>
  <c r="T502" i="1" s="1"/>
  <c r="U487" i="1"/>
  <c r="AZ487" i="1" s="1"/>
  <c r="BA487" i="1"/>
  <c r="AR502" i="1"/>
  <c r="AS502" i="1" s="1"/>
  <c r="AU486" i="1"/>
  <c r="AJ475" i="1"/>
  <c r="AH475" i="1"/>
  <c r="AD475" i="1"/>
  <c r="K475" i="1"/>
  <c r="AF475" i="1"/>
  <c r="J475" i="1"/>
  <c r="G476" i="1" s="1"/>
  <c r="AW486" i="1"/>
  <c r="AN502" i="1"/>
  <c r="AO502" i="1" s="1"/>
  <c r="AY486" i="1"/>
  <c r="AX487" i="1"/>
  <c r="W487" i="1"/>
  <c r="X487" i="1"/>
  <c r="AL502" i="1"/>
  <c r="AM502" i="1" s="1"/>
  <c r="S502" i="1"/>
  <c r="Q503" i="1" s="1"/>
  <c r="AL503" i="1" s="1"/>
  <c r="BB494" i="1"/>
  <c r="BC494" i="1" s="1"/>
  <c r="BG494" i="1"/>
  <c r="AA494" i="1"/>
  <c r="AB494" i="1"/>
  <c r="BH494" i="1"/>
  <c r="BD494" i="1"/>
  <c r="AP502" i="1" l="1"/>
  <c r="AQ502" i="1" s="1"/>
  <c r="AV487" i="1"/>
  <c r="AT487" i="1"/>
  <c r="U488" i="1"/>
  <c r="AZ488" i="1" s="1"/>
  <c r="BA488" i="1" s="1"/>
  <c r="AH476" i="1"/>
  <c r="AI476" i="1" s="1"/>
  <c r="AI475" i="1"/>
  <c r="AK475" i="1"/>
  <c r="AJ476" i="1"/>
  <c r="AK476" i="1" s="1"/>
  <c r="AW487" i="1"/>
  <c r="AU487" i="1"/>
  <c r="K476" i="1"/>
  <c r="J476" i="1"/>
  <c r="G477" i="1" s="1"/>
  <c r="AH477" i="1" s="1"/>
  <c r="AI477" i="1" s="1"/>
  <c r="AF476" i="1"/>
  <c r="AG476" i="1" s="1"/>
  <c r="AG475" i="1"/>
  <c r="W488" i="1"/>
  <c r="AY487" i="1"/>
  <c r="AX488" i="1"/>
  <c r="AD476" i="1"/>
  <c r="AE476" i="1" s="1"/>
  <c r="AE475" i="1"/>
  <c r="Y495" i="1"/>
  <c r="BB495" i="1" s="1"/>
  <c r="BC495" i="1" s="1"/>
  <c r="AM503" i="1"/>
  <c r="AR503" i="1"/>
  <c r="S503" i="1"/>
  <c r="T503" i="1"/>
  <c r="AP503" i="1"/>
  <c r="BE494" i="1"/>
  <c r="BI494" i="1"/>
  <c r="AN503" i="1"/>
  <c r="AT488" i="1" l="1"/>
  <c r="X488" i="1"/>
  <c r="AV488" i="1"/>
  <c r="K477" i="1"/>
  <c r="AF477" i="1"/>
  <c r="U489" i="1"/>
  <c r="AX489" i="1" s="1"/>
  <c r="AJ477" i="1"/>
  <c r="J477" i="1"/>
  <c r="G478" i="1" s="1"/>
  <c r="AJ478" i="1" s="1"/>
  <c r="BF495" i="1"/>
  <c r="AA495" i="1"/>
  <c r="AW488" i="1"/>
  <c r="BH495" i="1"/>
  <c r="BD495" i="1"/>
  <c r="BE495" i="1" s="1"/>
  <c r="AY488" i="1"/>
  <c r="AB495" i="1"/>
  <c r="Y496" i="1" s="1"/>
  <c r="AA496" i="1" s="1"/>
  <c r="AD477" i="1"/>
  <c r="AE477" i="1" s="1"/>
  <c r="AU488" i="1"/>
  <c r="Q504" i="1"/>
  <c r="AL504" i="1" s="1"/>
  <c r="AM504" i="1" s="1"/>
  <c r="BG495" i="1"/>
  <c r="AG477" i="1"/>
  <c r="AQ503" i="1"/>
  <c r="AK477" i="1"/>
  <c r="AO503" i="1"/>
  <c r="AS503" i="1"/>
  <c r="AT489" i="1" l="1"/>
  <c r="W489" i="1"/>
  <c r="AV489" i="1"/>
  <c r="AZ489" i="1"/>
  <c r="X489" i="1"/>
  <c r="S504" i="1"/>
  <c r="Q505" i="1" s="1"/>
  <c r="T505" i="1" s="1"/>
  <c r="T504" i="1"/>
  <c r="BF496" i="1"/>
  <c r="BG496" i="1" s="1"/>
  <c r="AN504" i="1"/>
  <c r="AB496" i="1"/>
  <c r="BH496" i="1"/>
  <c r="AY489" i="1"/>
  <c r="BA489" i="1"/>
  <c r="AP504" i="1"/>
  <c r="AQ504" i="1" s="1"/>
  <c r="AU489" i="1"/>
  <c r="U490" i="1"/>
  <c r="AR504" i="1"/>
  <c r="BD496" i="1"/>
  <c r="AW489" i="1"/>
  <c r="BI495" i="1"/>
  <c r="Y497" i="1"/>
  <c r="BH497" i="1" s="1"/>
  <c r="BB496" i="1"/>
  <c r="BC496" i="1" s="1"/>
  <c r="AD478" i="1"/>
  <c r="AE478" i="1" s="1"/>
  <c r="AF478" i="1"/>
  <c r="AG478" i="1" s="1"/>
  <c r="AO504" i="1"/>
  <c r="AK478" i="1"/>
  <c r="BE496" i="1"/>
  <c r="BI496" i="1"/>
  <c r="K478" i="1"/>
  <c r="J478" i="1"/>
  <c r="AH478" i="1"/>
  <c r="AR505" i="1" l="1"/>
  <c r="AL505" i="1"/>
  <c r="AS504" i="1"/>
  <c r="AN505" i="1"/>
  <c r="BB497" i="1"/>
  <c r="BC497" i="1" s="1"/>
  <c r="X490" i="1"/>
  <c r="W490" i="1"/>
  <c r="AT490" i="1"/>
  <c r="AB497" i="1"/>
  <c r="AA497" i="1"/>
  <c r="Y498" i="1" s="1"/>
  <c r="AZ490" i="1"/>
  <c r="BA490" i="1" s="1"/>
  <c r="BF497" i="1"/>
  <c r="BG497" i="1" s="1"/>
  <c r="AV490" i="1"/>
  <c r="BD497" i="1"/>
  <c r="BE497" i="1" s="1"/>
  <c r="AX490" i="1"/>
  <c r="AP505" i="1"/>
  <c r="AQ505" i="1" s="1"/>
  <c r="S505" i="1"/>
  <c r="Q506" i="1" s="1"/>
  <c r="AS505" i="1"/>
  <c r="BI497" i="1"/>
  <c r="AO505" i="1"/>
  <c r="AM505" i="1"/>
  <c r="AI478" i="1"/>
  <c r="G479" i="1"/>
  <c r="U491" i="1" l="1"/>
  <c r="AA498" i="1"/>
  <c r="AB498" i="1"/>
  <c r="BD498" i="1"/>
  <c r="BB498" i="1"/>
  <c r="BF498" i="1"/>
  <c r="BG498" i="1" s="1"/>
  <c r="BH498" i="1"/>
  <c r="AR506" i="1"/>
  <c r="AS506" i="1" s="1"/>
  <c r="AN506" i="1"/>
  <c r="AO506" i="1" s="1"/>
  <c r="AU490" i="1"/>
  <c r="AT491" i="1"/>
  <c r="AZ491" i="1"/>
  <c r="BA491" i="1" s="1"/>
  <c r="W491" i="1"/>
  <c r="X491" i="1"/>
  <c r="U492" i="1" s="1"/>
  <c r="AW490" i="1"/>
  <c r="AV491" i="1"/>
  <c r="AY490" i="1"/>
  <c r="AX491" i="1"/>
  <c r="AP506" i="1"/>
  <c r="AL506" i="1"/>
  <c r="BE498" i="1"/>
  <c r="J479" i="1"/>
  <c r="K479" i="1"/>
  <c r="AJ479" i="1"/>
  <c r="AD479" i="1"/>
  <c r="AF479" i="1"/>
  <c r="AQ506" i="1"/>
  <c r="AH479" i="1"/>
  <c r="BC498" i="1"/>
  <c r="AM506" i="1"/>
  <c r="T506" i="1"/>
  <c r="S506" i="1"/>
  <c r="AV492" i="1" l="1"/>
  <c r="AW491" i="1"/>
  <c r="AZ492" i="1"/>
  <c r="BA492" i="1" s="1"/>
  <c r="W492" i="1"/>
  <c r="X492" i="1"/>
  <c r="U493" i="1" s="1"/>
  <c r="BI498" i="1"/>
  <c r="AY491" i="1"/>
  <c r="AX492" i="1"/>
  <c r="AU491" i="1"/>
  <c r="AT492" i="1"/>
  <c r="Y499" i="1"/>
  <c r="Q507" i="1"/>
  <c r="AN507" i="1" s="1"/>
  <c r="G480" i="1"/>
  <c r="AH480" i="1" s="1"/>
  <c r="AI479" i="1"/>
  <c r="AG479" i="1"/>
  <c r="AE479" i="1"/>
  <c r="AK479" i="1"/>
  <c r="AP507" i="1" l="1"/>
  <c r="AZ493" i="1"/>
  <c r="W493" i="1"/>
  <c r="X493" i="1"/>
  <c r="U494" i="1" s="1"/>
  <c r="AA499" i="1"/>
  <c r="BB499" i="1"/>
  <c r="AB499" i="1"/>
  <c r="Y500" i="1" s="1"/>
  <c r="BF499" i="1"/>
  <c r="BD499" i="1"/>
  <c r="T507" i="1"/>
  <c r="AD480" i="1"/>
  <c r="AE480" i="1" s="1"/>
  <c r="S507" i="1"/>
  <c r="AX493" i="1"/>
  <c r="AY493" i="1" s="1"/>
  <c r="AY492" i="1"/>
  <c r="AV493" i="1"/>
  <c r="AW492" i="1"/>
  <c r="AU492" i="1"/>
  <c r="AT493" i="1"/>
  <c r="AJ480" i="1"/>
  <c r="AK480" i="1" s="1"/>
  <c r="BH499" i="1"/>
  <c r="Q508" i="1"/>
  <c r="S508" i="1" s="1"/>
  <c r="AR507" i="1"/>
  <c r="AS507" i="1" s="1"/>
  <c r="AL507" i="1"/>
  <c r="AM507" i="1" s="1"/>
  <c r="AO507" i="1"/>
  <c r="K480" i="1"/>
  <c r="J480" i="1"/>
  <c r="AQ507" i="1"/>
  <c r="AI480" i="1"/>
  <c r="AF480" i="1"/>
  <c r="AP508" i="1" l="1"/>
  <c r="AN508" i="1"/>
  <c r="BF500" i="1"/>
  <c r="BG499" i="1"/>
  <c r="AA500" i="1"/>
  <c r="AB500" i="1"/>
  <c r="BC499" i="1"/>
  <c r="BB500" i="1"/>
  <c r="AW493" i="1"/>
  <c r="AV494" i="1"/>
  <c r="AL508" i="1"/>
  <c r="BH500" i="1"/>
  <c r="BI499" i="1"/>
  <c r="AX494" i="1"/>
  <c r="W494" i="1"/>
  <c r="X494" i="1"/>
  <c r="U495" i="1" s="1"/>
  <c r="AR508" i="1"/>
  <c r="AS508" i="1" s="1"/>
  <c r="T508" i="1"/>
  <c r="AU493" i="1"/>
  <c r="AT494" i="1"/>
  <c r="BD500" i="1"/>
  <c r="BE499" i="1"/>
  <c r="BA493" i="1"/>
  <c r="AZ494" i="1"/>
  <c r="Q509" i="1"/>
  <c r="AP509" i="1" s="1"/>
  <c r="G481" i="1"/>
  <c r="J481" i="1" s="1"/>
  <c r="AM508" i="1"/>
  <c r="AO508" i="1"/>
  <c r="AG480" i="1"/>
  <c r="AQ508" i="1"/>
  <c r="AW494" i="1" l="1"/>
  <c r="AV495" i="1"/>
  <c r="X495" i="1"/>
  <c r="W495" i="1"/>
  <c r="U496" i="1"/>
  <c r="BB501" i="1"/>
  <c r="BC500" i="1"/>
  <c r="K481" i="1"/>
  <c r="G482" i="1" s="1"/>
  <c r="AZ495" i="1"/>
  <c r="BA494" i="1"/>
  <c r="AY494" i="1"/>
  <c r="AX495" i="1"/>
  <c r="AN509" i="1"/>
  <c r="AO509" i="1" s="1"/>
  <c r="T509" i="1"/>
  <c r="BD501" i="1"/>
  <c r="BE500" i="1"/>
  <c r="Y501" i="1"/>
  <c r="AD481" i="1"/>
  <c r="AF481" i="1"/>
  <c r="AG481" i="1" s="1"/>
  <c r="AL509" i="1"/>
  <c r="AM509" i="1" s="1"/>
  <c r="S509" i="1"/>
  <c r="AU494" i="1"/>
  <c r="AT495" i="1"/>
  <c r="AU495" i="1" s="1"/>
  <c r="BH501" i="1"/>
  <c r="BI500" i="1"/>
  <c r="AR509" i="1"/>
  <c r="BF501" i="1"/>
  <c r="BG500" i="1"/>
  <c r="AH481" i="1"/>
  <c r="AI481" i="1" s="1"/>
  <c r="AJ481" i="1"/>
  <c r="AK481" i="1" s="1"/>
  <c r="AS509" i="1"/>
  <c r="AE481" i="1"/>
  <c r="AQ509" i="1"/>
  <c r="Q510" i="1" l="1"/>
  <c r="AR510" i="1" s="1"/>
  <c r="AD482" i="1"/>
  <c r="K482" i="1"/>
  <c r="J482" i="1"/>
  <c r="G483" i="1" s="1"/>
  <c r="AD483" i="1" s="1"/>
  <c r="AF482" i="1"/>
  <c r="AF483" i="1" s="1"/>
  <c r="BI501" i="1"/>
  <c r="BE501" i="1"/>
  <c r="BC501" i="1"/>
  <c r="AT496" i="1"/>
  <c r="X496" i="1"/>
  <c r="W496" i="1"/>
  <c r="U497" i="1"/>
  <c r="AX496" i="1"/>
  <c r="AY495" i="1"/>
  <c r="BG501" i="1"/>
  <c r="AW495" i="1"/>
  <c r="AV496" i="1"/>
  <c r="AB501" i="1"/>
  <c r="AA501" i="1"/>
  <c r="Y502" i="1" s="1"/>
  <c r="BD502" i="1" s="1"/>
  <c r="BA495" i="1"/>
  <c r="AZ496" i="1"/>
  <c r="AJ482" i="1"/>
  <c r="AK482" i="1" s="1"/>
  <c r="AH482" i="1"/>
  <c r="AI482" i="1" s="1"/>
  <c r="AS510" i="1"/>
  <c r="AE482" i="1"/>
  <c r="S510" i="1"/>
  <c r="T510" i="1"/>
  <c r="Q511" i="1" s="1"/>
  <c r="K483" i="1"/>
  <c r="J483" i="1"/>
  <c r="G484" i="1" s="1"/>
  <c r="AN510" i="1"/>
  <c r="AP510" i="1"/>
  <c r="AL510" i="1"/>
  <c r="AG482" i="1" l="1"/>
  <c r="AH483" i="1"/>
  <c r="AJ483" i="1"/>
  <c r="BE502" i="1"/>
  <c r="BA496" i="1"/>
  <c r="AZ497" i="1"/>
  <c r="AY496" i="1"/>
  <c r="AX497" i="1"/>
  <c r="AB502" i="1"/>
  <c r="AA502" i="1"/>
  <c r="X497" i="1"/>
  <c r="W497" i="1"/>
  <c r="BH502" i="1"/>
  <c r="AW496" i="1"/>
  <c r="AV497" i="1"/>
  <c r="AU496" i="1"/>
  <c r="AT497" i="1"/>
  <c r="BF502" i="1"/>
  <c r="BG502" i="1" s="1"/>
  <c r="BB502" i="1"/>
  <c r="T511" i="1"/>
  <c r="S511" i="1"/>
  <c r="Q512" i="1" s="1"/>
  <c r="AR511" i="1"/>
  <c r="AD484" i="1"/>
  <c r="AE483" i="1"/>
  <c r="AP511" i="1"/>
  <c r="AQ510" i="1"/>
  <c r="AN511" i="1"/>
  <c r="AO510" i="1"/>
  <c r="J484" i="1"/>
  <c r="K484" i="1"/>
  <c r="AM510" i="1"/>
  <c r="AL511" i="1"/>
  <c r="AJ484" i="1"/>
  <c r="AK483" i="1"/>
  <c r="AH484" i="1"/>
  <c r="AI483" i="1"/>
  <c r="AF484" i="1"/>
  <c r="AG483" i="1"/>
  <c r="Y503" i="1" l="1"/>
  <c r="BF503" i="1" s="1"/>
  <c r="AA503" i="1"/>
  <c r="AB503" i="1"/>
  <c r="Y504" i="1" s="1"/>
  <c r="BD503" i="1"/>
  <c r="AU497" i="1"/>
  <c r="AW497" i="1"/>
  <c r="AY497" i="1"/>
  <c r="BI502" i="1"/>
  <c r="BH503" i="1"/>
  <c r="BA497" i="1"/>
  <c r="BC502" i="1"/>
  <c r="BB503" i="1"/>
  <c r="U498" i="1"/>
  <c r="AX498" i="1" s="1"/>
  <c r="AQ511" i="1"/>
  <c r="AP512" i="1"/>
  <c r="AS511" i="1"/>
  <c r="AR512" i="1"/>
  <c r="G485" i="1"/>
  <c r="AD485" i="1" s="1"/>
  <c r="S512" i="1"/>
  <c r="T512" i="1"/>
  <c r="AE484" i="1"/>
  <c r="AG484" i="1"/>
  <c r="AK484" i="1"/>
  <c r="AL512" i="1"/>
  <c r="AM511" i="1"/>
  <c r="AN512" i="1"/>
  <c r="AO511" i="1"/>
  <c r="AI484" i="1"/>
  <c r="Q513" i="1" l="1"/>
  <c r="AT498" i="1"/>
  <c r="AU498" i="1" s="1"/>
  <c r="AZ498" i="1"/>
  <c r="AJ485" i="1"/>
  <c r="AK485" i="1" s="1"/>
  <c r="AH485" i="1"/>
  <c r="AV498" i="1"/>
  <c r="AW498" i="1" s="1"/>
  <c r="AY498" i="1"/>
  <c r="BC503" i="1"/>
  <c r="BB504" i="1"/>
  <c r="BH504" i="1"/>
  <c r="BI503" i="1"/>
  <c r="BD504" i="1"/>
  <c r="BE503" i="1"/>
  <c r="AB504" i="1"/>
  <c r="AA504" i="1"/>
  <c r="Y505" i="1" s="1"/>
  <c r="BA498" i="1"/>
  <c r="W498" i="1"/>
  <c r="X498" i="1"/>
  <c r="BG503" i="1"/>
  <c r="BF504" i="1"/>
  <c r="AE485" i="1"/>
  <c r="S513" i="1"/>
  <c r="T513" i="1"/>
  <c r="AQ512" i="1"/>
  <c r="AP513" i="1"/>
  <c r="AL513" i="1"/>
  <c r="AM512" i="1"/>
  <c r="J485" i="1"/>
  <c r="K485" i="1"/>
  <c r="AI485" i="1"/>
  <c r="AF485" i="1"/>
  <c r="AS512" i="1"/>
  <c r="AR513" i="1"/>
  <c r="AN513" i="1"/>
  <c r="AO512" i="1"/>
  <c r="U499" i="1" l="1"/>
  <c r="AT499" i="1" s="1"/>
  <c r="AX499" i="1"/>
  <c r="AV499" i="1"/>
  <c r="AZ499" i="1"/>
  <c r="AB505" i="1"/>
  <c r="AA505" i="1"/>
  <c r="BH505" i="1"/>
  <c r="BI504" i="1"/>
  <c r="BF505" i="1"/>
  <c r="BG504" i="1"/>
  <c r="BB505" i="1"/>
  <c r="BC504" i="1"/>
  <c r="BD505" i="1"/>
  <c r="BE504" i="1"/>
  <c r="G486" i="1"/>
  <c r="K486" i="1" s="1"/>
  <c r="Q514" i="1"/>
  <c r="AP514" i="1" s="1"/>
  <c r="AS513" i="1"/>
  <c r="AM513" i="1"/>
  <c r="AG485" i="1"/>
  <c r="AQ513" i="1"/>
  <c r="AO513" i="1"/>
  <c r="W499" i="1" l="1"/>
  <c r="J486" i="1"/>
  <c r="X499" i="1"/>
  <c r="U500" i="1" s="1"/>
  <c r="AF486" i="1"/>
  <c r="Y506" i="1"/>
  <c r="BH506" i="1" s="1"/>
  <c r="AH486" i="1"/>
  <c r="AI486" i="1" s="1"/>
  <c r="AA506" i="1"/>
  <c r="BA499" i="1"/>
  <c r="AW499" i="1"/>
  <c r="BC505" i="1"/>
  <c r="BG505" i="1"/>
  <c r="BF506" i="1"/>
  <c r="AY499" i="1"/>
  <c r="AD486" i="1"/>
  <c r="AE486" i="1" s="1"/>
  <c r="BI505" i="1"/>
  <c r="AJ486" i="1"/>
  <c r="AK486" i="1" s="1"/>
  <c r="BE505" i="1"/>
  <c r="AU499" i="1"/>
  <c r="G487" i="1"/>
  <c r="J487" i="1" s="1"/>
  <c r="AN514" i="1"/>
  <c r="AO514" i="1" s="1"/>
  <c r="AR514" i="1"/>
  <c r="AS514" i="1" s="1"/>
  <c r="S514" i="1"/>
  <c r="T514" i="1"/>
  <c r="AG486" i="1"/>
  <c r="AQ514" i="1"/>
  <c r="AL514" i="1"/>
  <c r="AB506" i="1" l="1"/>
  <c r="Y507" i="1"/>
  <c r="BD506" i="1"/>
  <c r="BE506" i="1" s="1"/>
  <c r="BB506" i="1"/>
  <c r="AZ500" i="1"/>
  <c r="AX500" i="1"/>
  <c r="W500" i="1"/>
  <c r="AV500" i="1"/>
  <c r="AW500" i="1" s="1"/>
  <c r="X500" i="1"/>
  <c r="AT500" i="1"/>
  <c r="AU500" i="1" s="1"/>
  <c r="AD487" i="1"/>
  <c r="AE487" i="1" s="1"/>
  <c r="BB507" i="1"/>
  <c r="BC507" i="1" s="1"/>
  <c r="BC506" i="1"/>
  <c r="AY500" i="1"/>
  <c r="BA500" i="1"/>
  <c r="AH487" i="1"/>
  <c r="AI487" i="1" s="1"/>
  <c r="BD507" i="1"/>
  <c r="BE507" i="1" s="1"/>
  <c r="AJ487" i="1"/>
  <c r="AK487" i="1" s="1"/>
  <c r="BF507" i="1"/>
  <c r="BG507" i="1" s="1"/>
  <c r="BG506" i="1"/>
  <c r="AB507" i="1"/>
  <c r="AA507" i="1"/>
  <c r="K487" i="1"/>
  <c r="G488" i="1" s="1"/>
  <c r="AH488" i="1" s="1"/>
  <c r="AF487" i="1"/>
  <c r="AG487" i="1" s="1"/>
  <c r="BI506" i="1"/>
  <c r="BH507" i="1"/>
  <c r="BI507" i="1" s="1"/>
  <c r="AM514" i="1"/>
  <c r="Q515" i="1"/>
  <c r="AL515" i="1" s="1"/>
  <c r="Y508" i="1" l="1"/>
  <c r="AA508" i="1" s="1"/>
  <c r="U501" i="1"/>
  <c r="AX501" i="1"/>
  <c r="AZ501" i="1"/>
  <c r="BA501" i="1" s="1"/>
  <c r="AB508" i="1"/>
  <c r="AT501" i="1"/>
  <c r="AU501" i="1" s="1"/>
  <c r="BB508" i="1"/>
  <c r="BF508" i="1"/>
  <c r="BF509" i="1" s="1"/>
  <c r="AY501" i="1"/>
  <c r="BH508" i="1"/>
  <c r="W501" i="1"/>
  <c r="X501" i="1"/>
  <c r="AV501" i="1"/>
  <c r="Y509" i="1"/>
  <c r="AB509" i="1" s="1"/>
  <c r="BD508" i="1"/>
  <c r="AM515" i="1"/>
  <c r="AI488" i="1"/>
  <c r="J488" i="1"/>
  <c r="K488" i="1"/>
  <c r="S515" i="1"/>
  <c r="T515" i="1"/>
  <c r="AN515" i="1"/>
  <c r="AR515" i="1"/>
  <c r="AP515" i="1"/>
  <c r="AD488" i="1"/>
  <c r="AJ488" i="1"/>
  <c r="AF488" i="1"/>
  <c r="BB509" i="1" l="1"/>
  <c r="BD509" i="1"/>
  <c r="AA509" i="1"/>
  <c r="Y510" i="1" s="1"/>
  <c r="BB510" i="1" s="1"/>
  <c r="BH509" i="1"/>
  <c r="BC508" i="1"/>
  <c r="BE508" i="1"/>
  <c r="BI508" i="1"/>
  <c r="BG508" i="1"/>
  <c r="U502" i="1"/>
  <c r="W502" i="1" s="1"/>
  <c r="AZ502" i="1"/>
  <c r="X502" i="1"/>
  <c r="AX502" i="1"/>
  <c r="AW501" i="1"/>
  <c r="G489" i="1"/>
  <c r="AH489" i="1" s="1"/>
  <c r="AI489" i="1" s="1"/>
  <c r="Q516" i="1"/>
  <c r="AR516" i="1" s="1"/>
  <c r="BC509" i="1"/>
  <c r="BG509" i="1"/>
  <c r="BF510" i="1"/>
  <c r="AG488" i="1"/>
  <c r="AE488" i="1"/>
  <c r="AA510" i="1"/>
  <c r="AB510" i="1"/>
  <c r="AQ515" i="1"/>
  <c r="AK488" i="1"/>
  <c r="AS515" i="1"/>
  <c r="BI509" i="1"/>
  <c r="BH510" i="1"/>
  <c r="BD510" i="1"/>
  <c r="BE509" i="1"/>
  <c r="AO515" i="1"/>
  <c r="AV502" i="1" l="1"/>
  <c r="AT502" i="1"/>
  <c r="U503" i="1"/>
  <c r="AX503" i="1" s="1"/>
  <c r="AU502" i="1"/>
  <c r="AT503" i="1"/>
  <c r="AW502" i="1"/>
  <c r="AV503" i="1"/>
  <c r="AY502" i="1"/>
  <c r="AN516" i="1"/>
  <c r="BA502" i="1"/>
  <c r="AZ503" i="1"/>
  <c r="AJ489" i="1"/>
  <c r="AP516" i="1"/>
  <c r="AQ516" i="1" s="1"/>
  <c r="K489" i="1"/>
  <c r="J489" i="1"/>
  <c r="G490" i="1" s="1"/>
  <c r="AF489" i="1"/>
  <c r="AG489" i="1" s="1"/>
  <c r="AD489" i="1"/>
  <c r="AE489" i="1" s="1"/>
  <c r="Y511" i="1"/>
  <c r="AB511" i="1" s="1"/>
  <c r="BC510" i="1"/>
  <c r="BI510" i="1"/>
  <c r="BG510" i="1"/>
  <c r="S516" i="1"/>
  <c r="T516" i="1"/>
  <c r="AL516" i="1"/>
  <c r="BE510" i="1"/>
  <c r="AS516" i="1"/>
  <c r="AO516" i="1"/>
  <c r="AK489" i="1"/>
  <c r="X503" i="1" l="1"/>
  <c r="W503" i="1"/>
  <c r="U504" i="1" s="1"/>
  <c r="AX504" i="1" s="1"/>
  <c r="AY503" i="1"/>
  <c r="AV504" i="1"/>
  <c r="AW503" i="1"/>
  <c r="BA503" i="1"/>
  <c r="AZ504" i="1"/>
  <c r="X504" i="1"/>
  <c r="BB511" i="1"/>
  <c r="AU503" i="1"/>
  <c r="AT504" i="1"/>
  <c r="BH511" i="1"/>
  <c r="BI511" i="1" s="1"/>
  <c r="BD511" i="1"/>
  <c r="BE511" i="1" s="1"/>
  <c r="Q517" i="1"/>
  <c r="AP517" i="1" s="1"/>
  <c r="AQ517" i="1" s="1"/>
  <c r="AD490" i="1"/>
  <c r="AE490" i="1" s="1"/>
  <c r="BF511" i="1"/>
  <c r="BG511" i="1" s="1"/>
  <c r="AA511" i="1"/>
  <c r="Y512" i="1" s="1"/>
  <c r="AJ490" i="1"/>
  <c r="AK490" i="1" s="1"/>
  <c r="AF490" i="1"/>
  <c r="AG490" i="1" s="1"/>
  <c r="BC511" i="1"/>
  <c r="AM516" i="1"/>
  <c r="K490" i="1"/>
  <c r="J490" i="1"/>
  <c r="AH490" i="1"/>
  <c r="W504" i="1" l="1"/>
  <c r="U505" i="1"/>
  <c r="AR517" i="1"/>
  <c r="W505" i="1"/>
  <c r="X505" i="1"/>
  <c r="BA504" i="1"/>
  <c r="AZ505" i="1"/>
  <c r="BA505" i="1" s="1"/>
  <c r="S517" i="1"/>
  <c r="T517" i="1"/>
  <c r="AU504" i="1"/>
  <c r="AT505" i="1"/>
  <c r="AU505" i="1" s="1"/>
  <c r="AW504" i="1"/>
  <c r="AV505" i="1"/>
  <c r="AW505" i="1" s="1"/>
  <c r="AN517" i="1"/>
  <c r="AO517" i="1" s="1"/>
  <c r="AL517" i="1"/>
  <c r="AM517" i="1" s="1"/>
  <c r="BF512" i="1"/>
  <c r="BG512" i="1" s="1"/>
  <c r="AY504" i="1"/>
  <c r="AX505" i="1"/>
  <c r="AY505" i="1" s="1"/>
  <c r="BH512" i="1"/>
  <c r="BI512" i="1" s="1"/>
  <c r="BD512" i="1"/>
  <c r="BE512" i="1" s="1"/>
  <c r="BB512" i="1"/>
  <c r="BC512" i="1" s="1"/>
  <c r="AB512" i="1"/>
  <c r="AA512" i="1"/>
  <c r="Y513" i="1" s="1"/>
  <c r="AS517" i="1"/>
  <c r="AI490" i="1"/>
  <c r="G491" i="1"/>
  <c r="AH491" i="1" s="1"/>
  <c r="U506" i="1" l="1"/>
  <c r="AZ506" i="1" s="1"/>
  <c r="BA506" i="1" s="1"/>
  <c r="Q518" i="1"/>
  <c r="AP518" i="1"/>
  <c r="AQ518" i="1" s="1"/>
  <c r="AL518" i="1"/>
  <c r="S518" i="1"/>
  <c r="Q519" i="1" s="1"/>
  <c r="T519" i="1" s="1"/>
  <c r="AN518" i="1"/>
  <c r="AO518" i="1" s="1"/>
  <c r="AT506" i="1"/>
  <c r="AU506" i="1" s="1"/>
  <c r="AV506" i="1"/>
  <c r="AW506" i="1" s="1"/>
  <c r="AX506" i="1"/>
  <c r="AY506" i="1" s="1"/>
  <c r="X506" i="1"/>
  <c r="W506" i="1"/>
  <c r="T518" i="1"/>
  <c r="BB513" i="1"/>
  <c r="BH513" i="1"/>
  <c r="BI513" i="1" s="1"/>
  <c r="BF513" i="1"/>
  <c r="BD513" i="1"/>
  <c r="BE513" i="1" s="1"/>
  <c r="AA513" i="1"/>
  <c r="AB513" i="1"/>
  <c r="AR518" i="1"/>
  <c r="AI491" i="1"/>
  <c r="AM518" i="1"/>
  <c r="BC513" i="1"/>
  <c r="BG513" i="1"/>
  <c r="J491" i="1"/>
  <c r="K491" i="1"/>
  <c r="AJ491" i="1"/>
  <c r="AF491" i="1"/>
  <c r="AD491" i="1"/>
  <c r="Y514" i="1" l="1"/>
  <c r="BD514" i="1" s="1"/>
  <c r="AR519" i="1"/>
  <c r="U507" i="1"/>
  <c r="AL519" i="1"/>
  <c r="AS518" i="1"/>
  <c r="AN519" i="1"/>
  <c r="AO519" i="1" s="1"/>
  <c r="S519" i="1"/>
  <c r="Q520" i="1" s="1"/>
  <c r="AP519" i="1"/>
  <c r="AQ519" i="1" s="1"/>
  <c r="BH514" i="1"/>
  <c r="G492" i="1"/>
  <c r="AF492" i="1" s="1"/>
  <c r="BE514" i="1"/>
  <c r="AA514" i="1"/>
  <c r="AB514" i="1"/>
  <c r="BB514" i="1"/>
  <c r="BF514" i="1"/>
  <c r="AG491" i="1"/>
  <c r="AS519" i="1"/>
  <c r="AE491" i="1"/>
  <c r="AK491" i="1"/>
  <c r="AM519" i="1"/>
  <c r="W507" i="1" l="1"/>
  <c r="X507" i="1"/>
  <c r="AZ507" i="1"/>
  <c r="AT507" i="1"/>
  <c r="AV507" i="1"/>
  <c r="AX507" i="1"/>
  <c r="AD492" i="1"/>
  <c r="AE492" i="1" s="1"/>
  <c r="Y515" i="1"/>
  <c r="BD515" i="1" s="1"/>
  <c r="BE515" i="1" s="1"/>
  <c r="AL520" i="1"/>
  <c r="T520" i="1"/>
  <c r="AN520" i="1"/>
  <c r="AO520" i="1" s="1"/>
  <c r="S520" i="1"/>
  <c r="AR520" i="1"/>
  <c r="AS520" i="1" s="1"/>
  <c r="AP520" i="1"/>
  <c r="AQ520" i="1" s="1"/>
  <c r="BI514" i="1"/>
  <c r="K492" i="1"/>
  <c r="J492" i="1"/>
  <c r="AH492" i="1"/>
  <c r="AG492" i="1"/>
  <c r="BC514" i="1"/>
  <c r="BG514" i="1"/>
  <c r="AJ492" i="1"/>
  <c r="AB515" i="1" l="1"/>
  <c r="BB515" i="1"/>
  <c r="AA515" i="1"/>
  <c r="BF515" i="1"/>
  <c r="U508" i="1"/>
  <c r="AV508" i="1" s="1"/>
  <c r="AW507" i="1"/>
  <c r="AU507" i="1"/>
  <c r="AY507" i="1"/>
  <c r="BA507" i="1"/>
  <c r="BH515" i="1"/>
  <c r="BI515" i="1" s="1"/>
  <c r="AM520" i="1"/>
  <c r="Q521" i="1"/>
  <c r="BC515" i="1"/>
  <c r="AK492" i="1"/>
  <c r="Y516" i="1"/>
  <c r="BG515" i="1"/>
  <c r="AI492" i="1"/>
  <c r="G493" i="1"/>
  <c r="AH493" i="1" s="1"/>
  <c r="X508" i="1" l="1"/>
  <c r="AZ508" i="1"/>
  <c r="BA508" i="1" s="1"/>
  <c r="AT508" i="1"/>
  <c r="W508" i="1"/>
  <c r="U509" i="1" s="1"/>
  <c r="AX508" i="1"/>
  <c r="AY508" i="1"/>
  <c r="AU508" i="1"/>
  <c r="AW508" i="1"/>
  <c r="AN521" i="1"/>
  <c r="AR521" i="1"/>
  <c r="AP521" i="1"/>
  <c r="S521" i="1"/>
  <c r="T521" i="1"/>
  <c r="Q522" i="1" s="1"/>
  <c r="AL521" i="1"/>
  <c r="AI493" i="1"/>
  <c r="AA516" i="1"/>
  <c r="AB516" i="1"/>
  <c r="BH516" i="1"/>
  <c r="BD516" i="1"/>
  <c r="BB516" i="1"/>
  <c r="K493" i="1"/>
  <c r="J493" i="1"/>
  <c r="G494" i="1" s="1"/>
  <c r="AH494" i="1" s="1"/>
  <c r="AF493" i="1"/>
  <c r="AD493" i="1"/>
  <c r="BF516" i="1"/>
  <c r="AJ493" i="1"/>
  <c r="AV509" i="1" l="1"/>
  <c r="AW509" i="1" s="1"/>
  <c r="W509" i="1"/>
  <c r="X509" i="1"/>
  <c r="AZ509" i="1"/>
  <c r="AX509" i="1"/>
  <c r="AY509" i="1" s="1"/>
  <c r="AT509" i="1"/>
  <c r="AU509" i="1" s="1"/>
  <c r="BA509" i="1"/>
  <c r="U510" i="1"/>
  <c r="AM521" i="1"/>
  <c r="AL522" i="1"/>
  <c r="AM522" i="1" s="1"/>
  <c r="T522" i="1"/>
  <c r="S522" i="1"/>
  <c r="AP522" i="1"/>
  <c r="AQ522" i="1" s="1"/>
  <c r="AQ521" i="1"/>
  <c r="AR522" i="1"/>
  <c r="AS522" i="1" s="1"/>
  <c r="AS521" i="1"/>
  <c r="AN522" i="1"/>
  <c r="AO522" i="1" s="1"/>
  <c r="AO521" i="1"/>
  <c r="AI494" i="1"/>
  <c r="BC516" i="1"/>
  <c r="BE516" i="1"/>
  <c r="AK493" i="1"/>
  <c r="AJ494" i="1"/>
  <c r="AD494" i="1"/>
  <c r="AE493" i="1"/>
  <c r="BI516" i="1"/>
  <c r="AG493" i="1"/>
  <c r="AF494" i="1"/>
  <c r="BG516" i="1"/>
  <c r="K494" i="1"/>
  <c r="J494" i="1"/>
  <c r="Y517" i="1"/>
  <c r="BB517" i="1" s="1"/>
  <c r="Q523" i="1" l="1"/>
  <c r="AT510" i="1"/>
  <c r="AU510" i="1" s="1"/>
  <c r="X510" i="1"/>
  <c r="AX510" i="1"/>
  <c r="W510" i="1"/>
  <c r="U511" i="1" s="1"/>
  <c r="AV510" i="1"/>
  <c r="AZ510" i="1"/>
  <c r="S523" i="1"/>
  <c r="AN523" i="1"/>
  <c r="AO523" i="1" s="1"/>
  <c r="AP523" i="1"/>
  <c r="BF517" i="1"/>
  <c r="BG517" i="1" s="1"/>
  <c r="BC517" i="1"/>
  <c r="BH517" i="1"/>
  <c r="BD517" i="1"/>
  <c r="AE494" i="1"/>
  <c r="AK494" i="1"/>
  <c r="AB517" i="1"/>
  <c r="AA517" i="1"/>
  <c r="G495" i="1"/>
  <c r="AD495" i="1" s="1"/>
  <c r="AG494" i="1"/>
  <c r="AQ523" i="1"/>
  <c r="BA510" i="1" l="1"/>
  <c r="AZ511" i="1"/>
  <c r="AW510" i="1"/>
  <c r="AV511" i="1"/>
  <c r="AT511" i="1"/>
  <c r="X511" i="1"/>
  <c r="W511" i="1"/>
  <c r="AX511" i="1"/>
  <c r="AY510" i="1"/>
  <c r="AL523" i="1"/>
  <c r="AM523" i="1" s="1"/>
  <c r="AR523" i="1"/>
  <c r="AS523" i="1" s="1"/>
  <c r="T523" i="1"/>
  <c r="Q524" i="1" s="1"/>
  <c r="Y518" i="1"/>
  <c r="BH518" i="1" s="1"/>
  <c r="AF495" i="1"/>
  <c r="AE495" i="1"/>
  <c r="AG495" i="1"/>
  <c r="BE517" i="1"/>
  <c r="BI517" i="1"/>
  <c r="J495" i="1"/>
  <c r="K495" i="1"/>
  <c r="AH495" i="1"/>
  <c r="AJ495" i="1"/>
  <c r="U512" i="1" l="1"/>
  <c r="AP524" i="1"/>
  <c r="T524" i="1"/>
  <c r="AL524" i="1"/>
  <c r="AN524" i="1"/>
  <c r="S524" i="1"/>
  <c r="Q525" i="1" s="1"/>
  <c r="AR524" i="1"/>
  <c r="AS524" i="1" s="1"/>
  <c r="AU511" i="1"/>
  <c r="AT512" i="1"/>
  <c r="AW511" i="1"/>
  <c r="AV512" i="1"/>
  <c r="AA518" i="1"/>
  <c r="AB518" i="1"/>
  <c r="Y519" i="1" s="1"/>
  <c r="W512" i="1"/>
  <c r="X512" i="1"/>
  <c r="BA511" i="1"/>
  <c r="AZ512" i="1"/>
  <c r="AY511" i="1"/>
  <c r="AX512" i="1"/>
  <c r="BD518" i="1"/>
  <c r="BE518" i="1" s="1"/>
  <c r="BB518" i="1"/>
  <c r="BC518" i="1" s="1"/>
  <c r="BF518" i="1"/>
  <c r="BG518" i="1" s="1"/>
  <c r="AM524" i="1"/>
  <c r="AO524" i="1"/>
  <c r="BI518" i="1"/>
  <c r="AI495" i="1"/>
  <c r="AK495" i="1"/>
  <c r="AQ524" i="1"/>
  <c r="G496" i="1"/>
  <c r="AJ496" i="1" s="1"/>
  <c r="AL525" i="1" l="1"/>
  <c r="BA512" i="1"/>
  <c r="AU512" i="1"/>
  <c r="U513" i="1"/>
  <c r="AX513" i="1" s="1"/>
  <c r="AY512" i="1"/>
  <c r="AW512" i="1"/>
  <c r="BF519" i="1"/>
  <c r="BH519" i="1"/>
  <c r="BI519" i="1" s="1"/>
  <c r="AP525" i="1"/>
  <c r="AQ525" i="1" s="1"/>
  <c r="BB519" i="1"/>
  <c r="BC519" i="1" s="1"/>
  <c r="AR525" i="1"/>
  <c r="AS525" i="1" s="1"/>
  <c r="AN525" i="1"/>
  <c r="AO525" i="1" s="1"/>
  <c r="AK496" i="1"/>
  <c r="AM525" i="1"/>
  <c r="AH496" i="1"/>
  <c r="BG519" i="1"/>
  <c r="AB519" i="1"/>
  <c r="AA519" i="1"/>
  <c r="BD519" i="1"/>
  <c r="K496" i="1"/>
  <c r="J496" i="1"/>
  <c r="AD496" i="1"/>
  <c r="AF496" i="1"/>
  <c r="S525" i="1"/>
  <c r="T525" i="1"/>
  <c r="AY513" i="1" l="1"/>
  <c r="W513" i="1"/>
  <c r="X513" i="1"/>
  <c r="U514" i="1" s="1"/>
  <c r="AT513" i="1"/>
  <c r="AZ513" i="1"/>
  <c r="AV513" i="1"/>
  <c r="G497" i="1"/>
  <c r="AD497" i="1" s="1"/>
  <c r="Y520" i="1"/>
  <c r="BB520" i="1" s="1"/>
  <c r="BE519" i="1"/>
  <c r="AE496" i="1"/>
  <c r="AI496" i="1"/>
  <c r="AG496" i="1"/>
  <c r="Q526" i="1"/>
  <c r="AT514" i="1" l="1"/>
  <c r="AU513" i="1"/>
  <c r="X514" i="1"/>
  <c r="W514" i="1"/>
  <c r="U515" i="1" s="1"/>
  <c r="AZ514" i="1"/>
  <c r="BA513" i="1"/>
  <c r="AX514" i="1"/>
  <c r="AW513" i="1"/>
  <c r="AV514" i="1"/>
  <c r="AA520" i="1"/>
  <c r="J497" i="1"/>
  <c r="AB520" i="1"/>
  <c r="BF520" i="1"/>
  <c r="K497" i="1"/>
  <c r="BH520" i="1"/>
  <c r="AJ497" i="1"/>
  <c r="BD520" i="1"/>
  <c r="AH497" i="1"/>
  <c r="AI497" i="1" s="1"/>
  <c r="AF497" i="1"/>
  <c r="AG497" i="1" s="1"/>
  <c r="BC520" i="1"/>
  <c r="AE497" i="1"/>
  <c r="BE520" i="1"/>
  <c r="S526" i="1"/>
  <c r="T526" i="1"/>
  <c r="Q527" i="1" s="1"/>
  <c r="AN526" i="1"/>
  <c r="AL526" i="1"/>
  <c r="AP526" i="1"/>
  <c r="AR526" i="1"/>
  <c r="AY514" i="1" l="1"/>
  <c r="AX515" i="1"/>
  <c r="BA514" i="1"/>
  <c r="AZ515" i="1"/>
  <c r="W515" i="1"/>
  <c r="X515" i="1"/>
  <c r="Y521" i="1"/>
  <c r="BH521" i="1" s="1"/>
  <c r="BI521" i="1" s="1"/>
  <c r="BG520" i="1"/>
  <c r="AV515" i="1"/>
  <c r="AW514" i="1"/>
  <c r="AT515" i="1"/>
  <c r="AU514" i="1"/>
  <c r="BI520" i="1"/>
  <c r="AK497" i="1"/>
  <c r="G498" i="1"/>
  <c r="T527" i="1"/>
  <c r="S527" i="1"/>
  <c r="AQ526" i="1"/>
  <c r="AP527" i="1"/>
  <c r="AN527" i="1"/>
  <c r="AO526" i="1"/>
  <c r="AM526" i="1"/>
  <c r="AL527" i="1"/>
  <c r="AS526" i="1"/>
  <c r="AR527" i="1"/>
  <c r="U516" i="1" l="1"/>
  <c r="BA515" i="1"/>
  <c r="AZ516" i="1"/>
  <c r="AU515" i="1"/>
  <c r="AT516" i="1"/>
  <c r="AW515" i="1"/>
  <c r="AV516" i="1"/>
  <c r="AY515" i="1"/>
  <c r="AX516" i="1"/>
  <c r="BB521" i="1"/>
  <c r="AB521" i="1"/>
  <c r="BD521" i="1"/>
  <c r="AA521" i="1"/>
  <c r="BF521" i="1"/>
  <c r="AF498" i="1"/>
  <c r="AH498" i="1"/>
  <c r="J498" i="1"/>
  <c r="K498" i="1"/>
  <c r="AD498" i="1"/>
  <c r="AJ498" i="1"/>
  <c r="Q528" i="1"/>
  <c r="AL528" i="1" s="1"/>
  <c r="AM528" i="1" s="1"/>
  <c r="J4" i="1" s="1"/>
  <c r="Q4" i="1" s="1"/>
  <c r="AO527" i="1"/>
  <c r="AM527" i="1"/>
  <c r="AQ527" i="1"/>
  <c r="AS527" i="1"/>
  <c r="T528" i="1" l="1"/>
  <c r="AN528" i="1"/>
  <c r="AO528" i="1" s="1"/>
  <c r="J5" i="1" s="1"/>
  <c r="Q5" i="1" s="1"/>
  <c r="S528" i="1"/>
  <c r="AP528" i="1"/>
  <c r="AQ528" i="1" s="1"/>
  <c r="J6" i="1" s="1"/>
  <c r="Q6" i="1" s="1"/>
  <c r="AR528" i="1"/>
  <c r="AS528" i="1" s="1"/>
  <c r="J7" i="1" s="1"/>
  <c r="Q7" i="1" s="1"/>
  <c r="AW516" i="1"/>
  <c r="BG521" i="1"/>
  <c r="AU516" i="1"/>
  <c r="BE521" i="1"/>
  <c r="Y522" i="1"/>
  <c r="BF522" i="1" s="1"/>
  <c r="BA516" i="1"/>
  <c r="BC521" i="1"/>
  <c r="BB522" i="1"/>
  <c r="BC522" i="1" s="1"/>
  <c r="AY516" i="1"/>
  <c r="W516" i="1"/>
  <c r="X516" i="1"/>
  <c r="AE498" i="1"/>
  <c r="G499" i="1"/>
  <c r="AK498" i="1"/>
  <c r="AI498" i="1"/>
  <c r="AG498" i="1"/>
  <c r="U517" i="1" l="1"/>
  <c r="BD522" i="1"/>
  <c r="BG522" i="1"/>
  <c r="W517" i="1"/>
  <c r="X517" i="1"/>
  <c r="U518" i="1"/>
  <c r="AV517" i="1"/>
  <c r="AZ517" i="1"/>
  <c r="BA517" i="1" s="1"/>
  <c r="AT517" i="1"/>
  <c r="AX517" i="1"/>
  <c r="BE522" i="1"/>
  <c r="BH522" i="1"/>
  <c r="BI522" i="1" s="1"/>
  <c r="AB522" i="1"/>
  <c r="AA522" i="1"/>
  <c r="Y523" i="1" s="1"/>
  <c r="J499" i="1"/>
  <c r="K499" i="1"/>
  <c r="G500" i="1" s="1"/>
  <c r="AD499" i="1"/>
  <c r="AH499" i="1"/>
  <c r="AF499" i="1"/>
  <c r="AJ499" i="1"/>
  <c r="AK499" i="1" s="1"/>
  <c r="AU517" i="1" l="1"/>
  <c r="AT518" i="1"/>
  <c r="BH523" i="1"/>
  <c r="AB523" i="1"/>
  <c r="AA523" i="1"/>
  <c r="Y524" i="1" s="1"/>
  <c r="AW517" i="1"/>
  <c r="AV518" i="1"/>
  <c r="AZ518" i="1"/>
  <c r="X518" i="1"/>
  <c r="W518" i="1"/>
  <c r="U519" i="1" s="1"/>
  <c r="BB523" i="1"/>
  <c r="BD523" i="1"/>
  <c r="BF523" i="1"/>
  <c r="AY517" i="1"/>
  <c r="AX518" i="1"/>
  <c r="AJ500" i="1"/>
  <c r="K500" i="1"/>
  <c r="J500" i="1"/>
  <c r="AG499" i="1"/>
  <c r="AF500" i="1"/>
  <c r="AE499" i="1"/>
  <c r="AD500" i="1"/>
  <c r="AE500" i="1" s="1"/>
  <c r="AI499" i="1"/>
  <c r="AH500" i="1"/>
  <c r="BA518" i="1" l="1"/>
  <c r="AZ519" i="1"/>
  <c r="AY518" i="1"/>
  <c r="AX519" i="1"/>
  <c r="AB524" i="1"/>
  <c r="AA524" i="1"/>
  <c r="Y525" i="1" s="1"/>
  <c r="BE523" i="1"/>
  <c r="BD524" i="1"/>
  <c r="AW518" i="1"/>
  <c r="AV519" i="1"/>
  <c r="BF524" i="1"/>
  <c r="BG523" i="1"/>
  <c r="BC523" i="1"/>
  <c r="BB524" i="1"/>
  <c r="BH524" i="1"/>
  <c r="BI523" i="1"/>
  <c r="X519" i="1"/>
  <c r="W519" i="1"/>
  <c r="U520" i="1"/>
  <c r="AU518" i="1"/>
  <c r="AT519" i="1"/>
  <c r="AG500" i="1"/>
  <c r="G501" i="1"/>
  <c r="AH501" i="1" s="1"/>
  <c r="AI500" i="1"/>
  <c r="AK500" i="1"/>
  <c r="BE524" i="1" l="1"/>
  <c r="BD525" i="1"/>
  <c r="AA525" i="1"/>
  <c r="AB525" i="1"/>
  <c r="BC524" i="1"/>
  <c r="BB525" i="1"/>
  <c r="AY519" i="1"/>
  <c r="AX520" i="1"/>
  <c r="AY520" i="1" s="1"/>
  <c r="AU519" i="1"/>
  <c r="AT520" i="1"/>
  <c r="AU520" i="1" s="1"/>
  <c r="X520" i="1"/>
  <c r="W520" i="1"/>
  <c r="U521" i="1" s="1"/>
  <c r="AT521" i="1" s="1"/>
  <c r="AU521" i="1" s="1"/>
  <c r="BF525" i="1"/>
  <c r="BG524" i="1"/>
  <c r="BI524" i="1"/>
  <c r="BH525" i="1"/>
  <c r="AW519" i="1"/>
  <c r="AV520" i="1"/>
  <c r="AW520" i="1" s="1"/>
  <c r="BA519" i="1"/>
  <c r="AZ520" i="1"/>
  <c r="BA520" i="1" s="1"/>
  <c r="AJ501" i="1"/>
  <c r="AK501" i="1" s="1"/>
  <c r="AI501" i="1"/>
  <c r="AD501" i="1"/>
  <c r="K501" i="1"/>
  <c r="G502" i="1" s="1"/>
  <c r="J501" i="1"/>
  <c r="AF501" i="1"/>
  <c r="AV521" i="1" l="1"/>
  <c r="AZ521" i="1"/>
  <c r="AX521" i="1"/>
  <c r="AY521" i="1" s="1"/>
  <c r="BI525" i="1"/>
  <c r="BC525" i="1"/>
  <c r="BG525" i="1"/>
  <c r="AJ502" i="1"/>
  <c r="AK502" i="1" s="1"/>
  <c r="Y526" i="1"/>
  <c r="X521" i="1"/>
  <c r="BE525" i="1"/>
  <c r="W521" i="1"/>
  <c r="J502" i="1"/>
  <c r="K502" i="1"/>
  <c r="AE501" i="1"/>
  <c r="AD502" i="1"/>
  <c r="AH502" i="1"/>
  <c r="AG501" i="1"/>
  <c r="AF502" i="1"/>
  <c r="BA521" i="1"/>
  <c r="AW521" i="1"/>
  <c r="U522" i="1" l="1"/>
  <c r="AZ522" i="1" s="1"/>
  <c r="AB526" i="1"/>
  <c r="AA526" i="1"/>
  <c r="Y527" i="1" s="1"/>
  <c r="BF526" i="1"/>
  <c r="BB526" i="1"/>
  <c r="BD526" i="1"/>
  <c r="BH526" i="1"/>
  <c r="AE502" i="1"/>
  <c r="AI502" i="1"/>
  <c r="AG502" i="1"/>
  <c r="G503" i="1"/>
  <c r="AF503" i="1" s="1"/>
  <c r="BA522" i="1"/>
  <c r="X522" i="1"/>
  <c r="W522" i="1"/>
  <c r="AT522" i="1"/>
  <c r="AX522" i="1"/>
  <c r="AV522" i="1"/>
  <c r="BG526" i="1" l="1"/>
  <c r="BF527" i="1"/>
  <c r="BD527" i="1"/>
  <c r="BE526" i="1"/>
  <c r="BB527" i="1"/>
  <c r="BC526" i="1"/>
  <c r="AB527" i="1"/>
  <c r="AA527" i="1"/>
  <c r="Y528" i="1" s="1"/>
  <c r="BI526" i="1"/>
  <c r="BH527" i="1"/>
  <c r="AG503" i="1"/>
  <c r="K503" i="1"/>
  <c r="J503" i="1"/>
  <c r="G504" i="1" s="1"/>
  <c r="AJ503" i="1"/>
  <c r="AH503" i="1"/>
  <c r="AD503" i="1"/>
  <c r="AY522" i="1"/>
  <c r="AW522" i="1"/>
  <c r="AU522" i="1"/>
  <c r="U523" i="1"/>
  <c r="AA528" i="1" l="1"/>
  <c r="AB528" i="1"/>
  <c r="BI527" i="1"/>
  <c r="BH528" i="1"/>
  <c r="BI528" i="1" s="1"/>
  <c r="L7" i="1" s="1"/>
  <c r="S7" i="1" s="1"/>
  <c r="BD528" i="1"/>
  <c r="BE528" i="1" s="1"/>
  <c r="L5" i="1" s="1"/>
  <c r="S5" i="1" s="1"/>
  <c r="BE527" i="1"/>
  <c r="BC527" i="1"/>
  <c r="BB528" i="1"/>
  <c r="BC528" i="1" s="1"/>
  <c r="L4" i="1" s="1"/>
  <c r="S4" i="1" s="1"/>
  <c r="BF528" i="1"/>
  <c r="BG528" i="1" s="1"/>
  <c r="L6" i="1" s="1"/>
  <c r="S6" i="1" s="1"/>
  <c r="BG527" i="1"/>
  <c r="J504" i="1"/>
  <c r="K504" i="1"/>
  <c r="G505" i="1" s="1"/>
  <c r="AF504" i="1"/>
  <c r="AH504" i="1"/>
  <c r="AI504" i="1" s="1"/>
  <c r="AI503" i="1"/>
  <c r="AE503" i="1"/>
  <c r="AD504" i="1"/>
  <c r="AJ504" i="1"/>
  <c r="AK503" i="1"/>
  <c r="X523" i="1"/>
  <c r="W523" i="1"/>
  <c r="U524" i="1" s="1"/>
  <c r="AZ523" i="1"/>
  <c r="AT523" i="1"/>
  <c r="AX523" i="1"/>
  <c r="AV523" i="1"/>
  <c r="AH505" i="1" l="1"/>
  <c r="K505" i="1"/>
  <c r="J505" i="1"/>
  <c r="G506" i="1" s="1"/>
  <c r="AD505" i="1"/>
  <c r="AE504" i="1"/>
  <c r="AG504" i="1"/>
  <c r="AF505" i="1"/>
  <c r="AJ505" i="1"/>
  <c r="AK504" i="1"/>
  <c r="AX524" i="1"/>
  <c r="AY523" i="1"/>
  <c r="AZ524" i="1"/>
  <c r="BA523" i="1"/>
  <c r="AU523" i="1"/>
  <c r="AT524" i="1"/>
  <c r="AW523" i="1"/>
  <c r="AV524" i="1"/>
  <c r="W524" i="1"/>
  <c r="X524" i="1"/>
  <c r="U525" i="1" s="1"/>
  <c r="AD506" i="1" l="1"/>
  <c r="AE505" i="1"/>
  <c r="AF506" i="1"/>
  <c r="AG505" i="1"/>
  <c r="J506" i="1"/>
  <c r="K506" i="1"/>
  <c r="AJ506" i="1"/>
  <c r="AK505" i="1"/>
  <c r="AH506" i="1"/>
  <c r="AI506" i="1" s="1"/>
  <c r="AI505" i="1"/>
  <c r="X525" i="1"/>
  <c r="W525" i="1"/>
  <c r="U526" i="1" s="1"/>
  <c r="AZ525" i="1"/>
  <c r="BA524" i="1"/>
  <c r="AY524" i="1"/>
  <c r="AX525" i="1"/>
  <c r="AW524" i="1"/>
  <c r="AV525" i="1"/>
  <c r="AT525" i="1"/>
  <c r="AU524" i="1"/>
  <c r="G507" i="1" l="1"/>
  <c r="AJ507" i="1" s="1"/>
  <c r="AK506" i="1"/>
  <c r="AH507" i="1"/>
  <c r="K507" i="1"/>
  <c r="J507" i="1"/>
  <c r="G508" i="1" s="1"/>
  <c r="AF507" i="1"/>
  <c r="AG506" i="1"/>
  <c r="AD507" i="1"/>
  <c r="AE506" i="1"/>
  <c r="BA525" i="1"/>
  <c r="AZ526" i="1"/>
  <c r="AY525" i="1"/>
  <c r="AX526" i="1"/>
  <c r="AW525" i="1"/>
  <c r="AV526" i="1"/>
  <c r="X526" i="1"/>
  <c r="W526" i="1"/>
  <c r="AU525" i="1"/>
  <c r="AT526" i="1"/>
  <c r="AG507" i="1" l="1"/>
  <c r="AF508" i="1"/>
  <c r="J508" i="1"/>
  <c r="K508" i="1"/>
  <c r="G509" i="1" s="1"/>
  <c r="AI507" i="1"/>
  <c r="AH508" i="1"/>
  <c r="U527" i="1"/>
  <c r="AX527" i="1" s="1"/>
  <c r="AE507" i="1"/>
  <c r="AD508" i="1"/>
  <c r="AK507" i="1"/>
  <c r="AJ508" i="1"/>
  <c r="AK508" i="1" s="1"/>
  <c r="AW526" i="1"/>
  <c r="AY526" i="1"/>
  <c r="AU526" i="1"/>
  <c r="BA526" i="1"/>
  <c r="AJ509" i="1" l="1"/>
  <c r="K509" i="1"/>
  <c r="J509" i="1"/>
  <c r="AV527" i="1"/>
  <c r="AZ527" i="1"/>
  <c r="BA527" i="1" s="1"/>
  <c r="AI508" i="1"/>
  <c r="AH509" i="1"/>
  <c r="AT527" i="1"/>
  <c r="AU527" i="1" s="1"/>
  <c r="AE508" i="1"/>
  <c r="AD509" i="1"/>
  <c r="AG508" i="1"/>
  <c r="AF509" i="1"/>
  <c r="AG509" i="1" s="1"/>
  <c r="W527" i="1"/>
  <c r="X527" i="1"/>
  <c r="G510" i="1"/>
  <c r="AW527" i="1"/>
  <c r="AY527" i="1"/>
  <c r="U528" i="1" l="1"/>
  <c r="AT528" i="1" s="1"/>
  <c r="AU528" i="1" s="1"/>
  <c r="K4" i="1" s="1"/>
  <c r="R4" i="1" s="1"/>
  <c r="AF510" i="1"/>
  <c r="K510" i="1"/>
  <c r="J510" i="1"/>
  <c r="G511" i="1" s="1"/>
  <c r="AE509" i="1"/>
  <c r="AD510" i="1"/>
  <c r="AI509" i="1"/>
  <c r="AH510" i="1"/>
  <c r="AK509" i="1"/>
  <c r="AJ510" i="1"/>
  <c r="J511" i="1" l="1"/>
  <c r="K511" i="1"/>
  <c r="AG510" i="1"/>
  <c r="AF511" i="1"/>
  <c r="AE510" i="1"/>
  <c r="AD511" i="1"/>
  <c r="AK510" i="1"/>
  <c r="AJ511" i="1"/>
  <c r="AH511" i="1"/>
  <c r="AI510" i="1"/>
  <c r="AX528" i="1"/>
  <c r="AY528" i="1" s="1"/>
  <c r="K6" i="1" s="1"/>
  <c r="R6" i="1" s="1"/>
  <c r="AV528" i="1"/>
  <c r="AW528" i="1" s="1"/>
  <c r="K5" i="1" s="1"/>
  <c r="R5" i="1" s="1"/>
  <c r="W528" i="1"/>
  <c r="X528" i="1"/>
  <c r="AZ528" i="1"/>
  <c r="BA528" i="1" s="1"/>
  <c r="K7" i="1" s="1"/>
  <c r="R7" i="1" s="1"/>
  <c r="AK511" i="1" l="1"/>
  <c r="AG511" i="1"/>
  <c r="AE511" i="1"/>
  <c r="AI511" i="1"/>
  <c r="G512" i="1"/>
  <c r="AJ512" i="1" s="1"/>
  <c r="AH512" i="1" l="1"/>
  <c r="AD512" i="1"/>
  <c r="AF512" i="1"/>
  <c r="AK512" i="1"/>
  <c r="AE512" i="1"/>
  <c r="AG512" i="1"/>
  <c r="AI512" i="1"/>
  <c r="J512" i="1"/>
  <c r="K512" i="1"/>
  <c r="G513" i="1" l="1"/>
  <c r="AD513" i="1" s="1"/>
  <c r="AF513" i="1"/>
  <c r="AG513" i="1" s="1"/>
  <c r="AH513" i="1"/>
  <c r="AI513" i="1" s="1"/>
  <c r="AE513" i="1"/>
  <c r="K513" i="1"/>
  <c r="J513" i="1"/>
  <c r="AJ513" i="1"/>
  <c r="G514" i="1" l="1"/>
  <c r="AJ514" i="1" s="1"/>
  <c r="AK513" i="1"/>
  <c r="AK514" i="1" l="1"/>
  <c r="K514" i="1"/>
  <c r="J514" i="1"/>
  <c r="G515" i="1" s="1"/>
  <c r="AD514" i="1"/>
  <c r="AF514" i="1"/>
  <c r="AG514" i="1" s="1"/>
  <c r="AH514" i="1"/>
  <c r="AF515" i="1" l="1"/>
  <c r="AG515" i="1" s="1"/>
  <c r="K515" i="1"/>
  <c r="J515" i="1"/>
  <c r="AJ515" i="1"/>
  <c r="AI514" i="1"/>
  <c r="AH515" i="1"/>
  <c r="AE514" i="1"/>
  <c r="AD515" i="1"/>
  <c r="G516" i="1" l="1"/>
  <c r="AJ516" i="1" s="1"/>
  <c r="AK516" i="1" s="1"/>
  <c r="AK515" i="1"/>
  <c r="AI515" i="1"/>
  <c r="AH516" i="1"/>
  <c r="AF516" i="1"/>
  <c r="K516" i="1"/>
  <c r="J516" i="1"/>
  <c r="G517" i="1" s="1"/>
  <c r="AD516" i="1"/>
  <c r="AE515" i="1"/>
  <c r="AJ517" i="1" l="1"/>
  <c r="AK517" i="1" s="1"/>
  <c r="K517" i="1"/>
  <c r="J517" i="1"/>
  <c r="G518" i="1" s="1"/>
  <c r="J518" i="1" s="1"/>
  <c r="AG516" i="1"/>
  <c r="AF517" i="1"/>
  <c r="AG517" i="1" s="1"/>
  <c r="AI516" i="1"/>
  <c r="AH517" i="1"/>
  <c r="AI517" i="1" s="1"/>
  <c r="AE516" i="1"/>
  <c r="AD517" i="1"/>
  <c r="AE517" i="1" s="1"/>
  <c r="AF518" i="1" l="1"/>
  <c r="AJ518" i="1"/>
  <c r="AH518" i="1"/>
  <c r="AI518" i="1" s="1"/>
  <c r="AD518" i="1"/>
  <c r="AE518" i="1" s="1"/>
  <c r="K518" i="1"/>
  <c r="G519" i="1" s="1"/>
  <c r="AH519" i="1" s="1"/>
  <c r="AI519" i="1" s="1"/>
  <c r="AK518" i="1"/>
  <c r="AG518" i="1"/>
  <c r="AJ519" i="1" l="1"/>
  <c r="J519" i="1"/>
  <c r="K519" i="1"/>
  <c r="AD519" i="1"/>
  <c r="AE519" i="1" s="1"/>
  <c r="AF519" i="1"/>
  <c r="G520" i="1"/>
  <c r="J520" i="1" s="1"/>
  <c r="AG519" i="1"/>
  <c r="AK519" i="1"/>
  <c r="AF520" i="1" l="1"/>
  <c r="AH520" i="1"/>
  <c r="AI520" i="1" s="1"/>
  <c r="K520" i="1"/>
  <c r="AD520" i="1"/>
  <c r="AJ520" i="1"/>
  <c r="G521" i="1"/>
  <c r="AH521" i="1" s="1"/>
  <c r="AG520" i="1"/>
  <c r="AD521" i="1" l="1"/>
  <c r="K521" i="1"/>
  <c r="J521" i="1"/>
  <c r="AE520" i="1"/>
  <c r="AJ521" i="1"/>
  <c r="AK521" i="1" s="1"/>
  <c r="AF521" i="1"/>
  <c r="AG521" i="1" s="1"/>
  <c r="AK520" i="1"/>
  <c r="G522" i="1"/>
  <c r="AH522" i="1" s="1"/>
  <c r="AI521" i="1"/>
  <c r="AE521" i="1"/>
  <c r="AF522" i="1" l="1"/>
  <c r="AJ522" i="1"/>
  <c r="K522" i="1"/>
  <c r="J522" i="1"/>
  <c r="AD522" i="1"/>
  <c r="AE522" i="1" s="1"/>
  <c r="AI522" i="1"/>
  <c r="AK522" i="1"/>
  <c r="AG522" i="1"/>
  <c r="G523" i="1" l="1"/>
  <c r="K523" i="1"/>
  <c r="J523" i="1"/>
  <c r="G524" i="1" s="1"/>
  <c r="AH523" i="1"/>
  <c r="AD523" i="1"/>
  <c r="AJ523" i="1"/>
  <c r="AF523" i="1"/>
  <c r="AD524" i="1" l="1"/>
  <c r="AE523" i="1"/>
  <c r="J524" i="1"/>
  <c r="K524" i="1"/>
  <c r="AF524" i="1"/>
  <c r="AG523" i="1"/>
  <c r="AJ524" i="1"/>
  <c r="AK523" i="1"/>
  <c r="AI523" i="1"/>
  <c r="AH524" i="1"/>
  <c r="G525" i="1" l="1"/>
  <c r="AK524" i="1"/>
  <c r="AJ525" i="1"/>
  <c r="K525" i="1"/>
  <c r="J525" i="1"/>
  <c r="G526" i="1" s="1"/>
  <c r="AF525" i="1"/>
  <c r="AG524" i="1"/>
  <c r="AI524" i="1"/>
  <c r="AH525" i="1"/>
  <c r="AD525" i="1"/>
  <c r="AE524" i="1"/>
  <c r="AI525" i="1" l="1"/>
  <c r="AH526" i="1"/>
  <c r="J526" i="1"/>
  <c r="K526" i="1"/>
  <c r="AF526" i="1"/>
  <c r="AG525" i="1"/>
  <c r="AJ526" i="1"/>
  <c r="AK525" i="1"/>
  <c r="AD526" i="1"/>
  <c r="AE525" i="1"/>
  <c r="AK526" i="1" l="1"/>
  <c r="AG526" i="1"/>
  <c r="AI526" i="1"/>
  <c r="G527" i="1"/>
  <c r="AE526" i="1"/>
  <c r="K527" i="1" l="1"/>
  <c r="J527" i="1"/>
  <c r="G528" i="1" s="1"/>
  <c r="AF527" i="1"/>
  <c r="AJ527" i="1"/>
  <c r="AH527" i="1"/>
  <c r="AD527" i="1"/>
  <c r="S14" i="1" l="1"/>
  <c r="S12" i="1"/>
  <c r="R14" i="1"/>
  <c r="R12" i="1"/>
  <c r="Q14" i="1"/>
  <c r="Q12" i="1"/>
  <c r="P14" i="1"/>
  <c r="P12" i="1"/>
  <c r="S13" i="1"/>
  <c r="S11" i="1"/>
  <c r="R13" i="1"/>
  <c r="R11" i="1"/>
  <c r="P11" i="1"/>
  <c r="Q13" i="1"/>
  <c r="Q11" i="1"/>
  <c r="P13" i="1"/>
  <c r="AH528" i="1"/>
  <c r="AI528" i="1" s="1"/>
  <c r="I6" i="1" s="1"/>
  <c r="P6" i="1" s="1"/>
  <c r="AI527" i="1"/>
  <c r="J528" i="1"/>
  <c r="K528" i="1"/>
  <c r="AD528" i="1"/>
  <c r="AE528" i="1" s="1"/>
  <c r="I4" i="1" s="1"/>
  <c r="AE527" i="1"/>
  <c r="AK527" i="1"/>
  <c r="AJ528" i="1"/>
  <c r="AK528" i="1" s="1"/>
  <c r="I7" i="1" s="1"/>
  <c r="P7" i="1" s="1"/>
  <c r="AF528" i="1"/>
  <c r="AG528" i="1" s="1"/>
  <c r="I5" i="1" s="1"/>
  <c r="P5" i="1" s="1"/>
  <c r="AG527" i="1"/>
  <c r="P4" i="1" l="1"/>
  <c r="I14" i="1" s="1"/>
  <c r="J16" i="1" s="1"/>
  <c r="I13" i="1"/>
  <c r="K20" i="1" l="1"/>
  <c r="M20" i="1" s="1"/>
  <c r="N20" i="1" s="1"/>
  <c r="H22" i="1"/>
  <c r="J22" i="1" s="1"/>
  <c r="H21" i="1"/>
  <c r="J21" i="1" s="1"/>
  <c r="H23" i="1"/>
  <c r="J23" i="1" s="1"/>
  <c r="J13" i="1"/>
  <c r="H20" i="1" l="1"/>
  <c r="J20" i="1" s="1"/>
  <c r="L20" i="1"/>
  <c r="O20" i="1" l="1"/>
  <c r="P20" i="1" s="1"/>
  <c r="R25" i="1" s="1"/>
</calcChain>
</file>

<file path=xl/sharedStrings.xml><?xml version="1.0" encoding="utf-8"?>
<sst xmlns="http://schemas.openxmlformats.org/spreadsheetml/2006/main" count="181" uniqueCount="82">
  <si>
    <t>Size of Room</t>
  </si>
  <si>
    <t>Volume</t>
  </si>
  <si>
    <t>Length (m)</t>
  </si>
  <si>
    <t>Width (m)</t>
  </si>
  <si>
    <t>Probabilities of Infection (%)</t>
  </si>
  <si>
    <t>Infected</t>
  </si>
  <si>
    <t>Reproduction Number</t>
  </si>
  <si>
    <t>Height (m)</t>
  </si>
  <si>
    <t>No Mask / Cloth Mask</t>
  </si>
  <si>
    <t>Surgical Mask</t>
  </si>
  <si>
    <t>KN95 Mask</t>
  </si>
  <si>
    <t>N95 Mask</t>
  </si>
  <si>
    <t>No. of occupants</t>
  </si>
  <si>
    <t>Susceptible</t>
  </si>
  <si>
    <t>Time Start</t>
  </si>
  <si>
    <t>Additional Ventilation</t>
  </si>
  <si>
    <t>Outdoor CO2</t>
  </si>
  <si>
    <t>Rate of activity</t>
  </si>
  <si>
    <t>Initial CO2</t>
  </si>
  <si>
    <t>Air Purifier</t>
  </si>
  <si>
    <t>Duration of stay (hr)</t>
  </si>
  <si>
    <t>Specified CADR (m^3/hr)</t>
  </si>
  <si>
    <t>Kindly check the specifications of the device</t>
  </si>
  <si>
    <t>Assumption:</t>
  </si>
  <si>
    <t>ACH</t>
  </si>
  <si>
    <t>Number of Air Purifier</t>
  </si>
  <si>
    <t>Additional air purifier eACH</t>
  </si>
  <si>
    <t>0 - breathing - 0.65 m3/hr</t>
  </si>
  <si>
    <t>Mask</t>
  </si>
  <si>
    <t>CO2 Level</t>
  </si>
  <si>
    <t>1 - speaking - 1.38 m3/hr</t>
  </si>
  <si>
    <t>CO2 concentration of exhalation - 38000 ppm</t>
  </si>
  <si>
    <t>Fans</t>
  </si>
  <si>
    <t>Flow velocity (m/s)</t>
  </si>
  <si>
    <t>Breakdown:</t>
  </si>
  <si>
    <t>Hospitalization Cost</t>
  </si>
  <si>
    <t>Confirmatory testing</t>
  </si>
  <si>
    <t>Total</t>
  </si>
  <si>
    <t>Reduction of total outbreak cost</t>
  </si>
  <si>
    <t>Fan Diameter (in)</t>
  </si>
  <si>
    <t>No. of fans:</t>
  </si>
  <si>
    <t>Isolation</t>
  </si>
  <si>
    <t>Low-risk</t>
  </si>
  <si>
    <t>Breathing</t>
  </si>
  <si>
    <t>Medium-risk</t>
  </si>
  <si>
    <t>Speaking</t>
  </si>
  <si>
    <t>High-risk</t>
  </si>
  <si>
    <t>Coughing</t>
  </si>
  <si>
    <t>Cost of Mask per week</t>
  </si>
  <si>
    <t>Ventilation cost</t>
  </si>
  <si>
    <t>C-R Box Cost</t>
  </si>
  <si>
    <t>Cost of intervention</t>
  </si>
  <si>
    <t>Net Benefit Ratio</t>
  </si>
  <si>
    <t>Isolation time (days)</t>
  </si>
  <si>
    <t>Energy consumption</t>
  </si>
  <si>
    <t>OPEX per week</t>
  </si>
  <si>
    <t>No Mask</t>
  </si>
  <si>
    <t>Duration (s)</t>
  </si>
  <si>
    <t>No. of Occupants</t>
  </si>
  <si>
    <t>Index Case</t>
  </si>
  <si>
    <t>Susceptible Case</t>
  </si>
  <si>
    <t>quanta Concentration</t>
  </si>
  <si>
    <t>E/V</t>
  </si>
  <si>
    <t>Breathing Flow Rate (m^3/hr)</t>
  </si>
  <si>
    <t>Loss due to dilution</t>
  </si>
  <si>
    <t>Loss due to breathing</t>
  </si>
  <si>
    <t>Indoor CO2 Concentration</t>
  </si>
  <si>
    <t>Outdoor CO2 Concentration</t>
  </si>
  <si>
    <t>Time</t>
  </si>
  <si>
    <t>Accumulated Dose</t>
  </si>
  <si>
    <t>Probability of Infection</t>
  </si>
  <si>
    <t>Ventilation</t>
  </si>
  <si>
    <t>Filtration</t>
  </si>
  <si>
    <t>Deactivation</t>
  </si>
  <si>
    <t>Minutes to get infected</t>
  </si>
  <si>
    <t>minutes</t>
  </si>
  <si>
    <t>%</t>
  </si>
  <si>
    <t>ppm</t>
  </si>
  <si>
    <t>After Interim CO2 levels</t>
  </si>
  <si>
    <t>After Interim Average Daily Attack Rate</t>
  </si>
  <si>
    <t xml:space="preserve"> Average Daily Attack Rate (%)</t>
  </si>
  <si>
    <t>Duration of the Room Being Vacated: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</si>
</sst>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Protection="1">
      <protection locked="0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Protection="1">
      <protection locked="0"/>
    </xf>
    <xf numFmtId="0" fontId="0" fillId="0" borderId="5" xfId="0" applyBorder="1"/>
    <xf numFmtId="0" fontId="2" fillId="0" borderId="6" xfId="0" applyFont="1" applyBorder="1" applyAlignment="1">
      <alignment vertical="center" wrapText="1"/>
    </xf>
    <xf numFmtId="18" fontId="0" fillId="0" borderId="0" xfId="0" applyNumberFormat="1" applyProtection="1">
      <protection locked="0"/>
    </xf>
    <xf numFmtId="0" fontId="2" fillId="0" borderId="6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9" xfId="0" applyFill="1" applyBorder="1" applyProtection="1">
      <protection locked="0"/>
    </xf>
    <xf numFmtId="0" fontId="2" fillId="0" borderId="7" xfId="0" applyFont="1" applyBorder="1" applyAlignment="1">
      <alignment horizontal="center" vertical="center"/>
    </xf>
    <xf numFmtId="0" fontId="0" fillId="3" borderId="8" xfId="0" applyFill="1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0" fillId="2" borderId="8" xfId="0" applyFill="1" applyBorder="1" applyProtection="1">
      <protection locked="0"/>
    </xf>
    <xf numFmtId="0" fontId="2" fillId="0" borderId="0" xfId="0" applyFont="1" applyAlignment="1">
      <alignment vertical="center"/>
    </xf>
    <xf numFmtId="44" fontId="5" fillId="0" borderId="0" xfId="0" applyNumberFormat="1" applyFont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44" fontId="5" fillId="0" borderId="0" xfId="0" applyNumberFormat="1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2" fillId="0" borderId="23" xfId="0" applyFont="1" applyBorder="1" applyAlignment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>
      <alignment horizontal="center"/>
    </xf>
    <xf numFmtId="0" fontId="2" fillId="0" borderId="0" xfId="0" applyFont="1"/>
    <xf numFmtId="4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5" borderId="0" xfId="0" applyFill="1" applyProtection="1">
      <protection hidden="1"/>
    </xf>
    <xf numFmtId="0" fontId="0" fillId="5" borderId="0" xfId="0" applyFill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vertical="center"/>
      <protection hidden="1"/>
    </xf>
    <xf numFmtId="0" fontId="2" fillId="5" borderId="13" xfId="0" applyFont="1" applyFill="1" applyBorder="1" applyAlignment="1" applyProtection="1">
      <alignment horizontal="center" vertical="center" wrapText="1"/>
      <protection hidden="1"/>
    </xf>
    <xf numFmtId="0" fontId="2" fillId="5" borderId="0" xfId="0" applyFont="1" applyFill="1" applyAlignment="1" applyProtection="1">
      <alignment vertical="center" wrapText="1"/>
      <protection hidden="1"/>
    </xf>
    <xf numFmtId="0" fontId="0" fillId="5" borderId="0" xfId="0" applyFill="1" applyAlignment="1" applyProtection="1">
      <alignment vertical="center"/>
      <protection hidden="1"/>
    </xf>
    <xf numFmtId="0" fontId="2" fillId="5" borderId="5" xfId="0" applyFont="1" applyFill="1" applyBorder="1" applyAlignment="1" applyProtection="1">
      <alignment vertical="center"/>
      <protection hidden="1"/>
    </xf>
    <xf numFmtId="0" fontId="2" fillId="5" borderId="21" xfId="0" applyFont="1" applyFill="1" applyBorder="1" applyAlignment="1" applyProtection="1">
      <alignment horizontal="center" vertical="center" wrapText="1"/>
      <protection hidden="1"/>
    </xf>
    <xf numFmtId="0" fontId="2" fillId="5" borderId="22" xfId="0" applyFont="1" applyFill="1" applyBorder="1" applyAlignment="1" applyProtection="1">
      <alignment horizontal="center" vertical="center"/>
      <protection hidden="1"/>
    </xf>
    <xf numFmtId="0" fontId="2" fillId="5" borderId="36" xfId="0" applyFont="1" applyFill="1" applyBorder="1" applyAlignment="1" applyProtection="1">
      <alignment horizontal="center" vertical="center"/>
      <protection hidden="1"/>
    </xf>
    <xf numFmtId="0" fontId="2" fillId="5" borderId="37" xfId="0" applyFont="1" applyFill="1" applyBorder="1" applyAlignment="1" applyProtection="1">
      <alignment horizontal="center" vertical="center"/>
      <protection hidden="1"/>
    </xf>
    <xf numFmtId="0" fontId="0" fillId="5" borderId="5" xfId="0" applyFill="1" applyBorder="1" applyAlignment="1" applyProtection="1">
      <alignment horizontal="center" vertical="center"/>
      <protection hidden="1"/>
    </xf>
    <xf numFmtId="0" fontId="0" fillId="5" borderId="41" xfId="0" applyFill="1" applyBorder="1" applyAlignment="1" applyProtection="1">
      <alignment horizontal="center" vertical="center"/>
      <protection hidden="1"/>
    </xf>
    <xf numFmtId="0" fontId="0" fillId="5" borderId="42" xfId="0" applyFill="1" applyBorder="1" applyAlignment="1" applyProtection="1">
      <alignment horizontal="center" vertical="center"/>
      <protection hidden="1"/>
    </xf>
    <xf numFmtId="0" fontId="0" fillId="5" borderId="43" xfId="0" applyFill="1" applyBorder="1" applyAlignment="1" applyProtection="1">
      <alignment horizontal="center" vertical="center"/>
      <protection hidden="1"/>
    </xf>
    <xf numFmtId="0" fontId="0" fillId="5" borderId="25" xfId="0" applyFill="1" applyBorder="1" applyAlignment="1" applyProtection="1">
      <alignment horizontal="center" vertical="center"/>
      <protection hidden="1"/>
    </xf>
    <xf numFmtId="0" fontId="0" fillId="5" borderId="41" xfId="0" applyFill="1" applyBorder="1" applyProtection="1">
      <protection hidden="1"/>
    </xf>
    <xf numFmtId="0" fontId="0" fillId="5" borderId="42" xfId="0" applyFill="1" applyBorder="1" applyProtection="1">
      <protection hidden="1"/>
    </xf>
    <xf numFmtId="0" fontId="0" fillId="5" borderId="44" xfId="0" applyFill="1" applyBorder="1" applyAlignment="1" applyProtection="1">
      <alignment horizontal="center"/>
      <protection hidden="1"/>
    </xf>
    <xf numFmtId="0" fontId="0" fillId="5" borderId="45" xfId="0" applyFill="1" applyBorder="1" applyAlignment="1" applyProtection="1">
      <alignment horizontal="center"/>
      <protection hidden="1"/>
    </xf>
    <xf numFmtId="18" fontId="0" fillId="5" borderId="42" xfId="0" applyNumberFormat="1" applyFill="1" applyBorder="1" applyProtection="1">
      <protection hidden="1"/>
    </xf>
    <xf numFmtId="0" fontId="0" fillId="5" borderId="46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Protection="1">
      <protection hidden="1"/>
    </xf>
    <xf numFmtId="0" fontId="0" fillId="5" borderId="47" xfId="0" applyFill="1" applyBorder="1" applyAlignment="1" applyProtection="1">
      <alignment horizontal="center" vertical="center"/>
      <protection hidden="1"/>
    </xf>
    <xf numFmtId="0" fontId="0" fillId="5" borderId="48" xfId="0" applyFill="1" applyBorder="1" applyAlignment="1" applyProtection="1">
      <alignment horizontal="center"/>
      <protection hidden="1"/>
    </xf>
    <xf numFmtId="18" fontId="0" fillId="5" borderId="6" xfId="0" applyNumberFormat="1" applyFill="1" applyBorder="1" applyProtection="1">
      <protection hidden="1"/>
    </xf>
    <xf numFmtId="0" fontId="0" fillId="5" borderId="49" xfId="0" applyFill="1" applyBorder="1" applyAlignment="1" applyProtection="1">
      <alignment horizontal="center" vertical="center"/>
      <protection hidden="1"/>
    </xf>
    <xf numFmtId="0" fontId="0" fillId="5" borderId="50" xfId="0" applyFill="1" applyBorder="1" applyAlignment="1" applyProtection="1">
      <alignment horizontal="center" vertical="center"/>
      <protection hidden="1"/>
    </xf>
    <xf numFmtId="18" fontId="0" fillId="5" borderId="51" xfId="0" applyNumberFormat="1" applyFill="1" applyBorder="1" applyProtection="1">
      <protection hidden="1"/>
    </xf>
    <xf numFmtId="0" fontId="0" fillId="5" borderId="6" xfId="0" applyFill="1" applyBorder="1" applyAlignment="1" applyProtection="1">
      <alignment horizontal="center" vertical="center"/>
      <protection hidden="1"/>
    </xf>
    <xf numFmtId="0" fontId="2" fillId="5" borderId="35" xfId="0" applyFont="1" applyFill="1" applyBorder="1" applyAlignment="1" applyProtection="1">
      <alignment horizontal="center" vertical="center" wrapText="1"/>
      <protection hidden="1"/>
    </xf>
    <xf numFmtId="0" fontId="2" fillId="5" borderId="30" xfId="0" applyFont="1" applyFill="1" applyBorder="1" applyAlignment="1" applyProtection="1">
      <alignment horizontal="center" vertical="center" wrapText="1"/>
      <protection hidden="1"/>
    </xf>
    <xf numFmtId="0" fontId="2" fillId="5" borderId="39" xfId="0" applyFont="1" applyFill="1" applyBorder="1" applyAlignment="1" applyProtection="1">
      <alignment horizontal="center" vertical="center" wrapText="1"/>
      <protection hidden="1"/>
    </xf>
    <xf numFmtId="0" fontId="2" fillId="5" borderId="30" xfId="0" applyFont="1" applyFill="1" applyBorder="1" applyAlignment="1" applyProtection="1">
      <alignment horizontal="center" vertical="center"/>
      <protection hidden="1"/>
    </xf>
    <xf numFmtId="0" fontId="2" fillId="5" borderId="39" xfId="0" applyFont="1" applyFill="1" applyBorder="1" applyAlignment="1" applyProtection="1">
      <alignment horizontal="center" vertical="center"/>
      <protection hidden="1"/>
    </xf>
    <xf numFmtId="0" fontId="2" fillId="5" borderId="34" xfId="0" applyFont="1" applyFill="1" applyBorder="1" applyAlignment="1" applyProtection="1">
      <alignment horizontal="center" vertical="center" wrapText="1"/>
      <protection hidden="1"/>
    </xf>
    <xf numFmtId="0" fontId="2" fillId="5" borderId="38" xfId="0" applyFont="1" applyFill="1" applyBorder="1" applyAlignment="1" applyProtection="1">
      <alignment horizontal="center" vertical="center" wrapText="1"/>
      <protection hidden="1"/>
    </xf>
    <xf numFmtId="0" fontId="0" fillId="5" borderId="30" xfId="0" applyFill="1" applyBorder="1" applyAlignment="1" applyProtection="1">
      <alignment horizontal="center" vertical="center"/>
      <protection hidden="1"/>
    </xf>
    <xf numFmtId="0" fontId="0" fillId="5" borderId="39" xfId="0" applyFill="1" applyBorder="1" applyAlignment="1" applyProtection="1">
      <alignment horizontal="center" vertical="center"/>
      <protection hidden="1"/>
    </xf>
    <xf numFmtId="0" fontId="2" fillId="5" borderId="33" xfId="0" applyFont="1" applyFill="1" applyBorder="1" applyAlignment="1" applyProtection="1">
      <alignment horizontal="center" vertical="center" wrapText="1"/>
      <protection hidden="1"/>
    </xf>
    <xf numFmtId="0" fontId="2" fillId="5" borderId="40" xfId="0" applyFont="1" applyFill="1" applyBorder="1" applyAlignment="1" applyProtection="1">
      <alignment horizontal="center" vertical="center" wrapText="1"/>
      <protection hidden="1"/>
    </xf>
    <xf numFmtId="0" fontId="2" fillId="5" borderId="16" xfId="0" applyFont="1" applyFill="1" applyBorder="1" applyAlignment="1" applyProtection="1">
      <alignment horizontal="center" vertical="center" wrapText="1"/>
      <protection hidden="1"/>
    </xf>
    <xf numFmtId="0" fontId="2" fillId="5" borderId="23" xfId="0" applyFont="1" applyFill="1" applyBorder="1" applyAlignment="1" applyProtection="1">
      <alignment horizontal="center" vertical="center" wrapText="1"/>
      <protection hidden="1"/>
    </xf>
    <xf numFmtId="0" fontId="0" fillId="5" borderId="0" xfId="0" applyFill="1" applyAlignment="1" applyProtection="1">
      <alignment horizontal="center"/>
      <protection hidden="1"/>
    </xf>
    <xf numFmtId="0" fontId="2" fillId="5" borderId="25" xfId="0" applyFont="1" applyFill="1" applyBorder="1" applyAlignment="1" applyProtection="1">
      <alignment horizontal="center" vertical="center"/>
      <protection hidden="1"/>
    </xf>
    <xf numFmtId="0" fontId="2" fillId="5" borderId="26" xfId="0" applyFont="1" applyFill="1" applyBorder="1" applyAlignment="1" applyProtection="1">
      <alignment horizontal="center" vertical="center"/>
      <protection hidden="1"/>
    </xf>
    <xf numFmtId="0" fontId="2" fillId="5" borderId="27" xfId="0" applyFont="1" applyFill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center" vertical="center" wrapText="1"/>
      <protection hidden="1"/>
    </xf>
    <xf numFmtId="0" fontId="2" fillId="5" borderId="21" xfId="0" applyFont="1" applyFill="1" applyBorder="1" applyAlignment="1" applyProtection="1">
      <alignment horizontal="center" vertical="center" wrapText="1"/>
      <protection hidden="1"/>
    </xf>
    <xf numFmtId="0" fontId="2" fillId="5" borderId="28" xfId="0" applyFont="1" applyFill="1" applyBorder="1" applyAlignment="1" applyProtection="1">
      <alignment horizontal="center" vertical="center" wrapText="1"/>
      <protection hidden="1"/>
    </xf>
    <xf numFmtId="0" fontId="0" fillId="5" borderId="29" xfId="0" applyFill="1" applyBorder="1" applyAlignment="1" applyProtection="1">
      <alignment horizontal="center" vertical="center"/>
      <protection hidden="1"/>
    </xf>
    <xf numFmtId="0" fontId="0" fillId="5" borderId="31" xfId="0" applyFill="1" applyBorder="1" applyAlignment="1" applyProtection="1">
      <alignment horizontal="center" vertical="center"/>
      <protection hidden="1"/>
    </xf>
    <xf numFmtId="0" fontId="0" fillId="5" borderId="32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/>
    </xf>
    <xf numFmtId="0" fontId="0" fillId="5" borderId="8" xfId="0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2" fillId="3" borderId="1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3" fillId="2" borderId="11" xfId="0" applyFont="1" applyFill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1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3" xfId="0" applyFill="1" applyBorder="1"/>
    <xf numFmtId="0" fontId="0" fillId="3" borderId="5" xfId="0" applyFill="1" applyBorder="1"/>
    <xf numFmtId="0" fontId="0" fillId="3" borderId="9" xfId="0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2" fontId="0" fillId="2" borderId="2" xfId="0" applyNumberFormat="1" applyFill="1" applyBorder="1" applyAlignment="1" applyProtection="1">
      <alignment horizontal="left" vertical="center"/>
      <protection locked="0"/>
    </xf>
    <xf numFmtId="2" fontId="0" fillId="3" borderId="0" xfId="0" applyNumberFormat="1" applyFill="1" applyBorder="1" applyAlignment="1">
      <alignment horizontal="left" vertical="center"/>
    </xf>
    <xf numFmtId="2" fontId="0" fillId="3" borderId="8" xfId="0" applyNumberFormat="1" applyFill="1" applyBorder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cagar/Downloads/SafeSchools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utations"/>
      <sheetName val="Risk Computations"/>
      <sheetName val="Chart1"/>
      <sheetName val="Chart1 (2)"/>
      <sheetName val="Sheet4"/>
      <sheetName val="Sheet4 (2)"/>
      <sheetName val="Sheet2"/>
      <sheetName val="Sheet3"/>
    </sheetNames>
    <sheetDataSet>
      <sheetData sheetId="0"/>
      <sheetData sheetId="1">
        <row r="3">
          <cell r="B3">
            <v>41</v>
          </cell>
          <cell r="C3">
            <v>2.2000000000000002</v>
          </cell>
          <cell r="D3">
            <v>1</v>
          </cell>
          <cell r="E3">
            <v>0</v>
          </cell>
          <cell r="G3">
            <v>0</v>
          </cell>
        </row>
      </sheetData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DDEC-1AFA-4AF4-BC41-835906B970BC}">
  <dimension ref="A1:BI528"/>
  <sheetViews>
    <sheetView tabSelected="1" zoomScale="110" zoomScaleNormal="110" workbookViewId="0">
      <selection activeCell="R14" sqref="R14"/>
    </sheetView>
  </sheetViews>
  <sheetFormatPr defaultRowHeight="15" x14ac:dyDescent="0.25"/>
  <cols>
    <col min="2" max="2" width="21.42578125" customWidth="1"/>
    <col min="3" max="3" width="10" customWidth="1"/>
    <col min="4" max="4" width="9.85546875" customWidth="1"/>
    <col min="6" max="6" width="10.28515625" customWidth="1"/>
    <col min="8" max="8" width="13.5703125" bestFit="1" customWidth="1"/>
    <col min="10" max="10" width="13.42578125" bestFit="1" customWidth="1"/>
    <col min="11" max="11" width="12.85546875" bestFit="1" customWidth="1"/>
    <col min="13" max="13" width="13.42578125" bestFit="1" customWidth="1"/>
    <col min="15" max="15" width="10.85546875" bestFit="1" customWidth="1"/>
    <col min="16" max="16" width="11.28515625" bestFit="1" customWidth="1"/>
    <col min="17" max="17" width="12.28515625" bestFit="1" customWidth="1"/>
    <col min="18" max="18" width="12.42578125" bestFit="1" customWidth="1"/>
    <col min="32" max="32" width="12.85546875" bestFit="1" customWidth="1"/>
    <col min="34" max="34" width="12.85546875" bestFit="1" customWidth="1"/>
    <col min="36" max="36" width="12.85546875" bestFit="1" customWidth="1"/>
    <col min="40" max="40" width="12.85546875" bestFit="1" customWidth="1"/>
    <col min="42" max="42" width="12.85546875" bestFit="1" customWidth="1"/>
    <col min="44" max="44" width="12.85546875" bestFit="1" customWidth="1"/>
    <col min="46" max="46" width="12.85546875" bestFit="1" customWidth="1"/>
    <col min="48" max="48" width="12.85546875" bestFit="1" customWidth="1"/>
    <col min="50" max="50" width="12.85546875" bestFit="1" customWidth="1"/>
    <col min="52" max="52" width="12.85546875" bestFit="1" customWidth="1"/>
    <col min="54" max="54" width="12.85546875" bestFit="1" customWidth="1"/>
    <col min="56" max="56" width="12.85546875" bestFit="1" customWidth="1"/>
    <col min="58" max="58" width="12.85546875" bestFit="1" customWidth="1"/>
    <col min="60" max="60" width="12.85546875" bestFit="1" customWidth="1"/>
  </cols>
  <sheetData>
    <row r="1" spans="2:21" ht="15.75" thickBot="1" x14ac:dyDescent="0.3"/>
    <row r="2" spans="2:21" x14ac:dyDescent="0.25">
      <c r="B2" s="1" t="s">
        <v>0</v>
      </c>
      <c r="C2" s="2" t="s">
        <v>1</v>
      </c>
      <c r="D2" s="3">
        <f>D3*D4*D5</f>
        <v>216</v>
      </c>
      <c r="G2" s="141" t="s">
        <v>4</v>
      </c>
      <c r="H2" s="141"/>
      <c r="I2" s="142" t="s">
        <v>5</v>
      </c>
      <c r="J2" s="142"/>
      <c r="K2" s="142"/>
      <c r="L2" s="142"/>
      <c r="N2" s="142" t="s">
        <v>6</v>
      </c>
      <c r="O2" s="142"/>
      <c r="P2" s="142" t="s">
        <v>5</v>
      </c>
      <c r="Q2" s="142"/>
      <c r="R2" s="142"/>
      <c r="S2" s="142"/>
    </row>
    <row r="3" spans="2:21" ht="22.5" x14ac:dyDescent="0.25">
      <c r="B3" s="4"/>
      <c r="C3" t="s">
        <v>2</v>
      </c>
      <c r="D3" s="5">
        <v>8</v>
      </c>
      <c r="G3" s="141"/>
      <c r="H3" s="141"/>
      <c r="I3" s="6" t="s">
        <v>8</v>
      </c>
      <c r="J3" s="6" t="s">
        <v>9</v>
      </c>
      <c r="K3" s="6" t="s">
        <v>10</v>
      </c>
      <c r="L3" s="6" t="s">
        <v>11</v>
      </c>
      <c r="M3" s="7"/>
      <c r="N3" s="142"/>
      <c r="O3" s="142"/>
      <c r="P3" s="6" t="s">
        <v>8</v>
      </c>
      <c r="Q3" s="6" t="s">
        <v>9</v>
      </c>
      <c r="R3" s="6" t="s">
        <v>10</v>
      </c>
      <c r="S3" s="6" t="s">
        <v>11</v>
      </c>
    </row>
    <row r="4" spans="2:21" ht="22.5" x14ac:dyDescent="0.25">
      <c r="B4" s="4"/>
      <c r="C4" t="s">
        <v>3</v>
      </c>
      <c r="D4" s="5">
        <v>9</v>
      </c>
      <c r="G4" s="142" t="s">
        <v>13</v>
      </c>
      <c r="H4" s="6" t="s">
        <v>8</v>
      </c>
      <c r="I4" s="10">
        <f>AE528</f>
        <v>82.26</v>
      </c>
      <c r="J4" s="10">
        <f>AM528</f>
        <v>57.88</v>
      </c>
      <c r="K4" s="10">
        <f>AU528</f>
        <v>35.1</v>
      </c>
      <c r="L4" s="10">
        <f>BC528</f>
        <v>8.2799999999999994</v>
      </c>
      <c r="N4" s="142" t="s">
        <v>13</v>
      </c>
      <c r="O4" s="6" t="s">
        <v>8</v>
      </c>
      <c r="P4" s="10">
        <f t="shared" ref="P4:S7" si="0">(I4*($C$6-SUM($D$22:$D$24))/100)/IF(SUM($D$22:$D$24)=0,1,SUM($D$22:$D$24))</f>
        <v>32.904000000000003</v>
      </c>
      <c r="Q4" s="10">
        <f t="shared" si="0"/>
        <v>23.152000000000001</v>
      </c>
      <c r="R4" s="10">
        <f t="shared" si="0"/>
        <v>14.04</v>
      </c>
      <c r="S4" s="10">
        <f t="shared" si="0"/>
        <v>3.3119999999999998</v>
      </c>
      <c r="U4" t="s">
        <v>23</v>
      </c>
    </row>
    <row r="5" spans="2:21" x14ac:dyDescent="0.25">
      <c r="B5" s="4"/>
      <c r="C5" t="s">
        <v>7</v>
      </c>
      <c r="D5" s="5">
        <v>3</v>
      </c>
      <c r="G5" s="142"/>
      <c r="H5" s="12" t="s">
        <v>9</v>
      </c>
      <c r="I5" s="10">
        <f>AG528</f>
        <v>57.88</v>
      </c>
      <c r="J5" s="10">
        <f>AO528</f>
        <v>35.1</v>
      </c>
      <c r="K5" s="10">
        <f>AW528</f>
        <v>19.440000000000001</v>
      </c>
      <c r="L5" s="10">
        <f>BE528</f>
        <v>4.2300000000000004</v>
      </c>
      <c r="N5" s="142"/>
      <c r="O5" s="12" t="s">
        <v>9</v>
      </c>
      <c r="P5" s="10">
        <f t="shared" si="0"/>
        <v>23.152000000000001</v>
      </c>
      <c r="Q5" s="10">
        <f t="shared" si="0"/>
        <v>14.04</v>
      </c>
      <c r="R5" s="10">
        <f t="shared" si="0"/>
        <v>7.7759999999999998</v>
      </c>
      <c r="S5" s="10">
        <f t="shared" si="0"/>
        <v>1.6920000000000002</v>
      </c>
      <c r="U5" t="s">
        <v>17</v>
      </c>
    </row>
    <row r="6" spans="2:21" x14ac:dyDescent="0.25">
      <c r="B6" s="4" t="s">
        <v>12</v>
      </c>
      <c r="C6" s="8">
        <f>'[1]Risk Computations'!B3</f>
        <v>41</v>
      </c>
      <c r="D6" s="9">
        <f>38000</f>
        <v>38000</v>
      </c>
      <c r="E6">
        <f>D6*44.01*0.0409</f>
        <v>68400.342000000004</v>
      </c>
      <c r="G6" s="142"/>
      <c r="H6" s="12" t="s">
        <v>10</v>
      </c>
      <c r="I6" s="10">
        <f>AI528</f>
        <v>35.1</v>
      </c>
      <c r="J6" s="10">
        <f>AQ528</f>
        <v>19.440000000000001</v>
      </c>
      <c r="K6" s="10">
        <f>AY528</f>
        <v>10.24</v>
      </c>
      <c r="L6" s="10">
        <f>BG528</f>
        <v>2.14</v>
      </c>
      <c r="N6" s="142"/>
      <c r="O6" s="12" t="s">
        <v>10</v>
      </c>
      <c r="P6" s="10">
        <f t="shared" si="0"/>
        <v>14.04</v>
      </c>
      <c r="Q6" s="10">
        <f t="shared" si="0"/>
        <v>7.7759999999999998</v>
      </c>
      <c r="R6" s="10">
        <f t="shared" si="0"/>
        <v>4.0960000000000001</v>
      </c>
      <c r="S6" s="10">
        <f t="shared" si="0"/>
        <v>0.85600000000000009</v>
      </c>
      <c r="U6" t="s">
        <v>27</v>
      </c>
    </row>
    <row r="7" spans="2:21" x14ac:dyDescent="0.25">
      <c r="B7" s="4" t="s">
        <v>14</v>
      </c>
      <c r="C7" s="11">
        <v>0.33333333333333331</v>
      </c>
      <c r="D7" s="9"/>
      <c r="G7" s="142"/>
      <c r="H7" s="12" t="s">
        <v>11</v>
      </c>
      <c r="I7" s="10">
        <f>AK528</f>
        <v>8.2799999999999994</v>
      </c>
      <c r="J7" s="10">
        <f>AS528</f>
        <v>4.2300000000000004</v>
      </c>
      <c r="K7" s="10">
        <f>BA528</f>
        <v>2.14</v>
      </c>
      <c r="L7" s="10">
        <f>BI528</f>
        <v>0.43</v>
      </c>
      <c r="N7" s="142"/>
      <c r="O7" s="12" t="s">
        <v>11</v>
      </c>
      <c r="P7" s="10">
        <f t="shared" si="0"/>
        <v>3.3119999999999998</v>
      </c>
      <c r="Q7" s="10">
        <f t="shared" si="0"/>
        <v>1.6920000000000002</v>
      </c>
      <c r="R7" s="10">
        <f t="shared" si="0"/>
        <v>0.85600000000000009</v>
      </c>
      <c r="S7" s="10">
        <f t="shared" si="0"/>
        <v>0.17199999999999999</v>
      </c>
      <c r="U7" t="s">
        <v>30</v>
      </c>
    </row>
    <row r="8" spans="2:21" ht="15.75" thickBot="1" x14ac:dyDescent="0.3">
      <c r="B8" s="4" t="s">
        <v>15</v>
      </c>
      <c r="C8" s="8">
        <f>'[1]Risk Computations'!C3</f>
        <v>2.2000000000000002</v>
      </c>
      <c r="D8" s="135" t="str">
        <f>IF(C8=0.7,"Poor Ventilation",IF(C8=2.2,"Open Windows",IF(C8=6,"Windy and Open Windows")))</f>
        <v>Open Windows</v>
      </c>
      <c r="E8" s="136" t="str">
        <f>IF(C9=400,"Rural","Urban")</f>
        <v>Urban</v>
      </c>
      <c r="U8" t="s">
        <v>31</v>
      </c>
    </row>
    <row r="9" spans="2:21" x14ac:dyDescent="0.25">
      <c r="B9" s="4" t="s">
        <v>16</v>
      </c>
      <c r="C9" s="8">
        <v>480</v>
      </c>
      <c r="D9" s="135"/>
      <c r="E9" s="136"/>
      <c r="G9" s="137" t="s">
        <v>19</v>
      </c>
      <c r="H9" s="138"/>
      <c r="I9" s="139"/>
      <c r="N9" s="143" t="s">
        <v>74</v>
      </c>
      <c r="O9" s="143"/>
      <c r="P9" s="143" t="s">
        <v>5</v>
      </c>
      <c r="Q9" s="143"/>
      <c r="R9" s="143"/>
      <c r="S9" s="143"/>
      <c r="U9">
        <f>(E10/D2)*((1/C13)-((1-EXP(-C13*C12))/(C13*C13*C12)))</f>
        <v>4852.4333918758011</v>
      </c>
    </row>
    <row r="10" spans="2:21" ht="22.5" x14ac:dyDescent="0.25">
      <c r="B10" s="4" t="s">
        <v>17</v>
      </c>
      <c r="C10">
        <v>1</v>
      </c>
      <c r="D10" s="9">
        <f>0.65+(0.73*(C10))</f>
        <v>1.38</v>
      </c>
      <c r="E10">
        <f>E6*D10*C6</f>
        <v>3870091.3503599996</v>
      </c>
      <c r="G10" s="140" t="s">
        <v>21</v>
      </c>
      <c r="H10" s="93"/>
      <c r="I10" s="5">
        <v>540.64</v>
      </c>
      <c r="J10" s="140" t="s">
        <v>22</v>
      </c>
      <c r="K10" s="93"/>
      <c r="L10" s="93"/>
      <c r="N10" s="143"/>
      <c r="O10" s="143"/>
      <c r="P10" s="144" t="s">
        <v>8</v>
      </c>
      <c r="Q10" s="144" t="s">
        <v>9</v>
      </c>
      <c r="R10" s="144" t="s">
        <v>10</v>
      </c>
      <c r="S10" s="144" t="s">
        <v>11</v>
      </c>
      <c r="U10">
        <f>U9/(44.01*0.0409)</f>
        <v>2695.78284990564</v>
      </c>
    </row>
    <row r="11" spans="2:21" ht="23.25" thickBot="1" x14ac:dyDescent="0.3">
      <c r="B11" s="4" t="s">
        <v>18</v>
      </c>
      <c r="C11" s="13">
        <f>C9</f>
        <v>480</v>
      </c>
      <c r="D11" s="9"/>
      <c r="G11" s="133" t="s">
        <v>25</v>
      </c>
      <c r="H11" s="134"/>
      <c r="I11" s="15">
        <f>'[1]Risk Computations'!E3</f>
        <v>0</v>
      </c>
      <c r="N11" s="143" t="s">
        <v>13</v>
      </c>
      <c r="O11" s="144" t="s">
        <v>8</v>
      </c>
      <c r="P11" s="145">
        <f>(-LN(1-(1/(C6-SUM(D22:D24))))/(D10*G528*1*1))*60</f>
        <v>0.588342003105776</v>
      </c>
      <c r="Q11" s="145">
        <f>(-LN(1-(1/(C6-SUM(D22:D24))))/(D10*G528*1*0.5))*60</f>
        <v>1.176684006211552</v>
      </c>
      <c r="R11" s="145">
        <f>(-LN(1-(1/(C6-SUM(D22:D24))))/(D10*G528*1*0.25))*60</f>
        <v>2.353368012423104</v>
      </c>
      <c r="S11" s="145">
        <f>(-LN(1-(1/(C6-SUM(D22:D24))))/(D10*G528*1*0.05))*60</f>
        <v>11.76684006211552</v>
      </c>
    </row>
    <row r="12" spans="2:21" ht="15.75" thickBot="1" x14ac:dyDescent="0.3">
      <c r="B12" s="4" t="s">
        <v>20</v>
      </c>
      <c r="C12" s="8">
        <f>'[1]Risk Computations'!D3</f>
        <v>1</v>
      </c>
      <c r="D12" s="9"/>
      <c r="G12" s="122" t="s">
        <v>29</v>
      </c>
      <c r="H12" s="123"/>
      <c r="I12" s="20">
        <f>C9+U10</f>
        <v>3175.78284990564</v>
      </c>
      <c r="J12" s="124" t="str">
        <f>IF(I12&lt;=1000,"Well-ventilated","Poorly ventilated")</f>
        <v>Poorly ventilated</v>
      </c>
      <c r="K12" s="125"/>
      <c r="N12" s="143"/>
      <c r="O12" s="146" t="s">
        <v>9</v>
      </c>
      <c r="P12" s="145">
        <f>(-LN(1-(1/(C6-SUM(D22:D24))))/(D10*G528*1*0.5))*60</f>
        <v>1.176684006211552</v>
      </c>
      <c r="Q12" s="145">
        <f>(-LN(1-(1/(C6-SUM(D22:D24))))/(D10*G528*0.5*0.5))*60</f>
        <v>2.353368012423104</v>
      </c>
      <c r="R12" s="145">
        <f>(-LN(1-(1/(C6-SUM(D22:D24))))/(D10*G528*0.5*0.25))*60</f>
        <v>4.706736024846208</v>
      </c>
      <c r="S12" s="145">
        <f>(-LN(1-(1/(C6-SUM(D22:D24))))/(D10*G528*0.5*0.05))*60</f>
        <v>23.53368012423104</v>
      </c>
    </row>
    <row r="13" spans="2:21" x14ac:dyDescent="0.25">
      <c r="B13" s="4" t="s">
        <v>24</v>
      </c>
      <c r="C13" s="14">
        <f>IF(D18=0,C8,(3600/(D2/D18))+C8)</f>
        <v>2.2000000000000002</v>
      </c>
      <c r="D13" s="9"/>
      <c r="G13" s="126" t="s">
        <v>80</v>
      </c>
      <c r="H13" s="127"/>
      <c r="I13" s="21">
        <f>VLOOKUP(C15,$H$4:$L$7,IF($C$15=$I$3,2,IF($C$15=$J$3,3,IF($C$15=$K$3,4,5))),FALSE)</f>
        <v>82.26</v>
      </c>
      <c r="J13" s="128" t="str">
        <f>IF(I14&lt;1,"Low Risk",IF(I14&lt;2,"Moderate Risk","High Risk"))</f>
        <v>High Risk</v>
      </c>
      <c r="K13" s="129"/>
      <c r="N13" s="143"/>
      <c r="O13" s="146" t="s">
        <v>10</v>
      </c>
      <c r="P13" s="145">
        <f>(-LN(1-(1/(C6-SUM(D22:D24))))/(D10*G528*1*0.25))*60</f>
        <v>2.353368012423104</v>
      </c>
      <c r="Q13" s="145">
        <f>(-LN(1-(1/(C6-SUM(D22:D24))))/(D10*G528*0.25*0.5))*60</f>
        <v>4.706736024846208</v>
      </c>
      <c r="R13" s="145">
        <f>(-LN(1-(1/(C6-SUM(D22:D24))))/(D10*G528*0.25*0.25))*60</f>
        <v>9.413472049692416</v>
      </c>
      <c r="S13" s="145">
        <f>(-LN(1-(1/(C6-SUM(D22:D24))))/(D10*G528*0.25*0.05))*60</f>
        <v>47.06736024846208</v>
      </c>
    </row>
    <row r="14" spans="2:21" ht="15.75" thickBot="1" x14ac:dyDescent="0.3">
      <c r="B14" s="16" t="s">
        <v>26</v>
      </c>
      <c r="C14" s="17">
        <f>I10*I11/D2</f>
        <v>0</v>
      </c>
      <c r="D14" s="18"/>
      <c r="G14" s="140" t="s">
        <v>6</v>
      </c>
      <c r="H14" s="147"/>
      <c r="I14" s="148">
        <f>VLOOKUP(C15,$O$4:$S$7,IF($C$15=$I$3,2,IF($C$15=$J$3,3,IF($C$15=$K$3,4,5))),FALSE)</f>
        <v>32.904000000000003</v>
      </c>
      <c r="J14" s="149"/>
      <c r="K14" s="150"/>
      <c r="N14" s="143"/>
      <c r="O14" s="146" t="s">
        <v>11</v>
      </c>
      <c r="P14" s="145">
        <f>(-LN(1-(1/(C6-SUM(D22:D24))))/(D10*G528*1*0.05))*60</f>
        <v>11.76684006211552</v>
      </c>
      <c r="Q14" s="145">
        <f>(-LN(1-(1/(C6-SUM(D22:D24))))/(D10*G528*0.5*0.05))*60</f>
        <v>23.53368012423104</v>
      </c>
      <c r="R14" s="145">
        <f>(-LN(1-(1/(C6-SUM(D22:D24))))/(D10*G528*0.25*0.05))*60</f>
        <v>47.06736024846208</v>
      </c>
      <c r="S14" s="145">
        <f>(-LN(1-(1/(C6-SUM(D22:D24))))/(D10*G528*0.05*0.05))*60</f>
        <v>235.3368012423104</v>
      </c>
    </row>
    <row r="15" spans="2:21" ht="15.75" thickBot="1" x14ac:dyDescent="0.3">
      <c r="B15" s="19" t="s">
        <v>28</v>
      </c>
      <c r="C15" s="120" t="s">
        <v>8</v>
      </c>
      <c r="D15" s="121"/>
      <c r="G15" s="154" t="s">
        <v>81</v>
      </c>
      <c r="H15" s="155"/>
      <c r="I15" s="156"/>
      <c r="J15" s="167">
        <v>15</v>
      </c>
      <c r="K15" s="151" t="s">
        <v>75</v>
      </c>
    </row>
    <row r="16" spans="2:21" ht="15.75" thickBot="1" x14ac:dyDescent="0.3">
      <c r="G16" s="157" t="s">
        <v>79</v>
      </c>
      <c r="H16" s="158"/>
      <c r="I16" s="159"/>
      <c r="J16" s="168">
        <f>((1-EXP(((-LN((100-I14)/100)/1.38)*EXP(-J15*(C13+C14)/60))*C12*-1.38*IF(C15="No Mask / Cloth Mask",1,IF(C15="Surgical Mask",0.5,IF(C15="KN95 Mask",0.25,0.05)))))*(C6-SUM(D22:D24)))/(IF(SUM(D22:D24)=0,1,SUM(D22:D24)))</f>
        <v>8.2259448599171492</v>
      </c>
      <c r="K16" s="152" t="s">
        <v>76</v>
      </c>
    </row>
    <row r="17" spans="1:34" ht="15.75" thickBot="1" x14ac:dyDescent="0.3">
      <c r="B17" s="130" t="s">
        <v>32</v>
      </c>
      <c r="C17" s="131"/>
      <c r="D17" s="132"/>
      <c r="G17" s="160" t="s">
        <v>78</v>
      </c>
      <c r="H17" s="161"/>
      <c r="I17" s="162"/>
      <c r="J17" s="169">
        <f>((I12-480)*EXP(-C13*J15/60))+480</f>
        <v>2035.3314040800269</v>
      </c>
      <c r="K17" s="153" t="s">
        <v>77</v>
      </c>
    </row>
    <row r="18" spans="1:34" x14ac:dyDescent="0.25">
      <c r="B18" s="22" t="s">
        <v>33</v>
      </c>
      <c r="C18" s="8">
        <v>3</v>
      </c>
      <c r="D18" s="9">
        <f>D20*C18</f>
        <v>0</v>
      </c>
      <c r="G18" s="105" t="s">
        <v>34</v>
      </c>
      <c r="H18" s="105"/>
      <c r="I18" s="95" t="s">
        <v>35</v>
      </c>
      <c r="J18" s="95"/>
      <c r="K18" s="95" t="s">
        <v>36</v>
      </c>
      <c r="L18" s="95"/>
      <c r="M18" s="107" t="str">
        <f>"Economic Losses due to "&amp;C26&amp;"-day isolation"</f>
        <v>Economic Losses due to 5-day isolation</v>
      </c>
      <c r="N18" s="107"/>
      <c r="O18" s="117" t="s">
        <v>37</v>
      </c>
      <c r="P18" s="118" t="s">
        <v>38</v>
      </c>
    </row>
    <row r="19" spans="1:34" x14ac:dyDescent="0.25">
      <c r="B19" s="22" t="s">
        <v>39</v>
      </c>
      <c r="C19" s="8">
        <v>18</v>
      </c>
      <c r="D19" s="9"/>
      <c r="G19" s="105"/>
      <c r="H19" s="105"/>
      <c r="I19" s="95"/>
      <c r="J19" s="95"/>
      <c r="K19" s="95"/>
      <c r="L19" s="95"/>
      <c r="M19" s="107"/>
      <c r="N19" s="107"/>
      <c r="O19" s="117"/>
      <c r="P19" s="119"/>
    </row>
    <row r="20" spans="1:34" ht="15.75" thickBot="1" x14ac:dyDescent="0.3">
      <c r="B20" s="23" t="s">
        <v>40</v>
      </c>
      <c r="C20" s="24">
        <v>0</v>
      </c>
      <c r="D20" s="18">
        <f>C20*C19*0.0254*0.25*C19*0.0254*PI()</f>
        <v>0</v>
      </c>
      <c r="G20" s="25" t="s">
        <v>41</v>
      </c>
      <c r="H20" s="25">
        <f>IF(I14&lt;0.8,0,(((C6-SUM(D22:D24))*I13/100)+SUM(D22:D24))-SUM(H21:H23))</f>
        <v>31.730075520000003</v>
      </c>
      <c r="I20" s="26">
        <v>0</v>
      </c>
      <c r="J20" s="26">
        <f>H20*I20</f>
        <v>0</v>
      </c>
      <c r="K20" s="110">
        <f>IF(I14&gt;2,C6,0)</f>
        <v>41</v>
      </c>
      <c r="L20" s="111">
        <f>IF(I14&gt;2,K20*2500,0)</f>
        <v>102500</v>
      </c>
      <c r="M20" s="110">
        <f>K20</f>
        <v>41</v>
      </c>
      <c r="N20" s="111">
        <f>M20*107.5*C26</f>
        <v>22037.5</v>
      </c>
      <c r="O20" s="112">
        <f>N20+L20+SUM(J20:J23)</f>
        <v>263543.90000000002</v>
      </c>
      <c r="P20" s="114">
        <f>(50000*C6*1400/25000)+(125000*C6*108/25000)+(200000*C6*95/25000)+(C6*2500)+(C6*107.5*C26)-O20</f>
        <v>29093.599999999977</v>
      </c>
    </row>
    <row r="21" spans="1:34" ht="15.75" thickBot="1" x14ac:dyDescent="0.3">
      <c r="G21" s="25" t="s">
        <v>42</v>
      </c>
      <c r="H21" s="25">
        <f>IF(I14&lt;0.8,0,(((C6-SUM(D22:D24))*I13/100)+SUM(D22:D24))*1400/25000)</f>
        <v>1.8986240000000003</v>
      </c>
      <c r="I21" s="26">
        <v>50000</v>
      </c>
      <c r="J21" s="26">
        <f t="shared" ref="J21:J23" si="1">H21*I21</f>
        <v>94931.200000000012</v>
      </c>
      <c r="K21" s="110"/>
      <c r="L21" s="111"/>
      <c r="M21" s="110"/>
      <c r="N21" s="111"/>
      <c r="O21" s="113"/>
      <c r="P21" s="115"/>
    </row>
    <row r="22" spans="1:34" x14ac:dyDescent="0.25">
      <c r="B22" s="102" t="s">
        <v>5</v>
      </c>
      <c r="C22" s="27" t="s">
        <v>43</v>
      </c>
      <c r="D22" s="28">
        <f>'[1]Risk Computations'!G3</f>
        <v>0</v>
      </c>
      <c r="G22" s="25" t="s">
        <v>44</v>
      </c>
      <c r="H22" s="25">
        <f>IF(I14&lt;0.8,0,(((C6-SUM(D22:D24))*I13/100)+SUM(D22:D24))*108/25000)</f>
        <v>0.14646528000000003</v>
      </c>
      <c r="I22" s="29">
        <v>125000</v>
      </c>
      <c r="J22" s="26">
        <f t="shared" si="1"/>
        <v>18308.160000000003</v>
      </c>
      <c r="K22" s="110"/>
      <c r="L22" s="111"/>
      <c r="M22" s="110"/>
      <c r="N22" s="111"/>
      <c r="O22" s="113"/>
      <c r="P22" s="115"/>
    </row>
    <row r="23" spans="1:34" ht="15.75" thickBot="1" x14ac:dyDescent="0.3">
      <c r="B23" s="103"/>
      <c r="C23" s="30" t="s">
        <v>45</v>
      </c>
      <c r="D23" s="31">
        <v>0</v>
      </c>
      <c r="G23" s="25" t="s">
        <v>46</v>
      </c>
      <c r="H23" s="25">
        <f>IF(I14&lt;0.8,0,(((C6-SUM(D22:D24))*I13/100)+SUM(D22:D24))*95/25000)</f>
        <v>0.12883520000000001</v>
      </c>
      <c r="I23" s="26">
        <v>200000</v>
      </c>
      <c r="J23" s="26">
        <f t="shared" si="1"/>
        <v>25767.040000000001</v>
      </c>
      <c r="K23" s="110"/>
      <c r="L23" s="111"/>
      <c r="M23" s="110"/>
      <c r="N23" s="111"/>
      <c r="O23" s="113"/>
      <c r="P23" s="116"/>
    </row>
    <row r="24" spans="1:34" ht="15.75" thickBot="1" x14ac:dyDescent="0.3">
      <c r="B24" s="104"/>
      <c r="C24" s="32" t="s">
        <v>47</v>
      </c>
      <c r="D24" s="33">
        <v>1</v>
      </c>
    </row>
    <row r="25" spans="1:34" s="7" customFormat="1" ht="15.75" customHeight="1" thickBot="1" x14ac:dyDescent="0.3">
      <c r="G25" s="105" t="s">
        <v>34</v>
      </c>
      <c r="H25" s="105"/>
      <c r="I25" s="106" t="s">
        <v>48</v>
      </c>
      <c r="J25" s="96">
        <f>5*C6*IF(C15="No Mask / Cloth Mask",0,IF(C15="Surgical Mask",3,IF(C15="KN95 Mask",15,110)))</f>
        <v>0</v>
      </c>
      <c r="K25" s="107" t="s">
        <v>49</v>
      </c>
      <c r="L25" s="96">
        <f>C20*1800</f>
        <v>0</v>
      </c>
      <c r="M25" s="95" t="s">
        <v>50</v>
      </c>
      <c r="N25" s="96">
        <f>I11*2600</f>
        <v>0</v>
      </c>
      <c r="O25" s="97" t="s">
        <v>51</v>
      </c>
      <c r="P25" s="96">
        <f>N25+L25+J25</f>
        <v>0</v>
      </c>
      <c r="Q25" s="98" t="s">
        <v>52</v>
      </c>
      <c r="R25" s="100" t="str">
        <f>IF(P25=0,"Covid-19 won",(P20-P25-O20)/(SUM(P25:P27)))</f>
        <v>Covid-19 won</v>
      </c>
    </row>
    <row r="26" spans="1:34" ht="15.75" customHeight="1" thickBot="1" x14ac:dyDescent="0.3">
      <c r="B26" s="34" t="s">
        <v>53</v>
      </c>
      <c r="C26" s="108">
        <v>5</v>
      </c>
      <c r="D26" s="109"/>
      <c r="G26" s="105"/>
      <c r="H26" s="105"/>
      <c r="I26" s="106"/>
      <c r="J26" s="96"/>
      <c r="K26" s="107"/>
      <c r="L26" s="96"/>
      <c r="M26" s="95"/>
      <c r="N26" s="96"/>
      <c r="O26" s="97"/>
      <c r="P26" s="96"/>
      <c r="Q26" s="99"/>
      <c r="R26" s="101"/>
    </row>
    <row r="27" spans="1:34" x14ac:dyDescent="0.25">
      <c r="H27" s="93" t="s">
        <v>54</v>
      </c>
      <c r="I27" s="93"/>
      <c r="J27" s="35" t="str">
        <f>(60*12*10*0.001*(C20+I11))&amp;" kWh"</f>
        <v>0 kWh</v>
      </c>
      <c r="K27" s="35" t="s">
        <v>55</v>
      </c>
      <c r="L27" s="36">
        <f>60*12*10*C20*5/1000</f>
        <v>0</v>
      </c>
      <c r="M27" s="35" t="s">
        <v>55</v>
      </c>
      <c r="N27" s="36">
        <f>60*12*10*I11*5/1000</f>
        <v>0</v>
      </c>
      <c r="O27" s="35" t="s">
        <v>55</v>
      </c>
      <c r="P27" s="36">
        <f>N27+L27</f>
        <v>0</v>
      </c>
    </row>
    <row r="28" spans="1:34" x14ac:dyDescent="0.25">
      <c r="B28" s="37"/>
    </row>
    <row r="29" spans="1:34" x14ac:dyDescent="0.25">
      <c r="A29" s="163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5"/>
      <c r="N29" s="164"/>
      <c r="O29" s="164"/>
      <c r="P29" s="164"/>
      <c r="Q29" s="164"/>
      <c r="R29" s="164"/>
      <c r="S29" s="164"/>
      <c r="T29" s="166"/>
      <c r="U29" s="166"/>
      <c r="V29" s="166"/>
      <c r="W29" s="164"/>
      <c r="X29" s="164"/>
      <c r="Y29" s="164"/>
      <c r="Z29" s="163"/>
      <c r="AA29" s="163"/>
      <c r="AB29" s="163"/>
      <c r="AC29" s="163"/>
      <c r="AD29" s="163"/>
      <c r="AE29" s="163"/>
      <c r="AF29" s="163"/>
      <c r="AG29" s="163"/>
      <c r="AH29" s="163"/>
    </row>
    <row r="30" spans="1:34" x14ac:dyDescent="0.25">
      <c r="A30" s="163"/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5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3"/>
      <c r="AA30" s="163"/>
      <c r="AB30" s="163"/>
      <c r="AC30" s="163"/>
      <c r="AD30" s="163"/>
      <c r="AE30" s="163"/>
      <c r="AF30" s="163"/>
      <c r="AG30" s="163"/>
      <c r="AH30" s="163"/>
    </row>
    <row r="31" spans="1:34" x14ac:dyDescent="0.25">
      <c r="A31" s="163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5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3"/>
      <c r="AA31" s="163"/>
      <c r="AB31" s="163"/>
      <c r="AC31" s="163"/>
      <c r="AD31" s="163"/>
      <c r="AE31" s="163"/>
      <c r="AF31" s="163"/>
      <c r="AG31" s="163"/>
      <c r="AH31" s="163"/>
    </row>
    <row r="32" spans="1:34" x14ac:dyDescent="0.25">
      <c r="A32" s="163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5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3"/>
      <c r="AA32" s="163"/>
      <c r="AB32" s="163"/>
      <c r="AC32" s="163"/>
      <c r="AD32" s="163"/>
      <c r="AE32" s="163"/>
      <c r="AF32" s="163"/>
      <c r="AG32" s="163"/>
      <c r="AH32" s="163"/>
    </row>
    <row r="33" spans="1:61" x14ac:dyDescent="0.25">
      <c r="A33" s="163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5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3"/>
      <c r="AA33" s="163"/>
      <c r="AB33" s="163"/>
      <c r="AC33" s="163"/>
      <c r="AD33" s="163"/>
      <c r="AE33" s="163"/>
      <c r="AF33" s="163"/>
      <c r="AG33" s="163"/>
      <c r="AH33" s="163"/>
    </row>
    <row r="34" spans="1:61" x14ac:dyDescent="0.25">
      <c r="A34" s="163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5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3"/>
      <c r="AA34" s="163"/>
      <c r="AB34" s="163"/>
      <c r="AC34" s="163"/>
      <c r="AD34" s="163"/>
      <c r="AE34" s="163"/>
      <c r="AF34" s="163"/>
      <c r="AG34" s="163"/>
      <c r="AH34" s="163"/>
    </row>
    <row r="43" spans="1:61" s="38" customFormat="1" x14ac:dyDescent="0.25"/>
    <row r="44" spans="1:61" s="38" customFormat="1" x14ac:dyDescent="0.25"/>
    <row r="45" spans="1:61" s="39" customFormat="1" x14ac:dyDescent="0.25">
      <c r="AD45" s="82" t="s">
        <v>56</v>
      </c>
      <c r="AE45" s="82"/>
      <c r="AF45" s="82"/>
      <c r="AG45" s="82"/>
      <c r="AH45" s="82"/>
      <c r="AI45" s="82"/>
      <c r="AJ45" s="82"/>
      <c r="AK45" s="82"/>
      <c r="AL45" s="82" t="s">
        <v>9</v>
      </c>
      <c r="AM45" s="82"/>
      <c r="AN45" s="82"/>
      <c r="AO45" s="82"/>
      <c r="AP45" s="82"/>
      <c r="AQ45" s="82"/>
      <c r="AR45" s="82"/>
      <c r="AS45" s="82"/>
      <c r="AT45" s="82" t="s">
        <v>10</v>
      </c>
      <c r="AU45" s="82"/>
      <c r="AV45" s="82"/>
      <c r="AW45" s="82"/>
      <c r="AX45" s="82"/>
      <c r="AY45" s="82"/>
      <c r="AZ45" s="82"/>
      <c r="BA45" s="82"/>
      <c r="BB45" s="82" t="s">
        <v>11</v>
      </c>
      <c r="BC45" s="82"/>
      <c r="BD45" s="82"/>
      <c r="BE45" s="82"/>
      <c r="BF45" s="82"/>
      <c r="BG45" s="82"/>
      <c r="BH45" s="82"/>
      <c r="BI45" s="82"/>
    </row>
    <row r="46" spans="1:61" s="39" customFormat="1" ht="15.75" thickBot="1" x14ac:dyDescent="0.3">
      <c r="Q46" s="94" t="s">
        <v>9</v>
      </c>
      <c r="R46" s="94"/>
      <c r="S46" s="94"/>
      <c r="T46" s="94"/>
      <c r="U46" s="94" t="s">
        <v>10</v>
      </c>
      <c r="V46" s="94"/>
      <c r="W46" s="94"/>
      <c r="X46" s="94"/>
      <c r="Y46" s="94" t="s">
        <v>11</v>
      </c>
      <c r="Z46" s="94"/>
      <c r="AA46" s="94"/>
      <c r="AB46" s="94"/>
      <c r="AD46" s="82" t="s">
        <v>56</v>
      </c>
      <c r="AE46" s="82"/>
      <c r="AF46" s="82" t="s">
        <v>9</v>
      </c>
      <c r="AG46" s="82"/>
      <c r="AH46" s="82" t="s">
        <v>10</v>
      </c>
      <c r="AI46" s="82"/>
      <c r="AJ46" s="82" t="s">
        <v>11</v>
      </c>
      <c r="AK46" s="82"/>
      <c r="AL46" s="82" t="s">
        <v>56</v>
      </c>
      <c r="AM46" s="82"/>
      <c r="AN46" s="82" t="s">
        <v>9</v>
      </c>
      <c r="AO46" s="82"/>
      <c r="AP46" s="82" t="s">
        <v>10</v>
      </c>
      <c r="AQ46" s="82"/>
      <c r="AR46" s="82" t="s">
        <v>11</v>
      </c>
      <c r="AS46" s="82"/>
      <c r="AT46" s="82" t="s">
        <v>56</v>
      </c>
      <c r="AU46" s="82"/>
      <c r="AV46" s="82" t="s">
        <v>9</v>
      </c>
      <c r="AW46" s="82"/>
      <c r="AX46" s="82" t="s">
        <v>10</v>
      </c>
      <c r="AY46" s="82"/>
      <c r="AZ46" s="82" t="s">
        <v>11</v>
      </c>
      <c r="BA46" s="82"/>
      <c r="BB46" s="82" t="s">
        <v>56</v>
      </c>
      <c r="BC46" s="82"/>
      <c r="BD46" s="82" t="s">
        <v>9</v>
      </c>
      <c r="BE46" s="82"/>
      <c r="BF46" s="82" t="s">
        <v>10</v>
      </c>
      <c r="BG46" s="82"/>
      <c r="BH46" s="82" t="s">
        <v>11</v>
      </c>
      <c r="BI46" s="82"/>
    </row>
    <row r="47" spans="1:61" s="44" customFormat="1" ht="27.75" customHeight="1" x14ac:dyDescent="0.25">
      <c r="A47" s="41" t="s">
        <v>57</v>
      </c>
      <c r="B47" s="42" t="s">
        <v>58</v>
      </c>
      <c r="C47" s="83" t="s">
        <v>59</v>
      </c>
      <c r="D47" s="84"/>
      <c r="E47" s="85"/>
      <c r="F47" s="86" t="s">
        <v>60</v>
      </c>
      <c r="G47" s="88" t="s">
        <v>61</v>
      </c>
      <c r="H47" s="89" t="s">
        <v>62</v>
      </c>
      <c r="I47" s="70" t="s">
        <v>63</v>
      </c>
      <c r="J47" s="70" t="s">
        <v>64</v>
      </c>
      <c r="K47" s="70" t="s">
        <v>65</v>
      </c>
      <c r="L47" s="90" t="s">
        <v>24</v>
      </c>
      <c r="M47" s="91"/>
      <c r="N47" s="92"/>
      <c r="O47" s="78" t="s">
        <v>66</v>
      </c>
      <c r="P47" s="80" t="s">
        <v>67</v>
      </c>
      <c r="Q47" s="74" t="s">
        <v>61</v>
      </c>
      <c r="R47" s="76" t="s">
        <v>62</v>
      </c>
      <c r="S47" s="70" t="s">
        <v>64</v>
      </c>
      <c r="T47" s="70" t="s">
        <v>65</v>
      </c>
      <c r="U47" s="74" t="s">
        <v>61</v>
      </c>
      <c r="V47" s="76" t="s">
        <v>62</v>
      </c>
      <c r="W47" s="70" t="s">
        <v>64</v>
      </c>
      <c r="X47" s="70" t="s">
        <v>65</v>
      </c>
      <c r="Y47" s="74" t="s">
        <v>61</v>
      </c>
      <c r="Z47" s="76" t="s">
        <v>62</v>
      </c>
      <c r="AA47" s="70" t="s">
        <v>64</v>
      </c>
      <c r="AB47" s="70" t="s">
        <v>65</v>
      </c>
      <c r="AC47" s="72" t="s">
        <v>68</v>
      </c>
      <c r="AD47" s="69" t="s">
        <v>69</v>
      </c>
      <c r="AE47" s="43" t="s">
        <v>70</v>
      </c>
      <c r="AF47" s="69" t="s">
        <v>69</v>
      </c>
      <c r="AG47" s="43" t="s">
        <v>70</v>
      </c>
      <c r="AH47" s="69" t="s">
        <v>69</v>
      </c>
      <c r="AI47" s="43" t="s">
        <v>70</v>
      </c>
      <c r="AJ47" s="69" t="s">
        <v>69</v>
      </c>
      <c r="AK47" s="43" t="s">
        <v>70</v>
      </c>
      <c r="AL47" s="69" t="s">
        <v>69</v>
      </c>
      <c r="AM47" s="43" t="s">
        <v>70</v>
      </c>
      <c r="AN47" s="69" t="s">
        <v>69</v>
      </c>
      <c r="AO47" s="43" t="s">
        <v>70</v>
      </c>
      <c r="AP47" s="69" t="s">
        <v>69</v>
      </c>
      <c r="AQ47" s="43" t="s">
        <v>70</v>
      </c>
      <c r="AR47" s="69" t="s">
        <v>69</v>
      </c>
      <c r="AS47" s="43" t="s">
        <v>70</v>
      </c>
      <c r="AT47" s="69" t="s">
        <v>69</v>
      </c>
      <c r="AU47" s="43" t="s">
        <v>70</v>
      </c>
      <c r="AV47" s="69" t="s">
        <v>69</v>
      </c>
      <c r="AW47" s="43" t="s">
        <v>70</v>
      </c>
      <c r="AX47" s="69" t="s">
        <v>69</v>
      </c>
      <c r="AY47" s="43" t="s">
        <v>70</v>
      </c>
      <c r="AZ47" s="69" t="s">
        <v>69</v>
      </c>
      <c r="BA47" s="43" t="s">
        <v>70</v>
      </c>
      <c r="BB47" s="69" t="s">
        <v>69</v>
      </c>
      <c r="BC47" s="43" t="s">
        <v>70</v>
      </c>
      <c r="BD47" s="69" t="s">
        <v>69</v>
      </c>
      <c r="BE47" s="43" t="s">
        <v>70</v>
      </c>
      <c r="BF47" s="69" t="s">
        <v>69</v>
      </c>
      <c r="BG47" s="43" t="s">
        <v>70</v>
      </c>
      <c r="BH47" s="69" t="s">
        <v>69</v>
      </c>
      <c r="BI47" s="43" t="s">
        <v>70</v>
      </c>
    </row>
    <row r="48" spans="1:61" s="39" customFormat="1" ht="15.75" thickBot="1" x14ac:dyDescent="0.3">
      <c r="A48" s="45"/>
      <c r="B48" s="46"/>
      <c r="C48" s="47" t="s">
        <v>43</v>
      </c>
      <c r="D48" s="48" t="s">
        <v>45</v>
      </c>
      <c r="E48" s="49" t="s">
        <v>47</v>
      </c>
      <c r="F48" s="87"/>
      <c r="G48" s="75"/>
      <c r="H48" s="77"/>
      <c r="I48" s="71"/>
      <c r="J48" s="71"/>
      <c r="K48" s="71"/>
      <c r="L48" s="47" t="s">
        <v>71</v>
      </c>
      <c r="M48" s="48" t="s">
        <v>72</v>
      </c>
      <c r="N48" s="49" t="s">
        <v>73</v>
      </c>
      <c r="O48" s="79"/>
      <c r="P48" s="81"/>
      <c r="Q48" s="75"/>
      <c r="R48" s="77"/>
      <c r="S48" s="71"/>
      <c r="T48" s="71"/>
      <c r="U48" s="75"/>
      <c r="V48" s="77"/>
      <c r="W48" s="71"/>
      <c r="X48" s="71"/>
      <c r="Y48" s="75"/>
      <c r="Z48" s="77"/>
      <c r="AA48" s="71"/>
      <c r="AB48" s="71"/>
      <c r="AC48" s="73"/>
      <c r="AD48" s="69"/>
      <c r="AF48" s="69"/>
      <c r="AH48" s="69"/>
      <c r="AJ48" s="69"/>
      <c r="AL48" s="69"/>
      <c r="AN48" s="69"/>
      <c r="AP48" s="69"/>
      <c r="AR48" s="69"/>
      <c r="AT48" s="69"/>
      <c r="AV48" s="69"/>
      <c r="AX48" s="69"/>
      <c r="AZ48" s="69"/>
      <c r="BB48" s="69"/>
      <c r="BD48" s="69"/>
      <c r="BF48" s="69"/>
      <c r="BH48" s="69"/>
    </row>
    <row r="49" spans="1:61" s="39" customFormat="1" x14ac:dyDescent="0.25">
      <c r="A49" s="40">
        <f t="array" ref="A49:A528">C12*3600/480</f>
        <v>7.5</v>
      </c>
      <c r="B49" s="50">
        <f>$C$6</f>
        <v>41</v>
      </c>
      <c r="C49" s="51">
        <f t="shared" ref="C49:C112" si="2">$D$22</f>
        <v>0</v>
      </c>
      <c r="D49" s="52">
        <f t="shared" ref="D49:D112" si="3">$D$23</f>
        <v>0</v>
      </c>
      <c r="E49" s="53">
        <f t="shared" ref="E49:E112" si="4">$D$24</f>
        <v>1</v>
      </c>
      <c r="F49" s="54">
        <f t="shared" ref="F49:F109" si="5">B49-SUM(C49:E49)</f>
        <v>40</v>
      </c>
      <c r="G49" s="55">
        <v>0</v>
      </c>
      <c r="H49" s="56">
        <f>(($C49*1*1)+($D49*100*1)+($E49*1000*1))/$D$2</f>
        <v>4.6296296296296298</v>
      </c>
      <c r="I49" s="52">
        <f>$D$10</f>
        <v>1.38</v>
      </c>
      <c r="J49" s="56">
        <f>G49*SUM($L49:$N49)</f>
        <v>0</v>
      </c>
      <c r="K49" s="56">
        <f>G49*$I49*$B49*$A49/(3600*$D$2)</f>
        <v>0</v>
      </c>
      <c r="L49" s="51">
        <f>$C$13</f>
        <v>2.2000000000000002</v>
      </c>
      <c r="M49" s="52">
        <f t="shared" ref="M49:M112" si="6">$C$14</f>
        <v>0</v>
      </c>
      <c r="N49" s="53">
        <v>0</v>
      </c>
      <c r="O49" s="57">
        <f>C11</f>
        <v>480</v>
      </c>
      <c r="P49" s="58">
        <f>$C$9</f>
        <v>480</v>
      </c>
      <c r="Q49" s="55">
        <v>0</v>
      </c>
      <c r="R49" s="56">
        <f>(($C49*1*0.5)+($D49*100*0.5)+($E49*1000*0.5))/$D$2</f>
        <v>2.3148148148148149</v>
      </c>
      <c r="S49" s="56">
        <f t="shared" ref="S49:S112" si="7">Q49*SUM($L49:$N49)</f>
        <v>0</v>
      </c>
      <c r="T49" s="56">
        <f t="shared" ref="T49:T112" si="8">Q49*$I49*$B49*$A49/(3600*$D$2)</f>
        <v>0</v>
      </c>
      <c r="U49" s="55">
        <v>0</v>
      </c>
      <c r="V49" s="56">
        <f>(($C49*1*0.25)+($D49*100*0.25)+($E49*1000*0.25))/$D$2</f>
        <v>1.1574074074074074</v>
      </c>
      <c r="W49" s="56">
        <f t="shared" ref="W49:W112" si="9">U49*SUM($L49:$N49)</f>
        <v>0</v>
      </c>
      <c r="X49" s="56">
        <f t="shared" ref="X49:X112" si="10">U49*$I49*$B49*$A49/(3600*$D$2)</f>
        <v>0</v>
      </c>
      <c r="Y49" s="55">
        <v>0</v>
      </c>
      <c r="Z49" s="56">
        <f>(($C49*1*0.05)+($D49*100*0.05)+($E49*1000*0.05))/$D$2</f>
        <v>0.23148148148148148</v>
      </c>
      <c r="AA49" s="56">
        <f t="shared" ref="AA49:AA112" si="11">Y49*SUM($L49:$N49)</f>
        <v>0</v>
      </c>
      <c r="AB49" s="56">
        <f t="shared" ref="AB49:AB112" si="12">Y49*$I49*$B49*$A49/(3600*$D$2)</f>
        <v>0</v>
      </c>
      <c r="AC49" s="59">
        <f>C7</f>
        <v>0.33333333333333331</v>
      </c>
      <c r="AD49" s="39">
        <v>0</v>
      </c>
      <c r="AE49" s="39">
        <f>ROUND((1-EXP(-AD49))*100,2)</f>
        <v>0</v>
      </c>
      <c r="AF49" s="39">
        <v>0</v>
      </c>
      <c r="AG49" s="39">
        <f>ROUND((1-EXP(-AF49))*100,2)</f>
        <v>0</v>
      </c>
      <c r="AH49" s="39">
        <v>0</v>
      </c>
      <c r="AI49" s="39">
        <f>ROUND((1-EXP(-AH49))*100,2)</f>
        <v>0</v>
      </c>
      <c r="AJ49" s="39">
        <v>0</v>
      </c>
      <c r="AK49" s="39">
        <f>ROUND((1-EXP(-AJ49))*100,2)</f>
        <v>0</v>
      </c>
      <c r="AL49" s="39">
        <v>0</v>
      </c>
      <c r="AM49" s="39">
        <f>ROUND((1-EXP(-AL49))*100,2)</f>
        <v>0</v>
      </c>
      <c r="AN49" s="39">
        <v>0</v>
      </c>
      <c r="AO49" s="39">
        <f>ROUND((1-EXP(-AN49))*100,2)</f>
        <v>0</v>
      </c>
      <c r="AP49" s="39">
        <v>0</v>
      </c>
      <c r="AQ49" s="39">
        <f>ROUND((1-EXP(-AP49))*100,2)</f>
        <v>0</v>
      </c>
      <c r="AR49" s="39">
        <v>0</v>
      </c>
      <c r="AS49" s="39">
        <f>ROUND((1-EXP(-AR49))*100,2)</f>
        <v>0</v>
      </c>
      <c r="AT49" s="39">
        <v>0</v>
      </c>
      <c r="AU49" s="39">
        <f>ROUND((1-EXP(-AT49))*100,2)</f>
        <v>0</v>
      </c>
      <c r="AV49" s="39">
        <v>0</v>
      </c>
      <c r="AW49" s="39">
        <f>ROUND((1-EXP(-AV49))*100,2)</f>
        <v>0</v>
      </c>
      <c r="AX49" s="39">
        <v>0</v>
      </c>
      <c r="AY49" s="39">
        <f>ROUND((1-EXP(-AX49))*100,2)</f>
        <v>0</v>
      </c>
      <c r="AZ49" s="39">
        <v>0</v>
      </c>
      <c r="BA49" s="39">
        <f>ROUND((1-EXP(-AZ49))*100,2)</f>
        <v>0</v>
      </c>
      <c r="BB49" s="39">
        <v>0</v>
      </c>
      <c r="BC49" s="39">
        <f>ROUND((1-EXP(-BB49))*100,2)</f>
        <v>0</v>
      </c>
      <c r="BD49" s="39">
        <v>0</v>
      </c>
      <c r="BE49" s="39">
        <f>ROUND((1-EXP(-BD49))*100,2)</f>
        <v>0</v>
      </c>
      <c r="BF49" s="39">
        <v>0</v>
      </c>
      <c r="BG49" s="39">
        <f>ROUND((1-EXP(-BF49))*100,2)</f>
        <v>0</v>
      </c>
      <c r="BH49" s="39">
        <v>0</v>
      </c>
      <c r="BI49" s="39">
        <f>ROUND((1-EXP(-BH49))*100,2)</f>
        <v>0</v>
      </c>
    </row>
    <row r="50" spans="1:61" s="39" customFormat="1" x14ac:dyDescent="0.25">
      <c r="A50" s="40">
        <v>7.5</v>
      </c>
      <c r="B50" s="50">
        <f t="shared" ref="B50:B113" si="13">$C$6</f>
        <v>41</v>
      </c>
      <c r="C50" s="51">
        <f t="shared" si="2"/>
        <v>0</v>
      </c>
      <c r="D50" s="52">
        <f t="shared" si="3"/>
        <v>0</v>
      </c>
      <c r="E50" s="53">
        <f t="shared" si="4"/>
        <v>1</v>
      </c>
      <c r="F50" s="60">
        <f t="shared" si="5"/>
        <v>40</v>
      </c>
      <c r="G50" s="61">
        <f>IF(G49+((H49-J49-K49)*$A49/3600)&lt;0,0,G49+((H49-J49-K49)*$A49/3600))</f>
        <v>9.6450617283950612E-3</v>
      </c>
      <c r="H50" s="56">
        <f t="shared" ref="H50:H113" si="14">(($C50*1*1)+($D50*100*1)+($E50*1000*1))/$D$2</f>
        <v>4.6296296296296298</v>
      </c>
      <c r="I50" s="52">
        <f t="shared" ref="I50:I113" si="15">$D$10</f>
        <v>1.38</v>
      </c>
      <c r="J50" s="56">
        <f t="shared" ref="J50:J113" si="16">G50*SUM($L50:$N50)</f>
        <v>2.1219135802469136E-2</v>
      </c>
      <c r="K50" s="56">
        <f>G50*$I50*$B50*$A50/(3600*$D$2)</f>
        <v>5.2634798668267034E-6</v>
      </c>
      <c r="L50" s="51">
        <f t="shared" ref="L50:L113" si="17">$C$13</f>
        <v>2.2000000000000002</v>
      </c>
      <c r="M50" s="52">
        <f t="shared" si="6"/>
        <v>0</v>
      </c>
      <c r="N50" s="62">
        <v>0</v>
      </c>
      <c r="O50" s="63">
        <f t="shared" ref="O50:O113" si="18">((((P49*0.0408*44.01*L49)-(O49*0.0408*44.01*L49)+(B49*I49*38000*44.01*0.0408/$D$2))*(A49/3600))+(O49*44.01*0.0408))/(44.01*0.0408)</f>
        <v>500.73726851851848</v>
      </c>
      <c r="P50" s="58">
        <f t="shared" ref="P50:P113" si="19">$C$9</f>
        <v>480</v>
      </c>
      <c r="Q50" s="61">
        <f t="shared" ref="Q50:Q113" si="20">IF(Q49+((R49-S49-T49)*$A49/3600)&lt;0,0,Q49+((R49-S49-T49)*$A49/3600))</f>
        <v>4.8225308641975306E-3</v>
      </c>
      <c r="R50" s="56">
        <f t="shared" ref="R50:R113" si="21">(($C50*1*0.5)+($D50*100*0.5)+($E50*1000*0.5))/$D$2</f>
        <v>2.3148148148148149</v>
      </c>
      <c r="S50" s="56">
        <f t="shared" si="7"/>
        <v>1.0609567901234568E-2</v>
      </c>
      <c r="T50" s="56">
        <f t="shared" si="8"/>
        <v>2.6317399334133517E-6</v>
      </c>
      <c r="U50" s="61">
        <f t="shared" ref="U50:U113" si="22">IF(U49+((V49-W49-X49)*$A49/3600)&lt;0,0,U49+((V49-W49-X49)*$A49/3600))</f>
        <v>2.4112654320987653E-3</v>
      </c>
      <c r="V50" s="56">
        <f t="shared" ref="V50:V113" si="23">(($C50*1*0.25)+($D50*100*0.25)+($E50*1000*0.25))/$D$2</f>
        <v>1.1574074074074074</v>
      </c>
      <c r="W50" s="56">
        <f t="shared" si="9"/>
        <v>5.3047839506172841E-3</v>
      </c>
      <c r="X50" s="56">
        <f t="shared" si="10"/>
        <v>1.3158699667066759E-6</v>
      </c>
      <c r="Y50" s="61">
        <f t="shared" ref="Y50:Y113" si="24">IF(Y49+((Z49-AA49-AB49)*$A49/3600)&lt;0,0,Y49+((Z49-AA49-AB49)*$A49/3600))</f>
        <v>4.8225308641975311E-4</v>
      </c>
      <c r="Z50" s="56">
        <f t="shared" ref="Z50:Z113" si="25">(($C50*1*0.05)+($D50*100*0.05)+($E50*1000*0.05))/$D$2</f>
        <v>0.23148148148148148</v>
      </c>
      <c r="AA50" s="56">
        <f t="shared" si="11"/>
        <v>1.0609567901234569E-3</v>
      </c>
      <c r="AB50" s="56">
        <f t="shared" si="12"/>
        <v>2.6317399334133514E-7</v>
      </c>
      <c r="AC50" s="64">
        <f t="shared" ref="AC50:AC113" si="26">AC49+(A49*0.0000115740740740741)</f>
        <v>0.33342013888888888</v>
      </c>
      <c r="AD50" s="39">
        <f>AD49+($I50*$G50*$A50*1/3600)</f>
        <v>2.77295524691358E-5</v>
      </c>
      <c r="AE50" s="39">
        <f>ROUND((1-EXP(-AD50))*100,2)</f>
        <v>0</v>
      </c>
      <c r="AF50" s="39">
        <f>AF49+($I50*$G50*$A50*0.5/3600)</f>
        <v>1.38647762345679E-5</v>
      </c>
      <c r="AG50" s="39">
        <f>ROUND((1-EXP(-AF50))*100,2)</f>
        <v>0</v>
      </c>
      <c r="AH50" s="39">
        <f>AH49+($I50*$G50*$A50*0.25/3600)</f>
        <v>6.9323881172839499E-6</v>
      </c>
      <c r="AI50" s="39">
        <f>ROUND((1-EXP(-AH50))*100,2)</f>
        <v>0</v>
      </c>
      <c r="AJ50" s="39">
        <f>AJ49+($I50*$G50*$A50*0.05/3600)</f>
        <v>1.3864776234567901E-6</v>
      </c>
      <c r="AK50" s="39">
        <f>ROUND((1-EXP(-AJ50))*100,2)</f>
        <v>0</v>
      </c>
      <c r="AL50" s="39">
        <f>AL49+($I50*$Q50*$A50*1/3600)</f>
        <v>1.38647762345679E-5</v>
      </c>
      <c r="AM50" s="39">
        <f>ROUND((1-EXP(-AL50))*100,2)</f>
        <v>0</v>
      </c>
      <c r="AN50" s="39">
        <f>AN49+($I50*$Q50*$A50*0.5/3600)</f>
        <v>6.9323881172839499E-6</v>
      </c>
      <c r="AO50" s="39">
        <f>ROUND((1-EXP(-AN50))*100,2)</f>
        <v>0</v>
      </c>
      <c r="AP50" s="39">
        <f>AP49+($I50*$Q50*$A50*0.25/3600)</f>
        <v>3.4661940586419749E-6</v>
      </c>
      <c r="AQ50" s="39">
        <f>ROUND((1-EXP(-AP50))*100,2)</f>
        <v>0</v>
      </c>
      <c r="AR50" s="39">
        <f>AR49+($I50*$Q50*$A50*0.05/3600)</f>
        <v>6.9323881172839503E-7</v>
      </c>
      <c r="AS50" s="39">
        <f>ROUND((1-EXP(-AR50))*100,2)</f>
        <v>0</v>
      </c>
      <c r="AT50" s="39">
        <f>AT49+($I50*$U50*$A50*1/3600)</f>
        <v>6.9323881172839499E-6</v>
      </c>
      <c r="AU50" s="39">
        <f>ROUND((1-EXP(-AT50))*100,2)</f>
        <v>0</v>
      </c>
      <c r="AV50" s="39">
        <f>AV49+($I50*$U50*$A50*0.5/3600)</f>
        <v>3.4661940586419749E-6</v>
      </c>
      <c r="AW50" s="39">
        <f>ROUND((1-EXP(-AV50))*100,2)</f>
        <v>0</v>
      </c>
      <c r="AX50" s="39">
        <f>AX49+($I50*$U50*$A50*0.25/3600)</f>
        <v>1.7330970293209875E-6</v>
      </c>
      <c r="AY50" s="39">
        <f>ROUND((1-EXP(-AX50))*100,2)</f>
        <v>0</v>
      </c>
      <c r="AZ50" s="39">
        <f>AZ49+($I50*$U50*$A50*0.05/3600)</f>
        <v>3.4661940586419752E-7</v>
      </c>
      <c r="BA50" s="39">
        <f>ROUND((1-EXP(-AZ50))*100,2)</f>
        <v>0</v>
      </c>
      <c r="BB50" s="39">
        <f>BB49+($I50*$Y50*$A50*1/3600)</f>
        <v>1.3864776234567901E-6</v>
      </c>
      <c r="BC50" s="39">
        <f>ROUND((1-EXP(-BB50))*100,2)</f>
        <v>0</v>
      </c>
      <c r="BD50" s="39">
        <f>BD49+($I50*$Y50*$A50*0.5/3600)</f>
        <v>6.9323881172839503E-7</v>
      </c>
      <c r="BE50" s="39">
        <f>ROUND((1-EXP(-BD50))*100,2)</f>
        <v>0</v>
      </c>
      <c r="BF50" s="39">
        <f>BF49+($I50*$Y50*$A50*0.25/3600)</f>
        <v>3.4661940586419752E-7</v>
      </c>
      <c r="BG50" s="39">
        <f>ROUND((1-EXP(-BF50))*100,2)</f>
        <v>0</v>
      </c>
      <c r="BH50" s="39">
        <f>BH49+($I50*$Y50*$A50*0.05/3600)</f>
        <v>6.9323881172839506E-8</v>
      </c>
      <c r="BI50" s="39">
        <f>ROUND((1-EXP(-BH50))*100,2)</f>
        <v>0</v>
      </c>
    </row>
    <row r="51" spans="1:61" s="39" customFormat="1" x14ac:dyDescent="0.25">
      <c r="A51" s="40">
        <v>7.5</v>
      </c>
      <c r="B51" s="50">
        <f t="shared" si="13"/>
        <v>41</v>
      </c>
      <c r="C51" s="51">
        <f t="shared" si="2"/>
        <v>0</v>
      </c>
      <c r="D51" s="52">
        <f t="shared" si="3"/>
        <v>0</v>
      </c>
      <c r="E51" s="53">
        <f t="shared" si="4"/>
        <v>1</v>
      </c>
      <c r="F51" s="60">
        <f t="shared" si="5"/>
        <v>40</v>
      </c>
      <c r="G51" s="61">
        <f t="shared" ref="G51:G114" si="27">IF(G50+((H50-J50-K50)*$A50/3600)&lt;0,0,G50+((H50-J50-K50)*$A50/3600))</f>
        <v>1.9245905958285257E-2</v>
      </c>
      <c r="H51" s="56">
        <f t="shared" si="14"/>
        <v>4.6296296296296298</v>
      </c>
      <c r="I51" s="52">
        <f t="shared" si="15"/>
        <v>1.38</v>
      </c>
      <c r="J51" s="56">
        <f t="shared" si="16"/>
        <v>4.2340993108227566E-2</v>
      </c>
      <c r="K51" s="56">
        <f t="shared" ref="K51:K114" si="28">G51*$I51*$B51*$A51/(3600*$D$2)</f>
        <v>1.0502829466818864E-5</v>
      </c>
      <c r="L51" s="51">
        <f t="shared" si="17"/>
        <v>2.2000000000000002</v>
      </c>
      <c r="M51" s="52">
        <f t="shared" si="6"/>
        <v>0</v>
      </c>
      <c r="N51" s="62">
        <v>0</v>
      </c>
      <c r="O51" s="63">
        <f t="shared" si="18"/>
        <v>521.37949122299381</v>
      </c>
      <c r="P51" s="58">
        <f t="shared" si="19"/>
        <v>480</v>
      </c>
      <c r="Q51" s="61">
        <f t="shared" si="20"/>
        <v>9.6229529791426287E-3</v>
      </c>
      <c r="R51" s="56">
        <f t="shared" si="21"/>
        <v>2.3148148148148149</v>
      </c>
      <c r="S51" s="56">
        <f t="shared" si="7"/>
        <v>2.1170496554113783E-2</v>
      </c>
      <c r="T51" s="56">
        <f t="shared" si="8"/>
        <v>5.2514147334094322E-6</v>
      </c>
      <c r="U51" s="61">
        <f t="shared" si="22"/>
        <v>4.8114764895713143E-3</v>
      </c>
      <c r="V51" s="56">
        <f t="shared" si="23"/>
        <v>1.1574074074074074</v>
      </c>
      <c r="W51" s="56">
        <f t="shared" si="9"/>
        <v>1.0585248277056892E-2</v>
      </c>
      <c r="X51" s="56">
        <f t="shared" si="10"/>
        <v>2.6257073667047161E-6</v>
      </c>
      <c r="Y51" s="61">
        <f t="shared" si="24"/>
        <v>9.6229529791426287E-4</v>
      </c>
      <c r="Z51" s="56">
        <f t="shared" si="25"/>
        <v>0.23148148148148148</v>
      </c>
      <c r="AA51" s="56">
        <f t="shared" si="11"/>
        <v>2.1170496554113786E-3</v>
      </c>
      <c r="AB51" s="56">
        <f t="shared" si="12"/>
        <v>5.251414733409432E-7</v>
      </c>
      <c r="AC51" s="64">
        <f t="shared" si="26"/>
        <v>0.33350694444444445</v>
      </c>
      <c r="AD51" s="39">
        <f t="shared" ref="AD51:AD114" si="29">AD50+($I51*$G51*$A51*1/3600)</f>
        <v>8.306153209920592E-5</v>
      </c>
      <c r="AE51" s="39">
        <f t="shared" ref="AE51:AG114" si="30">ROUND((1-EXP(-AD51))*100,2)</f>
        <v>0.01</v>
      </c>
      <c r="AF51" s="39">
        <f t="shared" ref="AF51:AF114" si="31">AF50+($I51*$G51*$A51*0.5/3600)</f>
        <v>4.153076604960296E-5</v>
      </c>
      <c r="AG51" s="39">
        <f t="shared" si="30"/>
        <v>0</v>
      </c>
      <c r="AH51" s="39">
        <f t="shared" ref="AH51:AH114" si="32">AH50+($I51*$G51*$A51*0.25/3600)</f>
        <v>2.076538302480148E-5</v>
      </c>
      <c r="AI51" s="39">
        <f t="shared" ref="AI51:AK66" si="33">ROUND((1-EXP(-AH51))*100,2)</f>
        <v>0</v>
      </c>
      <c r="AJ51" s="39">
        <f t="shared" ref="AJ51:AJ114" si="34">AJ50+($I51*$G51*$A51*0.05/3600)</f>
        <v>4.153076604960296E-6</v>
      </c>
      <c r="AK51" s="39">
        <f t="shared" si="33"/>
        <v>0</v>
      </c>
      <c r="AL51" s="39">
        <f t="shared" ref="AL51:AL114" si="35">AL50+($I51*$Q51*$A51*1/3600)</f>
        <v>4.153076604960296E-5</v>
      </c>
      <c r="AM51" s="39">
        <f t="shared" ref="AM51:AM114" si="36">ROUND((1-EXP(-AL51))*100,2)</f>
        <v>0</v>
      </c>
      <c r="AN51" s="39">
        <f t="shared" ref="AN51:AN114" si="37">AN50+($I51*$Q51*$A51*0.5/3600)</f>
        <v>2.076538302480148E-5</v>
      </c>
      <c r="AO51" s="39">
        <f t="shared" ref="AO51:AO114" si="38">ROUND((1-EXP(-AN51))*100,2)</f>
        <v>0</v>
      </c>
      <c r="AP51" s="39">
        <f t="shared" ref="AP51:AP114" si="39">AP50+($I51*$Q51*$A51*0.25/3600)</f>
        <v>1.038269151240074E-5</v>
      </c>
      <c r="AQ51" s="39">
        <f t="shared" ref="AQ51:AQ114" si="40">ROUND((1-EXP(-AP51))*100,2)</f>
        <v>0</v>
      </c>
      <c r="AR51" s="39">
        <f t="shared" ref="AR51:AR114" si="41">AR50+($I51*$Q51*$A51*0.05/3600)</f>
        <v>2.076538302480148E-6</v>
      </c>
      <c r="AS51" s="39">
        <f t="shared" ref="AS51:AS114" si="42">ROUND((1-EXP(-AR51))*100,2)</f>
        <v>0</v>
      </c>
      <c r="AT51" s="39">
        <f t="shared" ref="AT51:AT114" si="43">AT50+($I51*$U51*$A51*1/3600)</f>
        <v>2.076538302480148E-5</v>
      </c>
      <c r="AU51" s="39">
        <f t="shared" ref="AU51:AU114" si="44">ROUND((1-EXP(-AT51))*100,2)</f>
        <v>0</v>
      </c>
      <c r="AV51" s="39">
        <f t="shared" ref="AV51:AV114" si="45">AV50+($I51*$U51*$A51*0.5/3600)</f>
        <v>1.038269151240074E-5</v>
      </c>
      <c r="AW51" s="39">
        <f t="shared" ref="AW51:AW114" si="46">ROUND((1-EXP(-AV51))*100,2)</f>
        <v>0</v>
      </c>
      <c r="AX51" s="39">
        <f t="shared" ref="AX51:AX114" si="47">AX50+($I51*$U51*$A51*0.25/3600)</f>
        <v>5.19134575620037E-6</v>
      </c>
      <c r="AY51" s="39">
        <f t="shared" ref="AY51:AY114" si="48">ROUND((1-EXP(-AX51))*100,2)</f>
        <v>0</v>
      </c>
      <c r="AZ51" s="39">
        <f t="shared" ref="AZ51:AZ114" si="49">AZ50+($I51*$U51*$A51*0.05/3600)</f>
        <v>1.038269151240074E-6</v>
      </c>
      <c r="BA51" s="39">
        <f t="shared" ref="BA51:BA114" si="50">ROUND((1-EXP(-AZ51))*100,2)</f>
        <v>0</v>
      </c>
      <c r="BB51" s="39">
        <f t="shared" ref="BB51:BB114" si="51">BB50+($I51*$Y51*$A51*1/3600)</f>
        <v>4.153076604960296E-6</v>
      </c>
      <c r="BC51" s="39">
        <f t="shared" ref="BC51:BC114" si="52">ROUND((1-EXP(-BB51))*100,2)</f>
        <v>0</v>
      </c>
      <c r="BD51" s="39">
        <f t="shared" ref="BD51:BD114" si="53">BD50+($I51*$Y51*$A51*0.5/3600)</f>
        <v>2.076538302480148E-6</v>
      </c>
      <c r="BE51" s="39">
        <f t="shared" ref="BE51:BE114" si="54">ROUND((1-EXP(-BD51))*100,2)</f>
        <v>0</v>
      </c>
      <c r="BF51" s="39">
        <f t="shared" ref="BF51:BF114" si="55">BF50+($I51*$Y51*$A51*0.25/3600)</f>
        <v>1.038269151240074E-6</v>
      </c>
      <c r="BG51" s="39">
        <f t="shared" ref="BG51:BG114" si="56">ROUND((1-EXP(-BF51))*100,2)</f>
        <v>0</v>
      </c>
      <c r="BH51" s="39">
        <f t="shared" ref="BH51:BH114" si="57">BH50+($I51*$Y51*$A51*0.05/3600)</f>
        <v>2.076538302480148E-7</v>
      </c>
      <c r="BI51" s="39">
        <f t="shared" ref="BI51:BI114" si="58">ROUND((1-EXP(-BH51))*100,2)</f>
        <v>0</v>
      </c>
    </row>
    <row r="52" spans="1:61" s="39" customFormat="1" x14ac:dyDescent="0.25">
      <c r="A52" s="40">
        <v>7.5</v>
      </c>
      <c r="B52" s="50">
        <f t="shared" si="13"/>
        <v>41</v>
      </c>
      <c r="C52" s="51">
        <f t="shared" si="2"/>
        <v>0</v>
      </c>
      <c r="D52" s="52">
        <f t="shared" si="3"/>
        <v>0</v>
      </c>
      <c r="E52" s="53">
        <f t="shared" si="4"/>
        <v>1</v>
      </c>
      <c r="F52" s="60">
        <f t="shared" si="5"/>
        <v>40</v>
      </c>
      <c r="G52" s="61">
        <f t="shared" si="27"/>
        <v>2.880273540347679E-2</v>
      </c>
      <c r="H52" s="56">
        <f t="shared" si="14"/>
        <v>4.6296296296296298</v>
      </c>
      <c r="I52" s="52">
        <f t="shared" si="15"/>
        <v>1.38</v>
      </c>
      <c r="J52" s="56">
        <f t="shared" si="16"/>
        <v>6.3366017887648937E-2</v>
      </c>
      <c r="K52" s="56">
        <f t="shared" si="28"/>
        <v>1.5718159424466786E-5</v>
      </c>
      <c r="L52" s="51">
        <f t="shared" si="17"/>
        <v>2.2000000000000002</v>
      </c>
      <c r="M52" s="52">
        <f t="shared" si="6"/>
        <v>0</v>
      </c>
      <c r="N52" s="62">
        <v>0</v>
      </c>
      <c r="O52" s="63">
        <f t="shared" si="18"/>
        <v>541.92710374007368</v>
      </c>
      <c r="P52" s="58">
        <f t="shared" si="19"/>
        <v>480</v>
      </c>
      <c r="Q52" s="61">
        <f t="shared" si="20"/>
        <v>1.4401367701738395E-2</v>
      </c>
      <c r="R52" s="56">
        <f t="shared" si="21"/>
        <v>2.3148148148148149</v>
      </c>
      <c r="S52" s="56">
        <f t="shared" si="7"/>
        <v>3.1683008943824469E-2</v>
      </c>
      <c r="T52" s="56">
        <f t="shared" si="8"/>
        <v>7.8590797122333931E-6</v>
      </c>
      <c r="U52" s="61">
        <f t="shared" si="22"/>
        <v>7.2006838508691974E-3</v>
      </c>
      <c r="V52" s="56">
        <f t="shared" si="23"/>
        <v>1.1574074074074074</v>
      </c>
      <c r="W52" s="56">
        <f t="shared" si="9"/>
        <v>1.5841504471912234E-2</v>
      </c>
      <c r="X52" s="56">
        <f t="shared" si="10"/>
        <v>3.9295398561166966E-6</v>
      </c>
      <c r="Y52" s="61">
        <f t="shared" si="24"/>
        <v>1.4401367701738395E-3</v>
      </c>
      <c r="Z52" s="56">
        <f t="shared" si="25"/>
        <v>0.23148148148148148</v>
      </c>
      <c r="AA52" s="56">
        <f t="shared" si="11"/>
        <v>3.1683008943824472E-3</v>
      </c>
      <c r="AB52" s="56">
        <f t="shared" si="12"/>
        <v>7.8590797122333937E-7</v>
      </c>
      <c r="AC52" s="64">
        <f t="shared" si="26"/>
        <v>0.33359375000000002</v>
      </c>
      <c r="AD52" s="39">
        <f t="shared" si="29"/>
        <v>1.6586939638420169E-4</v>
      </c>
      <c r="AE52" s="39">
        <f t="shared" si="30"/>
        <v>0.02</v>
      </c>
      <c r="AF52" s="39">
        <f t="shared" si="31"/>
        <v>8.2934698192100844E-5</v>
      </c>
      <c r="AG52" s="39">
        <f t="shared" si="30"/>
        <v>0.01</v>
      </c>
      <c r="AH52" s="39">
        <f t="shared" si="32"/>
        <v>4.1467349096050422E-5</v>
      </c>
      <c r="AI52" s="39">
        <f t="shared" si="33"/>
        <v>0</v>
      </c>
      <c r="AJ52" s="39">
        <f t="shared" si="34"/>
        <v>8.2934698192100847E-6</v>
      </c>
      <c r="AK52" s="39">
        <f t="shared" si="33"/>
        <v>0</v>
      </c>
      <c r="AL52" s="39">
        <f t="shared" si="35"/>
        <v>8.2934698192100844E-5</v>
      </c>
      <c r="AM52" s="39">
        <f t="shared" si="36"/>
        <v>0.01</v>
      </c>
      <c r="AN52" s="39">
        <f t="shared" si="37"/>
        <v>4.1467349096050422E-5</v>
      </c>
      <c r="AO52" s="39">
        <f t="shared" si="38"/>
        <v>0</v>
      </c>
      <c r="AP52" s="39">
        <f t="shared" si="39"/>
        <v>2.0733674548025211E-5</v>
      </c>
      <c r="AQ52" s="39">
        <f t="shared" si="40"/>
        <v>0</v>
      </c>
      <c r="AR52" s="39">
        <f t="shared" si="41"/>
        <v>4.1467349096050423E-6</v>
      </c>
      <c r="AS52" s="39">
        <f t="shared" si="42"/>
        <v>0</v>
      </c>
      <c r="AT52" s="39">
        <f t="shared" si="43"/>
        <v>4.1467349096050422E-5</v>
      </c>
      <c r="AU52" s="39">
        <f t="shared" si="44"/>
        <v>0</v>
      </c>
      <c r="AV52" s="39">
        <f t="shared" si="45"/>
        <v>2.0733674548025211E-5</v>
      </c>
      <c r="AW52" s="39">
        <f t="shared" si="46"/>
        <v>0</v>
      </c>
      <c r="AX52" s="39">
        <f t="shared" si="47"/>
        <v>1.0366837274012605E-5</v>
      </c>
      <c r="AY52" s="39">
        <f t="shared" si="48"/>
        <v>0</v>
      </c>
      <c r="AZ52" s="39">
        <f t="shared" si="49"/>
        <v>2.0733674548025212E-6</v>
      </c>
      <c r="BA52" s="39">
        <f t="shared" si="50"/>
        <v>0</v>
      </c>
      <c r="BB52" s="39">
        <f t="shared" si="51"/>
        <v>8.293469819210083E-6</v>
      </c>
      <c r="BC52" s="39">
        <f t="shared" si="52"/>
        <v>0</v>
      </c>
      <c r="BD52" s="39">
        <f t="shared" si="53"/>
        <v>4.1467349096050415E-6</v>
      </c>
      <c r="BE52" s="39">
        <f t="shared" si="54"/>
        <v>0</v>
      </c>
      <c r="BF52" s="39">
        <f t="shared" si="55"/>
        <v>2.0733674548025207E-6</v>
      </c>
      <c r="BG52" s="39">
        <f t="shared" si="56"/>
        <v>0</v>
      </c>
      <c r="BH52" s="39">
        <f t="shared" si="57"/>
        <v>4.1467349096050423E-7</v>
      </c>
      <c r="BI52" s="39">
        <f t="shared" si="58"/>
        <v>0</v>
      </c>
    </row>
    <row r="53" spans="1:61" s="39" customFormat="1" x14ac:dyDescent="0.25">
      <c r="A53" s="40">
        <v>7.5</v>
      </c>
      <c r="B53" s="50">
        <f t="shared" si="13"/>
        <v>41</v>
      </c>
      <c r="C53" s="51">
        <f t="shared" si="2"/>
        <v>0</v>
      </c>
      <c r="D53" s="52">
        <f t="shared" si="3"/>
        <v>0</v>
      </c>
      <c r="E53" s="53">
        <f t="shared" si="4"/>
        <v>1</v>
      </c>
      <c r="F53" s="60">
        <f t="shared" si="5"/>
        <v>40</v>
      </c>
      <c r="G53" s="61">
        <f t="shared" si="27"/>
        <v>3.8315751848440452E-2</v>
      </c>
      <c r="H53" s="56">
        <f t="shared" si="14"/>
        <v>4.6296296296296298</v>
      </c>
      <c r="I53" s="52">
        <f t="shared" si="15"/>
        <v>1.38</v>
      </c>
      <c r="J53" s="56">
        <f t="shared" si="16"/>
        <v>8.4294654066568997E-2</v>
      </c>
      <c r="K53" s="56">
        <f t="shared" si="28"/>
        <v>2.09095798571061E-5</v>
      </c>
      <c r="L53" s="51">
        <f t="shared" si="17"/>
        <v>2.2000000000000002</v>
      </c>
      <c r="M53" s="52">
        <f t="shared" si="6"/>
        <v>0</v>
      </c>
      <c r="N53" s="62">
        <v>0</v>
      </c>
      <c r="O53" s="63">
        <f t="shared" si="18"/>
        <v>562.38053969978353</v>
      </c>
      <c r="P53" s="58">
        <f t="shared" si="19"/>
        <v>480</v>
      </c>
      <c r="Q53" s="61">
        <f t="shared" si="20"/>
        <v>1.9157875924220226E-2</v>
      </c>
      <c r="R53" s="56">
        <f t="shared" si="21"/>
        <v>2.3148148148148149</v>
      </c>
      <c r="S53" s="56">
        <f t="shared" si="7"/>
        <v>4.2147327033284498E-2</v>
      </c>
      <c r="T53" s="56">
        <f t="shared" si="8"/>
        <v>1.045478992855305E-5</v>
      </c>
      <c r="U53" s="61">
        <f t="shared" si="22"/>
        <v>9.578937962110113E-3</v>
      </c>
      <c r="V53" s="56">
        <f t="shared" si="23"/>
        <v>1.1574074074074074</v>
      </c>
      <c r="W53" s="56">
        <f t="shared" si="9"/>
        <v>2.1073663516642249E-2</v>
      </c>
      <c r="X53" s="56">
        <f t="shared" si="10"/>
        <v>5.227394964276525E-6</v>
      </c>
      <c r="Y53" s="61">
        <f t="shared" si="24"/>
        <v>1.9157875924220224E-3</v>
      </c>
      <c r="Z53" s="56">
        <f t="shared" si="25"/>
        <v>0.23148148148148148</v>
      </c>
      <c r="AA53" s="56">
        <f t="shared" si="11"/>
        <v>4.2147327033284498E-3</v>
      </c>
      <c r="AB53" s="56">
        <f t="shared" si="12"/>
        <v>1.0454789928553049E-6</v>
      </c>
      <c r="AC53" s="64">
        <f t="shared" si="26"/>
        <v>0.33368055555555559</v>
      </c>
      <c r="AD53" s="39">
        <f t="shared" si="29"/>
        <v>2.7602718294846798E-4</v>
      </c>
      <c r="AE53" s="39">
        <f t="shared" si="30"/>
        <v>0.03</v>
      </c>
      <c r="AF53" s="39">
        <f t="shared" si="31"/>
        <v>1.3801359147423399E-4</v>
      </c>
      <c r="AG53" s="39">
        <f t="shared" si="30"/>
        <v>0.01</v>
      </c>
      <c r="AH53" s="39">
        <f t="shared" si="32"/>
        <v>6.9006795737116996E-5</v>
      </c>
      <c r="AI53" s="39">
        <f t="shared" si="33"/>
        <v>0.01</v>
      </c>
      <c r="AJ53" s="39">
        <f t="shared" si="34"/>
        <v>1.3801359147423399E-5</v>
      </c>
      <c r="AK53" s="39">
        <f t="shared" si="33"/>
        <v>0</v>
      </c>
      <c r="AL53" s="39">
        <f t="shared" si="35"/>
        <v>1.3801359147423399E-4</v>
      </c>
      <c r="AM53" s="39">
        <f t="shared" si="36"/>
        <v>0.01</v>
      </c>
      <c r="AN53" s="39">
        <f t="shared" si="37"/>
        <v>6.9006795737116996E-5</v>
      </c>
      <c r="AO53" s="39">
        <f t="shared" si="38"/>
        <v>0.01</v>
      </c>
      <c r="AP53" s="39">
        <f t="shared" si="39"/>
        <v>3.4503397868558498E-5</v>
      </c>
      <c r="AQ53" s="39">
        <f t="shared" si="40"/>
        <v>0</v>
      </c>
      <c r="AR53" s="39">
        <f t="shared" si="41"/>
        <v>6.9006795737116993E-6</v>
      </c>
      <c r="AS53" s="39">
        <f t="shared" si="42"/>
        <v>0</v>
      </c>
      <c r="AT53" s="39">
        <f t="shared" si="43"/>
        <v>6.9006795737116996E-5</v>
      </c>
      <c r="AU53" s="39">
        <f t="shared" si="44"/>
        <v>0.01</v>
      </c>
      <c r="AV53" s="39">
        <f t="shared" si="45"/>
        <v>3.4503397868558498E-5</v>
      </c>
      <c r="AW53" s="39">
        <f t="shared" si="46"/>
        <v>0</v>
      </c>
      <c r="AX53" s="39">
        <f t="shared" si="47"/>
        <v>1.7251698934279249E-5</v>
      </c>
      <c r="AY53" s="39">
        <f t="shared" si="48"/>
        <v>0</v>
      </c>
      <c r="AZ53" s="39">
        <f t="shared" si="49"/>
        <v>3.4503397868558496E-6</v>
      </c>
      <c r="BA53" s="39">
        <f t="shared" si="50"/>
        <v>0</v>
      </c>
      <c r="BB53" s="39">
        <f t="shared" si="51"/>
        <v>1.3801359147423399E-5</v>
      </c>
      <c r="BC53" s="39">
        <f t="shared" si="52"/>
        <v>0</v>
      </c>
      <c r="BD53" s="39">
        <f t="shared" si="53"/>
        <v>6.9006795737116993E-6</v>
      </c>
      <c r="BE53" s="39">
        <f t="shared" si="54"/>
        <v>0</v>
      </c>
      <c r="BF53" s="39">
        <f t="shared" si="55"/>
        <v>3.4503397868558496E-6</v>
      </c>
      <c r="BG53" s="39">
        <f t="shared" si="56"/>
        <v>0</v>
      </c>
      <c r="BH53" s="39">
        <f t="shared" si="57"/>
        <v>6.9006795737116993E-7</v>
      </c>
      <c r="BI53" s="39">
        <f t="shared" si="58"/>
        <v>0</v>
      </c>
    </row>
    <row r="54" spans="1:61" s="39" customFormat="1" x14ac:dyDescent="0.25">
      <c r="A54" s="40">
        <v>7.5</v>
      </c>
      <c r="B54" s="50">
        <f t="shared" si="13"/>
        <v>41</v>
      </c>
      <c r="C54" s="51">
        <f t="shared" si="2"/>
        <v>0</v>
      </c>
      <c r="D54" s="52">
        <f t="shared" si="3"/>
        <v>0</v>
      </c>
      <c r="E54" s="53">
        <f t="shared" si="4"/>
        <v>1</v>
      </c>
      <c r="F54" s="60">
        <f t="shared" si="5"/>
        <v>40</v>
      </c>
      <c r="G54" s="61">
        <f t="shared" si="27"/>
        <v>4.7785156152572131E-2</v>
      </c>
      <c r="H54" s="56">
        <f t="shared" si="14"/>
        <v>4.6296296296296298</v>
      </c>
      <c r="I54" s="52">
        <f t="shared" si="15"/>
        <v>1.38</v>
      </c>
      <c r="J54" s="56">
        <f t="shared" si="16"/>
        <v>0.1051273435356587</v>
      </c>
      <c r="K54" s="56">
        <f t="shared" si="28"/>
        <v>2.6077200377242774E-5</v>
      </c>
      <c r="L54" s="51">
        <f t="shared" si="17"/>
        <v>2.2000000000000002</v>
      </c>
      <c r="M54" s="52">
        <f t="shared" si="6"/>
        <v>0</v>
      </c>
      <c r="N54" s="62">
        <v>0</v>
      </c>
      <c r="O54" s="63">
        <f t="shared" si="18"/>
        <v>582.740230744678</v>
      </c>
      <c r="P54" s="58">
        <f t="shared" si="19"/>
        <v>480</v>
      </c>
      <c r="Q54" s="61">
        <f t="shared" si="20"/>
        <v>2.3892578076286065E-2</v>
      </c>
      <c r="R54" s="56">
        <f t="shared" si="21"/>
        <v>2.3148148148148149</v>
      </c>
      <c r="S54" s="56">
        <f t="shared" si="7"/>
        <v>5.2563671767829348E-2</v>
      </c>
      <c r="T54" s="56">
        <f t="shared" si="8"/>
        <v>1.3038600188621387E-5</v>
      </c>
      <c r="U54" s="61">
        <f t="shared" si="22"/>
        <v>1.1946289038143033E-2</v>
      </c>
      <c r="V54" s="56">
        <f t="shared" si="23"/>
        <v>1.1574074074074074</v>
      </c>
      <c r="W54" s="56">
        <f t="shared" si="9"/>
        <v>2.6281835883914674E-2</v>
      </c>
      <c r="X54" s="56">
        <f t="shared" si="10"/>
        <v>6.5193000943106935E-6</v>
      </c>
      <c r="Y54" s="61">
        <f t="shared" si="24"/>
        <v>2.389257807628606E-3</v>
      </c>
      <c r="Z54" s="56">
        <f t="shared" si="25"/>
        <v>0.23148148148148148</v>
      </c>
      <c r="AA54" s="56">
        <f t="shared" si="11"/>
        <v>5.2563671767829334E-3</v>
      </c>
      <c r="AB54" s="56">
        <f t="shared" si="12"/>
        <v>1.3038600188621382E-6</v>
      </c>
      <c r="AC54" s="64">
        <f t="shared" si="26"/>
        <v>0.33376736111111116</v>
      </c>
      <c r="AD54" s="39">
        <f t="shared" si="29"/>
        <v>4.1340950688711285E-4</v>
      </c>
      <c r="AE54" s="39">
        <f t="shared" si="30"/>
        <v>0.04</v>
      </c>
      <c r="AF54" s="39">
        <f t="shared" si="31"/>
        <v>2.0670475344355642E-4</v>
      </c>
      <c r="AG54" s="39">
        <f t="shared" si="30"/>
        <v>0.02</v>
      </c>
      <c r="AH54" s="39">
        <f t="shared" si="32"/>
        <v>1.0335237672177821E-4</v>
      </c>
      <c r="AI54" s="39">
        <f t="shared" si="33"/>
        <v>0.01</v>
      </c>
      <c r="AJ54" s="39">
        <f t="shared" si="34"/>
        <v>2.0670475344355644E-5</v>
      </c>
      <c r="AK54" s="39">
        <f t="shared" si="33"/>
        <v>0</v>
      </c>
      <c r="AL54" s="39">
        <f t="shared" si="35"/>
        <v>2.0670475344355642E-4</v>
      </c>
      <c r="AM54" s="39">
        <f t="shared" si="36"/>
        <v>0.02</v>
      </c>
      <c r="AN54" s="39">
        <f t="shared" si="37"/>
        <v>1.0335237672177821E-4</v>
      </c>
      <c r="AO54" s="39">
        <f t="shared" si="38"/>
        <v>0.01</v>
      </c>
      <c r="AP54" s="39">
        <f t="shared" si="39"/>
        <v>5.1676188360889106E-5</v>
      </c>
      <c r="AQ54" s="39">
        <f t="shared" si="40"/>
        <v>0.01</v>
      </c>
      <c r="AR54" s="39">
        <f t="shared" si="41"/>
        <v>1.0335237672177822E-5</v>
      </c>
      <c r="AS54" s="39">
        <f t="shared" si="42"/>
        <v>0</v>
      </c>
      <c r="AT54" s="39">
        <f t="shared" si="43"/>
        <v>1.0335237672177821E-4</v>
      </c>
      <c r="AU54" s="39">
        <f t="shared" si="44"/>
        <v>0.01</v>
      </c>
      <c r="AV54" s="39">
        <f t="shared" si="45"/>
        <v>5.1676188360889106E-5</v>
      </c>
      <c r="AW54" s="39">
        <f t="shared" si="46"/>
        <v>0.01</v>
      </c>
      <c r="AX54" s="39">
        <f t="shared" si="47"/>
        <v>2.5838094180444553E-5</v>
      </c>
      <c r="AY54" s="39">
        <f t="shared" si="48"/>
        <v>0</v>
      </c>
      <c r="AZ54" s="39">
        <f t="shared" si="49"/>
        <v>5.1676188360889109E-6</v>
      </c>
      <c r="BA54" s="39">
        <f t="shared" si="50"/>
        <v>0</v>
      </c>
      <c r="BB54" s="39">
        <f t="shared" si="51"/>
        <v>2.067047534435564E-5</v>
      </c>
      <c r="BC54" s="39">
        <f t="shared" si="52"/>
        <v>0</v>
      </c>
      <c r="BD54" s="39">
        <f t="shared" si="53"/>
        <v>1.033523767217782E-5</v>
      </c>
      <c r="BE54" s="39">
        <f t="shared" si="54"/>
        <v>0</v>
      </c>
      <c r="BF54" s="39">
        <f t="shared" si="55"/>
        <v>5.1676188360889101E-6</v>
      </c>
      <c r="BG54" s="39">
        <f t="shared" si="56"/>
        <v>0</v>
      </c>
      <c r="BH54" s="39">
        <f t="shared" si="57"/>
        <v>1.033523767217782E-6</v>
      </c>
      <c r="BI54" s="39">
        <f t="shared" si="58"/>
        <v>0</v>
      </c>
    </row>
    <row r="55" spans="1:61" s="39" customFormat="1" x14ac:dyDescent="0.25">
      <c r="A55" s="40">
        <v>7.5</v>
      </c>
      <c r="B55" s="50">
        <f t="shared" si="13"/>
        <v>41</v>
      </c>
      <c r="C55" s="51">
        <f t="shared" si="2"/>
        <v>0</v>
      </c>
      <c r="D55" s="52">
        <f t="shared" si="3"/>
        <v>0</v>
      </c>
      <c r="E55" s="53">
        <f t="shared" si="4"/>
        <v>1</v>
      </c>
      <c r="F55" s="60">
        <f t="shared" si="5"/>
        <v>40</v>
      </c>
      <c r="G55" s="61">
        <f t="shared" si="27"/>
        <v>5.7211148254433783E-2</v>
      </c>
      <c r="H55" s="56">
        <f t="shared" si="14"/>
        <v>4.6296296296296298</v>
      </c>
      <c r="I55" s="52">
        <f t="shared" si="15"/>
        <v>1.38</v>
      </c>
      <c r="J55" s="56">
        <f t="shared" si="16"/>
        <v>0.12586452615975433</v>
      </c>
      <c r="K55" s="56">
        <f t="shared" si="28"/>
        <v>3.1221130094867507E-5</v>
      </c>
      <c r="L55" s="51">
        <f t="shared" si="17"/>
        <v>2.2000000000000002</v>
      </c>
      <c r="M55" s="52">
        <f t="shared" si="6"/>
        <v>0</v>
      </c>
      <c r="N55" s="62">
        <v>0</v>
      </c>
      <c r="O55" s="63">
        <f t="shared" si="18"/>
        <v>603.00660653895011</v>
      </c>
      <c r="P55" s="58">
        <f t="shared" si="19"/>
        <v>480</v>
      </c>
      <c r="Q55" s="61">
        <f t="shared" si="20"/>
        <v>2.8605574127216891E-2</v>
      </c>
      <c r="R55" s="56">
        <f t="shared" si="21"/>
        <v>2.3148148148148149</v>
      </c>
      <c r="S55" s="56">
        <f t="shared" si="7"/>
        <v>6.2932263079877163E-2</v>
      </c>
      <c r="T55" s="56">
        <f t="shared" si="8"/>
        <v>1.5610565047433754E-5</v>
      </c>
      <c r="U55" s="61">
        <f t="shared" si="22"/>
        <v>1.4302787063608446E-2</v>
      </c>
      <c r="V55" s="56">
        <f t="shared" si="23"/>
        <v>1.1574074074074074</v>
      </c>
      <c r="W55" s="56">
        <f t="shared" si="9"/>
        <v>3.1466131539938581E-2</v>
      </c>
      <c r="X55" s="56">
        <f t="shared" si="10"/>
        <v>7.8052825237168769E-6</v>
      </c>
      <c r="Y55" s="61">
        <f t="shared" si="24"/>
        <v>2.8605574127216885E-3</v>
      </c>
      <c r="Z55" s="56">
        <f t="shared" si="25"/>
        <v>0.23148148148148148</v>
      </c>
      <c r="AA55" s="56">
        <f t="shared" si="11"/>
        <v>6.293226307987715E-3</v>
      </c>
      <c r="AB55" s="56">
        <f t="shared" si="12"/>
        <v>1.5610565047433749E-6</v>
      </c>
      <c r="AC55" s="64">
        <f t="shared" si="26"/>
        <v>0.33385416666666673</v>
      </c>
      <c r="AD55" s="39">
        <f t="shared" si="29"/>
        <v>5.7789155811861E-4</v>
      </c>
      <c r="AE55" s="39">
        <f t="shared" si="30"/>
        <v>0.06</v>
      </c>
      <c r="AF55" s="39">
        <f t="shared" si="31"/>
        <v>2.88945779059305E-4</v>
      </c>
      <c r="AG55" s="39">
        <f t="shared" si="30"/>
        <v>0.03</v>
      </c>
      <c r="AH55" s="39">
        <f t="shared" si="32"/>
        <v>1.444728895296525E-4</v>
      </c>
      <c r="AI55" s="39">
        <f t="shared" si="33"/>
        <v>0.01</v>
      </c>
      <c r="AJ55" s="39">
        <f t="shared" si="34"/>
        <v>2.8894577905930499E-5</v>
      </c>
      <c r="AK55" s="39">
        <f t="shared" si="33"/>
        <v>0</v>
      </c>
      <c r="AL55" s="39">
        <f t="shared" si="35"/>
        <v>2.88945779059305E-4</v>
      </c>
      <c r="AM55" s="39">
        <f t="shared" si="36"/>
        <v>0.03</v>
      </c>
      <c r="AN55" s="39">
        <f t="shared" si="37"/>
        <v>1.444728895296525E-4</v>
      </c>
      <c r="AO55" s="39">
        <f t="shared" si="38"/>
        <v>0.01</v>
      </c>
      <c r="AP55" s="39">
        <f t="shared" si="39"/>
        <v>7.223644476482625E-5</v>
      </c>
      <c r="AQ55" s="39">
        <f t="shared" si="40"/>
        <v>0.01</v>
      </c>
      <c r="AR55" s="39">
        <f t="shared" si="41"/>
        <v>1.4447288952965249E-5</v>
      </c>
      <c r="AS55" s="39">
        <f t="shared" si="42"/>
        <v>0</v>
      </c>
      <c r="AT55" s="39">
        <f t="shared" si="43"/>
        <v>1.444728895296525E-4</v>
      </c>
      <c r="AU55" s="39">
        <f t="shared" si="44"/>
        <v>0.01</v>
      </c>
      <c r="AV55" s="39">
        <f t="shared" si="45"/>
        <v>7.223644476482625E-5</v>
      </c>
      <c r="AW55" s="39">
        <f t="shared" si="46"/>
        <v>0.01</v>
      </c>
      <c r="AX55" s="39">
        <f t="shared" si="47"/>
        <v>3.6118222382413125E-5</v>
      </c>
      <c r="AY55" s="39">
        <f t="shared" si="48"/>
        <v>0</v>
      </c>
      <c r="AZ55" s="39">
        <f t="shared" si="49"/>
        <v>7.2236444764826247E-6</v>
      </c>
      <c r="BA55" s="39">
        <f t="shared" si="50"/>
        <v>0</v>
      </c>
      <c r="BB55" s="39">
        <f t="shared" si="51"/>
        <v>2.8894577905930492E-5</v>
      </c>
      <c r="BC55" s="39">
        <f t="shared" si="52"/>
        <v>0</v>
      </c>
      <c r="BD55" s="39">
        <f t="shared" si="53"/>
        <v>1.4447288952965246E-5</v>
      </c>
      <c r="BE55" s="39">
        <f t="shared" si="54"/>
        <v>0</v>
      </c>
      <c r="BF55" s="39">
        <f t="shared" si="55"/>
        <v>7.223644476482623E-6</v>
      </c>
      <c r="BG55" s="39">
        <f t="shared" si="56"/>
        <v>0</v>
      </c>
      <c r="BH55" s="39">
        <f t="shared" si="57"/>
        <v>1.4447288952965246E-6</v>
      </c>
      <c r="BI55" s="39">
        <f t="shared" si="58"/>
        <v>0</v>
      </c>
    </row>
    <row r="56" spans="1:61" s="39" customFormat="1" x14ac:dyDescent="0.25">
      <c r="A56" s="40">
        <v>7.5</v>
      </c>
      <c r="B56" s="50">
        <f t="shared" si="13"/>
        <v>41</v>
      </c>
      <c r="C56" s="51">
        <f t="shared" si="2"/>
        <v>0</v>
      </c>
      <c r="D56" s="52">
        <f t="shared" si="3"/>
        <v>0</v>
      </c>
      <c r="E56" s="53">
        <f t="shared" si="4"/>
        <v>1</v>
      </c>
      <c r="F56" s="60">
        <f t="shared" si="5"/>
        <v>40</v>
      </c>
      <c r="G56" s="61">
        <f t="shared" si="27"/>
        <v>6.6593927175974996E-2</v>
      </c>
      <c r="H56" s="56">
        <f t="shared" si="14"/>
        <v>4.6296296296296298</v>
      </c>
      <c r="I56" s="52">
        <f t="shared" si="15"/>
        <v>1.38</v>
      </c>
      <c r="J56" s="56">
        <f t="shared" si="16"/>
        <v>0.14650663978714501</v>
      </c>
      <c r="K56" s="56">
        <f t="shared" si="28"/>
        <v>3.6341477619759501E-5</v>
      </c>
      <c r="L56" s="51">
        <f t="shared" si="17"/>
        <v>2.2000000000000002</v>
      </c>
      <c r="M56" s="52">
        <f t="shared" si="6"/>
        <v>0</v>
      </c>
      <c r="N56" s="62">
        <v>0</v>
      </c>
      <c r="O56" s="63">
        <f t="shared" si="18"/>
        <v>623.18009477749854</v>
      </c>
      <c r="P56" s="58">
        <f t="shared" si="19"/>
        <v>480</v>
      </c>
      <c r="Q56" s="61">
        <f t="shared" si="20"/>
        <v>3.3296963587987498E-2</v>
      </c>
      <c r="R56" s="56">
        <f t="shared" si="21"/>
        <v>2.3148148148148149</v>
      </c>
      <c r="S56" s="56">
        <f t="shared" si="7"/>
        <v>7.3253319893572505E-2</v>
      </c>
      <c r="T56" s="56">
        <f t="shared" si="8"/>
        <v>1.817073880987975E-5</v>
      </c>
      <c r="U56" s="61">
        <f t="shared" si="22"/>
        <v>1.6648481793993749E-2</v>
      </c>
      <c r="V56" s="56">
        <f t="shared" si="23"/>
        <v>1.1574074074074074</v>
      </c>
      <c r="W56" s="56">
        <f t="shared" si="9"/>
        <v>3.6626659946786252E-2</v>
      </c>
      <c r="X56" s="56">
        <f t="shared" si="10"/>
        <v>9.0853694049398752E-6</v>
      </c>
      <c r="Y56" s="61">
        <f t="shared" si="24"/>
        <v>3.329696358798749E-3</v>
      </c>
      <c r="Z56" s="56">
        <f t="shared" si="25"/>
        <v>0.23148148148148148</v>
      </c>
      <c r="AA56" s="56">
        <f t="shared" si="11"/>
        <v>7.3253319893572481E-3</v>
      </c>
      <c r="AB56" s="56">
        <f t="shared" si="12"/>
        <v>1.8170738809879746E-6</v>
      </c>
      <c r="AC56" s="64">
        <f t="shared" si="26"/>
        <v>0.3339409722222223</v>
      </c>
      <c r="AD56" s="39">
        <f t="shared" si="29"/>
        <v>7.6934909874953818E-4</v>
      </c>
      <c r="AE56" s="39">
        <f t="shared" si="30"/>
        <v>0.08</v>
      </c>
      <c r="AF56" s="39">
        <f t="shared" si="31"/>
        <v>3.8467454937476909E-4</v>
      </c>
      <c r="AG56" s="39">
        <f t="shared" si="30"/>
        <v>0.04</v>
      </c>
      <c r="AH56" s="39">
        <f t="shared" si="32"/>
        <v>1.9233727468738454E-4</v>
      </c>
      <c r="AI56" s="39">
        <f t="shared" si="33"/>
        <v>0.02</v>
      </c>
      <c r="AJ56" s="39">
        <f t="shared" si="34"/>
        <v>3.8467454937476901E-5</v>
      </c>
      <c r="AK56" s="39">
        <f t="shared" si="33"/>
        <v>0</v>
      </c>
      <c r="AL56" s="39">
        <f t="shared" si="35"/>
        <v>3.8467454937476909E-4</v>
      </c>
      <c r="AM56" s="39">
        <f t="shared" si="36"/>
        <v>0.04</v>
      </c>
      <c r="AN56" s="39">
        <f t="shared" si="37"/>
        <v>1.9233727468738454E-4</v>
      </c>
      <c r="AO56" s="39">
        <f t="shared" si="38"/>
        <v>0.02</v>
      </c>
      <c r="AP56" s="39">
        <f t="shared" si="39"/>
        <v>9.6168637343692272E-5</v>
      </c>
      <c r="AQ56" s="39">
        <f t="shared" si="40"/>
        <v>0.01</v>
      </c>
      <c r="AR56" s="39">
        <f t="shared" si="41"/>
        <v>1.923372746873845E-5</v>
      </c>
      <c r="AS56" s="39">
        <f t="shared" si="42"/>
        <v>0</v>
      </c>
      <c r="AT56" s="39">
        <f t="shared" si="43"/>
        <v>1.9233727468738454E-4</v>
      </c>
      <c r="AU56" s="39">
        <f t="shared" si="44"/>
        <v>0.02</v>
      </c>
      <c r="AV56" s="39">
        <f t="shared" si="45"/>
        <v>9.6168637343692272E-5</v>
      </c>
      <c r="AW56" s="39">
        <f t="shared" si="46"/>
        <v>0.01</v>
      </c>
      <c r="AX56" s="39">
        <f t="shared" si="47"/>
        <v>4.8084318671846136E-5</v>
      </c>
      <c r="AY56" s="39">
        <f t="shared" si="48"/>
        <v>0</v>
      </c>
      <c r="AZ56" s="39">
        <f t="shared" si="49"/>
        <v>9.6168637343692252E-6</v>
      </c>
      <c r="BA56" s="39">
        <f t="shared" si="50"/>
        <v>0</v>
      </c>
      <c r="BB56" s="39">
        <f t="shared" si="51"/>
        <v>3.8467454937476894E-5</v>
      </c>
      <c r="BC56" s="39">
        <f t="shared" si="52"/>
        <v>0</v>
      </c>
      <c r="BD56" s="39">
        <f t="shared" si="53"/>
        <v>1.9233727468738447E-5</v>
      </c>
      <c r="BE56" s="39">
        <f t="shared" si="54"/>
        <v>0</v>
      </c>
      <c r="BF56" s="39">
        <f t="shared" si="55"/>
        <v>9.6168637343692235E-6</v>
      </c>
      <c r="BG56" s="39">
        <f t="shared" si="56"/>
        <v>0</v>
      </c>
      <c r="BH56" s="39">
        <f t="shared" si="57"/>
        <v>1.923372746873845E-6</v>
      </c>
      <c r="BI56" s="39">
        <f t="shared" si="58"/>
        <v>0</v>
      </c>
    </row>
    <row r="57" spans="1:61" s="39" customFormat="1" x14ac:dyDescent="0.25">
      <c r="A57" s="40">
        <v>7.5</v>
      </c>
      <c r="B57" s="50">
        <f t="shared" si="13"/>
        <v>41</v>
      </c>
      <c r="C57" s="51">
        <f t="shared" si="2"/>
        <v>0</v>
      </c>
      <c r="D57" s="52">
        <f t="shared" si="3"/>
        <v>0</v>
      </c>
      <c r="E57" s="53">
        <f t="shared" si="4"/>
        <v>1</v>
      </c>
      <c r="F57" s="60">
        <f t="shared" si="5"/>
        <v>40</v>
      </c>
      <c r="G57" s="61">
        <f t="shared" si="27"/>
        <v>7.5933691026735139E-2</v>
      </c>
      <c r="H57" s="56">
        <f t="shared" si="14"/>
        <v>4.6296296296296298</v>
      </c>
      <c r="I57" s="52">
        <f t="shared" si="15"/>
        <v>1.38</v>
      </c>
      <c r="J57" s="56">
        <f t="shared" si="16"/>
        <v>0.16705412025881733</v>
      </c>
      <c r="K57" s="56">
        <f t="shared" si="28"/>
        <v>4.1438351063779655E-5</v>
      </c>
      <c r="L57" s="51">
        <f t="shared" si="17"/>
        <v>2.2000000000000002</v>
      </c>
      <c r="M57" s="52">
        <f t="shared" si="6"/>
        <v>0</v>
      </c>
      <c r="N57" s="62">
        <v>0</v>
      </c>
      <c r="O57" s="63">
        <f t="shared" si="18"/>
        <v>643.26112119495349</v>
      </c>
      <c r="P57" s="58">
        <f t="shared" si="19"/>
        <v>480</v>
      </c>
      <c r="Q57" s="61">
        <f t="shared" si="20"/>
        <v>3.796684551336757E-2</v>
      </c>
      <c r="R57" s="56">
        <f t="shared" si="21"/>
        <v>2.3148148148148149</v>
      </c>
      <c r="S57" s="56">
        <f t="shared" si="7"/>
        <v>8.3527060129408665E-2</v>
      </c>
      <c r="T57" s="56">
        <f t="shared" si="8"/>
        <v>2.0719175531889828E-5</v>
      </c>
      <c r="U57" s="61">
        <f t="shared" si="22"/>
        <v>1.8983422756683785E-2</v>
      </c>
      <c r="V57" s="56">
        <f t="shared" si="23"/>
        <v>1.1574074074074074</v>
      </c>
      <c r="W57" s="56">
        <f t="shared" si="9"/>
        <v>4.1763530064704332E-2</v>
      </c>
      <c r="X57" s="56">
        <f t="shared" si="10"/>
        <v>1.0359587765944914E-5</v>
      </c>
      <c r="Y57" s="61">
        <f t="shared" si="24"/>
        <v>3.7966845513367556E-3</v>
      </c>
      <c r="Z57" s="56">
        <f t="shared" si="25"/>
        <v>0.23148148148148148</v>
      </c>
      <c r="AA57" s="56">
        <f t="shared" si="11"/>
        <v>8.3527060129408633E-3</v>
      </c>
      <c r="AB57" s="56">
        <f t="shared" si="12"/>
        <v>2.0719175531889816E-6</v>
      </c>
      <c r="AC57" s="64">
        <f t="shared" si="26"/>
        <v>0.33402777777777787</v>
      </c>
      <c r="AD57" s="39">
        <f t="shared" si="29"/>
        <v>9.876584604514016E-4</v>
      </c>
      <c r="AE57" s="39">
        <f t="shared" si="30"/>
        <v>0.1</v>
      </c>
      <c r="AF57" s="39">
        <f t="shared" si="31"/>
        <v>4.938292302257008E-4</v>
      </c>
      <c r="AG57" s="39">
        <f t="shared" si="30"/>
        <v>0.05</v>
      </c>
      <c r="AH57" s="39">
        <f t="shared" si="32"/>
        <v>2.469146151128504E-4</v>
      </c>
      <c r="AI57" s="39">
        <f t="shared" si="33"/>
        <v>0.02</v>
      </c>
      <c r="AJ57" s="39">
        <f t="shared" si="34"/>
        <v>4.9382923022570075E-5</v>
      </c>
      <c r="AK57" s="39">
        <f t="shared" si="33"/>
        <v>0</v>
      </c>
      <c r="AL57" s="39">
        <f t="shared" si="35"/>
        <v>4.938292302257008E-4</v>
      </c>
      <c r="AM57" s="39">
        <f t="shared" si="36"/>
        <v>0.05</v>
      </c>
      <c r="AN57" s="39">
        <f t="shared" si="37"/>
        <v>2.469146151128504E-4</v>
      </c>
      <c r="AO57" s="39">
        <f t="shared" si="38"/>
        <v>0.02</v>
      </c>
      <c r="AP57" s="39">
        <f t="shared" si="39"/>
        <v>1.234573075564252E-4</v>
      </c>
      <c r="AQ57" s="39">
        <f t="shared" si="40"/>
        <v>0.01</v>
      </c>
      <c r="AR57" s="39">
        <f t="shared" si="41"/>
        <v>2.4691461511285037E-5</v>
      </c>
      <c r="AS57" s="39">
        <f t="shared" si="42"/>
        <v>0</v>
      </c>
      <c r="AT57" s="39">
        <f t="shared" si="43"/>
        <v>2.469146151128504E-4</v>
      </c>
      <c r="AU57" s="39">
        <f t="shared" si="44"/>
        <v>0.02</v>
      </c>
      <c r="AV57" s="39">
        <f t="shared" si="45"/>
        <v>1.234573075564252E-4</v>
      </c>
      <c r="AW57" s="39">
        <f t="shared" si="46"/>
        <v>0.01</v>
      </c>
      <c r="AX57" s="39">
        <f t="shared" si="47"/>
        <v>6.17286537782126E-5</v>
      </c>
      <c r="AY57" s="39">
        <f t="shared" si="48"/>
        <v>0.01</v>
      </c>
      <c r="AZ57" s="39">
        <f t="shared" si="49"/>
        <v>1.2345730755642519E-5</v>
      </c>
      <c r="BA57" s="39">
        <f t="shared" si="50"/>
        <v>0</v>
      </c>
      <c r="BB57" s="39">
        <f t="shared" si="51"/>
        <v>4.9382923022570068E-5</v>
      </c>
      <c r="BC57" s="39">
        <f t="shared" si="52"/>
        <v>0</v>
      </c>
      <c r="BD57" s="39">
        <f t="shared" si="53"/>
        <v>2.4691461511285034E-5</v>
      </c>
      <c r="BE57" s="39">
        <f t="shared" si="54"/>
        <v>0</v>
      </c>
      <c r="BF57" s="39">
        <f t="shared" si="55"/>
        <v>1.2345730755642517E-5</v>
      </c>
      <c r="BG57" s="39">
        <f t="shared" si="56"/>
        <v>0</v>
      </c>
      <c r="BH57" s="39">
        <f t="shared" si="57"/>
        <v>2.4691461511285034E-6</v>
      </c>
      <c r="BI57" s="39">
        <f t="shared" si="58"/>
        <v>0</v>
      </c>
    </row>
    <row r="58" spans="1:61" s="39" customFormat="1" x14ac:dyDescent="0.25">
      <c r="A58" s="40">
        <v>7.5</v>
      </c>
      <c r="B58" s="50">
        <f t="shared" si="13"/>
        <v>41</v>
      </c>
      <c r="C58" s="51">
        <f t="shared" si="2"/>
        <v>0</v>
      </c>
      <c r="D58" s="52">
        <f t="shared" si="3"/>
        <v>0</v>
      </c>
      <c r="E58" s="53">
        <f t="shared" si="4"/>
        <v>1</v>
      </c>
      <c r="F58" s="60">
        <f t="shared" si="5"/>
        <v>40</v>
      </c>
      <c r="G58" s="61">
        <f t="shared" si="27"/>
        <v>8.5230637008026286E-2</v>
      </c>
      <c r="H58" s="56">
        <f t="shared" si="14"/>
        <v>4.6296296296296298</v>
      </c>
      <c r="I58" s="52">
        <f t="shared" si="15"/>
        <v>1.38</v>
      </c>
      <c r="J58" s="56">
        <f t="shared" si="16"/>
        <v>0.18750740141765784</v>
      </c>
      <c r="K58" s="56">
        <f t="shared" si="28"/>
        <v>4.6511858043153228E-5</v>
      </c>
      <c r="L58" s="51">
        <f t="shared" si="17"/>
        <v>2.2000000000000002</v>
      </c>
      <c r="M58" s="52">
        <f t="shared" si="6"/>
        <v>0</v>
      </c>
      <c r="N58" s="62">
        <v>0</v>
      </c>
      <c r="O58" s="63">
        <f t="shared" si="18"/>
        <v>663.25010957466179</v>
      </c>
      <c r="P58" s="58">
        <f t="shared" si="19"/>
        <v>480</v>
      </c>
      <c r="Q58" s="61">
        <f t="shared" si="20"/>
        <v>4.2615318504013143E-2</v>
      </c>
      <c r="R58" s="56">
        <f t="shared" si="21"/>
        <v>2.3148148148148149</v>
      </c>
      <c r="S58" s="56">
        <f t="shared" si="7"/>
        <v>9.3753700708828921E-2</v>
      </c>
      <c r="T58" s="56">
        <f t="shared" si="8"/>
        <v>2.3255929021576614E-5</v>
      </c>
      <c r="U58" s="61">
        <f t="shared" si="22"/>
        <v>2.1307659252006571E-2</v>
      </c>
      <c r="V58" s="56">
        <f t="shared" si="23"/>
        <v>1.1574074074074074</v>
      </c>
      <c r="W58" s="56">
        <f t="shared" si="9"/>
        <v>4.6876850354414461E-2</v>
      </c>
      <c r="X58" s="56">
        <f t="shared" si="10"/>
        <v>1.1627964510788307E-5</v>
      </c>
      <c r="Y58" s="61">
        <f t="shared" si="24"/>
        <v>4.2615318504013126E-3</v>
      </c>
      <c r="Z58" s="56">
        <f t="shared" si="25"/>
        <v>0.23148148148148148</v>
      </c>
      <c r="AA58" s="56">
        <f t="shared" si="11"/>
        <v>9.375370070882889E-3</v>
      </c>
      <c r="AB58" s="56">
        <f t="shared" si="12"/>
        <v>2.3255929021576605E-6</v>
      </c>
      <c r="AC58" s="64">
        <f t="shared" si="26"/>
        <v>0.33411458333333344</v>
      </c>
      <c r="AD58" s="39">
        <f t="shared" si="29"/>
        <v>1.2326965418494771E-3</v>
      </c>
      <c r="AE58" s="39">
        <f t="shared" si="30"/>
        <v>0.12</v>
      </c>
      <c r="AF58" s="39">
        <f t="shared" si="31"/>
        <v>6.1634827092473855E-4</v>
      </c>
      <c r="AG58" s="39">
        <f t="shared" si="30"/>
        <v>0.06</v>
      </c>
      <c r="AH58" s="39">
        <f t="shared" si="32"/>
        <v>3.0817413546236928E-4</v>
      </c>
      <c r="AI58" s="39">
        <f t="shared" si="33"/>
        <v>0.03</v>
      </c>
      <c r="AJ58" s="39">
        <f t="shared" si="34"/>
        <v>6.1634827092473855E-5</v>
      </c>
      <c r="AK58" s="39">
        <f t="shared" si="33"/>
        <v>0.01</v>
      </c>
      <c r="AL58" s="39">
        <f t="shared" si="35"/>
        <v>6.1634827092473855E-4</v>
      </c>
      <c r="AM58" s="39">
        <f t="shared" si="36"/>
        <v>0.06</v>
      </c>
      <c r="AN58" s="39">
        <f t="shared" si="37"/>
        <v>3.0817413546236928E-4</v>
      </c>
      <c r="AO58" s="39">
        <f t="shared" si="38"/>
        <v>0.03</v>
      </c>
      <c r="AP58" s="39">
        <f t="shared" si="39"/>
        <v>1.5408706773118464E-4</v>
      </c>
      <c r="AQ58" s="39">
        <f t="shared" si="40"/>
        <v>0.02</v>
      </c>
      <c r="AR58" s="39">
        <f t="shared" si="41"/>
        <v>3.0817413546236928E-5</v>
      </c>
      <c r="AS58" s="39">
        <f t="shared" si="42"/>
        <v>0</v>
      </c>
      <c r="AT58" s="39">
        <f t="shared" si="43"/>
        <v>3.0817413546236928E-4</v>
      </c>
      <c r="AU58" s="39">
        <f t="shared" si="44"/>
        <v>0.03</v>
      </c>
      <c r="AV58" s="39">
        <f t="shared" si="45"/>
        <v>1.5408706773118464E-4</v>
      </c>
      <c r="AW58" s="39">
        <f t="shared" si="46"/>
        <v>0.02</v>
      </c>
      <c r="AX58" s="39">
        <f t="shared" si="47"/>
        <v>7.7043533865592319E-5</v>
      </c>
      <c r="AY58" s="39">
        <f t="shared" si="48"/>
        <v>0.01</v>
      </c>
      <c r="AZ58" s="39">
        <f t="shared" si="49"/>
        <v>1.5408706773118464E-5</v>
      </c>
      <c r="BA58" s="39">
        <f t="shared" si="50"/>
        <v>0</v>
      </c>
      <c r="BB58" s="39">
        <f t="shared" si="51"/>
        <v>6.1634827092473842E-5</v>
      </c>
      <c r="BC58" s="39">
        <f t="shared" si="52"/>
        <v>0.01</v>
      </c>
      <c r="BD58" s="39">
        <f t="shared" si="53"/>
        <v>3.0817413546236921E-5</v>
      </c>
      <c r="BE58" s="39">
        <f t="shared" si="54"/>
        <v>0</v>
      </c>
      <c r="BF58" s="39">
        <f t="shared" si="55"/>
        <v>1.540870677311846E-5</v>
      </c>
      <c r="BG58" s="39">
        <f t="shared" si="56"/>
        <v>0</v>
      </c>
      <c r="BH58" s="39">
        <f t="shared" si="57"/>
        <v>3.0817413546236919E-6</v>
      </c>
      <c r="BI58" s="39">
        <f t="shared" si="58"/>
        <v>0</v>
      </c>
    </row>
    <row r="59" spans="1:61" s="39" customFormat="1" x14ac:dyDescent="0.25">
      <c r="A59" s="40">
        <v>7.5</v>
      </c>
      <c r="B59" s="50">
        <f t="shared" si="13"/>
        <v>41</v>
      </c>
      <c r="C59" s="51">
        <f t="shared" si="2"/>
        <v>0</v>
      </c>
      <c r="D59" s="52">
        <f t="shared" si="3"/>
        <v>0</v>
      </c>
      <c r="E59" s="53">
        <f t="shared" si="4"/>
        <v>1</v>
      </c>
      <c r="F59" s="60">
        <f t="shared" si="5"/>
        <v>40</v>
      </c>
      <c r="G59" s="61">
        <f t="shared" si="27"/>
        <v>9.4484961417096974E-2</v>
      </c>
      <c r="H59" s="56">
        <f t="shared" si="14"/>
        <v>4.6296296296296298</v>
      </c>
      <c r="I59" s="52">
        <f t="shared" si="15"/>
        <v>1.38</v>
      </c>
      <c r="J59" s="56">
        <f t="shared" si="16"/>
        <v>0.20786691511761335</v>
      </c>
      <c r="K59" s="56">
        <f t="shared" si="28"/>
        <v>5.1562105680742158E-5</v>
      </c>
      <c r="L59" s="51">
        <f t="shared" si="17"/>
        <v>2.2000000000000002</v>
      </c>
      <c r="M59" s="52">
        <f t="shared" si="6"/>
        <v>0</v>
      </c>
      <c r="N59" s="62">
        <v>0</v>
      </c>
      <c r="O59" s="63">
        <f t="shared" si="18"/>
        <v>683.14748175762975</v>
      </c>
      <c r="P59" s="58">
        <f t="shared" si="19"/>
        <v>480</v>
      </c>
      <c r="Q59" s="61">
        <f t="shared" si="20"/>
        <v>4.7242480708548487E-2</v>
      </c>
      <c r="R59" s="56">
        <f t="shared" si="21"/>
        <v>2.3148148148148149</v>
      </c>
      <c r="S59" s="56">
        <f t="shared" si="7"/>
        <v>0.10393345755880667</v>
      </c>
      <c r="T59" s="56">
        <f t="shared" si="8"/>
        <v>2.5781052840371079E-5</v>
      </c>
      <c r="U59" s="61">
        <f t="shared" si="22"/>
        <v>2.3621240354274244E-2</v>
      </c>
      <c r="V59" s="56">
        <f t="shared" si="23"/>
        <v>1.1574074074074074</v>
      </c>
      <c r="W59" s="56">
        <f t="shared" si="9"/>
        <v>5.1966728779403337E-2</v>
      </c>
      <c r="X59" s="56">
        <f t="shared" si="10"/>
        <v>1.2890526420185539E-5</v>
      </c>
      <c r="Y59" s="61">
        <f t="shared" si="24"/>
        <v>4.7242480708548466E-3</v>
      </c>
      <c r="Z59" s="56">
        <f t="shared" si="25"/>
        <v>0.23148148148148148</v>
      </c>
      <c r="AA59" s="56">
        <f t="shared" si="11"/>
        <v>1.0393345755880664E-2</v>
      </c>
      <c r="AB59" s="56">
        <f t="shared" si="12"/>
        <v>2.5781052840371064E-6</v>
      </c>
      <c r="AC59" s="64">
        <f t="shared" si="26"/>
        <v>0.33420138888888901</v>
      </c>
      <c r="AD59" s="39">
        <f t="shared" si="29"/>
        <v>1.5043408059236308E-3</v>
      </c>
      <c r="AE59" s="39">
        <f t="shared" si="30"/>
        <v>0.15</v>
      </c>
      <c r="AF59" s="39">
        <f t="shared" si="31"/>
        <v>7.5217040296181542E-4</v>
      </c>
      <c r="AG59" s="39">
        <f t="shared" si="30"/>
        <v>0.08</v>
      </c>
      <c r="AH59" s="39">
        <f t="shared" si="32"/>
        <v>3.7608520148090771E-4</v>
      </c>
      <c r="AI59" s="39">
        <f t="shared" si="33"/>
        <v>0.04</v>
      </c>
      <c r="AJ59" s="39">
        <f t="shared" si="34"/>
        <v>7.5217040296181548E-5</v>
      </c>
      <c r="AK59" s="39">
        <f t="shared" si="33"/>
        <v>0.01</v>
      </c>
      <c r="AL59" s="39">
        <f t="shared" si="35"/>
        <v>7.5217040296181542E-4</v>
      </c>
      <c r="AM59" s="39">
        <f t="shared" si="36"/>
        <v>0.08</v>
      </c>
      <c r="AN59" s="39">
        <f t="shared" si="37"/>
        <v>3.7608520148090771E-4</v>
      </c>
      <c r="AO59" s="39">
        <f t="shared" si="38"/>
        <v>0.04</v>
      </c>
      <c r="AP59" s="39">
        <f t="shared" si="39"/>
        <v>1.8804260074045386E-4</v>
      </c>
      <c r="AQ59" s="39">
        <f t="shared" si="40"/>
        <v>0.02</v>
      </c>
      <c r="AR59" s="39">
        <f t="shared" si="41"/>
        <v>3.7608520148090774E-5</v>
      </c>
      <c r="AS59" s="39">
        <f t="shared" si="42"/>
        <v>0</v>
      </c>
      <c r="AT59" s="39">
        <f t="shared" si="43"/>
        <v>3.7608520148090771E-4</v>
      </c>
      <c r="AU59" s="39">
        <f t="shared" si="44"/>
        <v>0.04</v>
      </c>
      <c r="AV59" s="39">
        <f t="shared" si="45"/>
        <v>1.8804260074045386E-4</v>
      </c>
      <c r="AW59" s="39">
        <f t="shared" si="46"/>
        <v>0.02</v>
      </c>
      <c r="AX59" s="39">
        <f t="shared" si="47"/>
        <v>9.4021300370226928E-5</v>
      </c>
      <c r="AY59" s="39">
        <f t="shared" si="48"/>
        <v>0.01</v>
      </c>
      <c r="AZ59" s="39">
        <f t="shared" si="49"/>
        <v>1.8804260074045387E-5</v>
      </c>
      <c r="BA59" s="39">
        <f t="shared" si="50"/>
        <v>0</v>
      </c>
      <c r="BB59" s="39">
        <f t="shared" si="51"/>
        <v>7.521704029618152E-5</v>
      </c>
      <c r="BC59" s="39">
        <f t="shared" si="52"/>
        <v>0.01</v>
      </c>
      <c r="BD59" s="39">
        <f t="shared" si="53"/>
        <v>3.760852014809076E-5</v>
      </c>
      <c r="BE59" s="39">
        <f t="shared" si="54"/>
        <v>0</v>
      </c>
      <c r="BF59" s="39">
        <f t="shared" si="55"/>
        <v>1.880426007404538E-5</v>
      </c>
      <c r="BG59" s="39">
        <f t="shared" si="56"/>
        <v>0</v>
      </c>
      <c r="BH59" s="39">
        <f t="shared" si="57"/>
        <v>3.7608520148090762E-6</v>
      </c>
      <c r="BI59" s="39">
        <f t="shared" si="58"/>
        <v>0</v>
      </c>
    </row>
    <row r="60" spans="1:61" s="39" customFormat="1" x14ac:dyDescent="0.25">
      <c r="A60" s="40">
        <v>7.5</v>
      </c>
      <c r="B60" s="50">
        <f t="shared" si="13"/>
        <v>41</v>
      </c>
      <c r="C60" s="51">
        <f t="shared" si="2"/>
        <v>0</v>
      </c>
      <c r="D60" s="52">
        <f t="shared" si="3"/>
        <v>0</v>
      </c>
      <c r="E60" s="53">
        <f t="shared" si="4"/>
        <v>1</v>
      </c>
      <c r="F60" s="60">
        <f t="shared" si="5"/>
        <v>40</v>
      </c>
      <c r="G60" s="61">
        <f t="shared" si="27"/>
        <v>0.10369685965127684</v>
      </c>
      <c r="H60" s="56">
        <f t="shared" si="14"/>
        <v>4.6296296296296298</v>
      </c>
      <c r="I60" s="52">
        <f t="shared" si="15"/>
        <v>1.38</v>
      </c>
      <c r="J60" s="56">
        <f t="shared" si="16"/>
        <v>0.22813309123280906</v>
      </c>
      <c r="K60" s="56">
        <f t="shared" si="28"/>
        <v>5.658920060830675E-5</v>
      </c>
      <c r="L60" s="51">
        <f t="shared" si="17"/>
        <v>2.2000000000000002</v>
      </c>
      <c r="M60" s="52">
        <f t="shared" si="6"/>
        <v>0</v>
      </c>
      <c r="N60" s="62">
        <v>0</v>
      </c>
      <c r="O60" s="63">
        <f t="shared" si="18"/>
        <v>702.95365765142583</v>
      </c>
      <c r="P60" s="58">
        <f t="shared" si="19"/>
        <v>480</v>
      </c>
      <c r="Q60" s="61">
        <f t="shared" si="20"/>
        <v>5.184842982563842E-2</v>
      </c>
      <c r="R60" s="56">
        <f t="shared" si="21"/>
        <v>2.3148148148148149</v>
      </c>
      <c r="S60" s="56">
        <f t="shared" si="7"/>
        <v>0.11406654561640453</v>
      </c>
      <c r="T60" s="56">
        <f t="shared" si="8"/>
        <v>2.8294600304153375E-5</v>
      </c>
      <c r="U60" s="61">
        <f t="shared" si="22"/>
        <v>2.592421491281921E-2</v>
      </c>
      <c r="V60" s="56">
        <f t="shared" si="23"/>
        <v>1.1574074074074074</v>
      </c>
      <c r="W60" s="56">
        <f t="shared" si="9"/>
        <v>5.7033272808202265E-2</v>
      </c>
      <c r="X60" s="56">
        <f t="shared" si="10"/>
        <v>1.4147300152076688E-5</v>
      </c>
      <c r="Y60" s="61">
        <f t="shared" si="24"/>
        <v>5.1848429825638396E-3</v>
      </c>
      <c r="Z60" s="56">
        <f t="shared" si="25"/>
        <v>0.23148148148148148</v>
      </c>
      <c r="AA60" s="56">
        <f t="shared" si="11"/>
        <v>1.1406654561640448E-2</v>
      </c>
      <c r="AB60" s="56">
        <f t="shared" si="12"/>
        <v>2.8294600304153357E-6</v>
      </c>
      <c r="AC60" s="64">
        <f t="shared" si="26"/>
        <v>0.33428819444444458</v>
      </c>
      <c r="AD60" s="39">
        <f t="shared" si="29"/>
        <v>1.8024692774210517E-3</v>
      </c>
      <c r="AE60" s="39">
        <f t="shared" si="30"/>
        <v>0.18</v>
      </c>
      <c r="AF60" s="39">
        <f t="shared" si="31"/>
        <v>9.0123463871052587E-4</v>
      </c>
      <c r="AG60" s="39">
        <f t="shared" si="30"/>
        <v>0.09</v>
      </c>
      <c r="AH60" s="39">
        <f t="shared" si="32"/>
        <v>4.5061731935526294E-4</v>
      </c>
      <c r="AI60" s="39">
        <f t="shared" si="33"/>
        <v>0.05</v>
      </c>
      <c r="AJ60" s="39">
        <f t="shared" si="34"/>
        <v>9.012346387105259E-5</v>
      </c>
      <c r="AK60" s="39">
        <f t="shared" si="33"/>
        <v>0.01</v>
      </c>
      <c r="AL60" s="39">
        <f t="shared" si="35"/>
        <v>9.0123463871052587E-4</v>
      </c>
      <c r="AM60" s="39">
        <f t="shared" si="36"/>
        <v>0.09</v>
      </c>
      <c r="AN60" s="39">
        <f t="shared" si="37"/>
        <v>4.5061731935526294E-4</v>
      </c>
      <c r="AO60" s="39">
        <f t="shared" si="38"/>
        <v>0.05</v>
      </c>
      <c r="AP60" s="39">
        <f t="shared" si="39"/>
        <v>2.2530865967763147E-4</v>
      </c>
      <c r="AQ60" s="39">
        <f t="shared" si="40"/>
        <v>0.02</v>
      </c>
      <c r="AR60" s="39">
        <f t="shared" si="41"/>
        <v>4.5061731935526295E-5</v>
      </c>
      <c r="AS60" s="39">
        <f t="shared" si="42"/>
        <v>0</v>
      </c>
      <c r="AT60" s="39">
        <f t="shared" si="43"/>
        <v>4.5061731935526294E-4</v>
      </c>
      <c r="AU60" s="39">
        <f t="shared" si="44"/>
        <v>0.05</v>
      </c>
      <c r="AV60" s="39">
        <f t="shared" si="45"/>
        <v>2.2530865967763147E-4</v>
      </c>
      <c r="AW60" s="39">
        <f t="shared" si="46"/>
        <v>0.02</v>
      </c>
      <c r="AX60" s="39">
        <f t="shared" si="47"/>
        <v>1.1265432983881573E-4</v>
      </c>
      <c r="AY60" s="39">
        <f t="shared" si="48"/>
        <v>0.01</v>
      </c>
      <c r="AZ60" s="39">
        <f t="shared" si="49"/>
        <v>2.2530865967763147E-5</v>
      </c>
      <c r="BA60" s="39">
        <f t="shared" si="50"/>
        <v>0</v>
      </c>
      <c r="BB60" s="39">
        <f t="shared" si="51"/>
        <v>9.0123463871052563E-5</v>
      </c>
      <c r="BC60" s="39">
        <f t="shared" si="52"/>
        <v>0.01</v>
      </c>
      <c r="BD60" s="39">
        <f t="shared" si="53"/>
        <v>4.5061731935526281E-5</v>
      </c>
      <c r="BE60" s="39">
        <f t="shared" si="54"/>
        <v>0</v>
      </c>
      <c r="BF60" s="39">
        <f t="shared" si="55"/>
        <v>2.2530865967763141E-5</v>
      </c>
      <c r="BG60" s="39">
        <f t="shared" si="56"/>
        <v>0</v>
      </c>
      <c r="BH60" s="39">
        <f t="shared" si="57"/>
        <v>4.5061731935526278E-6</v>
      </c>
      <c r="BI60" s="39">
        <f t="shared" si="58"/>
        <v>0</v>
      </c>
    </row>
    <row r="61" spans="1:61" s="39" customFormat="1" x14ac:dyDescent="0.25">
      <c r="A61" s="40">
        <v>7.5</v>
      </c>
      <c r="B61" s="50">
        <f t="shared" si="13"/>
        <v>41</v>
      </c>
      <c r="C61" s="51">
        <f t="shared" si="2"/>
        <v>0</v>
      </c>
      <c r="D61" s="52">
        <f t="shared" si="3"/>
        <v>0</v>
      </c>
      <c r="E61" s="53">
        <f t="shared" si="4"/>
        <v>1</v>
      </c>
      <c r="F61" s="60">
        <f t="shared" si="5"/>
        <v>40</v>
      </c>
      <c r="G61" s="61">
        <f t="shared" si="27"/>
        <v>0.11286652621210227</v>
      </c>
      <c r="H61" s="56">
        <f t="shared" si="14"/>
        <v>4.6296296296296298</v>
      </c>
      <c r="I61" s="52">
        <f t="shared" si="15"/>
        <v>1.38</v>
      </c>
      <c r="J61" s="56">
        <f t="shared" si="16"/>
        <v>0.24830635766662504</v>
      </c>
      <c r="K61" s="56">
        <f t="shared" si="28"/>
        <v>6.1593248968757196E-5</v>
      </c>
      <c r="L61" s="51">
        <f t="shared" si="17"/>
        <v>2.2000000000000002</v>
      </c>
      <c r="M61" s="52">
        <f t="shared" si="6"/>
        <v>0</v>
      </c>
      <c r="N61" s="62">
        <v>0</v>
      </c>
      <c r="O61" s="63">
        <f t="shared" si="18"/>
        <v>722.669055239042</v>
      </c>
      <c r="P61" s="58">
        <f t="shared" si="19"/>
        <v>480</v>
      </c>
      <c r="Q61" s="61">
        <f t="shared" si="20"/>
        <v>5.6433263106051137E-2</v>
      </c>
      <c r="R61" s="56">
        <f t="shared" si="21"/>
        <v>2.3148148148148149</v>
      </c>
      <c r="S61" s="56">
        <f t="shared" si="7"/>
        <v>0.12415317883331252</v>
      </c>
      <c r="T61" s="56">
        <f t="shared" si="8"/>
        <v>3.0796624484378598E-5</v>
      </c>
      <c r="U61" s="61">
        <f t="shared" si="22"/>
        <v>2.8216631553025569E-2</v>
      </c>
      <c r="V61" s="56">
        <f t="shared" si="23"/>
        <v>1.1574074074074074</v>
      </c>
      <c r="W61" s="56">
        <f t="shared" si="9"/>
        <v>6.207658941665626E-2</v>
      </c>
      <c r="X61" s="56">
        <f t="shared" si="10"/>
        <v>1.5398312242189299E-5</v>
      </c>
      <c r="Y61" s="61">
        <f t="shared" si="24"/>
        <v>5.6433263106051117E-3</v>
      </c>
      <c r="Z61" s="56">
        <f t="shared" si="25"/>
        <v>0.23148148148148148</v>
      </c>
      <c r="AA61" s="56">
        <f t="shared" si="11"/>
        <v>1.2415317883331247E-2</v>
      </c>
      <c r="AB61" s="56">
        <f t="shared" si="12"/>
        <v>3.0796624484378585E-6</v>
      </c>
      <c r="AC61" s="64">
        <f t="shared" si="26"/>
        <v>0.33437500000000014</v>
      </c>
      <c r="AD61" s="39">
        <f t="shared" si="29"/>
        <v>2.1269605402808459E-3</v>
      </c>
      <c r="AE61" s="39">
        <f t="shared" si="30"/>
        <v>0.21</v>
      </c>
      <c r="AF61" s="39">
        <f t="shared" si="31"/>
        <v>1.0634802701404229E-3</v>
      </c>
      <c r="AG61" s="39">
        <f t="shared" si="30"/>
        <v>0.11</v>
      </c>
      <c r="AH61" s="39">
        <f t="shared" si="32"/>
        <v>5.3174013507021147E-4</v>
      </c>
      <c r="AI61" s="39">
        <f t="shared" si="33"/>
        <v>0.05</v>
      </c>
      <c r="AJ61" s="39">
        <f t="shared" si="34"/>
        <v>1.0634802701404229E-4</v>
      </c>
      <c r="AK61" s="39">
        <f t="shared" si="33"/>
        <v>0.01</v>
      </c>
      <c r="AL61" s="39">
        <f t="shared" si="35"/>
        <v>1.0634802701404229E-3</v>
      </c>
      <c r="AM61" s="39">
        <f t="shared" si="36"/>
        <v>0.11</v>
      </c>
      <c r="AN61" s="39">
        <f t="shared" si="37"/>
        <v>5.3174013507021147E-4</v>
      </c>
      <c r="AO61" s="39">
        <f t="shared" si="38"/>
        <v>0.05</v>
      </c>
      <c r="AP61" s="39">
        <f t="shared" si="39"/>
        <v>2.6587006753510574E-4</v>
      </c>
      <c r="AQ61" s="39">
        <f t="shared" si="40"/>
        <v>0.03</v>
      </c>
      <c r="AR61" s="39">
        <f t="shared" si="41"/>
        <v>5.3174013507021147E-5</v>
      </c>
      <c r="AS61" s="39">
        <f t="shared" si="42"/>
        <v>0.01</v>
      </c>
      <c r="AT61" s="39">
        <f t="shared" si="43"/>
        <v>5.3174013507021147E-4</v>
      </c>
      <c r="AU61" s="39">
        <f t="shared" si="44"/>
        <v>0.05</v>
      </c>
      <c r="AV61" s="39">
        <f t="shared" si="45"/>
        <v>2.6587006753510574E-4</v>
      </c>
      <c r="AW61" s="39">
        <f t="shared" si="46"/>
        <v>0.03</v>
      </c>
      <c r="AX61" s="39">
        <f t="shared" si="47"/>
        <v>1.3293503376755287E-4</v>
      </c>
      <c r="AY61" s="39">
        <f t="shared" si="48"/>
        <v>0.01</v>
      </c>
      <c r="AZ61" s="39">
        <f t="shared" si="49"/>
        <v>2.6587006753510574E-5</v>
      </c>
      <c r="BA61" s="39">
        <f t="shared" si="50"/>
        <v>0</v>
      </c>
      <c r="BB61" s="39">
        <f t="shared" si="51"/>
        <v>1.0634802701404225E-4</v>
      </c>
      <c r="BC61" s="39">
        <f t="shared" si="52"/>
        <v>0.01</v>
      </c>
      <c r="BD61" s="39">
        <f t="shared" si="53"/>
        <v>5.3174013507021127E-5</v>
      </c>
      <c r="BE61" s="39">
        <f t="shared" si="54"/>
        <v>0.01</v>
      </c>
      <c r="BF61" s="39">
        <f t="shared" si="55"/>
        <v>2.6587006753510563E-5</v>
      </c>
      <c r="BG61" s="39">
        <f t="shared" si="56"/>
        <v>0</v>
      </c>
      <c r="BH61" s="39">
        <f t="shared" si="57"/>
        <v>5.3174013507021125E-6</v>
      </c>
      <c r="BI61" s="39">
        <f t="shared" si="58"/>
        <v>0</v>
      </c>
    </row>
    <row r="62" spans="1:61" s="39" customFormat="1" x14ac:dyDescent="0.25">
      <c r="A62" s="40">
        <v>7.5</v>
      </c>
      <c r="B62" s="50">
        <f t="shared" si="13"/>
        <v>41</v>
      </c>
      <c r="C62" s="51">
        <f t="shared" si="2"/>
        <v>0</v>
      </c>
      <c r="D62" s="52">
        <f t="shared" si="3"/>
        <v>0</v>
      </c>
      <c r="E62" s="53">
        <f t="shared" si="4"/>
        <v>1</v>
      </c>
      <c r="F62" s="60">
        <f t="shared" si="5"/>
        <v>40</v>
      </c>
      <c r="G62" s="61">
        <f t="shared" si="27"/>
        <v>0.12199415470942318</v>
      </c>
      <c r="H62" s="56">
        <f t="shared" si="14"/>
        <v>4.6296296296296298</v>
      </c>
      <c r="I62" s="52">
        <f t="shared" si="15"/>
        <v>1.38</v>
      </c>
      <c r="J62" s="56">
        <f t="shared" si="16"/>
        <v>0.26838714036073102</v>
      </c>
      <c r="K62" s="56">
        <f t="shared" si="28"/>
        <v>6.6574356418394706E-5</v>
      </c>
      <c r="L62" s="51">
        <f t="shared" si="17"/>
        <v>2.2000000000000002</v>
      </c>
      <c r="M62" s="52">
        <f t="shared" si="6"/>
        <v>0</v>
      </c>
      <c r="N62" s="62">
        <v>0</v>
      </c>
      <c r="O62" s="63">
        <f t="shared" si="18"/>
        <v>742.29409058771489</v>
      </c>
      <c r="P62" s="58">
        <f t="shared" si="19"/>
        <v>480</v>
      </c>
      <c r="Q62" s="61">
        <f t="shared" si="20"/>
        <v>6.099707735471159E-2</v>
      </c>
      <c r="R62" s="56">
        <f t="shared" si="21"/>
        <v>2.3148148148148149</v>
      </c>
      <c r="S62" s="56">
        <f t="shared" si="7"/>
        <v>0.13419357018036551</v>
      </c>
      <c r="T62" s="56">
        <f t="shared" si="8"/>
        <v>3.3287178209197353E-5</v>
      </c>
      <c r="U62" s="61">
        <f t="shared" si="22"/>
        <v>3.0498538677355795E-2</v>
      </c>
      <c r="V62" s="56">
        <f t="shared" si="23"/>
        <v>1.1574074074074074</v>
      </c>
      <c r="W62" s="56">
        <f t="shared" si="9"/>
        <v>6.7096785090182756E-2</v>
      </c>
      <c r="X62" s="56">
        <f t="shared" si="10"/>
        <v>1.6643589104598677E-5</v>
      </c>
      <c r="Y62" s="61">
        <f t="shared" si="24"/>
        <v>6.0997077354711573E-3</v>
      </c>
      <c r="Z62" s="56">
        <f t="shared" si="25"/>
        <v>0.23148148148148148</v>
      </c>
      <c r="AA62" s="56">
        <f t="shared" si="11"/>
        <v>1.3419357018036548E-2</v>
      </c>
      <c r="AB62" s="56">
        <f t="shared" si="12"/>
        <v>3.328717820919734E-6</v>
      </c>
      <c r="AC62" s="64">
        <f t="shared" si="26"/>
        <v>0.33446180555555571</v>
      </c>
      <c r="AD62" s="39">
        <f t="shared" si="29"/>
        <v>2.4776937350704377E-3</v>
      </c>
      <c r="AE62" s="39">
        <f t="shared" si="30"/>
        <v>0.25</v>
      </c>
      <c r="AF62" s="39">
        <f t="shared" si="31"/>
        <v>1.2388468675352188E-3</v>
      </c>
      <c r="AG62" s="39">
        <f t="shared" si="30"/>
        <v>0.12</v>
      </c>
      <c r="AH62" s="39">
        <f t="shared" si="32"/>
        <v>6.1942343376760942E-4</v>
      </c>
      <c r="AI62" s="39">
        <f t="shared" si="33"/>
        <v>0.06</v>
      </c>
      <c r="AJ62" s="39">
        <f t="shared" si="34"/>
        <v>1.2388468675352188E-4</v>
      </c>
      <c r="AK62" s="39">
        <f t="shared" si="33"/>
        <v>0.01</v>
      </c>
      <c r="AL62" s="39">
        <f t="shared" si="35"/>
        <v>1.2388468675352188E-3</v>
      </c>
      <c r="AM62" s="39">
        <f t="shared" si="36"/>
        <v>0.12</v>
      </c>
      <c r="AN62" s="39">
        <f t="shared" si="37"/>
        <v>6.1942343376760942E-4</v>
      </c>
      <c r="AO62" s="39">
        <f t="shared" si="38"/>
        <v>0.06</v>
      </c>
      <c r="AP62" s="39">
        <f t="shared" si="39"/>
        <v>3.0971171688380471E-4</v>
      </c>
      <c r="AQ62" s="39">
        <f t="shared" si="40"/>
        <v>0.03</v>
      </c>
      <c r="AR62" s="39">
        <f t="shared" si="41"/>
        <v>6.1942343376760942E-5</v>
      </c>
      <c r="AS62" s="39">
        <f t="shared" si="42"/>
        <v>0.01</v>
      </c>
      <c r="AT62" s="39">
        <f t="shared" si="43"/>
        <v>6.1942343376760942E-4</v>
      </c>
      <c r="AU62" s="39">
        <f t="shared" si="44"/>
        <v>0.06</v>
      </c>
      <c r="AV62" s="39">
        <f t="shared" si="45"/>
        <v>3.0971171688380471E-4</v>
      </c>
      <c r="AW62" s="39">
        <f t="shared" si="46"/>
        <v>0.03</v>
      </c>
      <c r="AX62" s="39">
        <f t="shared" si="47"/>
        <v>1.5485585844190235E-4</v>
      </c>
      <c r="AY62" s="39">
        <f t="shared" si="48"/>
        <v>0.02</v>
      </c>
      <c r="AZ62" s="39">
        <f t="shared" si="49"/>
        <v>3.0971171688380471E-5</v>
      </c>
      <c r="BA62" s="39">
        <f t="shared" si="50"/>
        <v>0</v>
      </c>
      <c r="BB62" s="39">
        <f t="shared" si="51"/>
        <v>1.2388468675352183E-4</v>
      </c>
      <c r="BC62" s="39">
        <f t="shared" si="52"/>
        <v>0.01</v>
      </c>
      <c r="BD62" s="39">
        <f t="shared" si="53"/>
        <v>6.1942343376760915E-5</v>
      </c>
      <c r="BE62" s="39">
        <f t="shared" si="54"/>
        <v>0.01</v>
      </c>
      <c r="BF62" s="39">
        <f t="shared" si="55"/>
        <v>3.0971171688380457E-5</v>
      </c>
      <c r="BG62" s="39">
        <f t="shared" si="56"/>
        <v>0</v>
      </c>
      <c r="BH62" s="39">
        <f t="shared" si="57"/>
        <v>6.194234337676091E-6</v>
      </c>
      <c r="BI62" s="39">
        <f t="shared" si="58"/>
        <v>0</v>
      </c>
    </row>
    <row r="63" spans="1:61" s="39" customFormat="1" x14ac:dyDescent="0.25">
      <c r="A63" s="40">
        <v>7.5</v>
      </c>
      <c r="B63" s="50">
        <f t="shared" si="13"/>
        <v>41</v>
      </c>
      <c r="C63" s="51">
        <f t="shared" si="2"/>
        <v>0</v>
      </c>
      <c r="D63" s="52">
        <f t="shared" si="3"/>
        <v>0</v>
      </c>
      <c r="E63" s="53">
        <f t="shared" si="4"/>
        <v>1</v>
      </c>
      <c r="F63" s="60">
        <f t="shared" si="5"/>
        <v>40</v>
      </c>
      <c r="G63" s="61">
        <f t="shared" si="27"/>
        <v>0.13107993786549085</v>
      </c>
      <c r="H63" s="56">
        <f t="shared" si="14"/>
        <v>4.6296296296296298</v>
      </c>
      <c r="I63" s="52">
        <f t="shared" si="15"/>
        <v>1.38</v>
      </c>
      <c r="J63" s="56">
        <f t="shared" si="16"/>
        <v>0.28837586330407988</v>
      </c>
      <c r="K63" s="56">
        <f t="shared" si="28"/>
        <v>7.1532628129142279E-5</v>
      </c>
      <c r="L63" s="51">
        <f t="shared" si="17"/>
        <v>2.2000000000000002</v>
      </c>
      <c r="M63" s="52">
        <f t="shared" si="6"/>
        <v>0</v>
      </c>
      <c r="N63" s="62">
        <v>0</v>
      </c>
      <c r="O63" s="63">
        <f t="shared" si="18"/>
        <v>761.82917785770644</v>
      </c>
      <c r="P63" s="58">
        <f t="shared" si="19"/>
        <v>480</v>
      </c>
      <c r="Q63" s="61">
        <f t="shared" si="20"/>
        <v>6.5539968932745427E-2</v>
      </c>
      <c r="R63" s="56">
        <f t="shared" si="21"/>
        <v>2.3148148148148149</v>
      </c>
      <c r="S63" s="56">
        <f t="shared" si="7"/>
        <v>0.14418793165203994</v>
      </c>
      <c r="T63" s="56">
        <f t="shared" si="8"/>
        <v>3.5766314064571139E-5</v>
      </c>
      <c r="U63" s="61">
        <f t="shared" si="22"/>
        <v>3.2769984466372713E-2</v>
      </c>
      <c r="V63" s="56">
        <f t="shared" si="23"/>
        <v>1.1574074074074074</v>
      </c>
      <c r="W63" s="56">
        <f t="shared" si="9"/>
        <v>7.2093965826019971E-2</v>
      </c>
      <c r="X63" s="56">
        <f t="shared" si="10"/>
        <v>1.788315703228557E-5</v>
      </c>
      <c r="Y63" s="61">
        <f t="shared" si="24"/>
        <v>6.5539968932745406E-3</v>
      </c>
      <c r="Z63" s="56">
        <f t="shared" si="25"/>
        <v>0.23148148148148148</v>
      </c>
      <c r="AA63" s="56">
        <f t="shared" si="11"/>
        <v>1.441879316520399E-2</v>
      </c>
      <c r="AB63" s="56">
        <f t="shared" si="12"/>
        <v>3.5766314064571132E-6</v>
      </c>
      <c r="AC63" s="64">
        <f t="shared" si="26"/>
        <v>0.33454861111111128</v>
      </c>
      <c r="AD63" s="39">
        <f t="shared" si="29"/>
        <v>2.8545485564337239E-3</v>
      </c>
      <c r="AE63" s="39">
        <f t="shared" si="30"/>
        <v>0.28999999999999998</v>
      </c>
      <c r="AF63" s="39">
        <f t="shared" si="31"/>
        <v>1.427274278216862E-3</v>
      </c>
      <c r="AG63" s="39">
        <f t="shared" si="30"/>
        <v>0.14000000000000001</v>
      </c>
      <c r="AH63" s="39">
        <f t="shared" si="32"/>
        <v>7.1363713910843098E-4</v>
      </c>
      <c r="AI63" s="39">
        <f t="shared" si="33"/>
        <v>7.0000000000000007E-2</v>
      </c>
      <c r="AJ63" s="39">
        <f t="shared" si="34"/>
        <v>1.4272742782168619E-4</v>
      </c>
      <c r="AK63" s="39">
        <f t="shared" si="33"/>
        <v>0.01</v>
      </c>
      <c r="AL63" s="39">
        <f t="shared" si="35"/>
        <v>1.427274278216862E-3</v>
      </c>
      <c r="AM63" s="39">
        <f t="shared" si="36"/>
        <v>0.14000000000000001</v>
      </c>
      <c r="AN63" s="39">
        <f t="shared" si="37"/>
        <v>7.1363713910843098E-4</v>
      </c>
      <c r="AO63" s="39">
        <f t="shared" si="38"/>
        <v>7.0000000000000007E-2</v>
      </c>
      <c r="AP63" s="39">
        <f t="shared" si="39"/>
        <v>3.5681856955421549E-4</v>
      </c>
      <c r="AQ63" s="39">
        <f t="shared" si="40"/>
        <v>0.04</v>
      </c>
      <c r="AR63" s="39">
        <f t="shared" si="41"/>
        <v>7.1363713910843095E-5</v>
      </c>
      <c r="AS63" s="39">
        <f t="shared" si="42"/>
        <v>0.01</v>
      </c>
      <c r="AT63" s="39">
        <f t="shared" si="43"/>
        <v>7.1363713910843098E-4</v>
      </c>
      <c r="AU63" s="39">
        <f t="shared" si="44"/>
        <v>7.0000000000000007E-2</v>
      </c>
      <c r="AV63" s="39">
        <f t="shared" si="45"/>
        <v>3.5681856955421549E-4</v>
      </c>
      <c r="AW63" s="39">
        <f t="shared" si="46"/>
        <v>0.04</v>
      </c>
      <c r="AX63" s="39">
        <f t="shared" si="47"/>
        <v>1.7840928477710774E-4</v>
      </c>
      <c r="AY63" s="39">
        <f t="shared" si="48"/>
        <v>0.02</v>
      </c>
      <c r="AZ63" s="39">
        <f t="shared" si="49"/>
        <v>3.5681856955421547E-5</v>
      </c>
      <c r="BA63" s="39">
        <f t="shared" si="50"/>
        <v>0</v>
      </c>
      <c r="BB63" s="39">
        <f t="shared" si="51"/>
        <v>1.4272742782168614E-4</v>
      </c>
      <c r="BC63" s="39">
        <f t="shared" si="52"/>
        <v>0.01</v>
      </c>
      <c r="BD63" s="39">
        <f t="shared" si="53"/>
        <v>7.1363713910843068E-5</v>
      </c>
      <c r="BE63" s="39">
        <f t="shared" si="54"/>
        <v>0.01</v>
      </c>
      <c r="BF63" s="39">
        <f t="shared" si="55"/>
        <v>3.5681856955421534E-5</v>
      </c>
      <c r="BG63" s="39">
        <f t="shared" si="56"/>
        <v>0</v>
      </c>
      <c r="BH63" s="39">
        <f t="shared" si="57"/>
        <v>7.1363713910843061E-6</v>
      </c>
      <c r="BI63" s="39">
        <f t="shared" si="58"/>
        <v>0</v>
      </c>
    </row>
    <row r="64" spans="1:61" s="39" customFormat="1" x14ac:dyDescent="0.25">
      <c r="A64" s="40">
        <v>7.5</v>
      </c>
      <c r="B64" s="50">
        <f t="shared" si="13"/>
        <v>41</v>
      </c>
      <c r="C64" s="51">
        <f t="shared" si="2"/>
        <v>0</v>
      </c>
      <c r="D64" s="52">
        <f t="shared" si="3"/>
        <v>0</v>
      </c>
      <c r="E64" s="53">
        <f t="shared" si="4"/>
        <v>1</v>
      </c>
      <c r="F64" s="60">
        <f t="shared" si="5"/>
        <v>40</v>
      </c>
      <c r="G64" s="61">
        <f t="shared" si="27"/>
        <v>0.14012406751902715</v>
      </c>
      <c r="H64" s="56">
        <f t="shared" si="14"/>
        <v>4.6296296296296298</v>
      </c>
      <c r="I64" s="52">
        <f t="shared" si="15"/>
        <v>1.38</v>
      </c>
      <c r="J64" s="56">
        <f t="shared" si="16"/>
        <v>0.30827294854185977</v>
      </c>
      <c r="K64" s="56">
        <f t="shared" si="28"/>
        <v>7.6468168790765382E-5</v>
      </c>
      <c r="L64" s="51">
        <f t="shared" si="17"/>
        <v>2.2000000000000002</v>
      </c>
      <c r="M64" s="52">
        <f t="shared" si="6"/>
        <v>0</v>
      </c>
      <c r="N64" s="62">
        <v>0</v>
      </c>
      <c r="O64" s="63">
        <f t="shared" si="18"/>
        <v>781.27472931104376</v>
      </c>
      <c r="P64" s="58">
        <f t="shared" si="19"/>
        <v>480</v>
      </c>
      <c r="Q64" s="61">
        <f t="shared" si="20"/>
        <v>7.0062033759513573E-2</v>
      </c>
      <c r="R64" s="56">
        <f t="shared" si="21"/>
        <v>2.3148148148148149</v>
      </c>
      <c r="S64" s="56">
        <f t="shared" si="7"/>
        <v>0.15413647427092989</v>
      </c>
      <c r="T64" s="56">
        <f t="shared" si="8"/>
        <v>3.8234084395382691E-5</v>
      </c>
      <c r="U64" s="61">
        <f t="shared" si="22"/>
        <v>3.5031016879756786E-2</v>
      </c>
      <c r="V64" s="56">
        <f t="shared" si="23"/>
        <v>1.1574074074074074</v>
      </c>
      <c r="W64" s="56">
        <f t="shared" si="9"/>
        <v>7.7068237135464943E-2</v>
      </c>
      <c r="X64" s="56">
        <f t="shared" si="10"/>
        <v>1.9117042197691345E-5</v>
      </c>
      <c r="Y64" s="61">
        <f t="shared" si="24"/>
        <v>7.006203375951355E-3</v>
      </c>
      <c r="Z64" s="56">
        <f t="shared" si="25"/>
        <v>0.23148148148148148</v>
      </c>
      <c r="AA64" s="56">
        <f t="shared" si="11"/>
        <v>1.5413647427092982E-2</v>
      </c>
      <c r="AB64" s="56">
        <f t="shared" si="12"/>
        <v>3.8234084395382677E-6</v>
      </c>
      <c r="AC64" s="64">
        <f t="shared" si="26"/>
        <v>0.33463541666666685</v>
      </c>
      <c r="AD64" s="39">
        <f t="shared" si="29"/>
        <v>3.2574052505509269E-3</v>
      </c>
      <c r="AE64" s="39">
        <f t="shared" si="30"/>
        <v>0.33</v>
      </c>
      <c r="AF64" s="39">
        <f t="shared" si="31"/>
        <v>1.6287026252754635E-3</v>
      </c>
      <c r="AG64" s="39">
        <f t="shared" si="30"/>
        <v>0.16</v>
      </c>
      <c r="AH64" s="39">
        <f t="shared" si="32"/>
        <v>8.1435131263773173E-4</v>
      </c>
      <c r="AI64" s="39">
        <f t="shared" si="33"/>
        <v>0.08</v>
      </c>
      <c r="AJ64" s="39">
        <f t="shared" si="34"/>
        <v>1.6287026252754635E-4</v>
      </c>
      <c r="AK64" s="39">
        <f t="shared" si="33"/>
        <v>0.02</v>
      </c>
      <c r="AL64" s="39">
        <f t="shared" si="35"/>
        <v>1.6287026252754635E-3</v>
      </c>
      <c r="AM64" s="39">
        <f t="shared" si="36"/>
        <v>0.16</v>
      </c>
      <c r="AN64" s="39">
        <f t="shared" si="37"/>
        <v>8.1435131263773173E-4</v>
      </c>
      <c r="AO64" s="39">
        <f t="shared" si="38"/>
        <v>0.08</v>
      </c>
      <c r="AP64" s="39">
        <f t="shared" si="39"/>
        <v>4.0717565631886586E-4</v>
      </c>
      <c r="AQ64" s="39">
        <f t="shared" si="40"/>
        <v>0.04</v>
      </c>
      <c r="AR64" s="39">
        <f t="shared" si="41"/>
        <v>8.1435131263773175E-5</v>
      </c>
      <c r="AS64" s="39">
        <f t="shared" si="42"/>
        <v>0.01</v>
      </c>
      <c r="AT64" s="39">
        <f t="shared" si="43"/>
        <v>8.1435131263773173E-4</v>
      </c>
      <c r="AU64" s="39">
        <f t="shared" si="44"/>
        <v>0.08</v>
      </c>
      <c r="AV64" s="39">
        <f t="shared" si="45"/>
        <v>4.0717565631886586E-4</v>
      </c>
      <c r="AW64" s="39">
        <f t="shared" si="46"/>
        <v>0.04</v>
      </c>
      <c r="AX64" s="39">
        <f t="shared" si="47"/>
        <v>2.0358782815943293E-4</v>
      </c>
      <c r="AY64" s="39">
        <f t="shared" si="48"/>
        <v>0.02</v>
      </c>
      <c r="AZ64" s="39">
        <f t="shared" si="49"/>
        <v>4.0717565631886588E-5</v>
      </c>
      <c r="BA64" s="39">
        <f t="shared" si="50"/>
        <v>0</v>
      </c>
      <c r="BB64" s="39">
        <f t="shared" si="51"/>
        <v>1.6287026252754627E-4</v>
      </c>
      <c r="BC64" s="39">
        <f t="shared" si="52"/>
        <v>0.02</v>
      </c>
      <c r="BD64" s="39">
        <f t="shared" si="53"/>
        <v>8.1435131263773135E-5</v>
      </c>
      <c r="BE64" s="39">
        <f t="shared" si="54"/>
        <v>0.01</v>
      </c>
      <c r="BF64" s="39">
        <f t="shared" si="55"/>
        <v>4.0717565631886567E-5</v>
      </c>
      <c r="BG64" s="39">
        <f t="shared" si="56"/>
        <v>0</v>
      </c>
      <c r="BH64" s="39">
        <f t="shared" si="57"/>
        <v>8.1435131263773138E-6</v>
      </c>
      <c r="BI64" s="39">
        <f t="shared" si="58"/>
        <v>0</v>
      </c>
    </row>
    <row r="65" spans="1:61" s="39" customFormat="1" x14ac:dyDescent="0.25">
      <c r="A65" s="40">
        <v>7.5</v>
      </c>
      <c r="B65" s="50">
        <f t="shared" si="13"/>
        <v>41</v>
      </c>
      <c r="C65" s="51">
        <f t="shared" si="2"/>
        <v>0</v>
      </c>
      <c r="D65" s="52">
        <f t="shared" si="3"/>
        <v>0</v>
      </c>
      <c r="E65" s="53">
        <f t="shared" si="4"/>
        <v>1</v>
      </c>
      <c r="F65" s="60">
        <f t="shared" si="5"/>
        <v>40</v>
      </c>
      <c r="G65" s="61">
        <f t="shared" si="27"/>
        <v>0.14912673462927503</v>
      </c>
      <c r="H65" s="56">
        <f t="shared" si="14"/>
        <v>4.6296296296296298</v>
      </c>
      <c r="I65" s="52">
        <f t="shared" si="15"/>
        <v>1.38</v>
      </c>
      <c r="J65" s="56">
        <f t="shared" si="16"/>
        <v>0.3280788161844051</v>
      </c>
      <c r="K65" s="56">
        <f t="shared" si="28"/>
        <v>8.1381082613082376E-5</v>
      </c>
      <c r="L65" s="51">
        <f t="shared" si="17"/>
        <v>2.2000000000000002</v>
      </c>
      <c r="M65" s="52">
        <f t="shared" si="6"/>
        <v>0</v>
      </c>
      <c r="N65" s="62">
        <v>0</v>
      </c>
      <c r="O65" s="63">
        <f t="shared" si="18"/>
        <v>800.63115532021982</v>
      </c>
      <c r="P65" s="58">
        <f t="shared" si="19"/>
        <v>480</v>
      </c>
      <c r="Q65" s="61">
        <f t="shared" si="20"/>
        <v>7.4563367314637516E-2</v>
      </c>
      <c r="R65" s="56">
        <f t="shared" si="21"/>
        <v>2.3148148148148149</v>
      </c>
      <c r="S65" s="56">
        <f t="shared" si="7"/>
        <v>0.16403940809220255</v>
      </c>
      <c r="T65" s="56">
        <f t="shared" si="8"/>
        <v>4.0690541306541188E-5</v>
      </c>
      <c r="U65" s="61">
        <f t="shared" si="22"/>
        <v>3.7281683657318758E-2</v>
      </c>
      <c r="V65" s="56">
        <f t="shared" si="23"/>
        <v>1.1574074074074074</v>
      </c>
      <c r="W65" s="56">
        <f t="shared" si="9"/>
        <v>8.2019704046101274E-2</v>
      </c>
      <c r="X65" s="56">
        <f t="shared" si="10"/>
        <v>2.0345270653270594E-5</v>
      </c>
      <c r="Y65" s="61">
        <f t="shared" si="24"/>
        <v>7.456336731463749E-3</v>
      </c>
      <c r="Z65" s="56">
        <f t="shared" si="25"/>
        <v>0.23148148148148148</v>
      </c>
      <c r="AA65" s="56">
        <f t="shared" si="11"/>
        <v>1.6403940809220249E-2</v>
      </c>
      <c r="AB65" s="56">
        <f t="shared" si="12"/>
        <v>4.0690541306541169E-6</v>
      </c>
      <c r="AC65" s="64">
        <f t="shared" si="26"/>
        <v>0.33472222222222242</v>
      </c>
      <c r="AD65" s="39">
        <f t="shared" si="29"/>
        <v>3.6861446126100926E-3</v>
      </c>
      <c r="AE65" s="39">
        <f t="shared" si="30"/>
        <v>0.37</v>
      </c>
      <c r="AF65" s="39">
        <f t="shared" si="31"/>
        <v>1.8430723063050463E-3</v>
      </c>
      <c r="AG65" s="39">
        <f t="shared" si="30"/>
        <v>0.18</v>
      </c>
      <c r="AH65" s="39">
        <f t="shared" si="32"/>
        <v>9.2153615315252314E-4</v>
      </c>
      <c r="AI65" s="39">
        <f t="shared" si="33"/>
        <v>0.09</v>
      </c>
      <c r="AJ65" s="39">
        <f t="shared" si="34"/>
        <v>1.8430723063050464E-4</v>
      </c>
      <c r="AK65" s="39">
        <f t="shared" si="33"/>
        <v>0.02</v>
      </c>
      <c r="AL65" s="39">
        <f t="shared" si="35"/>
        <v>1.8430723063050463E-3</v>
      </c>
      <c r="AM65" s="39">
        <f t="shared" si="36"/>
        <v>0.18</v>
      </c>
      <c r="AN65" s="39">
        <f t="shared" si="37"/>
        <v>9.2153615315252314E-4</v>
      </c>
      <c r="AO65" s="39">
        <f t="shared" si="38"/>
        <v>0.09</v>
      </c>
      <c r="AP65" s="39">
        <f t="shared" si="39"/>
        <v>4.6076807657626157E-4</v>
      </c>
      <c r="AQ65" s="39">
        <f t="shared" si="40"/>
        <v>0.05</v>
      </c>
      <c r="AR65" s="39">
        <f t="shared" si="41"/>
        <v>9.215361531525232E-5</v>
      </c>
      <c r="AS65" s="39">
        <f t="shared" si="42"/>
        <v>0.01</v>
      </c>
      <c r="AT65" s="39">
        <f t="shared" si="43"/>
        <v>9.2153615315252314E-4</v>
      </c>
      <c r="AU65" s="39">
        <f t="shared" si="44"/>
        <v>0.09</v>
      </c>
      <c r="AV65" s="39">
        <f t="shared" si="45"/>
        <v>4.6076807657626157E-4</v>
      </c>
      <c r="AW65" s="39">
        <f t="shared" si="46"/>
        <v>0.05</v>
      </c>
      <c r="AX65" s="39">
        <f t="shared" si="47"/>
        <v>2.3038403828813079E-4</v>
      </c>
      <c r="AY65" s="39">
        <f t="shared" si="48"/>
        <v>0.02</v>
      </c>
      <c r="AZ65" s="39">
        <f t="shared" si="49"/>
        <v>4.607680765762616E-5</v>
      </c>
      <c r="BA65" s="39">
        <f t="shared" si="50"/>
        <v>0</v>
      </c>
      <c r="BB65" s="39">
        <f t="shared" si="51"/>
        <v>1.8430723063050453E-4</v>
      </c>
      <c r="BC65" s="39">
        <f t="shared" si="52"/>
        <v>0.02</v>
      </c>
      <c r="BD65" s="39">
        <f t="shared" si="53"/>
        <v>9.2153615315252265E-5</v>
      </c>
      <c r="BE65" s="39">
        <f t="shared" si="54"/>
        <v>0.01</v>
      </c>
      <c r="BF65" s="39">
        <f t="shared" si="55"/>
        <v>4.6076807657626133E-5</v>
      </c>
      <c r="BG65" s="39">
        <f t="shared" si="56"/>
        <v>0</v>
      </c>
      <c r="BH65" s="39">
        <f t="shared" si="57"/>
        <v>9.2153615315252276E-6</v>
      </c>
      <c r="BI65" s="39">
        <f t="shared" si="58"/>
        <v>0</v>
      </c>
    </row>
    <row r="66" spans="1:61" s="39" customFormat="1" x14ac:dyDescent="0.25">
      <c r="A66" s="40">
        <v>7.5</v>
      </c>
      <c r="B66" s="50">
        <f t="shared" si="13"/>
        <v>41</v>
      </c>
      <c r="C66" s="51">
        <f t="shared" si="2"/>
        <v>0</v>
      </c>
      <c r="D66" s="52">
        <f t="shared" si="3"/>
        <v>0</v>
      </c>
      <c r="E66" s="53">
        <f t="shared" si="4"/>
        <v>1</v>
      </c>
      <c r="F66" s="60">
        <f t="shared" si="5"/>
        <v>40</v>
      </c>
      <c r="G66" s="61">
        <f t="shared" si="27"/>
        <v>0.15808812928003046</v>
      </c>
      <c r="H66" s="56">
        <f t="shared" si="14"/>
        <v>4.6296296296296298</v>
      </c>
      <c r="I66" s="52">
        <f t="shared" si="15"/>
        <v>1.38</v>
      </c>
      <c r="J66" s="56">
        <f t="shared" si="16"/>
        <v>0.34779388441606707</v>
      </c>
      <c r="K66" s="56">
        <f t="shared" si="28"/>
        <v>8.6271473328164764E-5</v>
      </c>
      <c r="L66" s="51">
        <f t="shared" si="17"/>
        <v>2.2000000000000002</v>
      </c>
      <c r="M66" s="52">
        <f t="shared" si="6"/>
        <v>0</v>
      </c>
      <c r="N66" s="62">
        <v>0</v>
      </c>
      <c r="O66" s="63">
        <f t="shared" si="18"/>
        <v>819.89886437685402</v>
      </c>
      <c r="P66" s="58">
        <f t="shared" si="19"/>
        <v>480</v>
      </c>
      <c r="Q66" s="61">
        <f t="shared" si="20"/>
        <v>7.9044064640015232E-2</v>
      </c>
      <c r="R66" s="56">
        <f t="shared" si="21"/>
        <v>2.3148148148148149</v>
      </c>
      <c r="S66" s="56">
        <f t="shared" si="7"/>
        <v>0.17389694220803353</v>
      </c>
      <c r="T66" s="56">
        <f t="shared" si="8"/>
        <v>4.3135736664082382E-5</v>
      </c>
      <c r="U66" s="61">
        <f t="shared" si="22"/>
        <v>3.9522032320007616E-2</v>
      </c>
      <c r="V66" s="56">
        <f t="shared" si="23"/>
        <v>1.1574074074074074</v>
      </c>
      <c r="W66" s="56">
        <f t="shared" si="9"/>
        <v>8.6948471104016767E-2</v>
      </c>
      <c r="X66" s="56">
        <f t="shared" si="10"/>
        <v>2.1567868332041191E-5</v>
      </c>
      <c r="Y66" s="61">
        <f t="shared" si="24"/>
        <v>7.9044064640015205E-3</v>
      </c>
      <c r="Z66" s="56">
        <f t="shared" si="25"/>
        <v>0.23148148148148148</v>
      </c>
      <c r="AA66" s="56">
        <f t="shared" si="11"/>
        <v>1.7389694220803345E-2</v>
      </c>
      <c r="AB66" s="56">
        <f t="shared" si="12"/>
        <v>4.3135736664082365E-6</v>
      </c>
      <c r="AC66" s="64">
        <f t="shared" si="26"/>
        <v>0.33480902777777799</v>
      </c>
      <c r="AD66" s="39">
        <f t="shared" si="29"/>
        <v>4.1406479842901805E-3</v>
      </c>
      <c r="AE66" s="39">
        <f t="shared" si="30"/>
        <v>0.41</v>
      </c>
      <c r="AF66" s="39">
        <f t="shared" si="31"/>
        <v>2.0703239921450903E-3</v>
      </c>
      <c r="AG66" s="39">
        <f t="shared" si="30"/>
        <v>0.21</v>
      </c>
      <c r="AH66" s="39">
        <f t="shared" si="32"/>
        <v>1.0351619960725451E-3</v>
      </c>
      <c r="AI66" s="39">
        <f t="shared" si="33"/>
        <v>0.1</v>
      </c>
      <c r="AJ66" s="39">
        <f t="shared" si="34"/>
        <v>2.07032399214509E-4</v>
      </c>
      <c r="AK66" s="39">
        <f t="shared" si="33"/>
        <v>0.02</v>
      </c>
      <c r="AL66" s="39">
        <f t="shared" si="35"/>
        <v>2.0703239921450903E-3</v>
      </c>
      <c r="AM66" s="39">
        <f t="shared" si="36"/>
        <v>0.21</v>
      </c>
      <c r="AN66" s="39">
        <f t="shared" si="37"/>
        <v>1.0351619960725451E-3</v>
      </c>
      <c r="AO66" s="39">
        <f t="shared" si="38"/>
        <v>0.1</v>
      </c>
      <c r="AP66" s="39">
        <f t="shared" si="39"/>
        <v>5.1758099803627256E-4</v>
      </c>
      <c r="AQ66" s="39">
        <f t="shared" si="40"/>
        <v>0.05</v>
      </c>
      <c r="AR66" s="39">
        <f t="shared" si="41"/>
        <v>1.035161996072545E-4</v>
      </c>
      <c r="AS66" s="39">
        <f t="shared" si="42"/>
        <v>0.01</v>
      </c>
      <c r="AT66" s="39">
        <f t="shared" si="43"/>
        <v>1.0351619960725451E-3</v>
      </c>
      <c r="AU66" s="39">
        <f t="shared" si="44"/>
        <v>0.1</v>
      </c>
      <c r="AV66" s="39">
        <f t="shared" si="45"/>
        <v>5.1758099803627256E-4</v>
      </c>
      <c r="AW66" s="39">
        <f t="shared" si="46"/>
        <v>0.05</v>
      </c>
      <c r="AX66" s="39">
        <f t="shared" si="47"/>
        <v>2.5879049901813628E-4</v>
      </c>
      <c r="AY66" s="39">
        <f t="shared" si="48"/>
        <v>0.03</v>
      </c>
      <c r="AZ66" s="39">
        <f t="shared" si="49"/>
        <v>5.1758099803627251E-5</v>
      </c>
      <c r="BA66" s="39">
        <f t="shared" si="50"/>
        <v>0.01</v>
      </c>
      <c r="BB66" s="39">
        <f t="shared" si="51"/>
        <v>2.070323992145089E-4</v>
      </c>
      <c r="BC66" s="39">
        <f t="shared" si="52"/>
        <v>0.02</v>
      </c>
      <c r="BD66" s="39">
        <f t="shared" si="53"/>
        <v>1.0351619960725445E-4</v>
      </c>
      <c r="BE66" s="39">
        <f t="shared" si="54"/>
        <v>0.01</v>
      </c>
      <c r="BF66" s="39">
        <f t="shared" si="55"/>
        <v>5.1758099803627224E-5</v>
      </c>
      <c r="BG66" s="39">
        <f t="shared" si="56"/>
        <v>0.01</v>
      </c>
      <c r="BH66" s="39">
        <f t="shared" si="57"/>
        <v>1.0351619960725446E-5</v>
      </c>
      <c r="BI66" s="39">
        <f t="shared" si="58"/>
        <v>0</v>
      </c>
    </row>
    <row r="67" spans="1:61" s="39" customFormat="1" x14ac:dyDescent="0.25">
      <c r="A67" s="40">
        <v>7.5</v>
      </c>
      <c r="B67" s="50">
        <f t="shared" si="13"/>
        <v>41</v>
      </c>
      <c r="C67" s="51">
        <f t="shared" si="2"/>
        <v>0</v>
      </c>
      <c r="D67" s="52">
        <f t="shared" si="3"/>
        <v>0</v>
      </c>
      <c r="E67" s="53">
        <f t="shared" si="4"/>
        <v>1</v>
      </c>
      <c r="F67" s="60">
        <f t="shared" si="5"/>
        <v>40</v>
      </c>
      <c r="G67" s="61">
        <f t="shared" si="27"/>
        <v>0.16700844068365595</v>
      </c>
      <c r="H67" s="56">
        <f t="shared" si="14"/>
        <v>4.6296296296296298</v>
      </c>
      <c r="I67" s="52">
        <f t="shared" si="15"/>
        <v>1.38</v>
      </c>
      <c r="J67" s="56">
        <f t="shared" si="16"/>
        <v>0.36741856950404311</v>
      </c>
      <c r="K67" s="56">
        <f t="shared" si="28"/>
        <v>9.113944419252751E-5</v>
      </c>
      <c r="L67" s="51">
        <f t="shared" si="17"/>
        <v>2.2000000000000002</v>
      </c>
      <c r="M67" s="52">
        <f t="shared" si="6"/>
        <v>0</v>
      </c>
      <c r="N67" s="62">
        <v>0</v>
      </c>
      <c r="O67" s="63">
        <f t="shared" si="18"/>
        <v>839.07826310031203</v>
      </c>
      <c r="P67" s="58">
        <f t="shared" si="19"/>
        <v>480</v>
      </c>
      <c r="Q67" s="61">
        <f t="shared" si="20"/>
        <v>8.3504220341827973E-2</v>
      </c>
      <c r="R67" s="56">
        <f t="shared" si="21"/>
        <v>2.3148148148148149</v>
      </c>
      <c r="S67" s="56">
        <f t="shared" si="7"/>
        <v>0.18370928475202156</v>
      </c>
      <c r="T67" s="56">
        <f t="shared" si="8"/>
        <v>4.5569722096263755E-5</v>
      </c>
      <c r="U67" s="61">
        <f t="shared" si="22"/>
        <v>4.1752110170913986E-2</v>
      </c>
      <c r="V67" s="56">
        <f t="shared" si="23"/>
        <v>1.1574074074074074</v>
      </c>
      <c r="W67" s="56">
        <f t="shared" si="9"/>
        <v>9.1854642376010778E-2</v>
      </c>
      <c r="X67" s="56">
        <f t="shared" si="10"/>
        <v>2.2784861048131877E-5</v>
      </c>
      <c r="Y67" s="61">
        <f t="shared" si="24"/>
        <v>8.3504220341827952E-3</v>
      </c>
      <c r="Z67" s="56">
        <f t="shared" si="25"/>
        <v>0.23148148148148148</v>
      </c>
      <c r="AA67" s="56">
        <f t="shared" si="11"/>
        <v>1.837092847520215E-2</v>
      </c>
      <c r="AB67" s="56">
        <f t="shared" si="12"/>
        <v>4.556972209626375E-6</v>
      </c>
      <c r="AC67" s="64">
        <f t="shared" si="26"/>
        <v>0.33489583333333356</v>
      </c>
      <c r="AD67" s="39">
        <f t="shared" si="29"/>
        <v>4.620797251255691E-3</v>
      </c>
      <c r="AE67" s="39">
        <f t="shared" si="30"/>
        <v>0.46</v>
      </c>
      <c r="AF67" s="39">
        <f t="shared" si="31"/>
        <v>2.3103986256278455E-3</v>
      </c>
      <c r="AG67" s="39">
        <f t="shared" si="30"/>
        <v>0.23</v>
      </c>
      <c r="AH67" s="39">
        <f t="shared" si="32"/>
        <v>1.1551993128139228E-3</v>
      </c>
      <c r="AI67" s="39">
        <f t="shared" ref="AI67:AK82" si="59">ROUND((1-EXP(-AH67))*100,2)</f>
        <v>0.12</v>
      </c>
      <c r="AJ67" s="39">
        <f t="shared" si="34"/>
        <v>2.3103986256278454E-4</v>
      </c>
      <c r="AK67" s="39">
        <f t="shared" si="59"/>
        <v>0.02</v>
      </c>
      <c r="AL67" s="39">
        <f t="shared" si="35"/>
        <v>2.3103986256278455E-3</v>
      </c>
      <c r="AM67" s="39">
        <f t="shared" si="36"/>
        <v>0.23</v>
      </c>
      <c r="AN67" s="39">
        <f t="shared" si="37"/>
        <v>1.1551993128139228E-3</v>
      </c>
      <c r="AO67" s="39">
        <f t="shared" si="38"/>
        <v>0.12</v>
      </c>
      <c r="AP67" s="39">
        <f t="shared" si="39"/>
        <v>5.7759965640696138E-4</v>
      </c>
      <c r="AQ67" s="39">
        <f t="shared" si="40"/>
        <v>0.06</v>
      </c>
      <c r="AR67" s="39">
        <f t="shared" si="41"/>
        <v>1.1551993128139227E-4</v>
      </c>
      <c r="AS67" s="39">
        <f t="shared" si="42"/>
        <v>0.01</v>
      </c>
      <c r="AT67" s="39">
        <f t="shared" si="43"/>
        <v>1.1551993128139228E-3</v>
      </c>
      <c r="AU67" s="39">
        <f t="shared" si="44"/>
        <v>0.12</v>
      </c>
      <c r="AV67" s="39">
        <f t="shared" si="45"/>
        <v>5.7759965640696138E-4</v>
      </c>
      <c r="AW67" s="39">
        <f t="shared" si="46"/>
        <v>0.06</v>
      </c>
      <c r="AX67" s="39">
        <f t="shared" si="47"/>
        <v>2.8879982820348069E-4</v>
      </c>
      <c r="AY67" s="39">
        <f t="shared" si="48"/>
        <v>0.03</v>
      </c>
      <c r="AZ67" s="39">
        <f t="shared" si="49"/>
        <v>5.7759965640696135E-5</v>
      </c>
      <c r="BA67" s="39">
        <f t="shared" si="50"/>
        <v>0.01</v>
      </c>
      <c r="BB67" s="39">
        <f t="shared" si="51"/>
        <v>2.3103986256278443E-4</v>
      </c>
      <c r="BC67" s="39">
        <f t="shared" si="52"/>
        <v>0.02</v>
      </c>
      <c r="BD67" s="39">
        <f t="shared" si="53"/>
        <v>1.1551993128139222E-4</v>
      </c>
      <c r="BE67" s="39">
        <f t="shared" si="54"/>
        <v>0.01</v>
      </c>
      <c r="BF67" s="39">
        <f t="shared" si="55"/>
        <v>5.7759965640696108E-5</v>
      </c>
      <c r="BG67" s="39">
        <f t="shared" si="56"/>
        <v>0.01</v>
      </c>
      <c r="BH67" s="39">
        <f t="shared" si="57"/>
        <v>1.1551993128139224E-5</v>
      </c>
      <c r="BI67" s="39">
        <f t="shared" si="58"/>
        <v>0</v>
      </c>
    </row>
    <row r="68" spans="1:61" s="39" customFormat="1" x14ac:dyDescent="0.25">
      <c r="A68" s="40">
        <v>7.5</v>
      </c>
      <c r="B68" s="50">
        <f t="shared" si="13"/>
        <v>41</v>
      </c>
      <c r="C68" s="51">
        <f t="shared" si="2"/>
        <v>0</v>
      </c>
      <c r="D68" s="52">
        <f t="shared" si="3"/>
        <v>0</v>
      </c>
      <c r="E68" s="53">
        <f t="shared" si="4"/>
        <v>1</v>
      </c>
      <c r="F68" s="60">
        <f t="shared" si="5"/>
        <v>40</v>
      </c>
      <c r="G68" s="61">
        <f t="shared" si="27"/>
        <v>0.17588785718507552</v>
      </c>
      <c r="H68" s="56">
        <f t="shared" si="14"/>
        <v>4.6296296296296298</v>
      </c>
      <c r="I68" s="52">
        <f t="shared" si="15"/>
        <v>1.38</v>
      </c>
      <c r="J68" s="56">
        <f t="shared" si="16"/>
        <v>0.38695328580716615</v>
      </c>
      <c r="K68" s="56">
        <f t="shared" si="28"/>
        <v>9.5985097989309155E-5</v>
      </c>
      <c r="L68" s="51">
        <f t="shared" si="17"/>
        <v>2.2000000000000002</v>
      </c>
      <c r="M68" s="52">
        <f t="shared" si="6"/>
        <v>0</v>
      </c>
      <c r="N68" s="62">
        <v>0</v>
      </c>
      <c r="O68" s="63">
        <f t="shared" si="18"/>
        <v>858.16975624628753</v>
      </c>
      <c r="P68" s="58">
        <f t="shared" si="19"/>
        <v>480</v>
      </c>
      <c r="Q68" s="61">
        <f t="shared" si="20"/>
        <v>8.794392859253776E-2</v>
      </c>
      <c r="R68" s="56">
        <f t="shared" si="21"/>
        <v>2.3148148148148149</v>
      </c>
      <c r="S68" s="56">
        <f t="shared" si="7"/>
        <v>0.19347664290358307</v>
      </c>
      <c r="T68" s="56">
        <f t="shared" si="8"/>
        <v>4.7992548994654577E-5</v>
      </c>
      <c r="U68" s="61">
        <f t="shared" si="22"/>
        <v>4.397196429626888E-2</v>
      </c>
      <c r="V68" s="56">
        <f t="shared" si="23"/>
        <v>1.1574074074074074</v>
      </c>
      <c r="W68" s="56">
        <f t="shared" si="9"/>
        <v>9.6738321451791537E-2</v>
      </c>
      <c r="X68" s="56">
        <f t="shared" si="10"/>
        <v>2.3996274497327289E-5</v>
      </c>
      <c r="Y68" s="61">
        <f t="shared" si="24"/>
        <v>8.7943928592537739E-3</v>
      </c>
      <c r="Z68" s="56">
        <f t="shared" si="25"/>
        <v>0.23148148148148148</v>
      </c>
      <c r="AA68" s="56">
        <f t="shared" si="11"/>
        <v>1.9347664290358304E-2</v>
      </c>
      <c r="AB68" s="56">
        <f t="shared" si="12"/>
        <v>4.7992548994654564E-6</v>
      </c>
      <c r="AC68" s="64">
        <f t="shared" si="26"/>
        <v>0.33498263888888913</v>
      </c>
      <c r="AD68" s="39">
        <f t="shared" si="29"/>
        <v>5.1264748406627831E-3</v>
      </c>
      <c r="AE68" s="39">
        <f t="shared" si="30"/>
        <v>0.51</v>
      </c>
      <c r="AF68" s="39">
        <f t="shared" si="31"/>
        <v>2.5632374203313915E-3</v>
      </c>
      <c r="AG68" s="39">
        <f t="shared" si="30"/>
        <v>0.26</v>
      </c>
      <c r="AH68" s="39">
        <f t="shared" si="32"/>
        <v>1.2816187101656958E-3</v>
      </c>
      <c r="AI68" s="39">
        <f t="shared" si="59"/>
        <v>0.13</v>
      </c>
      <c r="AJ68" s="39">
        <f t="shared" si="34"/>
        <v>2.5632374203313912E-4</v>
      </c>
      <c r="AK68" s="39">
        <f t="shared" si="59"/>
        <v>0.03</v>
      </c>
      <c r="AL68" s="39">
        <f t="shared" si="35"/>
        <v>2.5632374203313915E-3</v>
      </c>
      <c r="AM68" s="39">
        <f t="shared" si="36"/>
        <v>0.26</v>
      </c>
      <c r="AN68" s="39">
        <f t="shared" si="37"/>
        <v>1.2816187101656958E-3</v>
      </c>
      <c r="AO68" s="39">
        <f t="shared" si="38"/>
        <v>0.13</v>
      </c>
      <c r="AP68" s="39">
        <f t="shared" si="39"/>
        <v>6.4080935508284789E-4</v>
      </c>
      <c r="AQ68" s="39">
        <f t="shared" si="40"/>
        <v>0.06</v>
      </c>
      <c r="AR68" s="39">
        <f t="shared" si="41"/>
        <v>1.2816187101656956E-4</v>
      </c>
      <c r="AS68" s="39">
        <f t="shared" si="42"/>
        <v>0.01</v>
      </c>
      <c r="AT68" s="39">
        <f t="shared" si="43"/>
        <v>1.2816187101656958E-3</v>
      </c>
      <c r="AU68" s="39">
        <f t="shared" si="44"/>
        <v>0.13</v>
      </c>
      <c r="AV68" s="39">
        <f t="shared" si="45"/>
        <v>6.4080935508284789E-4</v>
      </c>
      <c r="AW68" s="39">
        <f t="shared" si="46"/>
        <v>0.06</v>
      </c>
      <c r="AX68" s="39">
        <f t="shared" si="47"/>
        <v>3.2040467754142394E-4</v>
      </c>
      <c r="AY68" s="39">
        <f t="shared" si="48"/>
        <v>0.03</v>
      </c>
      <c r="AZ68" s="39">
        <f t="shared" si="49"/>
        <v>6.4080935508284781E-5</v>
      </c>
      <c r="BA68" s="39">
        <f t="shared" si="50"/>
        <v>0.01</v>
      </c>
      <c r="BB68" s="39">
        <f t="shared" si="51"/>
        <v>2.5632374203313901E-4</v>
      </c>
      <c r="BC68" s="39">
        <f t="shared" si="52"/>
        <v>0.03</v>
      </c>
      <c r="BD68" s="39">
        <f t="shared" si="53"/>
        <v>1.2816187101656951E-4</v>
      </c>
      <c r="BE68" s="39">
        <f t="shared" si="54"/>
        <v>0.01</v>
      </c>
      <c r="BF68" s="39">
        <f t="shared" si="55"/>
        <v>6.4080935508284753E-5</v>
      </c>
      <c r="BG68" s="39">
        <f t="shared" si="56"/>
        <v>0.01</v>
      </c>
      <c r="BH68" s="39">
        <f t="shared" si="57"/>
        <v>1.2816187101656953E-5</v>
      </c>
      <c r="BI68" s="39">
        <f t="shared" si="58"/>
        <v>0</v>
      </c>
    </row>
    <row r="69" spans="1:61" s="39" customFormat="1" x14ac:dyDescent="0.25">
      <c r="A69" s="40">
        <v>7.5</v>
      </c>
      <c r="B69" s="50">
        <f t="shared" si="13"/>
        <v>41</v>
      </c>
      <c r="C69" s="51">
        <f t="shared" si="2"/>
        <v>0</v>
      </c>
      <c r="D69" s="52">
        <f t="shared" si="3"/>
        <v>0</v>
      </c>
      <c r="E69" s="53">
        <f t="shared" si="4"/>
        <v>1</v>
      </c>
      <c r="F69" s="60">
        <f t="shared" si="5"/>
        <v>40</v>
      </c>
      <c r="G69" s="61">
        <f t="shared" si="27"/>
        <v>0.18472656626575151</v>
      </c>
      <c r="H69" s="56">
        <f t="shared" si="14"/>
        <v>4.6296296296296298</v>
      </c>
      <c r="I69" s="52">
        <f t="shared" si="15"/>
        <v>1.38</v>
      </c>
      <c r="J69" s="56">
        <f t="shared" si="16"/>
        <v>0.40639844578465334</v>
      </c>
      <c r="K69" s="56">
        <f t="shared" si="28"/>
        <v>1.0080853703044195E-4</v>
      </c>
      <c r="L69" s="51">
        <f t="shared" si="17"/>
        <v>2.2000000000000002</v>
      </c>
      <c r="M69" s="52">
        <f t="shared" si="6"/>
        <v>0</v>
      </c>
      <c r="N69" s="62">
        <v>0</v>
      </c>
      <c r="O69" s="63">
        <f t="shared" si="18"/>
        <v>877.1737467153439</v>
      </c>
      <c r="P69" s="58">
        <f t="shared" si="19"/>
        <v>480</v>
      </c>
      <c r="Q69" s="61">
        <f t="shared" si="20"/>
        <v>9.2363283132875756E-2</v>
      </c>
      <c r="R69" s="56">
        <f t="shared" si="21"/>
        <v>2.3148148148148149</v>
      </c>
      <c r="S69" s="56">
        <f t="shared" si="7"/>
        <v>0.20319922289232667</v>
      </c>
      <c r="T69" s="56">
        <f t="shared" si="8"/>
        <v>5.0404268515220977E-5</v>
      </c>
      <c r="U69" s="61">
        <f t="shared" si="22"/>
        <v>4.6181641566437878E-2</v>
      </c>
      <c r="V69" s="56">
        <f t="shared" si="23"/>
        <v>1.1574074074074074</v>
      </c>
      <c r="W69" s="56">
        <f t="shared" si="9"/>
        <v>0.10159961144616333</v>
      </c>
      <c r="X69" s="56">
        <f t="shared" si="10"/>
        <v>2.5202134257610489E-5</v>
      </c>
      <c r="Y69" s="61">
        <f t="shared" si="24"/>
        <v>9.2363283132875732E-3</v>
      </c>
      <c r="Z69" s="56">
        <f t="shared" si="25"/>
        <v>0.23148148148148148</v>
      </c>
      <c r="AA69" s="56">
        <f t="shared" si="11"/>
        <v>2.0319922289232663E-2</v>
      </c>
      <c r="AB69" s="56">
        <f t="shared" si="12"/>
        <v>5.0404268515220943E-6</v>
      </c>
      <c r="AC69" s="64">
        <f t="shared" si="26"/>
        <v>0.3350694444444447</v>
      </c>
      <c r="AD69" s="39">
        <f t="shared" si="29"/>
        <v>5.6575637186768186E-3</v>
      </c>
      <c r="AE69" s="39">
        <f t="shared" si="30"/>
        <v>0.56000000000000005</v>
      </c>
      <c r="AF69" s="39">
        <f t="shared" si="31"/>
        <v>2.8287818593384093E-3</v>
      </c>
      <c r="AG69" s="39">
        <f t="shared" si="30"/>
        <v>0.28000000000000003</v>
      </c>
      <c r="AH69" s="39">
        <f t="shared" si="32"/>
        <v>1.4143909296692046E-3</v>
      </c>
      <c r="AI69" s="39">
        <f t="shared" si="59"/>
        <v>0.14000000000000001</v>
      </c>
      <c r="AJ69" s="39">
        <f t="shared" si="34"/>
        <v>2.8287818593384089E-4</v>
      </c>
      <c r="AK69" s="39">
        <f t="shared" si="59"/>
        <v>0.03</v>
      </c>
      <c r="AL69" s="39">
        <f t="shared" si="35"/>
        <v>2.8287818593384093E-3</v>
      </c>
      <c r="AM69" s="39">
        <f t="shared" si="36"/>
        <v>0.28000000000000003</v>
      </c>
      <c r="AN69" s="39">
        <f t="shared" si="37"/>
        <v>1.4143909296692046E-3</v>
      </c>
      <c r="AO69" s="39">
        <f t="shared" si="38"/>
        <v>0.14000000000000001</v>
      </c>
      <c r="AP69" s="39">
        <f t="shared" si="39"/>
        <v>7.0719546483460232E-4</v>
      </c>
      <c r="AQ69" s="39">
        <f t="shared" si="40"/>
        <v>7.0000000000000007E-2</v>
      </c>
      <c r="AR69" s="39">
        <f t="shared" si="41"/>
        <v>1.4143909296692044E-4</v>
      </c>
      <c r="AS69" s="39">
        <f t="shared" si="42"/>
        <v>0.01</v>
      </c>
      <c r="AT69" s="39">
        <f t="shared" si="43"/>
        <v>1.4143909296692046E-3</v>
      </c>
      <c r="AU69" s="39">
        <f t="shared" si="44"/>
        <v>0.14000000000000001</v>
      </c>
      <c r="AV69" s="39">
        <f t="shared" si="45"/>
        <v>7.0719546483460232E-4</v>
      </c>
      <c r="AW69" s="39">
        <f t="shared" si="46"/>
        <v>7.0000000000000007E-2</v>
      </c>
      <c r="AX69" s="39">
        <f t="shared" si="47"/>
        <v>3.5359773241730116E-4</v>
      </c>
      <c r="AY69" s="39">
        <f t="shared" si="48"/>
        <v>0.04</v>
      </c>
      <c r="AZ69" s="39">
        <f t="shared" si="49"/>
        <v>7.0719546483460221E-5</v>
      </c>
      <c r="BA69" s="39">
        <f t="shared" si="50"/>
        <v>0.01</v>
      </c>
      <c r="BB69" s="39">
        <f t="shared" si="51"/>
        <v>2.8287818593384078E-4</v>
      </c>
      <c r="BC69" s="39">
        <f t="shared" si="52"/>
        <v>0.03</v>
      </c>
      <c r="BD69" s="39">
        <f t="shared" si="53"/>
        <v>1.4143909296692039E-4</v>
      </c>
      <c r="BE69" s="39">
        <f t="shared" si="54"/>
        <v>0.01</v>
      </c>
      <c r="BF69" s="39">
        <f t="shared" si="55"/>
        <v>7.0719546483460194E-5</v>
      </c>
      <c r="BG69" s="39">
        <f t="shared" si="56"/>
        <v>0.01</v>
      </c>
      <c r="BH69" s="39">
        <f t="shared" si="57"/>
        <v>1.4143909296692041E-5</v>
      </c>
      <c r="BI69" s="39">
        <f t="shared" si="58"/>
        <v>0</v>
      </c>
    </row>
    <row r="70" spans="1:61" s="39" customFormat="1" x14ac:dyDescent="0.25">
      <c r="A70" s="40">
        <v>7.5</v>
      </c>
      <c r="B70" s="50">
        <f t="shared" si="13"/>
        <v>41</v>
      </c>
      <c r="C70" s="51">
        <f t="shared" si="2"/>
        <v>0</v>
      </c>
      <c r="D70" s="52">
        <f t="shared" si="3"/>
        <v>0</v>
      </c>
      <c r="E70" s="53">
        <f t="shared" si="4"/>
        <v>1</v>
      </c>
      <c r="F70" s="60">
        <f t="shared" si="5"/>
        <v>40</v>
      </c>
      <c r="G70" s="61">
        <f t="shared" si="27"/>
        <v>0.19352475454764306</v>
      </c>
      <c r="H70" s="56">
        <f t="shared" si="14"/>
        <v>4.6296296296296298</v>
      </c>
      <c r="I70" s="52">
        <f t="shared" si="15"/>
        <v>1.38</v>
      </c>
      <c r="J70" s="56">
        <f t="shared" si="16"/>
        <v>0.42575446000481476</v>
      </c>
      <c r="K70" s="56">
        <f t="shared" si="28"/>
        <v>1.0560986315881215E-4</v>
      </c>
      <c r="L70" s="51">
        <f t="shared" si="17"/>
        <v>2.2000000000000002</v>
      </c>
      <c r="M70" s="52">
        <f t="shared" si="6"/>
        <v>0</v>
      </c>
      <c r="N70" s="62">
        <v>0</v>
      </c>
      <c r="O70" s="63">
        <f t="shared" si="18"/>
        <v>896.090635561417</v>
      </c>
      <c r="P70" s="58">
        <f t="shared" si="19"/>
        <v>480</v>
      </c>
      <c r="Q70" s="61">
        <f t="shared" si="20"/>
        <v>9.6762377273821532E-2</v>
      </c>
      <c r="R70" s="56">
        <f t="shared" si="21"/>
        <v>2.3148148148148149</v>
      </c>
      <c r="S70" s="56">
        <f t="shared" si="7"/>
        <v>0.21287723000240738</v>
      </c>
      <c r="T70" s="56">
        <f t="shared" si="8"/>
        <v>5.2804931579406075E-5</v>
      </c>
      <c r="U70" s="61">
        <f t="shared" si="22"/>
        <v>4.8381188636910766E-2</v>
      </c>
      <c r="V70" s="56">
        <f t="shared" si="23"/>
        <v>1.1574074074074074</v>
      </c>
      <c r="W70" s="56">
        <f t="shared" si="9"/>
        <v>0.10643861500120369</v>
      </c>
      <c r="X70" s="56">
        <f t="shared" si="10"/>
        <v>2.6402465789703038E-5</v>
      </c>
      <c r="Y70" s="61">
        <f t="shared" si="24"/>
        <v>9.6762377273821518E-3</v>
      </c>
      <c r="Z70" s="56">
        <f t="shared" si="25"/>
        <v>0.23148148148148148</v>
      </c>
      <c r="AA70" s="56">
        <f t="shared" si="11"/>
        <v>2.1287723000240736E-2</v>
      </c>
      <c r="AB70" s="56">
        <f t="shared" si="12"/>
        <v>5.2804931579406057E-6</v>
      </c>
      <c r="AC70" s="64">
        <f t="shared" si="26"/>
        <v>0.33515625000000027</v>
      </c>
      <c r="AD70" s="39">
        <f t="shared" si="29"/>
        <v>6.2139473880012926E-3</v>
      </c>
      <c r="AE70" s="39">
        <f t="shared" si="30"/>
        <v>0.62</v>
      </c>
      <c r="AF70" s="39">
        <f t="shared" si="31"/>
        <v>3.1069736940006463E-3</v>
      </c>
      <c r="AG70" s="39">
        <f t="shared" si="30"/>
        <v>0.31</v>
      </c>
      <c r="AH70" s="39">
        <f t="shared" si="32"/>
        <v>1.5534868470003232E-3</v>
      </c>
      <c r="AI70" s="39">
        <f t="shared" si="59"/>
        <v>0.16</v>
      </c>
      <c r="AJ70" s="39">
        <f t="shared" si="34"/>
        <v>3.106973694000646E-4</v>
      </c>
      <c r="AK70" s="39">
        <f t="shared" si="59"/>
        <v>0.03</v>
      </c>
      <c r="AL70" s="39">
        <f t="shared" si="35"/>
        <v>3.1069736940006463E-3</v>
      </c>
      <c r="AM70" s="39">
        <f t="shared" si="36"/>
        <v>0.31</v>
      </c>
      <c r="AN70" s="39">
        <f t="shared" si="37"/>
        <v>1.5534868470003232E-3</v>
      </c>
      <c r="AO70" s="39">
        <f t="shared" si="38"/>
        <v>0.16</v>
      </c>
      <c r="AP70" s="39">
        <f t="shared" si="39"/>
        <v>7.7674342350016158E-4</v>
      </c>
      <c r="AQ70" s="39">
        <f t="shared" si="40"/>
        <v>0.08</v>
      </c>
      <c r="AR70" s="39">
        <f t="shared" si="41"/>
        <v>1.553486847000323E-4</v>
      </c>
      <c r="AS70" s="39">
        <f t="shared" si="42"/>
        <v>0.02</v>
      </c>
      <c r="AT70" s="39">
        <f t="shared" si="43"/>
        <v>1.5534868470003232E-3</v>
      </c>
      <c r="AU70" s="39">
        <f t="shared" si="44"/>
        <v>0.16</v>
      </c>
      <c r="AV70" s="39">
        <f t="shared" si="45"/>
        <v>7.7674342350016158E-4</v>
      </c>
      <c r="AW70" s="39">
        <f t="shared" si="46"/>
        <v>0.08</v>
      </c>
      <c r="AX70" s="39">
        <f t="shared" si="47"/>
        <v>3.8837171175008079E-4</v>
      </c>
      <c r="AY70" s="39">
        <f t="shared" si="48"/>
        <v>0.04</v>
      </c>
      <c r="AZ70" s="39">
        <f t="shared" si="49"/>
        <v>7.7674342350016149E-5</v>
      </c>
      <c r="BA70" s="39">
        <f t="shared" si="50"/>
        <v>0.01</v>
      </c>
      <c r="BB70" s="39">
        <f t="shared" si="51"/>
        <v>3.1069736940006443E-4</v>
      </c>
      <c r="BC70" s="39">
        <f t="shared" si="52"/>
        <v>0.03</v>
      </c>
      <c r="BD70" s="39">
        <f t="shared" si="53"/>
        <v>1.5534868470003222E-4</v>
      </c>
      <c r="BE70" s="39">
        <f t="shared" si="54"/>
        <v>0.02</v>
      </c>
      <c r="BF70" s="39">
        <f t="shared" si="55"/>
        <v>7.7674342350016109E-5</v>
      </c>
      <c r="BG70" s="39">
        <f t="shared" si="56"/>
        <v>0.01</v>
      </c>
      <c r="BH70" s="39">
        <f t="shared" si="57"/>
        <v>1.5534868470003226E-5</v>
      </c>
      <c r="BI70" s="39">
        <f t="shared" si="58"/>
        <v>0</v>
      </c>
    </row>
    <row r="71" spans="1:61" s="39" customFormat="1" x14ac:dyDescent="0.25">
      <c r="A71" s="40">
        <v>7.5</v>
      </c>
      <c r="B71" s="50">
        <f t="shared" si="13"/>
        <v>41</v>
      </c>
      <c r="C71" s="51">
        <f t="shared" si="2"/>
        <v>0</v>
      </c>
      <c r="D71" s="52">
        <f t="shared" si="3"/>
        <v>0</v>
      </c>
      <c r="E71" s="53">
        <f t="shared" si="4"/>
        <v>1</v>
      </c>
      <c r="F71" s="60">
        <f t="shared" si="5"/>
        <v>40</v>
      </c>
      <c r="G71" s="61">
        <f t="shared" si="27"/>
        <v>0.20228260779714652</v>
      </c>
      <c r="H71" s="56">
        <f t="shared" si="14"/>
        <v>4.6296296296296298</v>
      </c>
      <c r="I71" s="52">
        <f t="shared" si="15"/>
        <v>1.38</v>
      </c>
      <c r="J71" s="56">
        <f t="shared" si="16"/>
        <v>0.4450217371537224</v>
      </c>
      <c r="K71" s="56">
        <f t="shared" si="28"/>
        <v>1.103891777504104E-4</v>
      </c>
      <c r="L71" s="51">
        <f t="shared" si="17"/>
        <v>2.2000000000000002</v>
      </c>
      <c r="M71" s="52">
        <f t="shared" si="6"/>
        <v>0</v>
      </c>
      <c r="N71" s="62">
        <v>0</v>
      </c>
      <c r="O71" s="63">
        <f t="shared" si="18"/>
        <v>914.92082200027903</v>
      </c>
      <c r="P71" s="58">
        <f t="shared" si="19"/>
        <v>480</v>
      </c>
      <c r="Q71" s="61">
        <f t="shared" si="20"/>
        <v>0.10114130389857326</v>
      </c>
      <c r="R71" s="56">
        <f t="shared" si="21"/>
        <v>2.3148148148148149</v>
      </c>
      <c r="S71" s="56">
        <f t="shared" si="7"/>
        <v>0.2225108685768612</v>
      </c>
      <c r="T71" s="56">
        <f t="shared" si="8"/>
        <v>5.5194588875205198E-5</v>
      </c>
      <c r="U71" s="61">
        <f t="shared" si="22"/>
        <v>5.057065194928663E-2</v>
      </c>
      <c r="V71" s="56">
        <f t="shared" si="23"/>
        <v>1.1574074074074074</v>
      </c>
      <c r="W71" s="56">
        <f t="shared" si="9"/>
        <v>0.1112554342884306</v>
      </c>
      <c r="X71" s="56">
        <f t="shared" si="10"/>
        <v>2.7597294437602599E-5</v>
      </c>
      <c r="Y71" s="61">
        <f t="shared" si="24"/>
        <v>1.0114130389857324E-2</v>
      </c>
      <c r="Z71" s="56">
        <f t="shared" si="25"/>
        <v>0.23148148148148148</v>
      </c>
      <c r="AA71" s="56">
        <f t="shared" si="11"/>
        <v>2.2251086857686116E-2</v>
      </c>
      <c r="AB71" s="56">
        <f t="shared" si="12"/>
        <v>5.5194588875205194E-6</v>
      </c>
      <c r="AC71" s="64">
        <f t="shared" si="26"/>
        <v>0.33524305555555584</v>
      </c>
      <c r="AD71" s="39">
        <f t="shared" si="29"/>
        <v>6.7955098854180886E-3</v>
      </c>
      <c r="AE71" s="39">
        <f t="shared" si="30"/>
        <v>0.68</v>
      </c>
      <c r="AF71" s="39">
        <f t="shared" si="31"/>
        <v>3.3977549427090443E-3</v>
      </c>
      <c r="AG71" s="39">
        <f t="shared" si="30"/>
        <v>0.34</v>
      </c>
      <c r="AH71" s="39">
        <f t="shared" si="32"/>
        <v>1.6988774713545221E-3</v>
      </c>
      <c r="AI71" s="39">
        <f t="shared" si="59"/>
        <v>0.17</v>
      </c>
      <c r="AJ71" s="39">
        <f t="shared" si="34"/>
        <v>3.3977549427090443E-4</v>
      </c>
      <c r="AK71" s="39">
        <f t="shared" si="59"/>
        <v>0.03</v>
      </c>
      <c r="AL71" s="39">
        <f t="shared" si="35"/>
        <v>3.3977549427090443E-3</v>
      </c>
      <c r="AM71" s="39">
        <f t="shared" si="36"/>
        <v>0.34</v>
      </c>
      <c r="AN71" s="39">
        <f t="shared" si="37"/>
        <v>1.6988774713545221E-3</v>
      </c>
      <c r="AO71" s="39">
        <f t="shared" si="38"/>
        <v>0.17</v>
      </c>
      <c r="AP71" s="39">
        <f t="shared" si="39"/>
        <v>8.4943873567726107E-4</v>
      </c>
      <c r="AQ71" s="39">
        <f t="shared" si="40"/>
        <v>0.08</v>
      </c>
      <c r="AR71" s="39">
        <f t="shared" si="41"/>
        <v>1.6988774713545221E-4</v>
      </c>
      <c r="AS71" s="39">
        <f t="shared" si="42"/>
        <v>0.02</v>
      </c>
      <c r="AT71" s="39">
        <f t="shared" si="43"/>
        <v>1.6988774713545221E-3</v>
      </c>
      <c r="AU71" s="39">
        <f t="shared" si="44"/>
        <v>0.17</v>
      </c>
      <c r="AV71" s="39">
        <f t="shared" si="45"/>
        <v>8.4943873567726107E-4</v>
      </c>
      <c r="AW71" s="39">
        <f t="shared" si="46"/>
        <v>0.08</v>
      </c>
      <c r="AX71" s="39">
        <f t="shared" si="47"/>
        <v>4.2471936783863054E-4</v>
      </c>
      <c r="AY71" s="39">
        <f t="shared" si="48"/>
        <v>0.04</v>
      </c>
      <c r="AZ71" s="39">
        <f t="shared" si="49"/>
        <v>8.4943873567726107E-5</v>
      </c>
      <c r="BA71" s="39">
        <f t="shared" si="50"/>
        <v>0.01</v>
      </c>
      <c r="BB71" s="39">
        <f t="shared" si="51"/>
        <v>3.3977549427090421E-4</v>
      </c>
      <c r="BC71" s="39">
        <f t="shared" si="52"/>
        <v>0.03</v>
      </c>
      <c r="BD71" s="39">
        <f t="shared" si="53"/>
        <v>1.6988774713545211E-4</v>
      </c>
      <c r="BE71" s="39">
        <f t="shared" si="54"/>
        <v>0.02</v>
      </c>
      <c r="BF71" s="39">
        <f t="shared" si="55"/>
        <v>8.4943873567726053E-5</v>
      </c>
      <c r="BG71" s="39">
        <f t="shared" si="56"/>
        <v>0.01</v>
      </c>
      <c r="BH71" s="39">
        <f t="shared" si="57"/>
        <v>1.6988774713545215E-5</v>
      </c>
      <c r="BI71" s="39">
        <f t="shared" si="58"/>
        <v>0</v>
      </c>
    </row>
    <row r="72" spans="1:61" s="39" customFormat="1" x14ac:dyDescent="0.25">
      <c r="A72" s="40">
        <v>7.5</v>
      </c>
      <c r="B72" s="50">
        <f t="shared" si="13"/>
        <v>41</v>
      </c>
      <c r="C72" s="51">
        <f t="shared" si="2"/>
        <v>0</v>
      </c>
      <c r="D72" s="52">
        <f t="shared" si="3"/>
        <v>0</v>
      </c>
      <c r="E72" s="53">
        <f t="shared" si="4"/>
        <v>1</v>
      </c>
      <c r="F72" s="60">
        <f t="shared" si="5"/>
        <v>40</v>
      </c>
      <c r="G72" s="61">
        <f t="shared" si="27"/>
        <v>0.21100031092901766</v>
      </c>
      <c r="H72" s="56">
        <f t="shared" si="14"/>
        <v>4.6296296296296298</v>
      </c>
      <c r="I72" s="52">
        <f t="shared" si="15"/>
        <v>1.38</v>
      </c>
      <c r="J72" s="56">
        <f t="shared" si="16"/>
        <v>0.46420068404383891</v>
      </c>
      <c r="K72" s="56">
        <f t="shared" si="28"/>
        <v>1.1514658171647199E-4</v>
      </c>
      <c r="L72" s="51">
        <f t="shared" si="17"/>
        <v>2.2000000000000002</v>
      </c>
      <c r="M72" s="52">
        <f t="shared" si="6"/>
        <v>0</v>
      </c>
      <c r="N72" s="62">
        <v>0</v>
      </c>
      <c r="O72" s="63">
        <f t="shared" si="18"/>
        <v>933.66470341796298</v>
      </c>
      <c r="P72" s="58">
        <f t="shared" si="19"/>
        <v>480</v>
      </c>
      <c r="Q72" s="61">
        <f t="shared" si="20"/>
        <v>0.10550015546450883</v>
      </c>
      <c r="R72" s="56">
        <f t="shared" si="21"/>
        <v>2.3148148148148149</v>
      </c>
      <c r="S72" s="56">
        <f t="shared" si="7"/>
        <v>0.23210034202191945</v>
      </c>
      <c r="T72" s="56">
        <f t="shared" si="8"/>
        <v>5.7573290858235994E-5</v>
      </c>
      <c r="U72" s="61">
        <f t="shared" si="22"/>
        <v>5.2750077732254416E-2</v>
      </c>
      <c r="V72" s="56">
        <f t="shared" si="23"/>
        <v>1.1574074074074074</v>
      </c>
      <c r="W72" s="56">
        <f t="shared" si="9"/>
        <v>0.11605017101095973</v>
      </c>
      <c r="X72" s="56">
        <f t="shared" si="10"/>
        <v>2.8786645429117997E-5</v>
      </c>
      <c r="Y72" s="61">
        <f t="shared" si="24"/>
        <v>1.0550015546450882E-2</v>
      </c>
      <c r="Z72" s="56">
        <f t="shared" si="25"/>
        <v>0.23148148148148148</v>
      </c>
      <c r="AA72" s="56">
        <f t="shared" si="11"/>
        <v>2.3210034202191941E-2</v>
      </c>
      <c r="AB72" s="56">
        <f t="shared" si="12"/>
        <v>5.7573290858235992E-6</v>
      </c>
      <c r="AC72" s="64">
        <f t="shared" si="26"/>
        <v>0.3353298611111114</v>
      </c>
      <c r="AD72" s="39">
        <f t="shared" si="29"/>
        <v>7.4021357793390141E-3</v>
      </c>
      <c r="AE72" s="39">
        <f t="shared" si="30"/>
        <v>0.74</v>
      </c>
      <c r="AF72" s="39">
        <f t="shared" si="31"/>
        <v>3.7010678896695071E-3</v>
      </c>
      <c r="AG72" s="39">
        <f t="shared" si="30"/>
        <v>0.37</v>
      </c>
      <c r="AH72" s="39">
        <f t="shared" si="32"/>
        <v>1.8505339448347535E-3</v>
      </c>
      <c r="AI72" s="39">
        <f t="shared" si="59"/>
        <v>0.18</v>
      </c>
      <c r="AJ72" s="39">
        <f t="shared" si="34"/>
        <v>3.7010678896695073E-4</v>
      </c>
      <c r="AK72" s="39">
        <f t="shared" si="59"/>
        <v>0.04</v>
      </c>
      <c r="AL72" s="39">
        <f t="shared" si="35"/>
        <v>3.7010678896695071E-3</v>
      </c>
      <c r="AM72" s="39">
        <f t="shared" si="36"/>
        <v>0.37</v>
      </c>
      <c r="AN72" s="39">
        <f t="shared" si="37"/>
        <v>1.8505339448347535E-3</v>
      </c>
      <c r="AO72" s="39">
        <f t="shared" si="38"/>
        <v>0.18</v>
      </c>
      <c r="AP72" s="39">
        <f t="shared" si="39"/>
        <v>9.2526697241737677E-4</v>
      </c>
      <c r="AQ72" s="39">
        <f t="shared" si="40"/>
        <v>0.09</v>
      </c>
      <c r="AR72" s="39">
        <f t="shared" si="41"/>
        <v>1.8505339448347536E-4</v>
      </c>
      <c r="AS72" s="39">
        <f t="shared" si="42"/>
        <v>0.02</v>
      </c>
      <c r="AT72" s="39">
        <f t="shared" si="43"/>
        <v>1.8505339448347535E-3</v>
      </c>
      <c r="AU72" s="39">
        <f t="shared" si="44"/>
        <v>0.18</v>
      </c>
      <c r="AV72" s="39">
        <f t="shared" si="45"/>
        <v>9.2526697241737677E-4</v>
      </c>
      <c r="AW72" s="39">
        <f t="shared" si="46"/>
        <v>0.09</v>
      </c>
      <c r="AX72" s="39">
        <f t="shared" si="47"/>
        <v>4.6263348620868838E-4</v>
      </c>
      <c r="AY72" s="39">
        <f t="shared" si="48"/>
        <v>0.05</v>
      </c>
      <c r="AZ72" s="39">
        <f t="shared" si="49"/>
        <v>9.2526697241737682E-5</v>
      </c>
      <c r="BA72" s="39">
        <f t="shared" si="50"/>
        <v>0.01</v>
      </c>
      <c r="BB72" s="39">
        <f t="shared" si="51"/>
        <v>3.7010678896695051E-4</v>
      </c>
      <c r="BC72" s="39">
        <f t="shared" si="52"/>
        <v>0.04</v>
      </c>
      <c r="BD72" s="39">
        <f t="shared" si="53"/>
        <v>1.8505339448347526E-4</v>
      </c>
      <c r="BE72" s="39">
        <f t="shared" si="54"/>
        <v>0.02</v>
      </c>
      <c r="BF72" s="39">
        <f t="shared" si="55"/>
        <v>9.2526697241737628E-5</v>
      </c>
      <c r="BG72" s="39">
        <f t="shared" si="56"/>
        <v>0.01</v>
      </c>
      <c r="BH72" s="39">
        <f t="shared" si="57"/>
        <v>1.850533944834753E-5</v>
      </c>
      <c r="BI72" s="39">
        <f t="shared" si="58"/>
        <v>0</v>
      </c>
    </row>
    <row r="73" spans="1:61" s="39" customFormat="1" x14ac:dyDescent="0.25">
      <c r="A73" s="40">
        <v>7.5</v>
      </c>
      <c r="B73" s="50">
        <f t="shared" si="13"/>
        <v>41</v>
      </c>
      <c r="C73" s="51">
        <f t="shared" si="2"/>
        <v>0</v>
      </c>
      <c r="D73" s="52">
        <f t="shared" si="3"/>
        <v>0</v>
      </c>
      <c r="E73" s="53">
        <f t="shared" si="4"/>
        <v>1</v>
      </c>
      <c r="F73" s="60">
        <f t="shared" si="5"/>
        <v>40</v>
      </c>
      <c r="G73" s="61">
        <f t="shared" si="27"/>
        <v>0.21967804801027616</v>
      </c>
      <c r="H73" s="56">
        <f t="shared" si="14"/>
        <v>4.6296296296296298</v>
      </c>
      <c r="I73" s="52">
        <f t="shared" si="15"/>
        <v>1.38</v>
      </c>
      <c r="J73" s="56">
        <f t="shared" si="16"/>
        <v>0.48329170562260759</v>
      </c>
      <c r="K73" s="56">
        <f t="shared" si="28"/>
        <v>1.1988217550560789E-4</v>
      </c>
      <c r="L73" s="51">
        <f t="shared" si="17"/>
        <v>2.2000000000000002</v>
      </c>
      <c r="M73" s="52">
        <f t="shared" si="6"/>
        <v>0</v>
      </c>
      <c r="N73" s="62">
        <v>0</v>
      </c>
      <c r="O73" s="63">
        <f t="shared" si="18"/>
        <v>952.32267537914913</v>
      </c>
      <c r="P73" s="58">
        <f t="shared" si="19"/>
        <v>480</v>
      </c>
      <c r="Q73" s="61">
        <f t="shared" si="20"/>
        <v>0.10983902400513808</v>
      </c>
      <c r="R73" s="56">
        <f t="shared" si="21"/>
        <v>2.3148148148148149</v>
      </c>
      <c r="S73" s="56">
        <f t="shared" si="7"/>
        <v>0.2416458528113038</v>
      </c>
      <c r="T73" s="56">
        <f t="shared" si="8"/>
        <v>5.9941087752803946E-5</v>
      </c>
      <c r="U73" s="61">
        <f t="shared" si="22"/>
        <v>5.4919512002569039E-2</v>
      </c>
      <c r="V73" s="56">
        <f t="shared" si="23"/>
        <v>1.1574074074074074</v>
      </c>
      <c r="W73" s="56">
        <f t="shared" si="9"/>
        <v>0.1208229264056519</v>
      </c>
      <c r="X73" s="56">
        <f t="shared" si="10"/>
        <v>2.9970543876401973E-5</v>
      </c>
      <c r="Y73" s="61">
        <f t="shared" si="24"/>
        <v>1.0983902400513806E-2</v>
      </c>
      <c r="Z73" s="56">
        <f t="shared" si="25"/>
        <v>0.23148148148148148</v>
      </c>
      <c r="AA73" s="56">
        <f t="shared" si="11"/>
        <v>2.4164585281130375E-2</v>
      </c>
      <c r="AB73" s="56">
        <f t="shared" si="12"/>
        <v>5.9941087752803926E-6</v>
      </c>
      <c r="AC73" s="64">
        <f t="shared" si="26"/>
        <v>0.33541666666666697</v>
      </c>
      <c r="AD73" s="39">
        <f t="shared" si="29"/>
        <v>8.0337101673685577E-3</v>
      </c>
      <c r="AE73" s="39">
        <f t="shared" si="30"/>
        <v>0.8</v>
      </c>
      <c r="AF73" s="39">
        <f t="shared" si="31"/>
        <v>4.0168550836842789E-3</v>
      </c>
      <c r="AG73" s="39">
        <f t="shared" si="30"/>
        <v>0.4</v>
      </c>
      <c r="AH73" s="39">
        <f t="shared" si="32"/>
        <v>2.0084275418421394E-3</v>
      </c>
      <c r="AI73" s="39">
        <f t="shared" si="59"/>
        <v>0.2</v>
      </c>
      <c r="AJ73" s="39">
        <f t="shared" si="34"/>
        <v>4.0168550836842791E-4</v>
      </c>
      <c r="AK73" s="39">
        <f t="shared" si="59"/>
        <v>0.04</v>
      </c>
      <c r="AL73" s="39">
        <f t="shared" si="35"/>
        <v>4.0168550836842789E-3</v>
      </c>
      <c r="AM73" s="39">
        <f t="shared" si="36"/>
        <v>0.4</v>
      </c>
      <c r="AN73" s="39">
        <f t="shared" si="37"/>
        <v>2.0084275418421394E-3</v>
      </c>
      <c r="AO73" s="39">
        <f t="shared" si="38"/>
        <v>0.2</v>
      </c>
      <c r="AP73" s="39">
        <f t="shared" si="39"/>
        <v>1.0042137709210697E-3</v>
      </c>
      <c r="AQ73" s="39">
        <f t="shared" si="40"/>
        <v>0.1</v>
      </c>
      <c r="AR73" s="39">
        <f t="shared" si="41"/>
        <v>2.0084275418421395E-4</v>
      </c>
      <c r="AS73" s="39">
        <f t="shared" si="42"/>
        <v>0.02</v>
      </c>
      <c r="AT73" s="39">
        <f t="shared" si="43"/>
        <v>2.0084275418421394E-3</v>
      </c>
      <c r="AU73" s="39">
        <f t="shared" si="44"/>
        <v>0.2</v>
      </c>
      <c r="AV73" s="39">
        <f t="shared" si="45"/>
        <v>1.0042137709210697E-3</v>
      </c>
      <c r="AW73" s="39">
        <f t="shared" si="46"/>
        <v>0.1</v>
      </c>
      <c r="AX73" s="39">
        <f t="shared" si="47"/>
        <v>5.0210688546053486E-4</v>
      </c>
      <c r="AY73" s="39">
        <f t="shared" si="48"/>
        <v>0.05</v>
      </c>
      <c r="AZ73" s="39">
        <f t="shared" si="49"/>
        <v>1.0042137709210698E-4</v>
      </c>
      <c r="BA73" s="39">
        <f t="shared" si="50"/>
        <v>0.01</v>
      </c>
      <c r="BB73" s="39">
        <f t="shared" si="51"/>
        <v>4.0168550836842769E-4</v>
      </c>
      <c r="BC73" s="39">
        <f t="shared" si="52"/>
        <v>0.04</v>
      </c>
      <c r="BD73" s="39">
        <f t="shared" si="53"/>
        <v>2.0084275418421385E-4</v>
      </c>
      <c r="BE73" s="39">
        <f t="shared" si="54"/>
        <v>0.02</v>
      </c>
      <c r="BF73" s="39">
        <f t="shared" si="55"/>
        <v>1.0042137709210692E-4</v>
      </c>
      <c r="BG73" s="39">
        <f t="shared" si="56"/>
        <v>0.01</v>
      </c>
      <c r="BH73" s="39">
        <f t="shared" si="57"/>
        <v>2.0084275418421389E-5</v>
      </c>
      <c r="BI73" s="39">
        <f t="shared" si="58"/>
        <v>0</v>
      </c>
    </row>
    <row r="74" spans="1:61" s="39" customFormat="1" x14ac:dyDescent="0.25">
      <c r="A74" s="40">
        <v>7.5</v>
      </c>
      <c r="B74" s="50">
        <f t="shared" si="13"/>
        <v>41</v>
      </c>
      <c r="C74" s="51">
        <f t="shared" si="2"/>
        <v>0</v>
      </c>
      <c r="D74" s="52">
        <f t="shared" si="3"/>
        <v>0</v>
      </c>
      <c r="E74" s="53">
        <f t="shared" si="4"/>
        <v>1</v>
      </c>
      <c r="F74" s="65">
        <f t="shared" si="5"/>
        <v>40</v>
      </c>
      <c r="G74" s="61">
        <f t="shared" si="27"/>
        <v>0.22831600226409182</v>
      </c>
      <c r="H74" s="56">
        <f t="shared" si="14"/>
        <v>4.6296296296296298</v>
      </c>
      <c r="I74" s="52">
        <f t="shared" si="15"/>
        <v>1.38</v>
      </c>
      <c r="J74" s="56">
        <f t="shared" si="16"/>
        <v>0.502295204981002</v>
      </c>
      <c r="K74" s="56">
        <f t="shared" si="28"/>
        <v>1.2459605910592508E-4</v>
      </c>
      <c r="L74" s="51">
        <f t="shared" si="17"/>
        <v>2.2000000000000002</v>
      </c>
      <c r="M74" s="52">
        <f t="shared" si="6"/>
        <v>0</v>
      </c>
      <c r="N74" s="66">
        <v>0</v>
      </c>
      <c r="O74" s="63">
        <f t="shared" si="18"/>
        <v>970.89513163551317</v>
      </c>
      <c r="P74" s="58">
        <f t="shared" si="19"/>
        <v>480</v>
      </c>
      <c r="Q74" s="61">
        <f t="shared" si="20"/>
        <v>0.11415800113204591</v>
      </c>
      <c r="R74" s="56">
        <f t="shared" si="21"/>
        <v>2.3148148148148149</v>
      </c>
      <c r="S74" s="56">
        <f t="shared" si="7"/>
        <v>0.251147602490501</v>
      </c>
      <c r="T74" s="56">
        <f t="shared" si="8"/>
        <v>6.229802955296254E-5</v>
      </c>
      <c r="U74" s="61">
        <f t="shared" si="22"/>
        <v>5.7079000566022955E-2</v>
      </c>
      <c r="V74" s="56">
        <f t="shared" si="23"/>
        <v>1.1574074074074074</v>
      </c>
      <c r="W74" s="56">
        <f t="shared" si="9"/>
        <v>0.1255738012452505</v>
      </c>
      <c r="X74" s="56">
        <f t="shared" si="10"/>
        <v>3.114901477648127E-5</v>
      </c>
      <c r="Y74" s="61">
        <f t="shared" si="24"/>
        <v>1.141580011320459E-2</v>
      </c>
      <c r="Z74" s="56">
        <f t="shared" si="25"/>
        <v>0.23148148148148148</v>
      </c>
      <c r="AA74" s="56">
        <f t="shared" si="11"/>
        <v>2.51147602490501E-2</v>
      </c>
      <c r="AB74" s="56">
        <f t="shared" si="12"/>
        <v>6.2298029552962547E-6</v>
      </c>
      <c r="AC74" s="67">
        <f t="shared" si="26"/>
        <v>0.33550347222222254</v>
      </c>
      <c r="AD74" s="39">
        <f t="shared" si="29"/>
        <v>8.6901186738778217E-3</v>
      </c>
      <c r="AE74" s="39">
        <f t="shared" si="30"/>
        <v>0.87</v>
      </c>
      <c r="AF74" s="39">
        <f t="shared" si="31"/>
        <v>4.3450593369389109E-3</v>
      </c>
      <c r="AG74" s="39">
        <f t="shared" si="30"/>
        <v>0.43</v>
      </c>
      <c r="AH74" s="39">
        <f t="shared" si="32"/>
        <v>2.1725296684694554E-3</v>
      </c>
      <c r="AI74" s="39">
        <f t="shared" si="59"/>
        <v>0.22</v>
      </c>
      <c r="AJ74" s="39">
        <f t="shared" si="34"/>
        <v>4.345059336938911E-4</v>
      </c>
      <c r="AK74" s="39">
        <f t="shared" si="59"/>
        <v>0.04</v>
      </c>
      <c r="AL74" s="39">
        <f t="shared" si="35"/>
        <v>4.3450593369389109E-3</v>
      </c>
      <c r="AM74" s="39">
        <f t="shared" si="36"/>
        <v>0.43</v>
      </c>
      <c r="AN74" s="39">
        <f t="shared" si="37"/>
        <v>2.1725296684694554E-3</v>
      </c>
      <c r="AO74" s="39">
        <f t="shared" si="38"/>
        <v>0.22</v>
      </c>
      <c r="AP74" s="39">
        <f t="shared" si="39"/>
        <v>1.0862648342347277E-3</v>
      </c>
      <c r="AQ74" s="39">
        <f t="shared" si="40"/>
        <v>0.11</v>
      </c>
      <c r="AR74" s="39">
        <f t="shared" si="41"/>
        <v>2.1725296684694555E-4</v>
      </c>
      <c r="AS74" s="39">
        <f t="shared" si="42"/>
        <v>0.02</v>
      </c>
      <c r="AT74" s="39">
        <f t="shared" si="43"/>
        <v>2.1725296684694554E-3</v>
      </c>
      <c r="AU74" s="39">
        <f t="shared" si="44"/>
        <v>0.22</v>
      </c>
      <c r="AV74" s="39">
        <f t="shared" si="45"/>
        <v>1.0862648342347277E-3</v>
      </c>
      <c r="AW74" s="39">
        <f t="shared" si="46"/>
        <v>0.11</v>
      </c>
      <c r="AX74" s="39">
        <f t="shared" si="47"/>
        <v>5.4313241711736386E-4</v>
      </c>
      <c r="AY74" s="39">
        <f t="shared" si="48"/>
        <v>0.05</v>
      </c>
      <c r="AZ74" s="39">
        <f t="shared" si="49"/>
        <v>1.0862648342347277E-4</v>
      </c>
      <c r="BA74" s="39">
        <f t="shared" si="50"/>
        <v>0.01</v>
      </c>
      <c r="BB74" s="39">
        <f t="shared" si="51"/>
        <v>4.3450593369389088E-4</v>
      </c>
      <c r="BC74" s="39">
        <f t="shared" si="52"/>
        <v>0.04</v>
      </c>
      <c r="BD74" s="39">
        <f t="shared" si="53"/>
        <v>2.1725296684694544E-4</v>
      </c>
      <c r="BE74" s="39">
        <f t="shared" si="54"/>
        <v>0.02</v>
      </c>
      <c r="BF74" s="39">
        <f t="shared" si="55"/>
        <v>1.0862648342347272E-4</v>
      </c>
      <c r="BG74" s="39">
        <f t="shared" si="56"/>
        <v>0.01</v>
      </c>
      <c r="BH74" s="39">
        <f t="shared" si="57"/>
        <v>2.1725296684694549E-5</v>
      </c>
      <c r="BI74" s="39">
        <f t="shared" si="58"/>
        <v>0</v>
      </c>
    </row>
    <row r="75" spans="1:61" s="39" customFormat="1" x14ac:dyDescent="0.25">
      <c r="A75" s="40">
        <v>7.5</v>
      </c>
      <c r="B75" s="50">
        <f t="shared" si="13"/>
        <v>41</v>
      </c>
      <c r="C75" s="51">
        <f t="shared" si="2"/>
        <v>0</v>
      </c>
      <c r="D75" s="52">
        <f t="shared" si="3"/>
        <v>0</v>
      </c>
      <c r="E75" s="53">
        <f t="shared" si="4"/>
        <v>1</v>
      </c>
      <c r="F75" s="68">
        <f t="shared" si="5"/>
        <v>40</v>
      </c>
      <c r="G75" s="61">
        <f t="shared" si="27"/>
        <v>0.23691435607365333</v>
      </c>
      <c r="H75" s="56">
        <f t="shared" si="14"/>
        <v>4.6296296296296298</v>
      </c>
      <c r="I75" s="52">
        <f t="shared" si="15"/>
        <v>1.38</v>
      </c>
      <c r="J75" s="56">
        <f t="shared" si="16"/>
        <v>0.52121158336203732</v>
      </c>
      <c r="K75" s="56">
        <f t="shared" si="28"/>
        <v>1.2928833204713835E-4</v>
      </c>
      <c r="L75" s="51">
        <f t="shared" si="17"/>
        <v>2.2000000000000002</v>
      </c>
      <c r="M75" s="52">
        <f t="shared" si="6"/>
        <v>0</v>
      </c>
      <c r="N75" s="68">
        <v>0</v>
      </c>
      <c r="O75" s="63">
        <f t="shared" si="18"/>
        <v>989.38246413403567</v>
      </c>
      <c r="P75" s="58">
        <f t="shared" si="19"/>
        <v>480</v>
      </c>
      <c r="Q75" s="61">
        <f t="shared" si="20"/>
        <v>0.11845717803682666</v>
      </c>
      <c r="R75" s="56">
        <f t="shared" si="21"/>
        <v>2.3148148148148149</v>
      </c>
      <c r="S75" s="56">
        <f t="shared" si="7"/>
        <v>0.26060579168101866</v>
      </c>
      <c r="T75" s="56">
        <f t="shared" si="8"/>
        <v>6.4644166023569173E-5</v>
      </c>
      <c r="U75" s="61">
        <f t="shared" si="22"/>
        <v>5.9228589018413332E-2</v>
      </c>
      <c r="V75" s="56">
        <f t="shared" si="23"/>
        <v>1.1574074074074074</v>
      </c>
      <c r="W75" s="56">
        <f t="shared" si="9"/>
        <v>0.13030289584050933</v>
      </c>
      <c r="X75" s="56">
        <f t="shared" si="10"/>
        <v>3.2322083011784587E-5</v>
      </c>
      <c r="Y75" s="61">
        <f t="shared" si="24"/>
        <v>1.1845717803682666E-2</v>
      </c>
      <c r="Z75" s="56">
        <f t="shared" si="25"/>
        <v>0.23148148148148148</v>
      </c>
      <c r="AA75" s="56">
        <f t="shared" si="11"/>
        <v>2.6060579168101866E-2</v>
      </c>
      <c r="AB75" s="56">
        <f t="shared" si="12"/>
        <v>6.464416602356917E-6</v>
      </c>
      <c r="AC75" s="64">
        <f t="shared" si="26"/>
        <v>0.33559027777777811</v>
      </c>
      <c r="AD75" s="39">
        <f t="shared" si="29"/>
        <v>9.3712474475895757E-3</v>
      </c>
      <c r="AE75" s="39">
        <f t="shared" si="30"/>
        <v>0.93</v>
      </c>
      <c r="AF75" s="39">
        <f t="shared" si="31"/>
        <v>4.6856237237947879E-3</v>
      </c>
      <c r="AG75" s="39">
        <f t="shared" si="30"/>
        <v>0.47</v>
      </c>
      <c r="AH75" s="39">
        <f t="shared" si="32"/>
        <v>2.3428118618973939E-3</v>
      </c>
      <c r="AI75" s="39">
        <f t="shared" si="59"/>
        <v>0.23</v>
      </c>
      <c r="AJ75" s="39">
        <f t="shared" si="34"/>
        <v>4.6856237237947876E-4</v>
      </c>
      <c r="AK75" s="39">
        <f t="shared" si="59"/>
        <v>0.05</v>
      </c>
      <c r="AL75" s="39">
        <f t="shared" si="35"/>
        <v>4.6856237237947879E-3</v>
      </c>
      <c r="AM75" s="39">
        <f t="shared" si="36"/>
        <v>0.47</v>
      </c>
      <c r="AN75" s="39">
        <f t="shared" si="37"/>
        <v>2.3428118618973939E-3</v>
      </c>
      <c r="AO75" s="39">
        <f t="shared" si="38"/>
        <v>0.23</v>
      </c>
      <c r="AP75" s="39">
        <f t="shared" si="39"/>
        <v>1.171405930948697E-3</v>
      </c>
      <c r="AQ75" s="39">
        <f t="shared" si="40"/>
        <v>0.12</v>
      </c>
      <c r="AR75" s="39">
        <f t="shared" si="41"/>
        <v>2.3428118618973938E-4</v>
      </c>
      <c r="AS75" s="39">
        <f t="shared" si="42"/>
        <v>0.02</v>
      </c>
      <c r="AT75" s="39">
        <f t="shared" si="43"/>
        <v>2.3428118618973939E-3</v>
      </c>
      <c r="AU75" s="39">
        <f t="shared" si="44"/>
        <v>0.23</v>
      </c>
      <c r="AV75" s="39">
        <f t="shared" si="45"/>
        <v>1.171405930948697E-3</v>
      </c>
      <c r="AW75" s="39">
        <f t="shared" si="46"/>
        <v>0.12</v>
      </c>
      <c r="AX75" s="39">
        <f t="shared" si="47"/>
        <v>5.8570296547434848E-4</v>
      </c>
      <c r="AY75" s="39">
        <f t="shared" si="48"/>
        <v>0.06</v>
      </c>
      <c r="AZ75" s="39">
        <f t="shared" si="49"/>
        <v>1.1714059309486969E-4</v>
      </c>
      <c r="BA75" s="39">
        <f t="shared" si="50"/>
        <v>0.01</v>
      </c>
      <c r="BB75" s="39">
        <f t="shared" si="51"/>
        <v>4.6856237237947855E-4</v>
      </c>
      <c r="BC75" s="39">
        <f t="shared" si="52"/>
        <v>0.05</v>
      </c>
      <c r="BD75" s="39">
        <f t="shared" si="53"/>
        <v>2.3428118618973927E-4</v>
      </c>
      <c r="BE75" s="39">
        <f t="shared" si="54"/>
        <v>0.02</v>
      </c>
      <c r="BF75" s="39">
        <f t="shared" si="55"/>
        <v>1.1714059309486964E-4</v>
      </c>
      <c r="BG75" s="39">
        <f t="shared" si="56"/>
        <v>0.01</v>
      </c>
      <c r="BH75" s="39">
        <f t="shared" si="57"/>
        <v>2.3428118618973933E-5</v>
      </c>
      <c r="BI75" s="39">
        <f t="shared" si="58"/>
        <v>0</v>
      </c>
    </row>
    <row r="76" spans="1:61" s="39" customFormat="1" x14ac:dyDescent="0.25">
      <c r="A76" s="40">
        <v>7.5</v>
      </c>
      <c r="B76" s="50">
        <f t="shared" si="13"/>
        <v>41</v>
      </c>
      <c r="C76" s="51">
        <f t="shared" si="2"/>
        <v>0</v>
      </c>
      <c r="D76" s="52">
        <f t="shared" si="3"/>
        <v>0</v>
      </c>
      <c r="E76" s="53">
        <f t="shared" si="4"/>
        <v>1</v>
      </c>
      <c r="F76" s="68">
        <f t="shared" si="5"/>
        <v>40</v>
      </c>
      <c r="G76" s="61">
        <f t="shared" si="27"/>
        <v>0.24547329098601905</v>
      </c>
      <c r="H76" s="56">
        <f t="shared" si="14"/>
        <v>4.6296296296296298</v>
      </c>
      <c r="I76" s="52">
        <f t="shared" si="15"/>
        <v>1.38</v>
      </c>
      <c r="J76" s="56">
        <f t="shared" si="16"/>
        <v>0.54004124016924193</v>
      </c>
      <c r="K76" s="56">
        <f t="shared" si="28"/>
        <v>1.3395909340267127E-4</v>
      </c>
      <c r="L76" s="51">
        <f t="shared" si="17"/>
        <v>2.2000000000000002</v>
      </c>
      <c r="M76" s="52">
        <f t="shared" si="6"/>
        <v>0</v>
      </c>
      <c r="N76" s="68">
        <v>0</v>
      </c>
      <c r="O76" s="63">
        <f t="shared" si="18"/>
        <v>1007.7850630252732</v>
      </c>
      <c r="P76" s="58">
        <f t="shared" si="19"/>
        <v>480</v>
      </c>
      <c r="Q76" s="61">
        <f t="shared" si="20"/>
        <v>0.12273664549300953</v>
      </c>
      <c r="R76" s="56">
        <f t="shared" si="21"/>
        <v>2.3148148148148149</v>
      </c>
      <c r="S76" s="56">
        <f t="shared" si="7"/>
        <v>0.27002062008462097</v>
      </c>
      <c r="T76" s="56">
        <f t="shared" si="8"/>
        <v>6.6979546701335634E-5</v>
      </c>
      <c r="U76" s="61">
        <f t="shared" si="22"/>
        <v>6.1368322746504764E-2</v>
      </c>
      <c r="V76" s="56">
        <f t="shared" si="23"/>
        <v>1.1574074074074074</v>
      </c>
      <c r="W76" s="56">
        <f t="shared" si="9"/>
        <v>0.13501031004231048</v>
      </c>
      <c r="X76" s="56">
        <f t="shared" si="10"/>
        <v>3.3489773350667817E-5</v>
      </c>
      <c r="Y76" s="61">
        <f t="shared" si="24"/>
        <v>1.2273664549300952E-2</v>
      </c>
      <c r="Z76" s="56">
        <f t="shared" si="25"/>
        <v>0.23148148148148148</v>
      </c>
      <c r="AA76" s="56">
        <f t="shared" si="11"/>
        <v>2.7002062008462096E-2</v>
      </c>
      <c r="AB76" s="56">
        <f t="shared" si="12"/>
        <v>6.697954670133562E-6</v>
      </c>
      <c r="AC76" s="64">
        <f t="shared" si="26"/>
        <v>0.33567708333333368</v>
      </c>
      <c r="AD76" s="39">
        <f t="shared" si="29"/>
        <v>1.007698315917438E-2</v>
      </c>
      <c r="AE76" s="39">
        <f t="shared" si="30"/>
        <v>1</v>
      </c>
      <c r="AF76" s="39">
        <f t="shared" si="31"/>
        <v>5.0384915795871899E-3</v>
      </c>
      <c r="AG76" s="39">
        <f t="shared" si="30"/>
        <v>0.5</v>
      </c>
      <c r="AH76" s="39">
        <f t="shared" si="32"/>
        <v>2.5192457897935949E-3</v>
      </c>
      <c r="AI76" s="39">
        <f t="shared" si="59"/>
        <v>0.25</v>
      </c>
      <c r="AJ76" s="39">
        <f t="shared" si="34"/>
        <v>5.0384915795871903E-4</v>
      </c>
      <c r="AK76" s="39">
        <f t="shared" si="59"/>
        <v>0.05</v>
      </c>
      <c r="AL76" s="39">
        <f t="shared" si="35"/>
        <v>5.0384915795871899E-3</v>
      </c>
      <c r="AM76" s="39">
        <f t="shared" si="36"/>
        <v>0.5</v>
      </c>
      <c r="AN76" s="39">
        <f t="shared" si="37"/>
        <v>2.5192457897935949E-3</v>
      </c>
      <c r="AO76" s="39">
        <f t="shared" si="38"/>
        <v>0.25</v>
      </c>
      <c r="AP76" s="39">
        <f t="shared" si="39"/>
        <v>1.2596228948967975E-3</v>
      </c>
      <c r="AQ76" s="39">
        <f t="shared" si="40"/>
        <v>0.13</v>
      </c>
      <c r="AR76" s="39">
        <f t="shared" si="41"/>
        <v>2.5192457897935951E-4</v>
      </c>
      <c r="AS76" s="39">
        <f t="shared" si="42"/>
        <v>0.03</v>
      </c>
      <c r="AT76" s="39">
        <f t="shared" si="43"/>
        <v>2.5192457897935949E-3</v>
      </c>
      <c r="AU76" s="39">
        <f t="shared" si="44"/>
        <v>0.25</v>
      </c>
      <c r="AV76" s="39">
        <f t="shared" si="45"/>
        <v>1.2596228948967975E-3</v>
      </c>
      <c r="AW76" s="39">
        <f t="shared" si="46"/>
        <v>0.13</v>
      </c>
      <c r="AX76" s="39">
        <f t="shared" si="47"/>
        <v>6.2981144744839873E-4</v>
      </c>
      <c r="AY76" s="39">
        <f t="shared" si="48"/>
        <v>0.06</v>
      </c>
      <c r="AZ76" s="39">
        <f t="shared" si="49"/>
        <v>1.2596228948967976E-4</v>
      </c>
      <c r="BA76" s="39">
        <f t="shared" si="50"/>
        <v>0.01</v>
      </c>
      <c r="BB76" s="39">
        <f t="shared" si="51"/>
        <v>5.0384915795871881E-4</v>
      </c>
      <c r="BC76" s="39">
        <f t="shared" si="52"/>
        <v>0.05</v>
      </c>
      <c r="BD76" s="39">
        <f t="shared" si="53"/>
        <v>2.5192457897935941E-4</v>
      </c>
      <c r="BE76" s="39">
        <f t="shared" si="54"/>
        <v>0.03</v>
      </c>
      <c r="BF76" s="39">
        <f t="shared" si="55"/>
        <v>1.259622894896797E-4</v>
      </c>
      <c r="BG76" s="39">
        <f t="shared" si="56"/>
        <v>0.01</v>
      </c>
      <c r="BH76" s="39">
        <f t="shared" si="57"/>
        <v>2.5192457897935947E-5</v>
      </c>
      <c r="BI76" s="39">
        <f t="shared" si="58"/>
        <v>0</v>
      </c>
    </row>
    <row r="77" spans="1:61" s="39" customFormat="1" x14ac:dyDescent="0.25">
      <c r="A77" s="40">
        <v>7.5</v>
      </c>
      <c r="B77" s="50">
        <f t="shared" si="13"/>
        <v>41</v>
      </c>
      <c r="C77" s="51">
        <f t="shared" si="2"/>
        <v>0</v>
      </c>
      <c r="D77" s="52">
        <f t="shared" si="3"/>
        <v>0</v>
      </c>
      <c r="E77" s="53">
        <f t="shared" si="4"/>
        <v>1</v>
      </c>
      <c r="F77" s="68">
        <f t="shared" si="5"/>
        <v>40</v>
      </c>
      <c r="G77" s="61">
        <f t="shared" si="27"/>
        <v>0.25399298771595025</v>
      </c>
      <c r="H77" s="56">
        <f t="shared" si="14"/>
        <v>4.6296296296296298</v>
      </c>
      <c r="I77" s="52">
        <f t="shared" si="15"/>
        <v>1.38</v>
      </c>
      <c r="J77" s="56">
        <f t="shared" si="16"/>
        <v>0.55878457297509054</v>
      </c>
      <c r="K77" s="56">
        <f t="shared" si="28"/>
        <v>1.3860844179174831E-4</v>
      </c>
      <c r="L77" s="51">
        <f t="shared" si="17"/>
        <v>2.2000000000000002</v>
      </c>
      <c r="M77" s="52">
        <f t="shared" si="6"/>
        <v>0</v>
      </c>
      <c r="N77" s="68">
        <v>0</v>
      </c>
      <c r="O77" s="63">
        <f t="shared" si="18"/>
        <v>1026.1033166715927</v>
      </c>
      <c r="P77" s="58">
        <f t="shared" si="19"/>
        <v>480</v>
      </c>
      <c r="Q77" s="61">
        <f t="shared" si="20"/>
        <v>0.12699649385797512</v>
      </c>
      <c r="R77" s="56">
        <f t="shared" si="21"/>
        <v>2.3148148148148149</v>
      </c>
      <c r="S77" s="56">
        <f t="shared" si="7"/>
        <v>0.27939228648754527</v>
      </c>
      <c r="T77" s="56">
        <f t="shared" si="8"/>
        <v>6.9304220895874155E-5</v>
      </c>
      <c r="U77" s="61">
        <f t="shared" si="22"/>
        <v>6.3498246928987562E-2</v>
      </c>
      <c r="V77" s="56">
        <f t="shared" si="23"/>
        <v>1.1574074074074074</v>
      </c>
      <c r="W77" s="56">
        <f t="shared" si="9"/>
        <v>0.13969614324377264</v>
      </c>
      <c r="X77" s="56">
        <f t="shared" si="10"/>
        <v>3.4652110447937078E-5</v>
      </c>
      <c r="Y77" s="61">
        <f t="shared" si="24"/>
        <v>1.2699649385797512E-2</v>
      </c>
      <c r="Z77" s="56">
        <f t="shared" si="25"/>
        <v>0.23148148148148148</v>
      </c>
      <c r="AA77" s="56">
        <f t="shared" si="11"/>
        <v>2.7939228648754529E-2</v>
      </c>
      <c r="AB77" s="56">
        <f t="shared" si="12"/>
        <v>6.9304220895874154E-6</v>
      </c>
      <c r="AC77" s="64">
        <f t="shared" si="26"/>
        <v>0.33576388888888925</v>
      </c>
      <c r="AD77" s="39">
        <f t="shared" si="29"/>
        <v>1.0807212998857736E-2</v>
      </c>
      <c r="AE77" s="39">
        <f t="shared" si="30"/>
        <v>1.07</v>
      </c>
      <c r="AF77" s="39">
        <f t="shared" si="31"/>
        <v>5.4036064994288681E-3</v>
      </c>
      <c r="AG77" s="39">
        <f t="shared" si="30"/>
        <v>0.54</v>
      </c>
      <c r="AH77" s="39">
        <f t="shared" si="32"/>
        <v>2.701803249714434E-3</v>
      </c>
      <c r="AI77" s="39">
        <f t="shared" si="59"/>
        <v>0.27</v>
      </c>
      <c r="AJ77" s="39">
        <f t="shared" si="34"/>
        <v>5.4036064994288687E-4</v>
      </c>
      <c r="AK77" s="39">
        <f t="shared" si="59"/>
        <v>0.05</v>
      </c>
      <c r="AL77" s="39">
        <f t="shared" si="35"/>
        <v>5.4036064994288681E-3</v>
      </c>
      <c r="AM77" s="39">
        <f t="shared" si="36"/>
        <v>0.54</v>
      </c>
      <c r="AN77" s="39">
        <f t="shared" si="37"/>
        <v>2.701803249714434E-3</v>
      </c>
      <c r="AO77" s="39">
        <f t="shared" si="38"/>
        <v>0.27</v>
      </c>
      <c r="AP77" s="39">
        <f t="shared" si="39"/>
        <v>1.350901624857217E-3</v>
      </c>
      <c r="AQ77" s="39">
        <f t="shared" si="40"/>
        <v>0.13</v>
      </c>
      <c r="AR77" s="39">
        <f t="shared" si="41"/>
        <v>2.7018032497144344E-4</v>
      </c>
      <c r="AS77" s="39">
        <f t="shared" si="42"/>
        <v>0.03</v>
      </c>
      <c r="AT77" s="39">
        <f t="shared" si="43"/>
        <v>2.701803249714434E-3</v>
      </c>
      <c r="AU77" s="39">
        <f t="shared" si="44"/>
        <v>0.27</v>
      </c>
      <c r="AV77" s="39">
        <f t="shared" si="45"/>
        <v>1.350901624857217E-3</v>
      </c>
      <c r="AW77" s="39">
        <f t="shared" si="46"/>
        <v>0.13</v>
      </c>
      <c r="AX77" s="39">
        <f t="shared" si="47"/>
        <v>6.7545081242860851E-4</v>
      </c>
      <c r="AY77" s="39">
        <f t="shared" si="48"/>
        <v>7.0000000000000007E-2</v>
      </c>
      <c r="AZ77" s="39">
        <f t="shared" si="49"/>
        <v>1.3509016248572172E-4</v>
      </c>
      <c r="BA77" s="39">
        <f t="shared" si="50"/>
        <v>0.01</v>
      </c>
      <c r="BB77" s="39">
        <f t="shared" si="51"/>
        <v>5.4036064994288666E-4</v>
      </c>
      <c r="BC77" s="39">
        <f t="shared" si="52"/>
        <v>0.05</v>
      </c>
      <c r="BD77" s="39">
        <f t="shared" si="53"/>
        <v>2.7018032497144333E-4</v>
      </c>
      <c r="BE77" s="39">
        <f t="shared" si="54"/>
        <v>0.03</v>
      </c>
      <c r="BF77" s="39">
        <f t="shared" si="55"/>
        <v>1.3509016248572166E-4</v>
      </c>
      <c r="BG77" s="39">
        <f t="shared" si="56"/>
        <v>0.01</v>
      </c>
      <c r="BH77" s="39">
        <f t="shared" si="57"/>
        <v>2.701803249714434E-5</v>
      </c>
      <c r="BI77" s="39">
        <f t="shared" si="58"/>
        <v>0</v>
      </c>
    </row>
    <row r="78" spans="1:61" s="39" customFormat="1" x14ac:dyDescent="0.25">
      <c r="A78" s="40">
        <v>7.5</v>
      </c>
      <c r="B78" s="50">
        <f t="shared" si="13"/>
        <v>41</v>
      </c>
      <c r="C78" s="51">
        <f t="shared" si="2"/>
        <v>0</v>
      </c>
      <c r="D78" s="52">
        <f t="shared" si="3"/>
        <v>0</v>
      </c>
      <c r="E78" s="53">
        <f t="shared" si="4"/>
        <v>1</v>
      </c>
      <c r="F78" s="68">
        <f t="shared" si="5"/>
        <v>40</v>
      </c>
      <c r="G78" s="61">
        <f t="shared" si="27"/>
        <v>0.2624736261497268</v>
      </c>
      <c r="H78" s="56">
        <f t="shared" si="14"/>
        <v>4.6296296296296298</v>
      </c>
      <c r="I78" s="52">
        <f t="shared" si="15"/>
        <v>1.38</v>
      </c>
      <c r="J78" s="56">
        <f t="shared" si="16"/>
        <v>0.57744197752939896</v>
      </c>
      <c r="K78" s="56">
        <f t="shared" si="28"/>
        <v>1.4323647538147706E-4</v>
      </c>
      <c r="L78" s="51">
        <f t="shared" si="17"/>
        <v>2.2000000000000002</v>
      </c>
      <c r="M78" s="52">
        <f t="shared" si="6"/>
        <v>0</v>
      </c>
      <c r="N78" s="68">
        <v>0</v>
      </c>
      <c r="O78" s="63">
        <f t="shared" si="18"/>
        <v>1044.3376116553663</v>
      </c>
      <c r="P78" s="58">
        <f t="shared" si="19"/>
        <v>480</v>
      </c>
      <c r="Q78" s="61">
        <f t="shared" si="20"/>
        <v>0.1312368130748634</v>
      </c>
      <c r="R78" s="56">
        <f t="shared" si="21"/>
        <v>2.3148148148148149</v>
      </c>
      <c r="S78" s="56">
        <f t="shared" si="7"/>
        <v>0.28872098876469948</v>
      </c>
      <c r="T78" s="56">
        <f t="shared" si="8"/>
        <v>7.1618237690738529E-5</v>
      </c>
      <c r="U78" s="61">
        <f t="shared" si="22"/>
        <v>6.56184065374317E-2</v>
      </c>
      <c r="V78" s="56">
        <f t="shared" si="23"/>
        <v>1.1574074074074074</v>
      </c>
      <c r="W78" s="56">
        <f t="shared" si="9"/>
        <v>0.14436049438234974</v>
      </c>
      <c r="X78" s="56">
        <f t="shared" si="10"/>
        <v>3.5809118845369264E-5</v>
      </c>
      <c r="Y78" s="61">
        <f t="shared" si="24"/>
        <v>1.312368130748634E-2</v>
      </c>
      <c r="Z78" s="56">
        <f t="shared" si="25"/>
        <v>0.23148148148148148</v>
      </c>
      <c r="AA78" s="56">
        <f t="shared" si="11"/>
        <v>2.8872098876469951E-2</v>
      </c>
      <c r="AB78" s="56">
        <f t="shared" si="12"/>
        <v>7.1618237690738519E-6</v>
      </c>
      <c r="AC78" s="64">
        <f t="shared" si="26"/>
        <v>0.33585069444444482</v>
      </c>
      <c r="AD78" s="39">
        <f t="shared" si="29"/>
        <v>1.15618246740382E-2</v>
      </c>
      <c r="AE78" s="39">
        <f t="shared" si="30"/>
        <v>1.1499999999999999</v>
      </c>
      <c r="AF78" s="39">
        <f t="shared" si="31"/>
        <v>5.7809123370191002E-3</v>
      </c>
      <c r="AG78" s="39">
        <f t="shared" si="30"/>
        <v>0.57999999999999996</v>
      </c>
      <c r="AH78" s="39">
        <f t="shared" si="32"/>
        <v>2.8904561685095501E-3</v>
      </c>
      <c r="AI78" s="39">
        <f t="shared" si="59"/>
        <v>0.28999999999999998</v>
      </c>
      <c r="AJ78" s="39">
        <f t="shared" si="34"/>
        <v>5.7809123370191012E-4</v>
      </c>
      <c r="AK78" s="39">
        <f t="shared" si="59"/>
        <v>0.06</v>
      </c>
      <c r="AL78" s="39">
        <f t="shared" si="35"/>
        <v>5.7809123370191002E-3</v>
      </c>
      <c r="AM78" s="39">
        <f t="shared" si="36"/>
        <v>0.57999999999999996</v>
      </c>
      <c r="AN78" s="39">
        <f t="shared" si="37"/>
        <v>2.8904561685095501E-3</v>
      </c>
      <c r="AO78" s="39">
        <f t="shared" si="38"/>
        <v>0.28999999999999998</v>
      </c>
      <c r="AP78" s="39">
        <f t="shared" si="39"/>
        <v>1.445228084254775E-3</v>
      </c>
      <c r="AQ78" s="39">
        <f t="shared" si="40"/>
        <v>0.14000000000000001</v>
      </c>
      <c r="AR78" s="39">
        <f t="shared" si="41"/>
        <v>2.8904561685095506E-4</v>
      </c>
      <c r="AS78" s="39">
        <f t="shared" si="42"/>
        <v>0.03</v>
      </c>
      <c r="AT78" s="39">
        <f t="shared" si="43"/>
        <v>2.8904561685095501E-3</v>
      </c>
      <c r="AU78" s="39">
        <f t="shared" si="44"/>
        <v>0.28999999999999998</v>
      </c>
      <c r="AV78" s="39">
        <f t="shared" si="45"/>
        <v>1.445228084254775E-3</v>
      </c>
      <c r="AW78" s="39">
        <f t="shared" si="46"/>
        <v>0.14000000000000001</v>
      </c>
      <c r="AX78" s="39">
        <f t="shared" si="47"/>
        <v>7.2261404212738752E-4</v>
      </c>
      <c r="AY78" s="39">
        <f t="shared" si="48"/>
        <v>7.0000000000000007E-2</v>
      </c>
      <c r="AZ78" s="39">
        <f t="shared" si="49"/>
        <v>1.4452280842547753E-4</v>
      </c>
      <c r="BA78" s="39">
        <f t="shared" si="50"/>
        <v>0.01</v>
      </c>
      <c r="BB78" s="39">
        <f t="shared" si="51"/>
        <v>5.7809123370190991E-4</v>
      </c>
      <c r="BC78" s="39">
        <f t="shared" si="52"/>
        <v>0.06</v>
      </c>
      <c r="BD78" s="39">
        <f t="shared" si="53"/>
        <v>2.8904561685095495E-4</v>
      </c>
      <c r="BE78" s="39">
        <f t="shared" si="54"/>
        <v>0.03</v>
      </c>
      <c r="BF78" s="39">
        <f t="shared" si="55"/>
        <v>1.4452280842547748E-4</v>
      </c>
      <c r="BG78" s="39">
        <f t="shared" si="56"/>
        <v>0.01</v>
      </c>
      <c r="BH78" s="39">
        <f t="shared" si="57"/>
        <v>2.8904561685095502E-5</v>
      </c>
      <c r="BI78" s="39">
        <f t="shared" si="58"/>
        <v>0</v>
      </c>
    </row>
    <row r="79" spans="1:61" s="39" customFormat="1" x14ac:dyDescent="0.25">
      <c r="A79" s="40">
        <v>7.5</v>
      </c>
      <c r="B79" s="50">
        <f t="shared" si="13"/>
        <v>41</v>
      </c>
      <c r="C79" s="51">
        <f t="shared" si="2"/>
        <v>0</v>
      </c>
      <c r="D79" s="52">
        <f t="shared" si="3"/>
        <v>0</v>
      </c>
      <c r="E79" s="53">
        <f t="shared" si="4"/>
        <v>1</v>
      </c>
      <c r="F79" s="68">
        <f t="shared" si="5"/>
        <v>40</v>
      </c>
      <c r="G79" s="61">
        <f t="shared" si="27"/>
        <v>0.27091538534894521</v>
      </c>
      <c r="H79" s="56">
        <f t="shared" si="14"/>
        <v>4.6296296296296298</v>
      </c>
      <c r="I79" s="52">
        <f t="shared" si="15"/>
        <v>1.38</v>
      </c>
      <c r="J79" s="56">
        <f t="shared" si="16"/>
        <v>0.59601384776767952</v>
      </c>
      <c r="K79" s="56">
        <f t="shared" si="28"/>
        <v>1.478432918889209E-4</v>
      </c>
      <c r="L79" s="51">
        <f t="shared" si="17"/>
        <v>2.2000000000000002</v>
      </c>
      <c r="M79" s="52">
        <f t="shared" si="6"/>
        <v>0</v>
      </c>
      <c r="N79" s="68">
        <v>0</v>
      </c>
      <c r="O79" s="63">
        <f t="shared" si="18"/>
        <v>1062.4883327871312</v>
      </c>
      <c r="P79" s="58">
        <f t="shared" si="19"/>
        <v>480</v>
      </c>
      <c r="Q79" s="61">
        <f t="shared" si="20"/>
        <v>0.13545769267447261</v>
      </c>
      <c r="R79" s="56">
        <f t="shared" si="21"/>
        <v>2.3148148148148149</v>
      </c>
      <c r="S79" s="56">
        <f t="shared" si="7"/>
        <v>0.29800692388383976</v>
      </c>
      <c r="T79" s="56">
        <f t="shared" si="8"/>
        <v>7.3921645944460449E-5</v>
      </c>
      <c r="U79" s="61">
        <f t="shared" si="22"/>
        <v>6.7728846337236304E-2</v>
      </c>
      <c r="V79" s="56">
        <f t="shared" si="23"/>
        <v>1.1574074074074074</v>
      </c>
      <c r="W79" s="56">
        <f t="shared" si="9"/>
        <v>0.14900346194191988</v>
      </c>
      <c r="X79" s="56">
        <f t="shared" si="10"/>
        <v>3.6960822972230225E-5</v>
      </c>
      <c r="Y79" s="61">
        <f t="shared" si="24"/>
        <v>1.3545769267447261E-2</v>
      </c>
      <c r="Z79" s="56">
        <f t="shared" si="25"/>
        <v>0.23148148148148148</v>
      </c>
      <c r="AA79" s="56">
        <f t="shared" si="11"/>
        <v>2.9800692388383978E-2</v>
      </c>
      <c r="AB79" s="56">
        <f t="shared" si="12"/>
        <v>7.3921645944460469E-6</v>
      </c>
      <c r="AC79" s="64">
        <f t="shared" si="26"/>
        <v>0.33593750000000039</v>
      </c>
      <c r="AD79" s="39">
        <f t="shared" si="29"/>
        <v>1.2340706406916417E-2</v>
      </c>
      <c r="AE79" s="39">
        <f t="shared" si="30"/>
        <v>1.23</v>
      </c>
      <c r="AF79" s="39">
        <f t="shared" si="31"/>
        <v>6.1703532034582086E-3</v>
      </c>
      <c r="AG79" s="39">
        <f t="shared" si="30"/>
        <v>0.62</v>
      </c>
      <c r="AH79" s="39">
        <f t="shared" si="32"/>
        <v>3.0851766017291043E-3</v>
      </c>
      <c r="AI79" s="39">
        <f t="shared" si="59"/>
        <v>0.31</v>
      </c>
      <c r="AJ79" s="39">
        <f t="shared" si="34"/>
        <v>6.1703532034582099E-4</v>
      </c>
      <c r="AK79" s="39">
        <f t="shared" si="59"/>
        <v>0.06</v>
      </c>
      <c r="AL79" s="39">
        <f t="shared" si="35"/>
        <v>6.1703532034582086E-3</v>
      </c>
      <c r="AM79" s="39">
        <f t="shared" si="36"/>
        <v>0.62</v>
      </c>
      <c r="AN79" s="39">
        <f t="shared" si="37"/>
        <v>3.0851766017291043E-3</v>
      </c>
      <c r="AO79" s="39">
        <f t="shared" si="38"/>
        <v>0.31</v>
      </c>
      <c r="AP79" s="39">
        <f t="shared" si="39"/>
        <v>1.5425883008645521E-3</v>
      </c>
      <c r="AQ79" s="39">
        <f t="shared" si="40"/>
        <v>0.15</v>
      </c>
      <c r="AR79" s="39">
        <f t="shared" si="41"/>
        <v>3.0851766017291049E-4</v>
      </c>
      <c r="AS79" s="39">
        <f t="shared" si="42"/>
        <v>0.03</v>
      </c>
      <c r="AT79" s="39">
        <f t="shared" si="43"/>
        <v>3.0851766017291043E-3</v>
      </c>
      <c r="AU79" s="39">
        <f t="shared" si="44"/>
        <v>0.31</v>
      </c>
      <c r="AV79" s="39">
        <f t="shared" si="45"/>
        <v>1.5425883008645521E-3</v>
      </c>
      <c r="AW79" s="39">
        <f t="shared" si="46"/>
        <v>0.15</v>
      </c>
      <c r="AX79" s="39">
        <f t="shared" si="47"/>
        <v>7.7129415043227607E-4</v>
      </c>
      <c r="AY79" s="39">
        <f t="shared" si="48"/>
        <v>0.08</v>
      </c>
      <c r="AZ79" s="39">
        <f t="shared" si="49"/>
        <v>1.5425883008645525E-4</v>
      </c>
      <c r="BA79" s="39">
        <f t="shared" si="50"/>
        <v>0.02</v>
      </c>
      <c r="BB79" s="39">
        <f t="shared" si="51"/>
        <v>6.1703532034582077E-4</v>
      </c>
      <c r="BC79" s="39">
        <f t="shared" si="52"/>
        <v>0.06</v>
      </c>
      <c r="BD79" s="39">
        <f t="shared" si="53"/>
        <v>3.0851766017291038E-4</v>
      </c>
      <c r="BE79" s="39">
        <f t="shared" si="54"/>
        <v>0.03</v>
      </c>
      <c r="BF79" s="39">
        <f t="shared" si="55"/>
        <v>1.5425883008645519E-4</v>
      </c>
      <c r="BG79" s="39">
        <f t="shared" si="56"/>
        <v>0.02</v>
      </c>
      <c r="BH79" s="39">
        <f t="shared" si="57"/>
        <v>3.0851766017291048E-5</v>
      </c>
      <c r="BI79" s="39">
        <f t="shared" si="58"/>
        <v>0</v>
      </c>
    </row>
    <row r="80" spans="1:61" s="39" customFormat="1" x14ac:dyDescent="0.25">
      <c r="A80" s="40">
        <v>7.5</v>
      </c>
      <c r="B80" s="50">
        <f t="shared" si="13"/>
        <v>41</v>
      </c>
      <c r="C80" s="51">
        <f t="shared" si="2"/>
        <v>0</v>
      </c>
      <c r="D80" s="52">
        <f t="shared" si="3"/>
        <v>0</v>
      </c>
      <c r="E80" s="53">
        <f t="shared" si="4"/>
        <v>1</v>
      </c>
      <c r="F80" s="68">
        <f t="shared" si="5"/>
        <v>40</v>
      </c>
      <c r="G80" s="61">
        <f t="shared" si="27"/>
        <v>0.27931844355429952</v>
      </c>
      <c r="H80" s="56">
        <f t="shared" si="14"/>
        <v>4.6296296296296298</v>
      </c>
      <c r="I80" s="52">
        <f t="shared" si="15"/>
        <v>1.38</v>
      </c>
      <c r="J80" s="56">
        <f t="shared" si="16"/>
        <v>0.61450057581945905</v>
      </c>
      <c r="K80" s="56">
        <f t="shared" si="28"/>
        <v>1.524289885831623E-4</v>
      </c>
      <c r="L80" s="51">
        <f t="shared" si="17"/>
        <v>2.2000000000000002</v>
      </c>
      <c r="M80" s="52">
        <f t="shared" si="6"/>
        <v>0</v>
      </c>
      <c r="N80" s="68">
        <v>0</v>
      </c>
      <c r="O80" s="63">
        <f t="shared" si="18"/>
        <v>1080.5558631137087</v>
      </c>
      <c r="P80" s="58">
        <f t="shared" si="19"/>
        <v>480</v>
      </c>
      <c r="Q80" s="61">
        <f t="shared" si="20"/>
        <v>0.13965922177714976</v>
      </c>
      <c r="R80" s="56">
        <f t="shared" si="21"/>
        <v>2.3148148148148149</v>
      </c>
      <c r="S80" s="56">
        <f t="shared" si="7"/>
        <v>0.30725028790972952</v>
      </c>
      <c r="T80" s="56">
        <f t="shared" si="8"/>
        <v>7.6214494291581148E-5</v>
      </c>
      <c r="U80" s="61">
        <f t="shared" si="22"/>
        <v>6.9829610888574881E-2</v>
      </c>
      <c r="V80" s="56">
        <f t="shared" si="23"/>
        <v>1.1574074074074074</v>
      </c>
      <c r="W80" s="56">
        <f t="shared" si="9"/>
        <v>0.15362514395486476</v>
      </c>
      <c r="X80" s="56">
        <f t="shared" si="10"/>
        <v>3.8107247145790574E-5</v>
      </c>
      <c r="Y80" s="61">
        <f t="shared" si="24"/>
        <v>1.3965922177714977E-2</v>
      </c>
      <c r="Z80" s="56">
        <f t="shared" si="25"/>
        <v>0.23148148148148148</v>
      </c>
      <c r="AA80" s="56">
        <f t="shared" si="11"/>
        <v>3.0725028790972952E-2</v>
      </c>
      <c r="AB80" s="56">
        <f t="shared" si="12"/>
        <v>7.6214494291581157E-6</v>
      </c>
      <c r="AC80" s="64">
        <f t="shared" si="26"/>
        <v>0.33602430555555596</v>
      </c>
      <c r="AD80" s="39">
        <f t="shared" si="29"/>
        <v>1.3143746932135028E-2</v>
      </c>
      <c r="AE80" s="39">
        <f t="shared" si="30"/>
        <v>1.31</v>
      </c>
      <c r="AF80" s="39">
        <f t="shared" si="31"/>
        <v>6.5718734660675142E-3</v>
      </c>
      <c r="AG80" s="39">
        <f t="shared" si="30"/>
        <v>0.66</v>
      </c>
      <c r="AH80" s="39">
        <f t="shared" si="32"/>
        <v>3.2859367330337571E-3</v>
      </c>
      <c r="AI80" s="39">
        <f t="shared" si="59"/>
        <v>0.33</v>
      </c>
      <c r="AJ80" s="39">
        <f t="shared" si="34"/>
        <v>6.571873466067516E-4</v>
      </c>
      <c r="AK80" s="39">
        <f t="shared" si="59"/>
        <v>7.0000000000000007E-2</v>
      </c>
      <c r="AL80" s="39">
        <f t="shared" si="35"/>
        <v>6.5718734660675142E-3</v>
      </c>
      <c r="AM80" s="39">
        <f t="shared" si="36"/>
        <v>0.66</v>
      </c>
      <c r="AN80" s="39">
        <f t="shared" si="37"/>
        <v>3.2859367330337571E-3</v>
      </c>
      <c r="AO80" s="39">
        <f t="shared" si="38"/>
        <v>0.33</v>
      </c>
      <c r="AP80" s="39">
        <f t="shared" si="39"/>
        <v>1.6429683665168786E-3</v>
      </c>
      <c r="AQ80" s="39">
        <f t="shared" si="40"/>
        <v>0.16</v>
      </c>
      <c r="AR80" s="39">
        <f t="shared" si="41"/>
        <v>3.285936733033758E-4</v>
      </c>
      <c r="AS80" s="39">
        <f t="shared" si="42"/>
        <v>0.03</v>
      </c>
      <c r="AT80" s="39">
        <f t="shared" si="43"/>
        <v>3.2859367330337571E-3</v>
      </c>
      <c r="AU80" s="39">
        <f t="shared" si="44"/>
        <v>0.33</v>
      </c>
      <c r="AV80" s="39">
        <f t="shared" si="45"/>
        <v>1.6429683665168786E-3</v>
      </c>
      <c r="AW80" s="39">
        <f t="shared" si="46"/>
        <v>0.16</v>
      </c>
      <c r="AX80" s="39">
        <f t="shared" si="47"/>
        <v>8.2148418325843928E-4</v>
      </c>
      <c r="AY80" s="39">
        <f t="shared" si="48"/>
        <v>0.08</v>
      </c>
      <c r="AZ80" s="39">
        <f t="shared" si="49"/>
        <v>1.642968366516879E-4</v>
      </c>
      <c r="BA80" s="39">
        <f t="shared" si="50"/>
        <v>0.02</v>
      </c>
      <c r="BB80" s="39">
        <f t="shared" si="51"/>
        <v>6.5718734660675138E-4</v>
      </c>
      <c r="BC80" s="39">
        <f t="shared" si="52"/>
        <v>7.0000000000000007E-2</v>
      </c>
      <c r="BD80" s="39">
        <f t="shared" si="53"/>
        <v>3.2859367330337569E-4</v>
      </c>
      <c r="BE80" s="39">
        <f t="shared" si="54"/>
        <v>0.03</v>
      </c>
      <c r="BF80" s="39">
        <f t="shared" si="55"/>
        <v>1.6429683665168784E-4</v>
      </c>
      <c r="BG80" s="39">
        <f t="shared" si="56"/>
        <v>0.02</v>
      </c>
      <c r="BH80" s="39">
        <f t="shared" si="57"/>
        <v>3.2859367330337573E-5</v>
      </c>
      <c r="BI80" s="39">
        <f t="shared" si="58"/>
        <v>0</v>
      </c>
    </row>
    <row r="81" spans="1:61" s="39" customFormat="1" x14ac:dyDescent="0.25">
      <c r="A81" s="40">
        <v>7.5</v>
      </c>
      <c r="B81" s="50">
        <f t="shared" si="13"/>
        <v>41</v>
      </c>
      <c r="C81" s="51">
        <f t="shared" si="2"/>
        <v>0</v>
      </c>
      <c r="D81" s="52">
        <f t="shared" si="3"/>
        <v>0</v>
      </c>
      <c r="E81" s="53">
        <f t="shared" si="4"/>
        <v>1</v>
      </c>
      <c r="F81" s="68">
        <f t="shared" si="5"/>
        <v>40</v>
      </c>
      <c r="G81" s="61">
        <f t="shared" si="27"/>
        <v>0.28768297818934452</v>
      </c>
      <c r="H81" s="56">
        <f t="shared" si="14"/>
        <v>4.6296296296296298</v>
      </c>
      <c r="I81" s="52">
        <f t="shared" si="15"/>
        <v>1.38</v>
      </c>
      <c r="J81" s="56">
        <f t="shared" si="16"/>
        <v>0.63290255201655798</v>
      </c>
      <c r="K81" s="56">
        <f t="shared" si="28"/>
        <v>1.5699366228735638E-4</v>
      </c>
      <c r="L81" s="51">
        <f t="shared" si="17"/>
        <v>2.2000000000000002</v>
      </c>
      <c r="M81" s="52">
        <f t="shared" si="6"/>
        <v>0</v>
      </c>
      <c r="N81" s="68">
        <v>0</v>
      </c>
      <c r="O81" s="63">
        <f t="shared" si="18"/>
        <v>1098.5405839262894</v>
      </c>
      <c r="P81" s="58">
        <f t="shared" si="19"/>
        <v>480</v>
      </c>
      <c r="Q81" s="61">
        <f t="shared" si="20"/>
        <v>0.14384148909467226</v>
      </c>
      <c r="R81" s="56">
        <f t="shared" si="21"/>
        <v>2.3148148148148149</v>
      </c>
      <c r="S81" s="56">
        <f t="shared" si="7"/>
        <v>0.31645127600827899</v>
      </c>
      <c r="T81" s="56">
        <f t="shared" si="8"/>
        <v>7.8496831143678189E-5</v>
      </c>
      <c r="U81" s="61">
        <f t="shared" si="22"/>
        <v>7.192074454733613E-2</v>
      </c>
      <c r="V81" s="56">
        <f t="shared" si="23"/>
        <v>1.1574074074074074</v>
      </c>
      <c r="W81" s="56">
        <f t="shared" si="9"/>
        <v>0.1582256380041395</v>
      </c>
      <c r="X81" s="56">
        <f t="shared" si="10"/>
        <v>3.9248415571839095E-5</v>
      </c>
      <c r="Y81" s="61">
        <f t="shared" si="24"/>
        <v>1.4384148909467225E-2</v>
      </c>
      <c r="Z81" s="56">
        <f t="shared" si="25"/>
        <v>0.23148148148148148</v>
      </c>
      <c r="AA81" s="56">
        <f t="shared" si="11"/>
        <v>3.1645127600827896E-2</v>
      </c>
      <c r="AB81" s="56">
        <f t="shared" si="12"/>
        <v>7.8496831143678206E-6</v>
      </c>
      <c r="AC81" s="64">
        <f t="shared" si="26"/>
        <v>0.33611111111111153</v>
      </c>
      <c r="AD81" s="39">
        <f t="shared" si="29"/>
        <v>1.3970835494429394E-2</v>
      </c>
      <c r="AE81" s="39">
        <f t="shared" si="30"/>
        <v>1.39</v>
      </c>
      <c r="AF81" s="39">
        <f t="shared" si="31"/>
        <v>6.9854177472146971E-3</v>
      </c>
      <c r="AG81" s="39">
        <f t="shared" si="30"/>
        <v>0.7</v>
      </c>
      <c r="AH81" s="39">
        <f t="shared" si="32"/>
        <v>3.4927088736073485E-3</v>
      </c>
      <c r="AI81" s="39">
        <f t="shared" si="59"/>
        <v>0.35</v>
      </c>
      <c r="AJ81" s="39">
        <f t="shared" si="34"/>
        <v>6.9854177472146992E-4</v>
      </c>
      <c r="AK81" s="39">
        <f t="shared" si="59"/>
        <v>7.0000000000000007E-2</v>
      </c>
      <c r="AL81" s="39">
        <f t="shared" si="35"/>
        <v>6.9854177472146971E-3</v>
      </c>
      <c r="AM81" s="39">
        <f t="shared" si="36"/>
        <v>0.7</v>
      </c>
      <c r="AN81" s="39">
        <f t="shared" si="37"/>
        <v>3.4927088736073485E-3</v>
      </c>
      <c r="AO81" s="39">
        <f t="shared" si="38"/>
        <v>0.35</v>
      </c>
      <c r="AP81" s="39">
        <f t="shared" si="39"/>
        <v>1.7463544368036743E-3</v>
      </c>
      <c r="AQ81" s="39">
        <f t="shared" si="40"/>
        <v>0.17</v>
      </c>
      <c r="AR81" s="39">
        <f t="shared" si="41"/>
        <v>3.4927088736073496E-4</v>
      </c>
      <c r="AS81" s="39">
        <f t="shared" si="42"/>
        <v>0.03</v>
      </c>
      <c r="AT81" s="39">
        <f t="shared" si="43"/>
        <v>3.4927088736073485E-3</v>
      </c>
      <c r="AU81" s="39">
        <f t="shared" si="44"/>
        <v>0.35</v>
      </c>
      <c r="AV81" s="39">
        <f t="shared" si="45"/>
        <v>1.7463544368036743E-3</v>
      </c>
      <c r="AW81" s="39">
        <f t="shared" si="46"/>
        <v>0.17</v>
      </c>
      <c r="AX81" s="39">
        <f t="shared" si="47"/>
        <v>8.7317721840183713E-4</v>
      </c>
      <c r="AY81" s="39">
        <f t="shared" si="48"/>
        <v>0.09</v>
      </c>
      <c r="AZ81" s="39">
        <f t="shared" si="49"/>
        <v>1.7463544368036748E-4</v>
      </c>
      <c r="BA81" s="39">
        <f t="shared" si="50"/>
        <v>0.02</v>
      </c>
      <c r="BB81" s="39">
        <f t="shared" si="51"/>
        <v>6.9854177472146971E-4</v>
      </c>
      <c r="BC81" s="39">
        <f t="shared" si="52"/>
        <v>7.0000000000000007E-2</v>
      </c>
      <c r="BD81" s="39">
        <f t="shared" si="53"/>
        <v>3.4927088736073485E-4</v>
      </c>
      <c r="BE81" s="39">
        <f t="shared" si="54"/>
        <v>0.03</v>
      </c>
      <c r="BF81" s="39">
        <f t="shared" si="55"/>
        <v>1.7463544368036743E-4</v>
      </c>
      <c r="BG81" s="39">
        <f t="shared" si="56"/>
        <v>0.02</v>
      </c>
      <c r="BH81" s="39">
        <f t="shared" si="57"/>
        <v>3.4927088736073488E-5</v>
      </c>
      <c r="BI81" s="39">
        <f t="shared" si="58"/>
        <v>0</v>
      </c>
    </row>
    <row r="82" spans="1:61" s="39" customFormat="1" x14ac:dyDescent="0.25">
      <c r="A82" s="40">
        <v>7.5</v>
      </c>
      <c r="B82" s="50">
        <f t="shared" si="13"/>
        <v>41</v>
      </c>
      <c r="C82" s="51">
        <f t="shared" si="2"/>
        <v>0</v>
      </c>
      <c r="D82" s="52">
        <f t="shared" si="3"/>
        <v>0</v>
      </c>
      <c r="E82" s="53">
        <f t="shared" si="4"/>
        <v>1</v>
      </c>
      <c r="F82" s="68">
        <f t="shared" si="5"/>
        <v>40</v>
      </c>
      <c r="G82" s="61">
        <f t="shared" si="27"/>
        <v>0.29600916586424197</v>
      </c>
      <c r="H82" s="56">
        <f t="shared" si="14"/>
        <v>4.6296296296296298</v>
      </c>
      <c r="I82" s="52">
        <f t="shared" si="15"/>
        <v>1.38</v>
      </c>
      <c r="J82" s="56">
        <f t="shared" si="16"/>
        <v>0.65122016490133239</v>
      </c>
      <c r="K82" s="56">
        <f t="shared" si="28"/>
        <v>1.6153740938077554E-4</v>
      </c>
      <c r="L82" s="51">
        <f t="shared" si="17"/>
        <v>2.2000000000000002</v>
      </c>
      <c r="M82" s="52">
        <f t="shared" si="6"/>
        <v>0</v>
      </c>
      <c r="N82" s="68">
        <v>0</v>
      </c>
      <c r="O82" s="63">
        <f t="shared" si="18"/>
        <v>1116.442874768479</v>
      </c>
      <c r="P82" s="58">
        <f t="shared" si="19"/>
        <v>480</v>
      </c>
      <c r="Q82" s="61">
        <f t="shared" si="20"/>
        <v>0.14800458293212099</v>
      </c>
      <c r="R82" s="56">
        <f t="shared" si="21"/>
        <v>2.3148148148148149</v>
      </c>
      <c r="S82" s="56">
        <f t="shared" si="7"/>
        <v>0.32561008245066619</v>
      </c>
      <c r="T82" s="56">
        <f t="shared" si="8"/>
        <v>8.0768704690387772E-5</v>
      </c>
      <c r="U82" s="61">
        <f t="shared" si="22"/>
        <v>7.4002291466060494E-2</v>
      </c>
      <c r="V82" s="56">
        <f t="shared" si="23"/>
        <v>1.1574074074074074</v>
      </c>
      <c r="W82" s="56">
        <f t="shared" si="9"/>
        <v>0.1628050412253331</v>
      </c>
      <c r="X82" s="56">
        <f t="shared" si="10"/>
        <v>4.0384352345193886E-5</v>
      </c>
      <c r="Y82" s="61">
        <f t="shared" si="24"/>
        <v>1.4800458293212098E-2</v>
      </c>
      <c r="Z82" s="56">
        <f t="shared" si="25"/>
        <v>0.23148148148148148</v>
      </c>
      <c r="AA82" s="56">
        <f t="shared" si="11"/>
        <v>3.2561008245066615E-2</v>
      </c>
      <c r="AB82" s="56">
        <f t="shared" si="12"/>
        <v>8.0768704690387772E-6</v>
      </c>
      <c r="AC82" s="64">
        <f t="shared" si="26"/>
        <v>0.3361979166666671</v>
      </c>
      <c r="AD82" s="39">
        <f t="shared" si="29"/>
        <v>1.482186184628909E-2</v>
      </c>
      <c r="AE82" s="39">
        <f t="shared" si="30"/>
        <v>1.47</v>
      </c>
      <c r="AF82" s="39">
        <f t="shared" si="31"/>
        <v>7.4109309231445448E-3</v>
      </c>
      <c r="AG82" s="39">
        <f t="shared" si="30"/>
        <v>0.74</v>
      </c>
      <c r="AH82" s="39">
        <f t="shared" si="32"/>
        <v>3.7054654615722724E-3</v>
      </c>
      <c r="AI82" s="39">
        <f t="shared" si="59"/>
        <v>0.37</v>
      </c>
      <c r="AJ82" s="39">
        <f t="shared" si="34"/>
        <v>7.4109309231445465E-4</v>
      </c>
      <c r="AK82" s="39">
        <f t="shared" si="59"/>
        <v>7.0000000000000007E-2</v>
      </c>
      <c r="AL82" s="39">
        <f t="shared" si="35"/>
        <v>7.4109309231445448E-3</v>
      </c>
      <c r="AM82" s="39">
        <f t="shared" si="36"/>
        <v>0.74</v>
      </c>
      <c r="AN82" s="39">
        <f t="shared" si="37"/>
        <v>3.7054654615722724E-3</v>
      </c>
      <c r="AO82" s="39">
        <f t="shared" si="38"/>
        <v>0.37</v>
      </c>
      <c r="AP82" s="39">
        <f t="shared" si="39"/>
        <v>1.8527327307861362E-3</v>
      </c>
      <c r="AQ82" s="39">
        <f t="shared" si="40"/>
        <v>0.19</v>
      </c>
      <c r="AR82" s="39">
        <f t="shared" si="41"/>
        <v>3.7054654615722733E-4</v>
      </c>
      <c r="AS82" s="39">
        <f t="shared" si="42"/>
        <v>0.04</v>
      </c>
      <c r="AT82" s="39">
        <f t="shared" si="43"/>
        <v>3.7054654615722724E-3</v>
      </c>
      <c r="AU82" s="39">
        <f t="shared" si="44"/>
        <v>0.37</v>
      </c>
      <c r="AV82" s="39">
        <f t="shared" si="45"/>
        <v>1.8527327307861362E-3</v>
      </c>
      <c r="AW82" s="39">
        <f t="shared" si="46"/>
        <v>0.19</v>
      </c>
      <c r="AX82" s="39">
        <f t="shared" si="47"/>
        <v>9.263663653930681E-4</v>
      </c>
      <c r="AY82" s="39">
        <f t="shared" si="48"/>
        <v>0.09</v>
      </c>
      <c r="AZ82" s="39">
        <f t="shared" si="49"/>
        <v>1.8527327307861366E-4</v>
      </c>
      <c r="BA82" s="39">
        <f t="shared" si="50"/>
        <v>0.02</v>
      </c>
      <c r="BB82" s="39">
        <f t="shared" si="51"/>
        <v>7.4109309231445443E-4</v>
      </c>
      <c r="BC82" s="39">
        <f t="shared" si="52"/>
        <v>7.0000000000000007E-2</v>
      </c>
      <c r="BD82" s="39">
        <f t="shared" si="53"/>
        <v>3.7054654615722722E-4</v>
      </c>
      <c r="BE82" s="39">
        <f t="shared" si="54"/>
        <v>0.04</v>
      </c>
      <c r="BF82" s="39">
        <f t="shared" si="55"/>
        <v>1.8527327307861361E-4</v>
      </c>
      <c r="BG82" s="39">
        <f t="shared" si="56"/>
        <v>0.02</v>
      </c>
      <c r="BH82" s="39">
        <f t="shared" si="57"/>
        <v>3.7054654615722727E-5</v>
      </c>
      <c r="BI82" s="39">
        <f t="shared" si="58"/>
        <v>0</v>
      </c>
    </row>
    <row r="83" spans="1:61" s="39" customFormat="1" x14ac:dyDescent="0.25">
      <c r="A83" s="40">
        <v>7.5</v>
      </c>
      <c r="B83" s="50">
        <f t="shared" si="13"/>
        <v>41</v>
      </c>
      <c r="C83" s="51">
        <f t="shared" si="2"/>
        <v>0</v>
      </c>
      <c r="D83" s="52">
        <f t="shared" si="3"/>
        <v>0</v>
      </c>
      <c r="E83" s="53">
        <f t="shared" si="4"/>
        <v>1</v>
      </c>
      <c r="F83" s="68">
        <f t="shared" si="5"/>
        <v>40</v>
      </c>
      <c r="G83" s="61">
        <f t="shared" si="27"/>
        <v>0.30429718237948972</v>
      </c>
      <c r="H83" s="56">
        <f t="shared" si="14"/>
        <v>4.6296296296296298</v>
      </c>
      <c r="I83" s="52">
        <f t="shared" si="15"/>
        <v>1.38</v>
      </c>
      <c r="J83" s="56">
        <f t="shared" si="16"/>
        <v>0.66945380123487741</v>
      </c>
      <c r="K83" s="56">
        <f t="shared" si="28"/>
        <v>1.6606032580084419E-4</v>
      </c>
      <c r="L83" s="51">
        <f t="shared" si="17"/>
        <v>2.2000000000000002</v>
      </c>
      <c r="M83" s="52">
        <f t="shared" si="6"/>
        <v>0</v>
      </c>
      <c r="N83" s="68">
        <v>0</v>
      </c>
      <c r="O83" s="63">
        <f t="shared" si="18"/>
        <v>1134.2631134443086</v>
      </c>
      <c r="P83" s="58">
        <f t="shared" si="19"/>
        <v>480</v>
      </c>
      <c r="Q83" s="61">
        <f t="shared" si="20"/>
        <v>0.15214859118974486</v>
      </c>
      <c r="R83" s="56">
        <f t="shared" si="21"/>
        <v>2.3148148148148149</v>
      </c>
      <c r="S83" s="56">
        <f t="shared" si="7"/>
        <v>0.33472690061743871</v>
      </c>
      <c r="T83" s="56">
        <f t="shared" si="8"/>
        <v>8.3030162900422097E-5</v>
      </c>
      <c r="U83" s="61">
        <f t="shared" si="22"/>
        <v>7.6074295594872429E-2</v>
      </c>
      <c r="V83" s="56">
        <f t="shared" si="23"/>
        <v>1.1574074074074074</v>
      </c>
      <c r="W83" s="56">
        <f t="shared" si="9"/>
        <v>0.16736345030871935</v>
      </c>
      <c r="X83" s="56">
        <f t="shared" si="10"/>
        <v>4.1515081450211049E-5</v>
      </c>
      <c r="Y83" s="61">
        <f t="shared" si="24"/>
        <v>1.5214859118974485E-2</v>
      </c>
      <c r="Z83" s="56">
        <f t="shared" si="25"/>
        <v>0.23148148148148148</v>
      </c>
      <c r="AA83" s="56">
        <f t="shared" si="11"/>
        <v>3.3472690061743873E-2</v>
      </c>
      <c r="AB83" s="56">
        <f t="shared" si="12"/>
        <v>8.3030162900422097E-6</v>
      </c>
      <c r="AC83" s="64">
        <f t="shared" si="26"/>
        <v>0.33628472222222267</v>
      </c>
      <c r="AD83" s="39">
        <f t="shared" si="29"/>
        <v>1.5696716245630123E-2</v>
      </c>
      <c r="AE83" s="39">
        <f t="shared" si="30"/>
        <v>1.56</v>
      </c>
      <c r="AF83" s="39">
        <f t="shared" si="31"/>
        <v>7.8483581228150617E-3</v>
      </c>
      <c r="AG83" s="39">
        <f t="shared" si="30"/>
        <v>0.78</v>
      </c>
      <c r="AH83" s="39">
        <f t="shared" si="32"/>
        <v>3.9241790614075308E-3</v>
      </c>
      <c r="AI83" s="39">
        <f t="shared" ref="AI83:AK98" si="60">ROUND((1-EXP(-AH83))*100,2)</f>
        <v>0.39</v>
      </c>
      <c r="AJ83" s="39">
        <f t="shared" si="34"/>
        <v>7.8483581228150627E-4</v>
      </c>
      <c r="AK83" s="39">
        <f t="shared" si="60"/>
        <v>0.08</v>
      </c>
      <c r="AL83" s="39">
        <f t="shared" si="35"/>
        <v>7.8483581228150617E-3</v>
      </c>
      <c r="AM83" s="39">
        <f t="shared" si="36"/>
        <v>0.78</v>
      </c>
      <c r="AN83" s="39">
        <f t="shared" si="37"/>
        <v>3.9241790614075308E-3</v>
      </c>
      <c r="AO83" s="39">
        <f t="shared" si="38"/>
        <v>0.39</v>
      </c>
      <c r="AP83" s="39">
        <f t="shared" si="39"/>
        <v>1.9620895307037654E-3</v>
      </c>
      <c r="AQ83" s="39">
        <f t="shared" si="40"/>
        <v>0.2</v>
      </c>
      <c r="AR83" s="39">
        <f t="shared" si="41"/>
        <v>3.9241790614075314E-4</v>
      </c>
      <c r="AS83" s="39">
        <f t="shared" si="42"/>
        <v>0.04</v>
      </c>
      <c r="AT83" s="39">
        <f t="shared" si="43"/>
        <v>3.9241790614075308E-3</v>
      </c>
      <c r="AU83" s="39">
        <f t="shared" si="44"/>
        <v>0.39</v>
      </c>
      <c r="AV83" s="39">
        <f t="shared" si="45"/>
        <v>1.9620895307037654E-3</v>
      </c>
      <c r="AW83" s="39">
        <f t="shared" si="46"/>
        <v>0.2</v>
      </c>
      <c r="AX83" s="39">
        <f t="shared" si="47"/>
        <v>9.8104476535188271E-4</v>
      </c>
      <c r="AY83" s="39">
        <f t="shared" si="48"/>
        <v>0.1</v>
      </c>
      <c r="AZ83" s="39">
        <f t="shared" si="49"/>
        <v>1.9620895307037657E-4</v>
      </c>
      <c r="BA83" s="39">
        <f t="shared" si="50"/>
        <v>0.02</v>
      </c>
      <c r="BB83" s="39">
        <f t="shared" si="51"/>
        <v>7.8483581228150606E-4</v>
      </c>
      <c r="BC83" s="39">
        <f t="shared" si="52"/>
        <v>0.08</v>
      </c>
      <c r="BD83" s="39">
        <f t="shared" si="53"/>
        <v>3.9241790614075303E-4</v>
      </c>
      <c r="BE83" s="39">
        <f t="shared" si="54"/>
        <v>0.04</v>
      </c>
      <c r="BF83" s="39">
        <f t="shared" si="55"/>
        <v>1.9620895307037651E-4</v>
      </c>
      <c r="BG83" s="39">
        <f t="shared" si="56"/>
        <v>0.02</v>
      </c>
      <c r="BH83" s="39">
        <f t="shared" si="57"/>
        <v>3.9241790614075306E-5</v>
      </c>
      <c r="BI83" s="39">
        <f t="shared" si="58"/>
        <v>0</v>
      </c>
    </row>
    <row r="84" spans="1:61" s="39" customFormat="1" x14ac:dyDescent="0.25">
      <c r="A84" s="40">
        <v>7.5</v>
      </c>
      <c r="B84" s="50">
        <f t="shared" si="13"/>
        <v>41</v>
      </c>
      <c r="C84" s="51">
        <f t="shared" si="2"/>
        <v>0</v>
      </c>
      <c r="D84" s="52">
        <f t="shared" si="3"/>
        <v>0</v>
      </c>
      <c r="E84" s="53">
        <f t="shared" si="4"/>
        <v>1</v>
      </c>
      <c r="F84" s="68">
        <f t="shared" si="5"/>
        <v>40</v>
      </c>
      <c r="G84" s="61">
        <f t="shared" si="27"/>
        <v>0.31254720272963338</v>
      </c>
      <c r="H84" s="56">
        <f t="shared" si="14"/>
        <v>4.6296296296296298</v>
      </c>
      <c r="I84" s="52">
        <f t="shared" si="15"/>
        <v>1.38</v>
      </c>
      <c r="J84" s="56">
        <f t="shared" si="16"/>
        <v>0.68760384600519353</v>
      </c>
      <c r="K84" s="56">
        <f t="shared" si="28"/>
        <v>1.7056250704516451E-4</v>
      </c>
      <c r="L84" s="51">
        <f t="shared" si="17"/>
        <v>2.2000000000000002</v>
      </c>
      <c r="M84" s="52">
        <f t="shared" si="6"/>
        <v>0</v>
      </c>
      <c r="N84" s="68">
        <v>0</v>
      </c>
      <c r="O84" s="63">
        <f t="shared" si="18"/>
        <v>1152.0016760262072</v>
      </c>
      <c r="P84" s="58">
        <f t="shared" si="19"/>
        <v>480</v>
      </c>
      <c r="Q84" s="61">
        <f t="shared" si="20"/>
        <v>0.15627360136481669</v>
      </c>
      <c r="R84" s="56">
        <f t="shared" si="21"/>
        <v>2.3148148148148149</v>
      </c>
      <c r="S84" s="56">
        <f t="shared" si="7"/>
        <v>0.34380192300259677</v>
      </c>
      <c r="T84" s="56">
        <f t="shared" si="8"/>
        <v>8.5281253522582253E-5</v>
      </c>
      <c r="U84" s="61">
        <f t="shared" si="22"/>
        <v>7.8136800682408344E-2</v>
      </c>
      <c r="V84" s="56">
        <f t="shared" si="23"/>
        <v>1.1574074074074074</v>
      </c>
      <c r="W84" s="56">
        <f t="shared" si="9"/>
        <v>0.17190096150129838</v>
      </c>
      <c r="X84" s="56">
        <f t="shared" si="10"/>
        <v>4.2640626761291127E-5</v>
      </c>
      <c r="Y84" s="61">
        <f t="shared" si="24"/>
        <v>1.562736013648167E-2</v>
      </c>
      <c r="Z84" s="56">
        <f t="shared" si="25"/>
        <v>0.23148148148148148</v>
      </c>
      <c r="AA84" s="56">
        <f t="shared" si="11"/>
        <v>3.4380192300259675E-2</v>
      </c>
      <c r="AB84" s="56">
        <f t="shared" si="12"/>
        <v>8.5281253522582267E-6</v>
      </c>
      <c r="AC84" s="64">
        <f t="shared" si="26"/>
        <v>0.33637152777777823</v>
      </c>
      <c r="AD84" s="39">
        <f t="shared" si="29"/>
        <v>1.659528945347782E-2</v>
      </c>
      <c r="AE84" s="39">
        <f t="shared" si="30"/>
        <v>1.65</v>
      </c>
      <c r="AF84" s="39">
        <f t="shared" si="31"/>
        <v>8.2976447267389102E-3</v>
      </c>
      <c r="AG84" s="39">
        <f t="shared" si="30"/>
        <v>0.83</v>
      </c>
      <c r="AH84" s="39">
        <f t="shared" si="32"/>
        <v>4.1488223633694551E-3</v>
      </c>
      <c r="AI84" s="39">
        <f t="shared" si="60"/>
        <v>0.41</v>
      </c>
      <c r="AJ84" s="39">
        <f t="shared" si="34"/>
        <v>8.2976447267389111E-4</v>
      </c>
      <c r="AK84" s="39">
        <f t="shared" si="60"/>
        <v>0.08</v>
      </c>
      <c r="AL84" s="39">
        <f t="shared" si="35"/>
        <v>8.2976447267389102E-3</v>
      </c>
      <c r="AM84" s="39">
        <f t="shared" si="36"/>
        <v>0.83</v>
      </c>
      <c r="AN84" s="39">
        <f t="shared" si="37"/>
        <v>4.1488223633694551E-3</v>
      </c>
      <c r="AO84" s="39">
        <f t="shared" si="38"/>
        <v>0.41</v>
      </c>
      <c r="AP84" s="39">
        <f t="shared" si="39"/>
        <v>2.0744111816847276E-3</v>
      </c>
      <c r="AQ84" s="39">
        <f t="shared" si="40"/>
        <v>0.21</v>
      </c>
      <c r="AR84" s="39">
        <f t="shared" si="41"/>
        <v>4.1488223633694555E-4</v>
      </c>
      <c r="AS84" s="39">
        <f t="shared" si="42"/>
        <v>0.04</v>
      </c>
      <c r="AT84" s="39">
        <f t="shared" si="43"/>
        <v>4.1488223633694551E-3</v>
      </c>
      <c r="AU84" s="39">
        <f t="shared" si="44"/>
        <v>0.41</v>
      </c>
      <c r="AV84" s="39">
        <f t="shared" si="45"/>
        <v>2.0744111816847276E-3</v>
      </c>
      <c r="AW84" s="39">
        <f t="shared" si="46"/>
        <v>0.21</v>
      </c>
      <c r="AX84" s="39">
        <f t="shared" si="47"/>
        <v>1.0372055908423638E-3</v>
      </c>
      <c r="AY84" s="39">
        <f t="shared" si="48"/>
        <v>0.1</v>
      </c>
      <c r="AZ84" s="39">
        <f t="shared" si="49"/>
        <v>2.0744111816847278E-4</v>
      </c>
      <c r="BA84" s="39">
        <f t="shared" si="50"/>
        <v>0.02</v>
      </c>
      <c r="BB84" s="39">
        <f t="shared" si="51"/>
        <v>8.2976447267389089E-4</v>
      </c>
      <c r="BC84" s="39">
        <f t="shared" si="52"/>
        <v>0.08</v>
      </c>
      <c r="BD84" s="39">
        <f t="shared" si="53"/>
        <v>4.1488223633694545E-4</v>
      </c>
      <c r="BE84" s="39">
        <f t="shared" si="54"/>
        <v>0.04</v>
      </c>
      <c r="BF84" s="39">
        <f t="shared" si="55"/>
        <v>2.0744111816847272E-4</v>
      </c>
      <c r="BG84" s="39">
        <f t="shared" si="56"/>
        <v>0.02</v>
      </c>
      <c r="BH84" s="39">
        <f t="shared" si="57"/>
        <v>4.1488223633694543E-5</v>
      </c>
      <c r="BI84" s="39">
        <f t="shared" si="58"/>
        <v>0</v>
      </c>
    </row>
    <row r="85" spans="1:61" s="39" customFormat="1" x14ac:dyDescent="0.25">
      <c r="A85" s="40">
        <v>7.5</v>
      </c>
      <c r="B85" s="50">
        <f t="shared" si="13"/>
        <v>41</v>
      </c>
      <c r="C85" s="51">
        <f t="shared" si="2"/>
        <v>0</v>
      </c>
      <c r="D85" s="52">
        <f t="shared" si="3"/>
        <v>0</v>
      </c>
      <c r="E85" s="53">
        <f t="shared" si="4"/>
        <v>1</v>
      </c>
      <c r="F85" s="68">
        <f t="shared" si="5"/>
        <v>40</v>
      </c>
      <c r="G85" s="61">
        <f t="shared" si="27"/>
        <v>0.32075940110696127</v>
      </c>
      <c r="H85" s="56">
        <f t="shared" si="14"/>
        <v>4.6296296296296298</v>
      </c>
      <c r="I85" s="52">
        <f t="shared" si="15"/>
        <v>1.38</v>
      </c>
      <c r="J85" s="56">
        <f t="shared" si="16"/>
        <v>0.70567068243531483</v>
      </c>
      <c r="K85" s="56">
        <f t="shared" si="28"/>
        <v>1.7504404817353267E-4</v>
      </c>
      <c r="L85" s="51">
        <f t="shared" si="17"/>
        <v>2.2000000000000002</v>
      </c>
      <c r="M85" s="52">
        <f t="shared" si="6"/>
        <v>0</v>
      </c>
      <c r="N85" s="68">
        <v>0</v>
      </c>
      <c r="O85" s="63">
        <f t="shared" si="18"/>
        <v>1169.6589368629391</v>
      </c>
      <c r="P85" s="58">
        <f t="shared" si="19"/>
        <v>480</v>
      </c>
      <c r="Q85" s="61">
        <f t="shared" si="20"/>
        <v>0.16037970055348064</v>
      </c>
      <c r="R85" s="56">
        <f t="shared" si="21"/>
        <v>2.3148148148148149</v>
      </c>
      <c r="S85" s="56">
        <f t="shared" si="7"/>
        <v>0.35283534121765742</v>
      </c>
      <c r="T85" s="56">
        <f t="shared" si="8"/>
        <v>8.7522024086766334E-5</v>
      </c>
      <c r="U85" s="61">
        <f t="shared" si="22"/>
        <v>8.0189850276740318E-2</v>
      </c>
      <c r="V85" s="56">
        <f t="shared" si="23"/>
        <v>1.1574074074074074</v>
      </c>
      <c r="W85" s="56">
        <f t="shared" si="9"/>
        <v>0.17641767060882871</v>
      </c>
      <c r="X85" s="56">
        <f t="shared" si="10"/>
        <v>4.3761012043383167E-5</v>
      </c>
      <c r="Y85" s="61">
        <f t="shared" si="24"/>
        <v>1.6037970055348065E-2</v>
      </c>
      <c r="Z85" s="56">
        <f t="shared" si="25"/>
        <v>0.23148148148148148</v>
      </c>
      <c r="AA85" s="56">
        <f t="shared" si="11"/>
        <v>3.5283534121765749E-2</v>
      </c>
      <c r="AB85" s="56">
        <f t="shared" si="12"/>
        <v>8.7522024086766337E-6</v>
      </c>
      <c r="AC85" s="64">
        <f t="shared" si="26"/>
        <v>0.3364583333333338</v>
      </c>
      <c r="AD85" s="39">
        <f t="shared" si="29"/>
        <v>1.7517472731660336E-2</v>
      </c>
      <c r="AE85" s="39">
        <f t="shared" si="30"/>
        <v>1.74</v>
      </c>
      <c r="AF85" s="39">
        <f t="shared" si="31"/>
        <v>8.7587363658301678E-3</v>
      </c>
      <c r="AG85" s="39">
        <f t="shared" si="30"/>
        <v>0.87</v>
      </c>
      <c r="AH85" s="39">
        <f t="shared" si="32"/>
        <v>4.3793681829150839E-3</v>
      </c>
      <c r="AI85" s="39">
        <f t="shared" si="60"/>
        <v>0.44</v>
      </c>
      <c r="AJ85" s="39">
        <f t="shared" si="34"/>
        <v>8.7587363658301676E-4</v>
      </c>
      <c r="AK85" s="39">
        <f t="shared" si="60"/>
        <v>0.09</v>
      </c>
      <c r="AL85" s="39">
        <f t="shared" si="35"/>
        <v>8.7587363658301678E-3</v>
      </c>
      <c r="AM85" s="39">
        <f t="shared" si="36"/>
        <v>0.87</v>
      </c>
      <c r="AN85" s="39">
        <f t="shared" si="37"/>
        <v>4.3793681829150839E-3</v>
      </c>
      <c r="AO85" s="39">
        <f t="shared" si="38"/>
        <v>0.44</v>
      </c>
      <c r="AP85" s="39">
        <f t="shared" si="39"/>
        <v>2.189684091457542E-3</v>
      </c>
      <c r="AQ85" s="39">
        <f t="shared" si="40"/>
        <v>0.22</v>
      </c>
      <c r="AR85" s="39">
        <f t="shared" si="41"/>
        <v>4.3793681829150838E-4</v>
      </c>
      <c r="AS85" s="39">
        <f t="shared" si="42"/>
        <v>0.04</v>
      </c>
      <c r="AT85" s="39">
        <f t="shared" si="43"/>
        <v>4.3793681829150839E-3</v>
      </c>
      <c r="AU85" s="39">
        <f t="shared" si="44"/>
        <v>0.44</v>
      </c>
      <c r="AV85" s="39">
        <f t="shared" si="45"/>
        <v>2.189684091457542E-3</v>
      </c>
      <c r="AW85" s="39">
        <f t="shared" si="46"/>
        <v>0.22</v>
      </c>
      <c r="AX85" s="39">
        <f t="shared" si="47"/>
        <v>1.094842045728771E-3</v>
      </c>
      <c r="AY85" s="39">
        <f t="shared" si="48"/>
        <v>0.11</v>
      </c>
      <c r="AZ85" s="39">
        <f t="shared" si="49"/>
        <v>2.1896840914575419E-4</v>
      </c>
      <c r="BA85" s="39">
        <f t="shared" si="50"/>
        <v>0.02</v>
      </c>
      <c r="BB85" s="39">
        <f t="shared" si="51"/>
        <v>8.7587363658301655E-4</v>
      </c>
      <c r="BC85" s="39">
        <f t="shared" si="52"/>
        <v>0.09</v>
      </c>
      <c r="BD85" s="39">
        <f t="shared" si="53"/>
        <v>4.3793681829150827E-4</v>
      </c>
      <c r="BE85" s="39">
        <f t="shared" si="54"/>
        <v>0.04</v>
      </c>
      <c r="BF85" s="39">
        <f t="shared" si="55"/>
        <v>2.1896840914575414E-4</v>
      </c>
      <c r="BG85" s="39">
        <f t="shared" si="56"/>
        <v>0.02</v>
      </c>
      <c r="BH85" s="39">
        <f t="shared" si="57"/>
        <v>4.379368182915083E-5</v>
      </c>
      <c r="BI85" s="39">
        <f t="shared" si="58"/>
        <v>0</v>
      </c>
    </row>
    <row r="86" spans="1:61" s="39" customFormat="1" x14ac:dyDescent="0.25">
      <c r="A86" s="40">
        <v>7.5</v>
      </c>
      <c r="B86" s="50">
        <f t="shared" si="13"/>
        <v>41</v>
      </c>
      <c r="C86" s="51">
        <f t="shared" si="2"/>
        <v>0</v>
      </c>
      <c r="D86" s="52">
        <f t="shared" si="3"/>
        <v>0</v>
      </c>
      <c r="E86" s="53">
        <f t="shared" si="4"/>
        <v>1</v>
      </c>
      <c r="F86" s="68">
        <f t="shared" si="5"/>
        <v>40</v>
      </c>
      <c r="G86" s="61">
        <f t="shared" si="27"/>
        <v>0.3289339509051824</v>
      </c>
      <c r="H86" s="56">
        <f t="shared" si="14"/>
        <v>4.6296296296296298</v>
      </c>
      <c r="I86" s="52">
        <f t="shared" si="15"/>
        <v>1.38</v>
      </c>
      <c r="J86" s="56">
        <f t="shared" si="16"/>
        <v>0.72365469199140131</v>
      </c>
      <c r="K86" s="56">
        <f t="shared" si="28"/>
        <v>1.7950504380994617E-4</v>
      </c>
      <c r="L86" s="51">
        <f t="shared" si="17"/>
        <v>2.2000000000000002</v>
      </c>
      <c r="M86" s="52">
        <f t="shared" si="6"/>
        <v>0</v>
      </c>
      <c r="N86" s="68">
        <v>0</v>
      </c>
      <c r="O86" s="63">
        <f t="shared" si="18"/>
        <v>1187.2352685875026</v>
      </c>
      <c r="P86" s="58">
        <f t="shared" si="19"/>
        <v>480</v>
      </c>
      <c r="Q86" s="61">
        <f t="shared" si="20"/>
        <v>0.1644669754525912</v>
      </c>
      <c r="R86" s="56">
        <f t="shared" si="21"/>
        <v>2.3148148148148149</v>
      </c>
      <c r="S86" s="56">
        <f t="shared" si="7"/>
        <v>0.36182734599570066</v>
      </c>
      <c r="T86" s="56">
        <f t="shared" si="8"/>
        <v>8.9752521904973087E-5</v>
      </c>
      <c r="U86" s="61">
        <f t="shared" si="22"/>
        <v>8.2233487726295601E-2</v>
      </c>
      <c r="V86" s="56">
        <f t="shared" si="23"/>
        <v>1.1574074074074074</v>
      </c>
      <c r="W86" s="56">
        <f t="shared" si="9"/>
        <v>0.18091367299785033</v>
      </c>
      <c r="X86" s="56">
        <f t="shared" si="10"/>
        <v>4.4876260952486543E-5</v>
      </c>
      <c r="Y86" s="61">
        <f t="shared" si="24"/>
        <v>1.6446697545259122E-2</v>
      </c>
      <c r="Z86" s="56">
        <f t="shared" si="25"/>
        <v>0.23148148148148148</v>
      </c>
      <c r="AA86" s="56">
        <f t="shared" si="11"/>
        <v>3.6182734599570075E-2</v>
      </c>
      <c r="AB86" s="56">
        <f t="shared" si="12"/>
        <v>8.975252190497309E-6</v>
      </c>
      <c r="AC86" s="64">
        <f t="shared" si="26"/>
        <v>0.33654513888888937</v>
      </c>
      <c r="AD86" s="39">
        <f t="shared" si="29"/>
        <v>1.8463157840512737E-2</v>
      </c>
      <c r="AE86" s="39">
        <f t="shared" si="30"/>
        <v>1.83</v>
      </c>
      <c r="AF86" s="39">
        <f t="shared" si="31"/>
        <v>9.2315789202563683E-3</v>
      </c>
      <c r="AG86" s="39">
        <f t="shared" si="30"/>
        <v>0.92</v>
      </c>
      <c r="AH86" s="39">
        <f t="shared" si="32"/>
        <v>4.6157894601281842E-3</v>
      </c>
      <c r="AI86" s="39">
        <f t="shared" si="60"/>
        <v>0.46</v>
      </c>
      <c r="AJ86" s="39">
        <f t="shared" si="34"/>
        <v>9.231578920256367E-4</v>
      </c>
      <c r="AK86" s="39">
        <f t="shared" si="60"/>
        <v>0.09</v>
      </c>
      <c r="AL86" s="39">
        <f t="shared" si="35"/>
        <v>9.2315789202563683E-3</v>
      </c>
      <c r="AM86" s="39">
        <f t="shared" si="36"/>
        <v>0.92</v>
      </c>
      <c r="AN86" s="39">
        <f t="shared" si="37"/>
        <v>4.6157894601281842E-3</v>
      </c>
      <c r="AO86" s="39">
        <f t="shared" si="38"/>
        <v>0.46</v>
      </c>
      <c r="AP86" s="39">
        <f t="shared" si="39"/>
        <v>2.3078947300640921E-3</v>
      </c>
      <c r="AQ86" s="39">
        <f t="shared" si="40"/>
        <v>0.23</v>
      </c>
      <c r="AR86" s="39">
        <f t="shared" si="41"/>
        <v>4.6157894601281835E-4</v>
      </c>
      <c r="AS86" s="39">
        <f t="shared" si="42"/>
        <v>0.05</v>
      </c>
      <c r="AT86" s="39">
        <f t="shared" si="43"/>
        <v>4.6157894601281842E-3</v>
      </c>
      <c r="AU86" s="39">
        <f t="shared" si="44"/>
        <v>0.46</v>
      </c>
      <c r="AV86" s="39">
        <f t="shared" si="45"/>
        <v>2.3078947300640921E-3</v>
      </c>
      <c r="AW86" s="39">
        <f t="shared" si="46"/>
        <v>0.23</v>
      </c>
      <c r="AX86" s="39">
        <f t="shared" si="47"/>
        <v>1.153947365032046E-3</v>
      </c>
      <c r="AY86" s="39">
        <f t="shared" si="48"/>
        <v>0.12</v>
      </c>
      <c r="AZ86" s="39">
        <f t="shared" si="49"/>
        <v>2.3078947300640918E-4</v>
      </c>
      <c r="BA86" s="39">
        <f t="shared" si="50"/>
        <v>0.02</v>
      </c>
      <c r="BB86" s="39">
        <f t="shared" si="51"/>
        <v>9.2315789202563649E-4</v>
      </c>
      <c r="BC86" s="39">
        <f t="shared" si="52"/>
        <v>0.09</v>
      </c>
      <c r="BD86" s="39">
        <f t="shared" si="53"/>
        <v>4.6157894601281824E-4</v>
      </c>
      <c r="BE86" s="39">
        <f t="shared" si="54"/>
        <v>0.05</v>
      </c>
      <c r="BF86" s="39">
        <f t="shared" si="55"/>
        <v>2.3078947300640912E-4</v>
      </c>
      <c r="BG86" s="39">
        <f t="shared" si="56"/>
        <v>0.02</v>
      </c>
      <c r="BH86" s="39">
        <f t="shared" si="57"/>
        <v>4.6157894601281826E-5</v>
      </c>
      <c r="BI86" s="39">
        <f t="shared" si="58"/>
        <v>0</v>
      </c>
    </row>
    <row r="87" spans="1:61" s="39" customFormat="1" x14ac:dyDescent="0.25">
      <c r="A87" s="40">
        <v>7.5</v>
      </c>
      <c r="B87" s="50">
        <f t="shared" si="13"/>
        <v>41</v>
      </c>
      <c r="C87" s="51">
        <f t="shared" si="2"/>
        <v>0</v>
      </c>
      <c r="D87" s="52">
        <f t="shared" si="3"/>
        <v>0</v>
      </c>
      <c r="E87" s="53">
        <f t="shared" si="4"/>
        <v>1</v>
      </c>
      <c r="F87" s="68">
        <f t="shared" si="5"/>
        <v>40</v>
      </c>
      <c r="G87" s="61">
        <f t="shared" si="27"/>
        <v>0.33707102472308742</v>
      </c>
      <c r="H87" s="56">
        <f t="shared" si="14"/>
        <v>4.6296296296296298</v>
      </c>
      <c r="I87" s="52">
        <f t="shared" si="15"/>
        <v>1.38</v>
      </c>
      <c r="J87" s="56">
        <f t="shared" si="16"/>
        <v>0.74155625439079242</v>
      </c>
      <c r="K87" s="56">
        <f t="shared" si="28"/>
        <v>1.8394558814460152E-4</v>
      </c>
      <c r="L87" s="51">
        <f t="shared" si="17"/>
        <v>2.2000000000000002</v>
      </c>
      <c r="M87" s="52">
        <f t="shared" si="6"/>
        <v>0</v>
      </c>
      <c r="N87" s="68">
        <v>0</v>
      </c>
      <c r="O87" s="63">
        <f t="shared" si="18"/>
        <v>1204.7310421249952</v>
      </c>
      <c r="P87" s="58">
        <f t="shared" si="19"/>
        <v>480</v>
      </c>
      <c r="Q87" s="61">
        <f t="shared" si="20"/>
        <v>0.16853551236154371</v>
      </c>
      <c r="R87" s="56">
        <f t="shared" si="21"/>
        <v>2.3148148148148149</v>
      </c>
      <c r="S87" s="56">
        <f t="shared" si="7"/>
        <v>0.37077812719539621</v>
      </c>
      <c r="T87" s="56">
        <f t="shared" si="8"/>
        <v>9.1972794072300759E-5</v>
      </c>
      <c r="U87" s="61">
        <f t="shared" si="22"/>
        <v>8.4267756180771855E-2</v>
      </c>
      <c r="V87" s="56">
        <f t="shared" si="23"/>
        <v>1.1574074074074074</v>
      </c>
      <c r="W87" s="56">
        <f t="shared" si="9"/>
        <v>0.18538906359769811</v>
      </c>
      <c r="X87" s="56">
        <f t="shared" si="10"/>
        <v>4.5986397036150379E-5</v>
      </c>
      <c r="Y87" s="61">
        <f t="shared" si="24"/>
        <v>1.6853551236154375E-2</v>
      </c>
      <c r="Z87" s="56">
        <f t="shared" si="25"/>
        <v>0.23148148148148148</v>
      </c>
      <c r="AA87" s="56">
        <f t="shared" si="11"/>
        <v>3.7077812719539631E-2</v>
      </c>
      <c r="AB87" s="56">
        <f t="shared" si="12"/>
        <v>9.1972794072300782E-6</v>
      </c>
      <c r="AC87" s="64">
        <f t="shared" si="26"/>
        <v>0.33663194444444494</v>
      </c>
      <c r="AD87" s="39">
        <f t="shared" si="29"/>
        <v>1.9432237036591613E-2</v>
      </c>
      <c r="AE87" s="39">
        <f t="shared" si="30"/>
        <v>1.92</v>
      </c>
      <c r="AF87" s="39">
        <f t="shared" si="31"/>
        <v>9.7161185182958066E-3</v>
      </c>
      <c r="AG87" s="39">
        <f t="shared" si="30"/>
        <v>0.97</v>
      </c>
      <c r="AH87" s="39">
        <f t="shared" si="32"/>
        <v>4.8580592591479033E-3</v>
      </c>
      <c r="AI87" s="39">
        <f t="shared" si="60"/>
        <v>0.48</v>
      </c>
      <c r="AJ87" s="39">
        <f t="shared" si="34"/>
        <v>9.7161185182958055E-4</v>
      </c>
      <c r="AK87" s="39">
        <f t="shared" si="60"/>
        <v>0.1</v>
      </c>
      <c r="AL87" s="39">
        <f t="shared" si="35"/>
        <v>9.7161185182958066E-3</v>
      </c>
      <c r="AM87" s="39">
        <f t="shared" si="36"/>
        <v>0.97</v>
      </c>
      <c r="AN87" s="39">
        <f t="shared" si="37"/>
        <v>4.8580592591479033E-3</v>
      </c>
      <c r="AO87" s="39">
        <f t="shared" si="38"/>
        <v>0.48</v>
      </c>
      <c r="AP87" s="39">
        <f t="shared" si="39"/>
        <v>2.4290296295739516E-3</v>
      </c>
      <c r="AQ87" s="39">
        <f t="shared" si="40"/>
        <v>0.24</v>
      </c>
      <c r="AR87" s="39">
        <f t="shared" si="41"/>
        <v>4.8580592591479028E-4</v>
      </c>
      <c r="AS87" s="39">
        <f t="shared" si="42"/>
        <v>0.05</v>
      </c>
      <c r="AT87" s="39">
        <f t="shared" si="43"/>
        <v>4.8580592591479033E-3</v>
      </c>
      <c r="AU87" s="39">
        <f t="shared" si="44"/>
        <v>0.48</v>
      </c>
      <c r="AV87" s="39">
        <f t="shared" si="45"/>
        <v>2.4290296295739516E-3</v>
      </c>
      <c r="AW87" s="39">
        <f t="shared" si="46"/>
        <v>0.24</v>
      </c>
      <c r="AX87" s="39">
        <f t="shared" si="47"/>
        <v>1.2145148147869758E-3</v>
      </c>
      <c r="AY87" s="39">
        <f t="shared" si="48"/>
        <v>0.12</v>
      </c>
      <c r="AZ87" s="39">
        <f t="shared" si="49"/>
        <v>2.4290296295739514E-4</v>
      </c>
      <c r="BA87" s="39">
        <f t="shared" si="50"/>
        <v>0.02</v>
      </c>
      <c r="BB87" s="39">
        <f t="shared" si="51"/>
        <v>9.7161185182958033E-4</v>
      </c>
      <c r="BC87" s="39">
        <f t="shared" si="52"/>
        <v>0.1</v>
      </c>
      <c r="BD87" s="39">
        <f t="shared" si="53"/>
        <v>4.8580592591479017E-4</v>
      </c>
      <c r="BE87" s="39">
        <f t="shared" si="54"/>
        <v>0.05</v>
      </c>
      <c r="BF87" s="39">
        <f t="shared" si="55"/>
        <v>2.4290296295739508E-4</v>
      </c>
      <c r="BG87" s="39">
        <f t="shared" si="56"/>
        <v>0.02</v>
      </c>
      <c r="BH87" s="39">
        <f t="shared" si="57"/>
        <v>4.8580592591479019E-5</v>
      </c>
      <c r="BI87" s="39">
        <f t="shared" si="58"/>
        <v>0</v>
      </c>
    </row>
    <row r="88" spans="1:61" s="39" customFormat="1" x14ac:dyDescent="0.25">
      <c r="A88" s="40">
        <v>7.5</v>
      </c>
      <c r="B88" s="50">
        <f t="shared" si="13"/>
        <v>41</v>
      </c>
      <c r="C88" s="51">
        <f t="shared" si="2"/>
        <v>0</v>
      </c>
      <c r="D88" s="52">
        <f t="shared" si="3"/>
        <v>0</v>
      </c>
      <c r="E88" s="53">
        <f t="shared" si="4"/>
        <v>1</v>
      </c>
      <c r="F88" s="68">
        <f t="shared" si="5"/>
        <v>40</v>
      </c>
      <c r="G88" s="61">
        <f t="shared" si="27"/>
        <v>0.34517079436819303</v>
      </c>
      <c r="H88" s="56">
        <f t="shared" si="14"/>
        <v>4.6296296296296298</v>
      </c>
      <c r="I88" s="52">
        <f t="shared" si="15"/>
        <v>1.38</v>
      </c>
      <c r="J88" s="56">
        <f t="shared" si="16"/>
        <v>0.75937574761002469</v>
      </c>
      <c r="K88" s="56">
        <f t="shared" si="28"/>
        <v>1.8836577493588311E-4</v>
      </c>
      <c r="L88" s="51">
        <f t="shared" si="17"/>
        <v>2.2000000000000002</v>
      </c>
      <c r="M88" s="52">
        <f t="shared" si="6"/>
        <v>0</v>
      </c>
      <c r="N88" s="68">
        <v>0</v>
      </c>
      <c r="O88" s="63">
        <f t="shared" si="18"/>
        <v>1222.1466267004407</v>
      </c>
      <c r="P88" s="58">
        <f t="shared" si="19"/>
        <v>480</v>
      </c>
      <c r="Q88" s="61">
        <f t="shared" si="20"/>
        <v>0.17258539718409652</v>
      </c>
      <c r="R88" s="56">
        <f t="shared" si="21"/>
        <v>2.3148148148148149</v>
      </c>
      <c r="S88" s="56">
        <f t="shared" si="7"/>
        <v>0.37968787380501234</v>
      </c>
      <c r="T88" s="56">
        <f t="shared" si="8"/>
        <v>9.4182887467941556E-5</v>
      </c>
      <c r="U88" s="61">
        <f t="shared" si="22"/>
        <v>8.6292698592048259E-2</v>
      </c>
      <c r="V88" s="56">
        <f t="shared" si="23"/>
        <v>1.1574074074074074</v>
      </c>
      <c r="W88" s="56">
        <f t="shared" si="9"/>
        <v>0.18984393690250617</v>
      </c>
      <c r="X88" s="56">
        <f t="shared" si="10"/>
        <v>4.7091443733970778E-5</v>
      </c>
      <c r="Y88" s="61">
        <f t="shared" si="24"/>
        <v>1.7258539718409655E-2</v>
      </c>
      <c r="Z88" s="56">
        <f t="shared" si="25"/>
        <v>0.23148148148148148</v>
      </c>
      <c r="AA88" s="56">
        <f t="shared" si="11"/>
        <v>3.7968787380501245E-2</v>
      </c>
      <c r="AB88" s="56">
        <f t="shared" si="12"/>
        <v>9.4182887467941566E-6</v>
      </c>
      <c r="AC88" s="64">
        <f t="shared" si="26"/>
        <v>0.33671875000000051</v>
      </c>
      <c r="AD88" s="39">
        <f t="shared" si="29"/>
        <v>2.0424603070400168E-2</v>
      </c>
      <c r="AE88" s="39">
        <f t="shared" si="30"/>
        <v>2.02</v>
      </c>
      <c r="AF88" s="39">
        <f t="shared" si="31"/>
        <v>1.0212301535200084E-2</v>
      </c>
      <c r="AG88" s="39">
        <f t="shared" si="30"/>
        <v>1.02</v>
      </c>
      <c r="AH88" s="39">
        <f t="shared" si="32"/>
        <v>5.106150767600042E-3</v>
      </c>
      <c r="AI88" s="39">
        <f t="shared" si="60"/>
        <v>0.51</v>
      </c>
      <c r="AJ88" s="39">
        <f t="shared" si="34"/>
        <v>1.0212301535200083E-3</v>
      </c>
      <c r="AK88" s="39">
        <f t="shared" si="60"/>
        <v>0.1</v>
      </c>
      <c r="AL88" s="39">
        <f t="shared" si="35"/>
        <v>1.0212301535200084E-2</v>
      </c>
      <c r="AM88" s="39">
        <f t="shared" si="36"/>
        <v>1.02</v>
      </c>
      <c r="AN88" s="39">
        <f t="shared" si="37"/>
        <v>5.106150767600042E-3</v>
      </c>
      <c r="AO88" s="39">
        <f t="shared" si="38"/>
        <v>0.51</v>
      </c>
      <c r="AP88" s="39">
        <f t="shared" si="39"/>
        <v>2.553075383800021E-3</v>
      </c>
      <c r="AQ88" s="39">
        <f t="shared" si="40"/>
        <v>0.25</v>
      </c>
      <c r="AR88" s="39">
        <f t="shared" si="41"/>
        <v>5.1061507676000413E-4</v>
      </c>
      <c r="AS88" s="39">
        <f t="shared" si="42"/>
        <v>0.05</v>
      </c>
      <c r="AT88" s="39">
        <f t="shared" si="43"/>
        <v>5.106150767600042E-3</v>
      </c>
      <c r="AU88" s="39">
        <f t="shared" si="44"/>
        <v>0.51</v>
      </c>
      <c r="AV88" s="39">
        <f t="shared" si="45"/>
        <v>2.553075383800021E-3</v>
      </c>
      <c r="AW88" s="39">
        <f t="shared" si="46"/>
        <v>0.25</v>
      </c>
      <c r="AX88" s="39">
        <f t="shared" si="47"/>
        <v>1.2765376919000105E-3</v>
      </c>
      <c r="AY88" s="39">
        <f t="shared" si="48"/>
        <v>0.13</v>
      </c>
      <c r="AZ88" s="39">
        <f t="shared" si="49"/>
        <v>2.5530753838000207E-4</v>
      </c>
      <c r="BA88" s="39">
        <f t="shared" si="50"/>
        <v>0.03</v>
      </c>
      <c r="BB88" s="39">
        <f t="shared" si="51"/>
        <v>1.021230153520008E-3</v>
      </c>
      <c r="BC88" s="39">
        <f t="shared" si="52"/>
        <v>0.1</v>
      </c>
      <c r="BD88" s="39">
        <f t="shared" si="53"/>
        <v>5.1061507676000402E-4</v>
      </c>
      <c r="BE88" s="39">
        <f t="shared" si="54"/>
        <v>0.05</v>
      </c>
      <c r="BF88" s="39">
        <f t="shared" si="55"/>
        <v>2.5530753838000201E-4</v>
      </c>
      <c r="BG88" s="39">
        <f t="shared" si="56"/>
        <v>0.03</v>
      </c>
      <c r="BH88" s="39">
        <f t="shared" si="57"/>
        <v>5.1061507676000405E-5</v>
      </c>
      <c r="BI88" s="39">
        <f t="shared" si="58"/>
        <v>0.01</v>
      </c>
    </row>
    <row r="89" spans="1:61" s="39" customFormat="1" x14ac:dyDescent="0.25">
      <c r="A89" s="40">
        <v>7.5</v>
      </c>
      <c r="B89" s="50">
        <f t="shared" si="13"/>
        <v>41</v>
      </c>
      <c r="C89" s="51">
        <f t="shared" si="2"/>
        <v>0</v>
      </c>
      <c r="D89" s="52">
        <f t="shared" si="3"/>
        <v>0</v>
      </c>
      <c r="E89" s="53">
        <f t="shared" si="4"/>
        <v>1</v>
      </c>
      <c r="F89" s="68">
        <f t="shared" si="5"/>
        <v>40</v>
      </c>
      <c r="G89" s="61">
        <f t="shared" si="27"/>
        <v>0.3532334308603694</v>
      </c>
      <c r="H89" s="56">
        <f t="shared" si="14"/>
        <v>4.6296296296296298</v>
      </c>
      <c r="I89" s="52">
        <f t="shared" si="15"/>
        <v>1.38</v>
      </c>
      <c r="J89" s="56">
        <f t="shared" si="16"/>
        <v>0.77711354789281273</v>
      </c>
      <c r="K89" s="56">
        <f t="shared" si="28"/>
        <v>1.9276569751234282E-4</v>
      </c>
      <c r="L89" s="51">
        <f t="shared" si="17"/>
        <v>2.2000000000000002</v>
      </c>
      <c r="M89" s="52">
        <f t="shared" si="6"/>
        <v>0</v>
      </c>
      <c r="N89" s="68">
        <v>0</v>
      </c>
      <c r="O89" s="63">
        <f t="shared" si="18"/>
        <v>1239.4823898465822</v>
      </c>
      <c r="P89" s="58">
        <f t="shared" si="19"/>
        <v>480</v>
      </c>
      <c r="Q89" s="61">
        <f t="shared" si="20"/>
        <v>0.1766167154301847</v>
      </c>
      <c r="R89" s="56">
        <f t="shared" si="21"/>
        <v>2.3148148148148149</v>
      </c>
      <c r="S89" s="56">
        <f t="shared" si="7"/>
        <v>0.38855677394640636</v>
      </c>
      <c r="T89" s="56">
        <f t="shared" si="8"/>
        <v>9.6382848756171411E-5</v>
      </c>
      <c r="U89" s="61">
        <f t="shared" si="22"/>
        <v>8.830835771509235E-2</v>
      </c>
      <c r="V89" s="56">
        <f t="shared" si="23"/>
        <v>1.1574074074074074</v>
      </c>
      <c r="W89" s="56">
        <f t="shared" si="9"/>
        <v>0.19427838697320318</v>
      </c>
      <c r="X89" s="56">
        <f t="shared" si="10"/>
        <v>4.8191424378085705E-5</v>
      </c>
      <c r="Y89" s="61">
        <f t="shared" si="24"/>
        <v>1.7661671543018474E-2</v>
      </c>
      <c r="Z89" s="56">
        <f t="shared" si="25"/>
        <v>0.23148148148148148</v>
      </c>
      <c r="AA89" s="56">
        <f t="shared" si="11"/>
        <v>3.8855677394640645E-2</v>
      </c>
      <c r="AB89" s="56">
        <f t="shared" si="12"/>
        <v>9.6382848756171414E-6</v>
      </c>
      <c r="AC89" s="64">
        <f t="shared" si="26"/>
        <v>0.33680555555555608</v>
      </c>
      <c r="AD89" s="39">
        <f t="shared" si="29"/>
        <v>2.1440149184123729E-2</v>
      </c>
      <c r="AE89" s="39">
        <f t="shared" si="30"/>
        <v>2.12</v>
      </c>
      <c r="AF89" s="39">
        <f t="shared" si="31"/>
        <v>1.0720074592061864E-2</v>
      </c>
      <c r="AG89" s="39">
        <f t="shared" si="30"/>
        <v>1.07</v>
      </c>
      <c r="AH89" s="39">
        <f t="shared" si="32"/>
        <v>5.3600372960309322E-3</v>
      </c>
      <c r="AI89" s="39">
        <f t="shared" si="60"/>
        <v>0.53</v>
      </c>
      <c r="AJ89" s="39">
        <f t="shared" si="34"/>
        <v>1.0720074592061864E-3</v>
      </c>
      <c r="AK89" s="39">
        <f t="shared" si="60"/>
        <v>0.11</v>
      </c>
      <c r="AL89" s="39">
        <f t="shared" si="35"/>
        <v>1.0720074592061864E-2</v>
      </c>
      <c r="AM89" s="39">
        <f t="shared" si="36"/>
        <v>1.07</v>
      </c>
      <c r="AN89" s="39">
        <f t="shared" si="37"/>
        <v>5.3600372960309322E-3</v>
      </c>
      <c r="AO89" s="39">
        <f t="shared" si="38"/>
        <v>0.53</v>
      </c>
      <c r="AP89" s="39">
        <f t="shared" si="39"/>
        <v>2.6800186480154661E-3</v>
      </c>
      <c r="AQ89" s="39">
        <f t="shared" si="40"/>
        <v>0.27</v>
      </c>
      <c r="AR89" s="39">
        <f t="shared" si="41"/>
        <v>5.3600372960309318E-4</v>
      </c>
      <c r="AS89" s="39">
        <f t="shared" si="42"/>
        <v>0.05</v>
      </c>
      <c r="AT89" s="39">
        <f t="shared" si="43"/>
        <v>5.3600372960309322E-3</v>
      </c>
      <c r="AU89" s="39">
        <f t="shared" si="44"/>
        <v>0.53</v>
      </c>
      <c r="AV89" s="39">
        <f t="shared" si="45"/>
        <v>2.6800186480154661E-3</v>
      </c>
      <c r="AW89" s="39">
        <f t="shared" si="46"/>
        <v>0.27</v>
      </c>
      <c r="AX89" s="39">
        <f t="shared" si="47"/>
        <v>1.340009324007733E-3</v>
      </c>
      <c r="AY89" s="39">
        <f t="shared" si="48"/>
        <v>0.13</v>
      </c>
      <c r="AZ89" s="39">
        <f t="shared" si="49"/>
        <v>2.6800186480154659E-4</v>
      </c>
      <c r="BA89" s="39">
        <f t="shared" si="50"/>
        <v>0.03</v>
      </c>
      <c r="BB89" s="39">
        <f t="shared" si="51"/>
        <v>1.0720074592061861E-3</v>
      </c>
      <c r="BC89" s="39">
        <f t="shared" si="52"/>
        <v>0.11</v>
      </c>
      <c r="BD89" s="39">
        <f t="shared" si="53"/>
        <v>5.3600372960309307E-4</v>
      </c>
      <c r="BE89" s="39">
        <f t="shared" si="54"/>
        <v>0.05</v>
      </c>
      <c r="BF89" s="39">
        <f t="shared" si="55"/>
        <v>2.6800186480154653E-4</v>
      </c>
      <c r="BG89" s="39">
        <f t="shared" si="56"/>
        <v>0.03</v>
      </c>
      <c r="BH89" s="39">
        <f t="shared" si="57"/>
        <v>5.3600372960309312E-5</v>
      </c>
      <c r="BI89" s="39">
        <f t="shared" si="58"/>
        <v>0.01</v>
      </c>
    </row>
    <row r="90" spans="1:61" s="39" customFormat="1" x14ac:dyDescent="0.25">
      <c r="A90" s="40">
        <v>7.5</v>
      </c>
      <c r="B90" s="50">
        <f t="shared" si="13"/>
        <v>41</v>
      </c>
      <c r="C90" s="51">
        <f t="shared" si="2"/>
        <v>0</v>
      </c>
      <c r="D90" s="52">
        <f t="shared" si="3"/>
        <v>0</v>
      </c>
      <c r="E90" s="53">
        <f t="shared" si="4"/>
        <v>1</v>
      </c>
      <c r="F90" s="68">
        <f t="shared" si="5"/>
        <v>40</v>
      </c>
      <c r="G90" s="61">
        <f t="shared" si="27"/>
        <v>0.36125910443545128</v>
      </c>
      <c r="H90" s="56">
        <f t="shared" si="14"/>
        <v>4.6296296296296298</v>
      </c>
      <c r="I90" s="52">
        <f t="shared" si="15"/>
        <v>1.38</v>
      </c>
      <c r="J90" s="56">
        <f t="shared" si="16"/>
        <v>0.79477002975799294</v>
      </c>
      <c r="K90" s="56">
        <f t="shared" si="28"/>
        <v>1.9714544877467044E-4</v>
      </c>
      <c r="L90" s="51">
        <f t="shared" si="17"/>
        <v>2.2000000000000002</v>
      </c>
      <c r="M90" s="52">
        <f t="shared" si="6"/>
        <v>0</v>
      </c>
      <c r="N90" s="68">
        <v>0</v>
      </c>
      <c r="O90" s="63">
        <f t="shared" si="18"/>
        <v>1256.7386974116373</v>
      </c>
      <c r="P90" s="58">
        <f t="shared" si="19"/>
        <v>480</v>
      </c>
      <c r="Q90" s="61">
        <f t="shared" si="20"/>
        <v>0.18062955221772564</v>
      </c>
      <c r="R90" s="56">
        <f t="shared" si="21"/>
        <v>2.3148148148148149</v>
      </c>
      <c r="S90" s="56">
        <f t="shared" si="7"/>
        <v>0.39738501487899647</v>
      </c>
      <c r="T90" s="56">
        <f t="shared" si="8"/>
        <v>9.8572724387335222E-5</v>
      </c>
      <c r="U90" s="61">
        <f t="shared" si="22"/>
        <v>9.0314776108862821E-2</v>
      </c>
      <c r="V90" s="56">
        <f t="shared" si="23"/>
        <v>1.1574074074074074</v>
      </c>
      <c r="W90" s="56">
        <f t="shared" si="9"/>
        <v>0.19869250743949823</v>
      </c>
      <c r="X90" s="56">
        <f t="shared" si="10"/>
        <v>4.9286362193667611E-5</v>
      </c>
      <c r="Y90" s="61">
        <f t="shared" si="24"/>
        <v>1.8062955221772568E-2</v>
      </c>
      <c r="Z90" s="56">
        <f t="shared" si="25"/>
        <v>0.23148148148148148</v>
      </c>
      <c r="AA90" s="56">
        <f t="shared" si="11"/>
        <v>3.9738501487899654E-2</v>
      </c>
      <c r="AB90" s="56">
        <f t="shared" si="12"/>
        <v>9.8572724387335253E-6</v>
      </c>
      <c r="AC90" s="64">
        <f t="shared" si="26"/>
        <v>0.33689236111111165</v>
      </c>
      <c r="AD90" s="39">
        <f t="shared" si="29"/>
        <v>2.247876910937565E-2</v>
      </c>
      <c r="AE90" s="39">
        <f t="shared" si="30"/>
        <v>2.2200000000000002</v>
      </c>
      <c r="AF90" s="39">
        <f t="shared" si="31"/>
        <v>1.1239384554687825E-2</v>
      </c>
      <c r="AG90" s="39">
        <f t="shared" si="30"/>
        <v>1.1200000000000001</v>
      </c>
      <c r="AH90" s="39">
        <f t="shared" si="32"/>
        <v>5.6196922773439125E-3</v>
      </c>
      <c r="AI90" s="39">
        <f t="shared" si="60"/>
        <v>0.56000000000000005</v>
      </c>
      <c r="AJ90" s="39">
        <f t="shared" si="34"/>
        <v>1.1239384554687826E-3</v>
      </c>
      <c r="AK90" s="39">
        <f t="shared" si="60"/>
        <v>0.11</v>
      </c>
      <c r="AL90" s="39">
        <f t="shared" si="35"/>
        <v>1.1239384554687825E-2</v>
      </c>
      <c r="AM90" s="39">
        <f t="shared" si="36"/>
        <v>1.1200000000000001</v>
      </c>
      <c r="AN90" s="39">
        <f t="shared" si="37"/>
        <v>5.6196922773439125E-3</v>
      </c>
      <c r="AO90" s="39">
        <f t="shared" si="38"/>
        <v>0.56000000000000005</v>
      </c>
      <c r="AP90" s="39">
        <f t="shared" si="39"/>
        <v>2.8098461386719563E-3</v>
      </c>
      <c r="AQ90" s="39">
        <f t="shared" si="40"/>
        <v>0.28000000000000003</v>
      </c>
      <c r="AR90" s="39">
        <f t="shared" si="41"/>
        <v>5.6196922773439129E-4</v>
      </c>
      <c r="AS90" s="39">
        <f t="shared" si="42"/>
        <v>0.06</v>
      </c>
      <c r="AT90" s="39">
        <f t="shared" si="43"/>
        <v>5.6196922773439125E-3</v>
      </c>
      <c r="AU90" s="39">
        <f t="shared" si="44"/>
        <v>0.56000000000000005</v>
      </c>
      <c r="AV90" s="39">
        <f t="shared" si="45"/>
        <v>2.8098461386719563E-3</v>
      </c>
      <c r="AW90" s="39">
        <f t="shared" si="46"/>
        <v>0.28000000000000003</v>
      </c>
      <c r="AX90" s="39">
        <f t="shared" si="47"/>
        <v>1.4049230693359781E-3</v>
      </c>
      <c r="AY90" s="39">
        <f t="shared" si="48"/>
        <v>0.14000000000000001</v>
      </c>
      <c r="AZ90" s="39">
        <f t="shared" si="49"/>
        <v>2.8098461386719565E-4</v>
      </c>
      <c r="BA90" s="39">
        <f t="shared" si="50"/>
        <v>0.03</v>
      </c>
      <c r="BB90" s="39">
        <f t="shared" si="51"/>
        <v>1.1239384554687822E-3</v>
      </c>
      <c r="BC90" s="39">
        <f t="shared" si="52"/>
        <v>0.11</v>
      </c>
      <c r="BD90" s="39">
        <f t="shared" si="53"/>
        <v>5.6196922773439108E-4</v>
      </c>
      <c r="BE90" s="39">
        <f t="shared" si="54"/>
        <v>0.06</v>
      </c>
      <c r="BF90" s="39">
        <f t="shared" si="55"/>
        <v>2.8098461386719554E-4</v>
      </c>
      <c r="BG90" s="39">
        <f t="shared" si="56"/>
        <v>0.03</v>
      </c>
      <c r="BH90" s="39">
        <f t="shared" si="57"/>
        <v>5.6196922773439117E-5</v>
      </c>
      <c r="BI90" s="39">
        <f t="shared" si="58"/>
        <v>0.01</v>
      </c>
    </row>
    <row r="91" spans="1:61" s="39" customFormat="1" x14ac:dyDescent="0.25">
      <c r="A91" s="40">
        <v>7.5</v>
      </c>
      <c r="B91" s="50">
        <f t="shared" si="13"/>
        <v>41</v>
      </c>
      <c r="C91" s="51">
        <f t="shared" si="2"/>
        <v>0</v>
      </c>
      <c r="D91" s="52">
        <f t="shared" si="3"/>
        <v>0</v>
      </c>
      <c r="E91" s="53">
        <f t="shared" si="4"/>
        <v>1</v>
      </c>
      <c r="F91" s="68">
        <f t="shared" si="5"/>
        <v>40</v>
      </c>
      <c r="G91" s="61">
        <f t="shared" si="27"/>
        <v>0.36924798454883223</v>
      </c>
      <c r="H91" s="56">
        <f t="shared" si="14"/>
        <v>4.6296296296296298</v>
      </c>
      <c r="I91" s="52">
        <f t="shared" si="15"/>
        <v>1.38</v>
      </c>
      <c r="J91" s="56">
        <f t="shared" si="16"/>
        <v>0.81234556600743102</v>
      </c>
      <c r="K91" s="56">
        <f t="shared" si="28"/>
        <v>2.0150512119765555E-4</v>
      </c>
      <c r="L91" s="51">
        <f t="shared" si="17"/>
        <v>2.2000000000000002</v>
      </c>
      <c r="M91" s="52">
        <f t="shared" si="6"/>
        <v>0</v>
      </c>
      <c r="N91" s="68">
        <v>0</v>
      </c>
      <c r="O91" s="63">
        <f t="shared" si="18"/>
        <v>1273.9159135670191</v>
      </c>
      <c r="P91" s="58">
        <f t="shared" si="19"/>
        <v>480</v>
      </c>
      <c r="Q91" s="61">
        <f t="shared" si="20"/>
        <v>0.18462399227441612</v>
      </c>
      <c r="R91" s="56">
        <f t="shared" si="21"/>
        <v>2.3148148148148149</v>
      </c>
      <c r="S91" s="56">
        <f t="shared" si="7"/>
        <v>0.40617278300371551</v>
      </c>
      <c r="T91" s="56">
        <f t="shared" si="8"/>
        <v>1.0075256059882778E-4</v>
      </c>
      <c r="U91" s="61">
        <f t="shared" si="22"/>
        <v>9.2311996137208058E-2</v>
      </c>
      <c r="V91" s="56">
        <f t="shared" si="23"/>
        <v>1.1574074074074074</v>
      </c>
      <c r="W91" s="56">
        <f t="shared" si="9"/>
        <v>0.20308639150185775</v>
      </c>
      <c r="X91" s="56">
        <f t="shared" si="10"/>
        <v>5.0376280299413888E-5</v>
      </c>
      <c r="Y91" s="61">
        <f t="shared" si="24"/>
        <v>1.8462399227441615E-2</v>
      </c>
      <c r="Z91" s="56">
        <f t="shared" si="25"/>
        <v>0.23148148148148148</v>
      </c>
      <c r="AA91" s="56">
        <f t="shared" si="11"/>
        <v>4.0617278300371554E-2</v>
      </c>
      <c r="AB91" s="56">
        <f t="shared" si="12"/>
        <v>1.0075256059882779E-5</v>
      </c>
      <c r="AC91" s="64">
        <f t="shared" si="26"/>
        <v>0.33697916666666722</v>
      </c>
      <c r="AD91" s="39">
        <f t="shared" si="29"/>
        <v>2.3540357064953544E-2</v>
      </c>
      <c r="AE91" s="39">
        <f t="shared" si="30"/>
        <v>2.33</v>
      </c>
      <c r="AF91" s="39">
        <f t="shared" si="31"/>
        <v>1.1770178532476772E-2</v>
      </c>
      <c r="AG91" s="39">
        <f t="shared" si="30"/>
        <v>1.17</v>
      </c>
      <c r="AH91" s="39">
        <f t="shared" si="32"/>
        <v>5.885089266238386E-3</v>
      </c>
      <c r="AI91" s="39">
        <f t="shared" si="60"/>
        <v>0.59</v>
      </c>
      <c r="AJ91" s="39">
        <f t="shared" si="34"/>
        <v>1.1770178532476772E-3</v>
      </c>
      <c r="AK91" s="39">
        <f t="shared" si="60"/>
        <v>0.12</v>
      </c>
      <c r="AL91" s="39">
        <f t="shared" si="35"/>
        <v>1.1770178532476772E-2</v>
      </c>
      <c r="AM91" s="39">
        <f t="shared" si="36"/>
        <v>1.17</v>
      </c>
      <c r="AN91" s="39">
        <f t="shared" si="37"/>
        <v>5.885089266238386E-3</v>
      </c>
      <c r="AO91" s="39">
        <f t="shared" si="38"/>
        <v>0.59</v>
      </c>
      <c r="AP91" s="39">
        <f t="shared" si="39"/>
        <v>2.942544633119193E-3</v>
      </c>
      <c r="AQ91" s="39">
        <f t="shared" si="40"/>
        <v>0.28999999999999998</v>
      </c>
      <c r="AR91" s="39">
        <f t="shared" si="41"/>
        <v>5.885089266238386E-4</v>
      </c>
      <c r="AS91" s="39">
        <f t="shared" si="42"/>
        <v>0.06</v>
      </c>
      <c r="AT91" s="39">
        <f t="shared" si="43"/>
        <v>5.885089266238386E-3</v>
      </c>
      <c r="AU91" s="39">
        <f t="shared" si="44"/>
        <v>0.59</v>
      </c>
      <c r="AV91" s="39">
        <f t="shared" si="45"/>
        <v>2.942544633119193E-3</v>
      </c>
      <c r="AW91" s="39">
        <f t="shared" si="46"/>
        <v>0.28999999999999998</v>
      </c>
      <c r="AX91" s="39">
        <f t="shared" si="47"/>
        <v>1.4712723165595965E-3</v>
      </c>
      <c r="AY91" s="39">
        <f t="shared" si="48"/>
        <v>0.15</v>
      </c>
      <c r="AZ91" s="39">
        <f t="shared" si="49"/>
        <v>2.942544633119193E-4</v>
      </c>
      <c r="BA91" s="39">
        <f t="shared" si="50"/>
        <v>0.03</v>
      </c>
      <c r="BB91" s="39">
        <f t="shared" si="51"/>
        <v>1.1770178532476768E-3</v>
      </c>
      <c r="BC91" s="39">
        <f t="shared" si="52"/>
        <v>0.12</v>
      </c>
      <c r="BD91" s="39">
        <f t="shared" si="53"/>
        <v>5.8850892662383838E-4</v>
      </c>
      <c r="BE91" s="39">
        <f t="shared" si="54"/>
        <v>0.06</v>
      </c>
      <c r="BF91" s="39">
        <f t="shared" si="55"/>
        <v>2.9425446331191919E-4</v>
      </c>
      <c r="BG91" s="39">
        <f t="shared" si="56"/>
        <v>0.03</v>
      </c>
      <c r="BH91" s="39">
        <f t="shared" si="57"/>
        <v>5.8850892662383852E-5</v>
      </c>
      <c r="BI91" s="39">
        <f t="shared" si="58"/>
        <v>0.01</v>
      </c>
    </row>
    <row r="92" spans="1:61" s="39" customFormat="1" x14ac:dyDescent="0.25">
      <c r="A92" s="40">
        <v>7.5</v>
      </c>
      <c r="B92" s="50">
        <f t="shared" si="13"/>
        <v>41</v>
      </c>
      <c r="C92" s="51">
        <f t="shared" si="2"/>
        <v>0</v>
      </c>
      <c r="D92" s="52">
        <f t="shared" si="3"/>
        <v>0</v>
      </c>
      <c r="E92" s="53">
        <f t="shared" si="4"/>
        <v>1</v>
      </c>
      <c r="F92" s="68">
        <f t="shared" si="5"/>
        <v>40</v>
      </c>
      <c r="G92" s="61">
        <f t="shared" si="27"/>
        <v>0.37720023987904266</v>
      </c>
      <c r="H92" s="56">
        <f t="shared" si="14"/>
        <v>4.6296296296296298</v>
      </c>
      <c r="I92" s="52">
        <f t="shared" si="15"/>
        <v>1.38</v>
      </c>
      <c r="J92" s="56">
        <f t="shared" si="16"/>
        <v>0.82984052773389394</v>
      </c>
      <c r="K92" s="56">
        <f t="shared" si="28"/>
        <v>2.058448068321396E-4</v>
      </c>
      <c r="L92" s="51">
        <f t="shared" si="17"/>
        <v>2.2000000000000002</v>
      </c>
      <c r="M92" s="52">
        <f t="shared" si="6"/>
        <v>0</v>
      </c>
      <c r="N92" s="68">
        <v>0</v>
      </c>
      <c r="O92" s="63">
        <f t="shared" si="18"/>
        <v>1291.0144008150219</v>
      </c>
      <c r="P92" s="58">
        <f t="shared" si="19"/>
        <v>480</v>
      </c>
      <c r="Q92" s="61">
        <f t="shared" si="20"/>
        <v>0.18860011993952133</v>
      </c>
      <c r="R92" s="56">
        <f t="shared" si="21"/>
        <v>2.3148148148148149</v>
      </c>
      <c r="S92" s="56">
        <f t="shared" si="7"/>
        <v>0.41492026386694697</v>
      </c>
      <c r="T92" s="56">
        <f t="shared" si="8"/>
        <v>1.029224034160698E-4</v>
      </c>
      <c r="U92" s="61">
        <f t="shared" si="22"/>
        <v>9.4300059969760666E-2</v>
      </c>
      <c r="V92" s="56">
        <f t="shared" si="23"/>
        <v>1.1574074074074074</v>
      </c>
      <c r="W92" s="56">
        <f t="shared" si="9"/>
        <v>0.20746013193347349</v>
      </c>
      <c r="X92" s="56">
        <f t="shared" si="10"/>
        <v>5.1461201708034899E-5</v>
      </c>
      <c r="Y92" s="61">
        <f t="shared" si="24"/>
        <v>1.8860011993952135E-2</v>
      </c>
      <c r="Z92" s="56">
        <f t="shared" si="25"/>
        <v>0.23148148148148148</v>
      </c>
      <c r="AA92" s="56">
        <f t="shared" si="11"/>
        <v>4.1492026386694698E-2</v>
      </c>
      <c r="AB92" s="56">
        <f t="shared" si="12"/>
        <v>1.029224034160698E-5</v>
      </c>
      <c r="AC92" s="64">
        <f t="shared" si="26"/>
        <v>0.33706597222222279</v>
      </c>
      <c r="AD92" s="39">
        <f t="shared" si="29"/>
        <v>2.4624807754605793E-2</v>
      </c>
      <c r="AE92" s="39">
        <f t="shared" si="30"/>
        <v>2.4300000000000002</v>
      </c>
      <c r="AF92" s="39">
        <f t="shared" si="31"/>
        <v>1.2312403877302897E-2</v>
      </c>
      <c r="AG92" s="39">
        <f t="shared" si="30"/>
        <v>1.22</v>
      </c>
      <c r="AH92" s="39">
        <f t="shared" si="32"/>
        <v>6.1562019386514483E-3</v>
      </c>
      <c r="AI92" s="39">
        <f t="shared" si="60"/>
        <v>0.61</v>
      </c>
      <c r="AJ92" s="39">
        <f t="shared" si="34"/>
        <v>1.2312403877302895E-3</v>
      </c>
      <c r="AK92" s="39">
        <f t="shared" si="60"/>
        <v>0.12</v>
      </c>
      <c r="AL92" s="39">
        <f t="shared" si="35"/>
        <v>1.2312403877302897E-2</v>
      </c>
      <c r="AM92" s="39">
        <f t="shared" si="36"/>
        <v>1.22</v>
      </c>
      <c r="AN92" s="39">
        <f t="shared" si="37"/>
        <v>6.1562019386514483E-3</v>
      </c>
      <c r="AO92" s="39">
        <f t="shared" si="38"/>
        <v>0.61</v>
      </c>
      <c r="AP92" s="39">
        <f t="shared" si="39"/>
        <v>3.0781009693257241E-3</v>
      </c>
      <c r="AQ92" s="39">
        <f t="shared" si="40"/>
        <v>0.31</v>
      </c>
      <c r="AR92" s="39">
        <f t="shared" si="41"/>
        <v>6.1562019386514474E-4</v>
      </c>
      <c r="AS92" s="39">
        <f t="shared" si="42"/>
        <v>0.06</v>
      </c>
      <c r="AT92" s="39">
        <f t="shared" si="43"/>
        <v>6.1562019386514483E-3</v>
      </c>
      <c r="AU92" s="39">
        <f t="shared" si="44"/>
        <v>0.61</v>
      </c>
      <c r="AV92" s="39">
        <f t="shared" si="45"/>
        <v>3.0781009693257241E-3</v>
      </c>
      <c r="AW92" s="39">
        <f t="shared" si="46"/>
        <v>0.31</v>
      </c>
      <c r="AX92" s="39">
        <f t="shared" si="47"/>
        <v>1.5390504846628621E-3</v>
      </c>
      <c r="AY92" s="39">
        <f t="shared" si="48"/>
        <v>0.15</v>
      </c>
      <c r="AZ92" s="39">
        <f t="shared" si="49"/>
        <v>3.0781009693257237E-4</v>
      </c>
      <c r="BA92" s="39">
        <f t="shared" si="50"/>
        <v>0.03</v>
      </c>
      <c r="BB92" s="39">
        <f t="shared" si="51"/>
        <v>1.231240387730289E-3</v>
      </c>
      <c r="BC92" s="39">
        <f t="shared" si="52"/>
        <v>0.12</v>
      </c>
      <c r="BD92" s="39">
        <f t="shared" si="53"/>
        <v>6.1562019386514452E-4</v>
      </c>
      <c r="BE92" s="39">
        <f t="shared" si="54"/>
        <v>0.06</v>
      </c>
      <c r="BF92" s="39">
        <f t="shared" si="55"/>
        <v>3.0781009693257226E-4</v>
      </c>
      <c r="BG92" s="39">
        <f t="shared" si="56"/>
        <v>0.03</v>
      </c>
      <c r="BH92" s="39">
        <f t="shared" si="57"/>
        <v>6.1562019386514466E-5</v>
      </c>
      <c r="BI92" s="39">
        <f t="shared" si="58"/>
        <v>0.01</v>
      </c>
    </row>
    <row r="93" spans="1:61" s="39" customFormat="1" x14ac:dyDescent="0.25">
      <c r="A93" s="40">
        <v>7.5</v>
      </c>
      <c r="B93" s="50">
        <f t="shared" si="13"/>
        <v>41</v>
      </c>
      <c r="C93" s="51">
        <f t="shared" si="2"/>
        <v>0</v>
      </c>
      <c r="D93" s="52">
        <f t="shared" si="3"/>
        <v>0</v>
      </c>
      <c r="E93" s="53">
        <f t="shared" si="4"/>
        <v>1</v>
      </c>
      <c r="F93" s="68">
        <f t="shared" si="5"/>
        <v>40</v>
      </c>
      <c r="G93" s="61">
        <f t="shared" si="27"/>
        <v>0.38511603833131119</v>
      </c>
      <c r="H93" s="56">
        <f t="shared" si="14"/>
        <v>4.6296296296296298</v>
      </c>
      <c r="I93" s="52">
        <f t="shared" si="15"/>
        <v>1.38</v>
      </c>
      <c r="J93" s="56">
        <f t="shared" si="16"/>
        <v>0.84725528432888475</v>
      </c>
      <c r="K93" s="56">
        <f t="shared" si="28"/>
        <v>2.1016459730695971E-4</v>
      </c>
      <c r="L93" s="51">
        <f t="shared" si="17"/>
        <v>2.2000000000000002</v>
      </c>
      <c r="M93" s="52">
        <f t="shared" si="6"/>
        <v>0</v>
      </c>
      <c r="N93" s="68">
        <v>0</v>
      </c>
      <c r="O93" s="63">
        <f t="shared" si="18"/>
        <v>1308.0345199964715</v>
      </c>
      <c r="P93" s="58">
        <f t="shared" si="19"/>
        <v>480</v>
      </c>
      <c r="Q93" s="61">
        <f t="shared" si="20"/>
        <v>0.1925580191656556</v>
      </c>
      <c r="R93" s="56">
        <f t="shared" si="21"/>
        <v>2.3148148148148149</v>
      </c>
      <c r="S93" s="56">
        <f t="shared" si="7"/>
        <v>0.42362764216444238</v>
      </c>
      <c r="T93" s="56">
        <f t="shared" si="8"/>
        <v>1.0508229865347986E-4</v>
      </c>
      <c r="U93" s="61">
        <f t="shared" si="22"/>
        <v>9.6279009582827799E-2</v>
      </c>
      <c r="V93" s="56">
        <f t="shared" si="23"/>
        <v>1.1574074074074074</v>
      </c>
      <c r="W93" s="56">
        <f t="shared" si="9"/>
        <v>0.21181382108222119</v>
      </c>
      <c r="X93" s="56">
        <f t="shared" si="10"/>
        <v>5.2541149326739929E-5</v>
      </c>
      <c r="Y93" s="61">
        <f t="shared" si="24"/>
        <v>1.9255801916565563E-2</v>
      </c>
      <c r="Z93" s="56">
        <f t="shared" si="25"/>
        <v>0.23148148148148148</v>
      </c>
      <c r="AA93" s="56">
        <f t="shared" si="11"/>
        <v>4.2362764216444242E-2</v>
      </c>
      <c r="AB93" s="56">
        <f t="shared" si="12"/>
        <v>1.0508229865347986E-5</v>
      </c>
      <c r="AC93" s="64">
        <f t="shared" si="26"/>
        <v>0.33715277777777836</v>
      </c>
      <c r="AD93" s="39">
        <f t="shared" si="29"/>
        <v>2.5732016364808312E-2</v>
      </c>
      <c r="AE93" s="39">
        <f t="shared" si="30"/>
        <v>2.54</v>
      </c>
      <c r="AF93" s="39">
        <f t="shared" si="31"/>
        <v>1.2866008182404156E-2</v>
      </c>
      <c r="AG93" s="39">
        <f t="shared" si="30"/>
        <v>1.28</v>
      </c>
      <c r="AH93" s="39">
        <f t="shared" si="32"/>
        <v>6.433004091202078E-3</v>
      </c>
      <c r="AI93" s="39">
        <f t="shared" si="60"/>
        <v>0.64</v>
      </c>
      <c r="AJ93" s="39">
        <f t="shared" si="34"/>
        <v>1.2866008182404155E-3</v>
      </c>
      <c r="AK93" s="39">
        <f t="shared" si="60"/>
        <v>0.13</v>
      </c>
      <c r="AL93" s="39">
        <f t="shared" si="35"/>
        <v>1.2866008182404156E-2</v>
      </c>
      <c r="AM93" s="39">
        <f t="shared" si="36"/>
        <v>1.28</v>
      </c>
      <c r="AN93" s="39">
        <f t="shared" si="37"/>
        <v>6.433004091202078E-3</v>
      </c>
      <c r="AO93" s="39">
        <f t="shared" si="38"/>
        <v>0.64</v>
      </c>
      <c r="AP93" s="39">
        <f t="shared" si="39"/>
        <v>3.216502045601039E-3</v>
      </c>
      <c r="AQ93" s="39">
        <f t="shared" si="40"/>
        <v>0.32</v>
      </c>
      <c r="AR93" s="39">
        <f t="shared" si="41"/>
        <v>6.4330040912020773E-4</v>
      </c>
      <c r="AS93" s="39">
        <f t="shared" si="42"/>
        <v>0.06</v>
      </c>
      <c r="AT93" s="39">
        <f t="shared" si="43"/>
        <v>6.433004091202078E-3</v>
      </c>
      <c r="AU93" s="39">
        <f t="shared" si="44"/>
        <v>0.64</v>
      </c>
      <c r="AV93" s="39">
        <f t="shared" si="45"/>
        <v>3.216502045601039E-3</v>
      </c>
      <c r="AW93" s="39">
        <f t="shared" si="46"/>
        <v>0.32</v>
      </c>
      <c r="AX93" s="39">
        <f t="shared" si="47"/>
        <v>1.6082510228005195E-3</v>
      </c>
      <c r="AY93" s="39">
        <f t="shared" si="48"/>
        <v>0.16</v>
      </c>
      <c r="AZ93" s="39">
        <f t="shared" si="49"/>
        <v>3.2165020456010387E-4</v>
      </c>
      <c r="BA93" s="39">
        <f t="shared" si="50"/>
        <v>0.03</v>
      </c>
      <c r="BB93" s="39">
        <f t="shared" si="51"/>
        <v>1.286600818240415E-3</v>
      </c>
      <c r="BC93" s="39">
        <f t="shared" si="52"/>
        <v>0.13</v>
      </c>
      <c r="BD93" s="39">
        <f t="shared" si="53"/>
        <v>6.4330040912020752E-4</v>
      </c>
      <c r="BE93" s="39">
        <f t="shared" si="54"/>
        <v>0.06</v>
      </c>
      <c r="BF93" s="39">
        <f t="shared" si="55"/>
        <v>3.2165020456010376E-4</v>
      </c>
      <c r="BG93" s="39">
        <f t="shared" si="56"/>
        <v>0.03</v>
      </c>
      <c r="BH93" s="39">
        <f t="shared" si="57"/>
        <v>6.4330040912020763E-5</v>
      </c>
      <c r="BI93" s="39">
        <f t="shared" si="58"/>
        <v>0.01</v>
      </c>
    </row>
    <row r="94" spans="1:61" s="39" customFormat="1" x14ac:dyDescent="0.25">
      <c r="A94" s="40">
        <v>7.5</v>
      </c>
      <c r="B94" s="50">
        <f t="shared" si="13"/>
        <v>41</v>
      </c>
      <c r="C94" s="51">
        <f t="shared" si="2"/>
        <v>0</v>
      </c>
      <c r="D94" s="52">
        <f t="shared" si="3"/>
        <v>0</v>
      </c>
      <c r="E94" s="53">
        <f t="shared" si="4"/>
        <v>1</v>
      </c>
      <c r="F94" s="68">
        <f t="shared" si="5"/>
        <v>40</v>
      </c>
      <c r="G94" s="61">
        <f t="shared" si="27"/>
        <v>0.39299554704111</v>
      </c>
      <c r="H94" s="56">
        <f t="shared" si="14"/>
        <v>4.6296296296296298</v>
      </c>
      <c r="I94" s="52">
        <f t="shared" si="15"/>
        <v>1.38</v>
      </c>
      <c r="J94" s="56">
        <f t="shared" si="16"/>
        <v>0.86459020349044213</v>
      </c>
      <c r="K94" s="56">
        <f t="shared" si="28"/>
        <v>2.144645838308835E-4</v>
      </c>
      <c r="L94" s="51">
        <f t="shared" si="17"/>
        <v>2.2000000000000002</v>
      </c>
      <c r="M94" s="52">
        <f t="shared" si="6"/>
        <v>0</v>
      </c>
      <c r="N94" s="68">
        <v>0</v>
      </c>
      <c r="O94" s="63">
        <f t="shared" si="18"/>
        <v>1324.9766302983396</v>
      </c>
      <c r="P94" s="58">
        <f t="shared" si="19"/>
        <v>480</v>
      </c>
      <c r="Q94" s="61">
        <f t="shared" si="20"/>
        <v>0.196497773520555</v>
      </c>
      <c r="R94" s="56">
        <f t="shared" si="21"/>
        <v>2.3148148148148149</v>
      </c>
      <c r="S94" s="56">
        <f t="shared" si="7"/>
        <v>0.43229510174522107</v>
      </c>
      <c r="T94" s="56">
        <f t="shared" si="8"/>
        <v>1.0723229191544175E-4</v>
      </c>
      <c r="U94" s="61">
        <f t="shared" si="22"/>
        <v>9.8248886760277501E-2</v>
      </c>
      <c r="V94" s="56">
        <f t="shared" si="23"/>
        <v>1.1574074074074074</v>
      </c>
      <c r="W94" s="56">
        <f t="shared" si="9"/>
        <v>0.21614755087261053</v>
      </c>
      <c r="X94" s="56">
        <f t="shared" si="10"/>
        <v>5.3616145957720875E-5</v>
      </c>
      <c r="Y94" s="61">
        <f t="shared" si="24"/>
        <v>1.9649777352055503E-2</v>
      </c>
      <c r="Z94" s="56">
        <f t="shared" si="25"/>
        <v>0.23148148148148148</v>
      </c>
      <c r="AA94" s="56">
        <f t="shared" si="11"/>
        <v>4.3229510174522111E-2</v>
      </c>
      <c r="AB94" s="56">
        <f t="shared" si="12"/>
        <v>1.0723229191544177E-5</v>
      </c>
      <c r="AC94" s="64">
        <f t="shared" si="26"/>
        <v>0.33723958333333393</v>
      </c>
      <c r="AD94" s="39">
        <f t="shared" si="29"/>
        <v>2.6861878562551504E-2</v>
      </c>
      <c r="AE94" s="39">
        <f t="shared" si="30"/>
        <v>2.65</v>
      </c>
      <c r="AF94" s="39">
        <f t="shared" si="31"/>
        <v>1.3430939281275752E-2</v>
      </c>
      <c r="AG94" s="39">
        <f t="shared" si="30"/>
        <v>1.33</v>
      </c>
      <c r="AH94" s="39">
        <f t="shared" si="32"/>
        <v>6.715469640637876E-3</v>
      </c>
      <c r="AI94" s="39">
        <f t="shared" si="60"/>
        <v>0.67</v>
      </c>
      <c r="AJ94" s="39">
        <f t="shared" si="34"/>
        <v>1.3430939281275751E-3</v>
      </c>
      <c r="AK94" s="39">
        <f t="shared" si="60"/>
        <v>0.13</v>
      </c>
      <c r="AL94" s="39">
        <f t="shared" si="35"/>
        <v>1.3430939281275752E-2</v>
      </c>
      <c r="AM94" s="39">
        <f t="shared" si="36"/>
        <v>1.33</v>
      </c>
      <c r="AN94" s="39">
        <f t="shared" si="37"/>
        <v>6.715469640637876E-3</v>
      </c>
      <c r="AO94" s="39">
        <f t="shared" si="38"/>
        <v>0.67</v>
      </c>
      <c r="AP94" s="39">
        <f t="shared" si="39"/>
        <v>3.357734820318938E-3</v>
      </c>
      <c r="AQ94" s="39">
        <f t="shared" si="40"/>
        <v>0.34</v>
      </c>
      <c r="AR94" s="39">
        <f t="shared" si="41"/>
        <v>6.7154696406378754E-4</v>
      </c>
      <c r="AS94" s="39">
        <f t="shared" si="42"/>
        <v>7.0000000000000007E-2</v>
      </c>
      <c r="AT94" s="39">
        <f t="shared" si="43"/>
        <v>6.715469640637876E-3</v>
      </c>
      <c r="AU94" s="39">
        <f t="shared" si="44"/>
        <v>0.67</v>
      </c>
      <c r="AV94" s="39">
        <f t="shared" si="45"/>
        <v>3.357734820318938E-3</v>
      </c>
      <c r="AW94" s="39">
        <f t="shared" si="46"/>
        <v>0.34</v>
      </c>
      <c r="AX94" s="39">
        <f t="shared" si="47"/>
        <v>1.678867410159469E-3</v>
      </c>
      <c r="AY94" s="39">
        <f t="shared" si="48"/>
        <v>0.17</v>
      </c>
      <c r="AZ94" s="39">
        <f t="shared" si="49"/>
        <v>3.3577348203189377E-4</v>
      </c>
      <c r="BA94" s="39">
        <f t="shared" si="50"/>
        <v>0.03</v>
      </c>
      <c r="BB94" s="39">
        <f t="shared" si="51"/>
        <v>1.3430939281275746E-3</v>
      </c>
      <c r="BC94" s="39">
        <f t="shared" si="52"/>
        <v>0.13</v>
      </c>
      <c r="BD94" s="39">
        <f t="shared" si="53"/>
        <v>6.7154696406378732E-4</v>
      </c>
      <c r="BE94" s="39">
        <f t="shared" si="54"/>
        <v>7.0000000000000007E-2</v>
      </c>
      <c r="BF94" s="39">
        <f t="shared" si="55"/>
        <v>3.3577348203189366E-4</v>
      </c>
      <c r="BG94" s="39">
        <f t="shared" si="56"/>
        <v>0.03</v>
      </c>
      <c r="BH94" s="39">
        <f t="shared" si="57"/>
        <v>6.7154696406378746E-5</v>
      </c>
      <c r="BI94" s="39">
        <f t="shared" si="58"/>
        <v>0.01</v>
      </c>
    </row>
    <row r="95" spans="1:61" s="39" customFormat="1" x14ac:dyDescent="0.25">
      <c r="A95" s="40">
        <v>7.5</v>
      </c>
      <c r="B95" s="50">
        <f t="shared" si="13"/>
        <v>41</v>
      </c>
      <c r="C95" s="51">
        <f t="shared" si="2"/>
        <v>0</v>
      </c>
      <c r="D95" s="52">
        <f t="shared" si="3"/>
        <v>0</v>
      </c>
      <c r="E95" s="53">
        <f t="shared" si="4"/>
        <v>1</v>
      </c>
      <c r="F95" s="68">
        <f t="shared" si="5"/>
        <v>40</v>
      </c>
      <c r="G95" s="61">
        <f t="shared" si="27"/>
        <v>0.40083893237768364</v>
      </c>
      <c r="H95" s="56">
        <f t="shared" si="14"/>
        <v>4.6296296296296298</v>
      </c>
      <c r="I95" s="52">
        <f t="shared" si="15"/>
        <v>1.38</v>
      </c>
      <c r="J95" s="56">
        <f t="shared" si="16"/>
        <v>0.88184565123090408</v>
      </c>
      <c r="K95" s="56">
        <f t="shared" si="28"/>
        <v>2.1874485719453447E-4</v>
      </c>
      <c r="L95" s="51">
        <f t="shared" si="17"/>
        <v>2.2000000000000002</v>
      </c>
      <c r="M95" s="52">
        <f t="shared" si="6"/>
        <v>0</v>
      </c>
      <c r="N95" s="68">
        <v>0</v>
      </c>
      <c r="O95" s="63">
        <f t="shared" si="18"/>
        <v>1341.841089261324</v>
      </c>
      <c r="P95" s="58">
        <f t="shared" si="19"/>
        <v>480</v>
      </c>
      <c r="Q95" s="61">
        <f t="shared" si="20"/>
        <v>0.20041946618884182</v>
      </c>
      <c r="R95" s="56">
        <f t="shared" si="21"/>
        <v>2.3148148148148149</v>
      </c>
      <c r="S95" s="56">
        <f t="shared" si="7"/>
        <v>0.44092282561545204</v>
      </c>
      <c r="T95" s="56">
        <f t="shared" si="8"/>
        <v>1.0937242859726724E-4</v>
      </c>
      <c r="U95" s="61">
        <f t="shared" si="22"/>
        <v>0.10020973309442091</v>
      </c>
      <c r="V95" s="56">
        <f t="shared" si="23"/>
        <v>1.1574074074074074</v>
      </c>
      <c r="W95" s="56">
        <f t="shared" si="9"/>
        <v>0.22046141280772602</v>
      </c>
      <c r="X95" s="56">
        <f t="shared" si="10"/>
        <v>5.4686214298633619E-5</v>
      </c>
      <c r="Y95" s="61">
        <f t="shared" si="24"/>
        <v>2.0041946618884185E-2</v>
      </c>
      <c r="Z95" s="56">
        <f t="shared" si="25"/>
        <v>0.23148148148148148</v>
      </c>
      <c r="AA95" s="56">
        <f t="shared" si="11"/>
        <v>4.409228256154521E-2</v>
      </c>
      <c r="AB95" s="56">
        <f t="shared" si="12"/>
        <v>1.0937242859726726E-5</v>
      </c>
      <c r="AC95" s="64">
        <f t="shared" si="26"/>
        <v>0.33732638888888949</v>
      </c>
      <c r="AD95" s="39">
        <f t="shared" si="29"/>
        <v>2.8014290493137344E-2</v>
      </c>
      <c r="AE95" s="39">
        <f t="shared" si="30"/>
        <v>2.76</v>
      </c>
      <c r="AF95" s="39">
        <f t="shared" si="31"/>
        <v>1.4007145246568672E-2</v>
      </c>
      <c r="AG95" s="39">
        <f t="shared" si="30"/>
        <v>1.39</v>
      </c>
      <c r="AH95" s="39">
        <f t="shared" si="32"/>
        <v>7.003572623284336E-3</v>
      </c>
      <c r="AI95" s="39">
        <f t="shared" si="60"/>
        <v>0.7</v>
      </c>
      <c r="AJ95" s="39">
        <f t="shared" si="34"/>
        <v>1.4007145246568672E-3</v>
      </c>
      <c r="AK95" s="39">
        <f t="shared" si="60"/>
        <v>0.14000000000000001</v>
      </c>
      <c r="AL95" s="39">
        <f t="shared" si="35"/>
        <v>1.4007145246568672E-2</v>
      </c>
      <c r="AM95" s="39">
        <f t="shared" si="36"/>
        <v>1.39</v>
      </c>
      <c r="AN95" s="39">
        <f t="shared" si="37"/>
        <v>7.003572623284336E-3</v>
      </c>
      <c r="AO95" s="39">
        <f t="shared" si="38"/>
        <v>0.7</v>
      </c>
      <c r="AP95" s="39">
        <f t="shared" si="39"/>
        <v>3.501786311642168E-3</v>
      </c>
      <c r="AQ95" s="39">
        <f t="shared" si="40"/>
        <v>0.35</v>
      </c>
      <c r="AR95" s="39">
        <f t="shared" si="41"/>
        <v>7.0035726232843358E-4</v>
      </c>
      <c r="AS95" s="39">
        <f t="shared" si="42"/>
        <v>7.0000000000000007E-2</v>
      </c>
      <c r="AT95" s="39">
        <f t="shared" si="43"/>
        <v>7.003572623284336E-3</v>
      </c>
      <c r="AU95" s="39">
        <f t="shared" si="44"/>
        <v>0.7</v>
      </c>
      <c r="AV95" s="39">
        <f t="shared" si="45"/>
        <v>3.501786311642168E-3</v>
      </c>
      <c r="AW95" s="39">
        <f t="shared" si="46"/>
        <v>0.35</v>
      </c>
      <c r="AX95" s="39">
        <f t="shared" si="47"/>
        <v>1.750893155821084E-3</v>
      </c>
      <c r="AY95" s="39">
        <f t="shared" si="48"/>
        <v>0.17</v>
      </c>
      <c r="AZ95" s="39">
        <f t="shared" si="49"/>
        <v>3.5017863116421679E-4</v>
      </c>
      <c r="BA95" s="39">
        <f t="shared" si="50"/>
        <v>0.04</v>
      </c>
      <c r="BB95" s="39">
        <f t="shared" si="51"/>
        <v>1.4007145246568667E-3</v>
      </c>
      <c r="BC95" s="39">
        <f t="shared" si="52"/>
        <v>0.14000000000000001</v>
      </c>
      <c r="BD95" s="39">
        <f t="shared" si="53"/>
        <v>7.0035726232843337E-4</v>
      </c>
      <c r="BE95" s="39">
        <f t="shared" si="54"/>
        <v>7.0000000000000007E-2</v>
      </c>
      <c r="BF95" s="39">
        <f t="shared" si="55"/>
        <v>3.5017863116421668E-4</v>
      </c>
      <c r="BG95" s="39">
        <f t="shared" si="56"/>
        <v>0.04</v>
      </c>
      <c r="BH95" s="39">
        <f t="shared" si="57"/>
        <v>7.0035726232843342E-5</v>
      </c>
      <c r="BI95" s="39">
        <f t="shared" si="58"/>
        <v>0.01</v>
      </c>
    </row>
    <row r="96" spans="1:61" s="39" customFormat="1" x14ac:dyDescent="0.25">
      <c r="A96" s="40">
        <v>7.5</v>
      </c>
      <c r="B96" s="50">
        <f t="shared" si="13"/>
        <v>41</v>
      </c>
      <c r="C96" s="51">
        <f t="shared" si="2"/>
        <v>0</v>
      </c>
      <c r="D96" s="52">
        <f t="shared" si="3"/>
        <v>0</v>
      </c>
      <c r="E96" s="53">
        <f t="shared" si="4"/>
        <v>1</v>
      </c>
      <c r="F96" s="68">
        <f t="shared" si="5"/>
        <v>40</v>
      </c>
      <c r="G96" s="61">
        <f t="shared" si="27"/>
        <v>0.40864635994756182</v>
      </c>
      <c r="H96" s="56">
        <f t="shared" si="14"/>
        <v>4.6296296296296298</v>
      </c>
      <c r="I96" s="52">
        <f t="shared" si="15"/>
        <v>1.38</v>
      </c>
      <c r="J96" s="56">
        <f t="shared" si="16"/>
        <v>0.89902199188463605</v>
      </c>
      <c r="K96" s="56">
        <f t="shared" si="28"/>
        <v>2.2300550777230949E-4</v>
      </c>
      <c r="L96" s="51">
        <f t="shared" si="17"/>
        <v>2.2000000000000002</v>
      </c>
      <c r="M96" s="52">
        <f t="shared" si="6"/>
        <v>0</v>
      </c>
      <c r="N96" s="68">
        <v>0</v>
      </c>
      <c r="O96" s="63">
        <f t="shared" si="18"/>
        <v>1358.6282527873948</v>
      </c>
      <c r="P96" s="58">
        <f t="shared" si="19"/>
        <v>480</v>
      </c>
      <c r="Q96" s="61">
        <f t="shared" si="20"/>
        <v>0.20432317997378091</v>
      </c>
      <c r="R96" s="56">
        <f t="shared" si="21"/>
        <v>2.3148148148148149</v>
      </c>
      <c r="S96" s="56">
        <f t="shared" si="7"/>
        <v>0.44951099594231803</v>
      </c>
      <c r="T96" s="56">
        <f t="shared" si="8"/>
        <v>1.1150275388615475E-4</v>
      </c>
      <c r="U96" s="61">
        <f t="shared" si="22"/>
        <v>0.10216158998689046</v>
      </c>
      <c r="V96" s="56">
        <f t="shared" si="23"/>
        <v>1.1574074074074074</v>
      </c>
      <c r="W96" s="56">
        <f t="shared" si="9"/>
        <v>0.22475549797115901</v>
      </c>
      <c r="X96" s="56">
        <f t="shared" si="10"/>
        <v>5.5751376943077373E-5</v>
      </c>
      <c r="Y96" s="61">
        <f t="shared" si="24"/>
        <v>2.0432317997378095E-2</v>
      </c>
      <c r="Z96" s="56">
        <f t="shared" si="25"/>
        <v>0.23148148148148148</v>
      </c>
      <c r="AA96" s="56">
        <f t="shared" si="11"/>
        <v>4.4951099594231811E-2</v>
      </c>
      <c r="AB96" s="56">
        <f t="shared" si="12"/>
        <v>1.1150275388615476E-5</v>
      </c>
      <c r="AC96" s="64">
        <f t="shared" si="26"/>
        <v>0.33741319444444506</v>
      </c>
      <c r="AD96" s="39">
        <f t="shared" si="29"/>
        <v>2.9189148777986583E-2</v>
      </c>
      <c r="AE96" s="39">
        <f t="shared" si="30"/>
        <v>2.88</v>
      </c>
      <c r="AF96" s="39">
        <f t="shared" si="31"/>
        <v>1.4594574388993291E-2</v>
      </c>
      <c r="AG96" s="39">
        <f t="shared" si="30"/>
        <v>1.45</v>
      </c>
      <c r="AH96" s="39">
        <f t="shared" si="32"/>
        <v>7.2972871944966457E-3</v>
      </c>
      <c r="AI96" s="39">
        <f t="shared" si="60"/>
        <v>0.73</v>
      </c>
      <c r="AJ96" s="39">
        <f t="shared" si="34"/>
        <v>1.4594574388993291E-3</v>
      </c>
      <c r="AK96" s="39">
        <f t="shared" si="60"/>
        <v>0.15</v>
      </c>
      <c r="AL96" s="39">
        <f t="shared" si="35"/>
        <v>1.4594574388993291E-2</v>
      </c>
      <c r="AM96" s="39">
        <f t="shared" si="36"/>
        <v>1.45</v>
      </c>
      <c r="AN96" s="39">
        <f t="shared" si="37"/>
        <v>7.2972871944966457E-3</v>
      </c>
      <c r="AO96" s="39">
        <f t="shared" si="38"/>
        <v>0.73</v>
      </c>
      <c r="AP96" s="39">
        <f t="shared" si="39"/>
        <v>3.6486435972483229E-3</v>
      </c>
      <c r="AQ96" s="39">
        <f t="shared" si="40"/>
        <v>0.36</v>
      </c>
      <c r="AR96" s="39">
        <f t="shared" si="41"/>
        <v>7.2972871944966457E-4</v>
      </c>
      <c r="AS96" s="39">
        <f t="shared" si="42"/>
        <v>7.0000000000000007E-2</v>
      </c>
      <c r="AT96" s="39">
        <f t="shared" si="43"/>
        <v>7.2972871944966457E-3</v>
      </c>
      <c r="AU96" s="39">
        <f t="shared" si="44"/>
        <v>0.73</v>
      </c>
      <c r="AV96" s="39">
        <f t="shared" si="45"/>
        <v>3.6486435972483229E-3</v>
      </c>
      <c r="AW96" s="39">
        <f t="shared" si="46"/>
        <v>0.36</v>
      </c>
      <c r="AX96" s="39">
        <f t="shared" si="47"/>
        <v>1.8243217986241614E-3</v>
      </c>
      <c r="AY96" s="39">
        <f t="shared" si="48"/>
        <v>0.18</v>
      </c>
      <c r="AZ96" s="39">
        <f t="shared" si="49"/>
        <v>3.6486435972483229E-4</v>
      </c>
      <c r="BA96" s="39">
        <f t="shared" si="50"/>
        <v>0.04</v>
      </c>
      <c r="BB96" s="39">
        <f t="shared" si="51"/>
        <v>1.4594574388993287E-3</v>
      </c>
      <c r="BC96" s="39">
        <f t="shared" si="52"/>
        <v>0.15</v>
      </c>
      <c r="BD96" s="39">
        <f t="shared" si="53"/>
        <v>7.2972871944966436E-4</v>
      </c>
      <c r="BE96" s="39">
        <f t="shared" si="54"/>
        <v>7.0000000000000007E-2</v>
      </c>
      <c r="BF96" s="39">
        <f t="shared" si="55"/>
        <v>3.6486435972483218E-4</v>
      </c>
      <c r="BG96" s="39">
        <f t="shared" si="56"/>
        <v>0.04</v>
      </c>
      <c r="BH96" s="39">
        <f t="shared" si="57"/>
        <v>7.2972871944966444E-5</v>
      </c>
      <c r="BI96" s="39">
        <f t="shared" si="58"/>
        <v>0.01</v>
      </c>
    </row>
    <row r="97" spans="1:61" s="39" customFormat="1" x14ac:dyDescent="0.25">
      <c r="A97" s="40">
        <v>7.5</v>
      </c>
      <c r="B97" s="50">
        <f t="shared" si="13"/>
        <v>41</v>
      </c>
      <c r="C97" s="51">
        <f t="shared" si="2"/>
        <v>0</v>
      </c>
      <c r="D97" s="52">
        <f t="shared" si="3"/>
        <v>0</v>
      </c>
      <c r="E97" s="53">
        <f t="shared" si="4"/>
        <v>1</v>
      </c>
      <c r="F97" s="68">
        <f t="shared" si="5"/>
        <v>40</v>
      </c>
      <c r="G97" s="61">
        <f t="shared" si="27"/>
        <v>0.41641799459805601</v>
      </c>
      <c r="H97" s="56">
        <f t="shared" si="14"/>
        <v>4.6296296296296298</v>
      </c>
      <c r="I97" s="52">
        <f t="shared" si="15"/>
        <v>1.38</v>
      </c>
      <c r="J97" s="56">
        <f t="shared" si="16"/>
        <v>0.91611958811572325</v>
      </c>
      <c r="K97" s="56">
        <f t="shared" si="28"/>
        <v>2.2724662552428638E-4</v>
      </c>
      <c r="L97" s="51">
        <f t="shared" si="17"/>
        <v>2.2000000000000002</v>
      </c>
      <c r="M97" s="52">
        <f t="shared" si="6"/>
        <v>0</v>
      </c>
      <c r="N97" s="68">
        <v>0</v>
      </c>
      <c r="O97" s="63">
        <f t="shared" si="18"/>
        <v>1375.3384751473043</v>
      </c>
      <c r="P97" s="58">
        <f t="shared" si="19"/>
        <v>480</v>
      </c>
      <c r="Q97" s="61">
        <f t="shared" si="20"/>
        <v>0.208208997299028</v>
      </c>
      <c r="R97" s="56">
        <f t="shared" si="21"/>
        <v>2.3148148148148149</v>
      </c>
      <c r="S97" s="56">
        <f t="shared" si="7"/>
        <v>0.45805979405786162</v>
      </c>
      <c r="T97" s="56">
        <f t="shared" si="8"/>
        <v>1.1362331276214319E-4</v>
      </c>
      <c r="U97" s="61">
        <f t="shared" si="22"/>
        <v>0.104104498649514</v>
      </c>
      <c r="V97" s="56">
        <f t="shared" si="23"/>
        <v>1.1574074074074074</v>
      </c>
      <c r="W97" s="56">
        <f t="shared" si="9"/>
        <v>0.22902989702893081</v>
      </c>
      <c r="X97" s="56">
        <f t="shared" si="10"/>
        <v>5.6811656381071595E-5</v>
      </c>
      <c r="Y97" s="61">
        <f t="shared" si="24"/>
        <v>2.0820899729902805E-2</v>
      </c>
      <c r="Z97" s="56">
        <f t="shared" si="25"/>
        <v>0.23148148148148148</v>
      </c>
      <c r="AA97" s="56">
        <f t="shared" si="11"/>
        <v>4.5805979405786172E-2</v>
      </c>
      <c r="AB97" s="56">
        <f t="shared" si="12"/>
        <v>1.136233127621432E-5</v>
      </c>
      <c r="AC97" s="64">
        <f t="shared" si="26"/>
        <v>0.33750000000000063</v>
      </c>
      <c r="AD97" s="39">
        <f t="shared" si="29"/>
        <v>3.0386350512455994E-2</v>
      </c>
      <c r="AE97" s="39">
        <f t="shared" si="30"/>
        <v>2.99</v>
      </c>
      <c r="AF97" s="39">
        <f t="shared" si="31"/>
        <v>1.5193175256227997E-2</v>
      </c>
      <c r="AG97" s="39">
        <f t="shared" si="30"/>
        <v>1.51</v>
      </c>
      <c r="AH97" s="39">
        <f t="shared" si="32"/>
        <v>7.5965876281139984E-3</v>
      </c>
      <c r="AI97" s="39">
        <f t="shared" si="60"/>
        <v>0.76</v>
      </c>
      <c r="AJ97" s="39">
        <f t="shared" si="34"/>
        <v>1.5193175256227997E-3</v>
      </c>
      <c r="AK97" s="39">
        <f t="shared" si="60"/>
        <v>0.15</v>
      </c>
      <c r="AL97" s="39">
        <f t="shared" si="35"/>
        <v>1.5193175256227997E-2</v>
      </c>
      <c r="AM97" s="39">
        <f t="shared" si="36"/>
        <v>1.51</v>
      </c>
      <c r="AN97" s="39">
        <f t="shared" si="37"/>
        <v>7.5965876281139984E-3</v>
      </c>
      <c r="AO97" s="39">
        <f t="shared" si="38"/>
        <v>0.76</v>
      </c>
      <c r="AP97" s="39">
        <f t="shared" si="39"/>
        <v>3.7982938140569992E-3</v>
      </c>
      <c r="AQ97" s="39">
        <f t="shared" si="40"/>
        <v>0.38</v>
      </c>
      <c r="AR97" s="39">
        <f t="shared" si="41"/>
        <v>7.5965876281139984E-4</v>
      </c>
      <c r="AS97" s="39">
        <f t="shared" si="42"/>
        <v>0.08</v>
      </c>
      <c r="AT97" s="39">
        <f t="shared" si="43"/>
        <v>7.5965876281139984E-3</v>
      </c>
      <c r="AU97" s="39">
        <f t="shared" si="44"/>
        <v>0.76</v>
      </c>
      <c r="AV97" s="39">
        <f t="shared" si="45"/>
        <v>3.7982938140569992E-3</v>
      </c>
      <c r="AW97" s="39">
        <f t="shared" si="46"/>
        <v>0.38</v>
      </c>
      <c r="AX97" s="39">
        <f t="shared" si="47"/>
        <v>1.8991469070284996E-3</v>
      </c>
      <c r="AY97" s="39">
        <f t="shared" si="48"/>
        <v>0.19</v>
      </c>
      <c r="AZ97" s="39">
        <f t="shared" si="49"/>
        <v>3.7982938140569992E-4</v>
      </c>
      <c r="BA97" s="39">
        <f t="shared" si="50"/>
        <v>0.04</v>
      </c>
      <c r="BB97" s="39">
        <f t="shared" si="51"/>
        <v>1.5193175256227993E-3</v>
      </c>
      <c r="BC97" s="39">
        <f t="shared" si="52"/>
        <v>0.15</v>
      </c>
      <c r="BD97" s="39">
        <f t="shared" si="53"/>
        <v>7.5965876281139963E-4</v>
      </c>
      <c r="BE97" s="39">
        <f t="shared" si="54"/>
        <v>0.08</v>
      </c>
      <c r="BF97" s="39">
        <f t="shared" si="55"/>
        <v>3.7982938140569981E-4</v>
      </c>
      <c r="BG97" s="39">
        <f t="shared" si="56"/>
        <v>0.04</v>
      </c>
      <c r="BH97" s="39">
        <f t="shared" si="57"/>
        <v>7.5965876281139971E-5</v>
      </c>
      <c r="BI97" s="39">
        <f t="shared" si="58"/>
        <v>0.01</v>
      </c>
    </row>
    <row r="98" spans="1:61" s="39" customFormat="1" x14ac:dyDescent="0.25">
      <c r="A98" s="40">
        <v>7.5</v>
      </c>
      <c r="B98" s="50">
        <f t="shared" si="13"/>
        <v>41</v>
      </c>
      <c r="C98" s="51">
        <f t="shared" si="2"/>
        <v>0</v>
      </c>
      <c r="D98" s="52">
        <f t="shared" si="3"/>
        <v>0</v>
      </c>
      <c r="E98" s="53">
        <f t="shared" si="4"/>
        <v>1</v>
      </c>
      <c r="F98" s="68">
        <f t="shared" si="5"/>
        <v>40</v>
      </c>
      <c r="G98" s="61">
        <f t="shared" si="27"/>
        <v>0.42415400042074014</v>
      </c>
      <c r="H98" s="56">
        <f t="shared" si="14"/>
        <v>4.6296296296296298</v>
      </c>
      <c r="I98" s="52">
        <f t="shared" si="15"/>
        <v>1.38</v>
      </c>
      <c r="J98" s="56">
        <f t="shared" si="16"/>
        <v>0.9331388009256284</v>
      </c>
      <c r="K98" s="56">
        <f t="shared" si="28"/>
        <v>2.3146829999812381E-4</v>
      </c>
      <c r="L98" s="51">
        <f t="shared" si="17"/>
        <v>2.2000000000000002</v>
      </c>
      <c r="M98" s="52">
        <f t="shared" si="6"/>
        <v>0</v>
      </c>
      <c r="N98" s="68">
        <v>0</v>
      </c>
      <c r="O98" s="63">
        <f t="shared" si="18"/>
        <v>1391.9721089880643</v>
      </c>
      <c r="P98" s="58">
        <f t="shared" si="19"/>
        <v>480</v>
      </c>
      <c r="Q98" s="61">
        <f t="shared" si="20"/>
        <v>0.21207700021037007</v>
      </c>
      <c r="R98" s="56">
        <f t="shared" si="21"/>
        <v>2.3148148148148149</v>
      </c>
      <c r="S98" s="56">
        <f t="shared" si="7"/>
        <v>0.4665694004628142</v>
      </c>
      <c r="T98" s="56">
        <f t="shared" si="8"/>
        <v>1.157341499990619E-4</v>
      </c>
      <c r="U98" s="61">
        <f t="shared" si="22"/>
        <v>0.10603850010518504</v>
      </c>
      <c r="V98" s="56">
        <f t="shared" si="23"/>
        <v>1.1574074074074074</v>
      </c>
      <c r="W98" s="56">
        <f t="shared" si="9"/>
        <v>0.2332847002314071</v>
      </c>
      <c r="X98" s="56">
        <f t="shared" si="10"/>
        <v>5.7867074999530952E-5</v>
      </c>
      <c r="Y98" s="61">
        <f t="shared" si="24"/>
        <v>2.1207700021037012E-2</v>
      </c>
      <c r="Z98" s="56">
        <f t="shared" si="25"/>
        <v>0.23148148148148148</v>
      </c>
      <c r="AA98" s="56">
        <f t="shared" si="11"/>
        <v>4.6656940046281431E-2</v>
      </c>
      <c r="AB98" s="56">
        <f t="shared" si="12"/>
        <v>1.1573414999906192E-5</v>
      </c>
      <c r="AC98" s="64">
        <f t="shared" si="26"/>
        <v>0.3375868055555562</v>
      </c>
      <c r="AD98" s="39">
        <f t="shared" si="29"/>
        <v>3.1605793263665624E-2</v>
      </c>
      <c r="AE98" s="39">
        <f t="shared" si="30"/>
        <v>3.11</v>
      </c>
      <c r="AF98" s="39">
        <f t="shared" si="31"/>
        <v>1.5802896631832812E-2</v>
      </c>
      <c r="AG98" s="39">
        <f t="shared" si="30"/>
        <v>1.57</v>
      </c>
      <c r="AH98" s="39">
        <f t="shared" si="32"/>
        <v>7.901448315916406E-3</v>
      </c>
      <c r="AI98" s="39">
        <f t="shared" si="60"/>
        <v>0.79</v>
      </c>
      <c r="AJ98" s="39">
        <f t="shared" si="34"/>
        <v>1.580289663183281E-3</v>
      </c>
      <c r="AK98" s="39">
        <f t="shared" si="60"/>
        <v>0.16</v>
      </c>
      <c r="AL98" s="39">
        <f t="shared" si="35"/>
        <v>1.5802896631832812E-2</v>
      </c>
      <c r="AM98" s="39">
        <f t="shared" si="36"/>
        <v>1.57</v>
      </c>
      <c r="AN98" s="39">
        <f t="shared" si="37"/>
        <v>7.901448315916406E-3</v>
      </c>
      <c r="AO98" s="39">
        <f t="shared" si="38"/>
        <v>0.79</v>
      </c>
      <c r="AP98" s="39">
        <f t="shared" si="39"/>
        <v>3.950724157958203E-3</v>
      </c>
      <c r="AQ98" s="39">
        <f t="shared" si="40"/>
        <v>0.39</v>
      </c>
      <c r="AR98" s="39">
        <f t="shared" si="41"/>
        <v>7.901448315916405E-4</v>
      </c>
      <c r="AS98" s="39">
        <f t="shared" si="42"/>
        <v>0.08</v>
      </c>
      <c r="AT98" s="39">
        <f t="shared" si="43"/>
        <v>7.901448315916406E-3</v>
      </c>
      <c r="AU98" s="39">
        <f t="shared" si="44"/>
        <v>0.79</v>
      </c>
      <c r="AV98" s="39">
        <f t="shared" si="45"/>
        <v>3.950724157958203E-3</v>
      </c>
      <c r="AW98" s="39">
        <f t="shared" si="46"/>
        <v>0.39</v>
      </c>
      <c r="AX98" s="39">
        <f t="shared" si="47"/>
        <v>1.9753620789791015E-3</v>
      </c>
      <c r="AY98" s="39">
        <f t="shared" si="48"/>
        <v>0.2</v>
      </c>
      <c r="AZ98" s="39">
        <f t="shared" si="49"/>
        <v>3.9507241579582025E-4</v>
      </c>
      <c r="BA98" s="39">
        <f t="shared" si="50"/>
        <v>0.04</v>
      </c>
      <c r="BB98" s="39">
        <f t="shared" si="51"/>
        <v>1.5802896631832806E-3</v>
      </c>
      <c r="BC98" s="39">
        <f t="shared" si="52"/>
        <v>0.16</v>
      </c>
      <c r="BD98" s="39">
        <f t="shared" si="53"/>
        <v>7.9014483159164028E-4</v>
      </c>
      <c r="BE98" s="39">
        <f t="shared" si="54"/>
        <v>0.08</v>
      </c>
      <c r="BF98" s="39">
        <f t="shared" si="55"/>
        <v>3.9507241579582014E-4</v>
      </c>
      <c r="BG98" s="39">
        <f t="shared" si="56"/>
        <v>0.04</v>
      </c>
      <c r="BH98" s="39">
        <f t="shared" si="57"/>
        <v>7.9014483159164044E-5</v>
      </c>
      <c r="BI98" s="39">
        <f t="shared" si="58"/>
        <v>0.01</v>
      </c>
    </row>
    <row r="99" spans="1:61" s="39" customFormat="1" x14ac:dyDescent="0.25">
      <c r="A99" s="40">
        <v>7.5</v>
      </c>
      <c r="B99" s="50">
        <f t="shared" si="13"/>
        <v>41</v>
      </c>
      <c r="C99" s="51">
        <f t="shared" si="2"/>
        <v>0</v>
      </c>
      <c r="D99" s="52">
        <f t="shared" si="3"/>
        <v>0</v>
      </c>
      <c r="E99" s="53">
        <f t="shared" si="4"/>
        <v>1</v>
      </c>
      <c r="F99" s="68">
        <f t="shared" si="5"/>
        <v>40</v>
      </c>
      <c r="G99" s="61">
        <f t="shared" si="27"/>
        <v>0.43185454075491514</v>
      </c>
      <c r="H99" s="56">
        <f t="shared" si="14"/>
        <v>4.6296296296296298</v>
      </c>
      <c r="I99" s="52">
        <f t="shared" si="15"/>
        <v>1.38</v>
      </c>
      <c r="J99" s="56">
        <f t="shared" si="16"/>
        <v>0.95007998966081342</v>
      </c>
      <c r="K99" s="56">
        <f t="shared" si="28"/>
        <v>2.3567062033095191E-4</v>
      </c>
      <c r="L99" s="51">
        <f t="shared" si="17"/>
        <v>2.2000000000000002</v>
      </c>
      <c r="M99" s="52">
        <f t="shared" si="6"/>
        <v>0</v>
      </c>
      <c r="N99" s="68">
        <v>0</v>
      </c>
      <c r="O99" s="63">
        <f t="shared" si="18"/>
        <v>1408.5295053403877</v>
      </c>
      <c r="P99" s="58">
        <f t="shared" si="19"/>
        <v>480</v>
      </c>
      <c r="Q99" s="61">
        <f t="shared" si="20"/>
        <v>0.21592727037745757</v>
      </c>
      <c r="R99" s="56">
        <f t="shared" si="21"/>
        <v>2.3148148148148149</v>
      </c>
      <c r="S99" s="56">
        <f t="shared" si="7"/>
        <v>0.47503999483040671</v>
      </c>
      <c r="T99" s="56">
        <f t="shared" si="8"/>
        <v>1.1783531016547596E-4</v>
      </c>
      <c r="U99" s="61">
        <f t="shared" si="22"/>
        <v>0.10796363518872878</v>
      </c>
      <c r="V99" s="56">
        <f t="shared" si="23"/>
        <v>1.1574074074074074</v>
      </c>
      <c r="W99" s="56">
        <f t="shared" si="9"/>
        <v>0.23751999741520335</v>
      </c>
      <c r="X99" s="56">
        <f t="shared" si="10"/>
        <v>5.8917655082737979E-5</v>
      </c>
      <c r="Y99" s="61">
        <f t="shared" si="24"/>
        <v>2.1592727037745764E-2</v>
      </c>
      <c r="Z99" s="56">
        <f t="shared" si="25"/>
        <v>0.23148148148148148</v>
      </c>
      <c r="AA99" s="56">
        <f t="shared" si="11"/>
        <v>4.7503999483040682E-2</v>
      </c>
      <c r="AB99" s="56">
        <f t="shared" si="12"/>
        <v>1.1783531016547601E-5</v>
      </c>
      <c r="AC99" s="64">
        <f t="shared" si="26"/>
        <v>0.33767361111111177</v>
      </c>
      <c r="AD99" s="39">
        <f t="shared" si="29"/>
        <v>3.2847375068336002E-2</v>
      </c>
      <c r="AE99" s="39">
        <f t="shared" si="30"/>
        <v>3.23</v>
      </c>
      <c r="AF99" s="39">
        <f t="shared" si="31"/>
        <v>1.6423687534168001E-2</v>
      </c>
      <c r="AG99" s="39">
        <f t="shared" si="30"/>
        <v>1.63</v>
      </c>
      <c r="AH99" s="39">
        <f t="shared" si="32"/>
        <v>8.2118437670840004E-3</v>
      </c>
      <c r="AI99" s="39">
        <f t="shared" ref="AI99:AK114" si="61">ROUND((1-EXP(-AH99))*100,2)</f>
        <v>0.82</v>
      </c>
      <c r="AJ99" s="39">
        <f t="shared" si="34"/>
        <v>1.6423687534168E-3</v>
      </c>
      <c r="AK99" s="39">
        <f t="shared" si="61"/>
        <v>0.16</v>
      </c>
      <c r="AL99" s="39">
        <f t="shared" si="35"/>
        <v>1.6423687534168001E-2</v>
      </c>
      <c r="AM99" s="39">
        <f t="shared" si="36"/>
        <v>1.63</v>
      </c>
      <c r="AN99" s="39">
        <f t="shared" si="37"/>
        <v>8.2118437670840004E-3</v>
      </c>
      <c r="AO99" s="39">
        <f t="shared" si="38"/>
        <v>0.82</v>
      </c>
      <c r="AP99" s="39">
        <f t="shared" si="39"/>
        <v>4.1059218835420002E-3</v>
      </c>
      <c r="AQ99" s="39">
        <f t="shared" si="40"/>
        <v>0.41</v>
      </c>
      <c r="AR99" s="39">
        <f t="shared" si="41"/>
        <v>8.2118437670840002E-4</v>
      </c>
      <c r="AS99" s="39">
        <f t="shared" si="42"/>
        <v>0.08</v>
      </c>
      <c r="AT99" s="39">
        <f t="shared" si="43"/>
        <v>8.2118437670840004E-3</v>
      </c>
      <c r="AU99" s="39">
        <f t="shared" si="44"/>
        <v>0.82</v>
      </c>
      <c r="AV99" s="39">
        <f t="shared" si="45"/>
        <v>4.1059218835420002E-3</v>
      </c>
      <c r="AW99" s="39">
        <f t="shared" si="46"/>
        <v>0.41</v>
      </c>
      <c r="AX99" s="39">
        <f t="shared" si="47"/>
        <v>2.0529609417710001E-3</v>
      </c>
      <c r="AY99" s="39">
        <f t="shared" si="48"/>
        <v>0.21</v>
      </c>
      <c r="AZ99" s="39">
        <f t="shared" si="49"/>
        <v>4.1059218835420001E-4</v>
      </c>
      <c r="BA99" s="39">
        <f t="shared" si="50"/>
        <v>0.04</v>
      </c>
      <c r="BB99" s="39">
        <f t="shared" si="51"/>
        <v>1.6423687534167996E-3</v>
      </c>
      <c r="BC99" s="39">
        <f t="shared" si="52"/>
        <v>0.16</v>
      </c>
      <c r="BD99" s="39">
        <f t="shared" si="53"/>
        <v>8.211843767083998E-4</v>
      </c>
      <c r="BE99" s="39">
        <f t="shared" si="54"/>
        <v>0.08</v>
      </c>
      <c r="BF99" s="39">
        <f t="shared" si="55"/>
        <v>4.105921883541999E-4</v>
      </c>
      <c r="BG99" s="39">
        <f t="shared" si="56"/>
        <v>0.04</v>
      </c>
      <c r="BH99" s="39">
        <f t="shared" si="57"/>
        <v>8.2118437670840002E-5</v>
      </c>
      <c r="BI99" s="39">
        <f t="shared" si="58"/>
        <v>0.01</v>
      </c>
    </row>
    <row r="100" spans="1:61" s="39" customFormat="1" x14ac:dyDescent="0.25">
      <c r="A100" s="40">
        <v>7.5</v>
      </c>
      <c r="B100" s="50">
        <f t="shared" si="13"/>
        <v>41</v>
      </c>
      <c r="C100" s="51">
        <f t="shared" si="2"/>
        <v>0</v>
      </c>
      <c r="D100" s="52">
        <f t="shared" si="3"/>
        <v>0</v>
      </c>
      <c r="E100" s="53">
        <f t="shared" si="4"/>
        <v>1</v>
      </c>
      <c r="F100" s="68">
        <f t="shared" si="5"/>
        <v>40</v>
      </c>
      <c r="G100" s="61">
        <f t="shared" si="27"/>
        <v>0.43951977819105781</v>
      </c>
      <c r="H100" s="56">
        <f t="shared" si="14"/>
        <v>4.6296296296296298</v>
      </c>
      <c r="I100" s="52">
        <f t="shared" si="15"/>
        <v>1.38</v>
      </c>
      <c r="J100" s="56">
        <f t="shared" si="16"/>
        <v>0.96694351202032724</v>
      </c>
      <c r="K100" s="56">
        <f t="shared" si="28"/>
        <v>2.3985367525125432E-4</v>
      </c>
      <c r="L100" s="51">
        <f t="shared" si="17"/>
        <v>2.2000000000000002</v>
      </c>
      <c r="M100" s="52">
        <f t="shared" si="6"/>
        <v>0</v>
      </c>
      <c r="N100" s="68">
        <v>0</v>
      </c>
      <c r="O100" s="63">
        <f t="shared" si="18"/>
        <v>1425.011013626096</v>
      </c>
      <c r="P100" s="58">
        <f t="shared" si="19"/>
        <v>480</v>
      </c>
      <c r="Q100" s="61">
        <f t="shared" si="20"/>
        <v>0.2197598890955289</v>
      </c>
      <c r="R100" s="56">
        <f t="shared" si="21"/>
        <v>2.3148148148148149</v>
      </c>
      <c r="S100" s="56">
        <f t="shared" si="7"/>
        <v>0.48347175601016362</v>
      </c>
      <c r="T100" s="56">
        <f t="shared" si="8"/>
        <v>1.1992683762562716E-4</v>
      </c>
      <c r="U100" s="61">
        <f t="shared" si="22"/>
        <v>0.10987994454776445</v>
      </c>
      <c r="V100" s="56">
        <f t="shared" si="23"/>
        <v>1.1574074074074074</v>
      </c>
      <c r="W100" s="56">
        <f t="shared" si="9"/>
        <v>0.24173587800508181</v>
      </c>
      <c r="X100" s="56">
        <f t="shared" si="10"/>
        <v>5.996341881281358E-5</v>
      </c>
      <c r="Y100" s="61">
        <f t="shared" si="24"/>
        <v>2.1975988909552897E-2</v>
      </c>
      <c r="Z100" s="56">
        <f t="shared" si="25"/>
        <v>0.23148148148148148</v>
      </c>
      <c r="AA100" s="56">
        <f t="shared" si="11"/>
        <v>4.8347175601016375E-2</v>
      </c>
      <c r="AB100" s="56">
        <f t="shared" si="12"/>
        <v>1.199268376256272E-5</v>
      </c>
      <c r="AC100" s="64">
        <f t="shared" si="26"/>
        <v>0.33776041666666734</v>
      </c>
      <c r="AD100" s="39">
        <f t="shared" si="29"/>
        <v>3.411099443063529E-2</v>
      </c>
      <c r="AE100" s="39">
        <f t="shared" si="30"/>
        <v>3.35</v>
      </c>
      <c r="AF100" s="39">
        <f t="shared" si="31"/>
        <v>1.7055497215317645E-2</v>
      </c>
      <c r="AG100" s="39">
        <f t="shared" si="30"/>
        <v>1.69</v>
      </c>
      <c r="AH100" s="39">
        <f t="shared" si="32"/>
        <v>8.5277486076588225E-3</v>
      </c>
      <c r="AI100" s="39">
        <f t="shared" si="61"/>
        <v>0.85</v>
      </c>
      <c r="AJ100" s="39">
        <f t="shared" si="34"/>
        <v>1.7055497215317647E-3</v>
      </c>
      <c r="AK100" s="39">
        <f t="shared" si="61"/>
        <v>0.17</v>
      </c>
      <c r="AL100" s="39">
        <f t="shared" si="35"/>
        <v>1.7055497215317645E-2</v>
      </c>
      <c r="AM100" s="39">
        <f t="shared" si="36"/>
        <v>1.69</v>
      </c>
      <c r="AN100" s="39">
        <f t="shared" si="37"/>
        <v>8.5277486076588225E-3</v>
      </c>
      <c r="AO100" s="39">
        <f t="shared" si="38"/>
        <v>0.85</v>
      </c>
      <c r="AP100" s="39">
        <f t="shared" si="39"/>
        <v>4.2638743038294112E-3</v>
      </c>
      <c r="AQ100" s="39">
        <f t="shared" si="40"/>
        <v>0.43</v>
      </c>
      <c r="AR100" s="39">
        <f t="shared" si="41"/>
        <v>8.5277486076588234E-4</v>
      </c>
      <c r="AS100" s="39">
        <f t="shared" si="42"/>
        <v>0.09</v>
      </c>
      <c r="AT100" s="39">
        <f t="shared" si="43"/>
        <v>8.5277486076588225E-3</v>
      </c>
      <c r="AU100" s="39">
        <f t="shared" si="44"/>
        <v>0.85</v>
      </c>
      <c r="AV100" s="39">
        <f t="shared" si="45"/>
        <v>4.2638743038294112E-3</v>
      </c>
      <c r="AW100" s="39">
        <f t="shared" si="46"/>
        <v>0.43</v>
      </c>
      <c r="AX100" s="39">
        <f t="shared" si="47"/>
        <v>2.1319371519147056E-3</v>
      </c>
      <c r="AY100" s="39">
        <f t="shared" si="48"/>
        <v>0.21</v>
      </c>
      <c r="AZ100" s="39">
        <f t="shared" si="49"/>
        <v>4.2638743038294117E-4</v>
      </c>
      <c r="BA100" s="39">
        <f t="shared" si="50"/>
        <v>0.04</v>
      </c>
      <c r="BB100" s="39">
        <f t="shared" si="51"/>
        <v>1.7055497215317642E-3</v>
      </c>
      <c r="BC100" s="39">
        <f t="shared" si="52"/>
        <v>0.17</v>
      </c>
      <c r="BD100" s="39">
        <f t="shared" si="53"/>
        <v>8.5277486076588212E-4</v>
      </c>
      <c r="BE100" s="39">
        <f t="shared" si="54"/>
        <v>0.09</v>
      </c>
      <c r="BF100" s="39">
        <f t="shared" si="55"/>
        <v>4.2638743038294106E-4</v>
      </c>
      <c r="BG100" s="39">
        <f t="shared" si="56"/>
        <v>0.04</v>
      </c>
      <c r="BH100" s="39">
        <f t="shared" si="57"/>
        <v>8.5277486076588231E-5</v>
      </c>
      <c r="BI100" s="39">
        <f t="shared" si="58"/>
        <v>0.01</v>
      </c>
    </row>
    <row r="101" spans="1:61" s="39" customFormat="1" x14ac:dyDescent="0.25">
      <c r="A101" s="40">
        <v>7.5</v>
      </c>
      <c r="B101" s="50">
        <f t="shared" si="13"/>
        <v>41</v>
      </c>
      <c r="C101" s="51">
        <f t="shared" si="2"/>
        <v>0</v>
      </c>
      <c r="D101" s="52">
        <f t="shared" si="3"/>
        <v>0</v>
      </c>
      <c r="E101" s="53">
        <f t="shared" si="4"/>
        <v>1</v>
      </c>
      <c r="F101" s="68">
        <f t="shared" si="5"/>
        <v>40</v>
      </c>
      <c r="G101" s="61">
        <f t="shared" si="27"/>
        <v>0.44714987457425376</v>
      </c>
      <c r="H101" s="56">
        <f t="shared" si="14"/>
        <v>4.6296296296296298</v>
      </c>
      <c r="I101" s="52">
        <f t="shared" si="15"/>
        <v>1.38</v>
      </c>
      <c r="J101" s="56">
        <f t="shared" si="16"/>
        <v>0.98372972406335835</v>
      </c>
      <c r="K101" s="56">
        <f t="shared" si="28"/>
        <v>2.4401755308074149E-4</v>
      </c>
      <c r="L101" s="51">
        <f t="shared" si="17"/>
        <v>2.2000000000000002</v>
      </c>
      <c r="M101" s="52">
        <f t="shared" si="6"/>
        <v>0</v>
      </c>
      <c r="N101" s="68">
        <v>0</v>
      </c>
      <c r="O101" s="63">
        <f t="shared" si="18"/>
        <v>1441.4169816654949</v>
      </c>
      <c r="P101" s="58">
        <f t="shared" si="19"/>
        <v>480</v>
      </c>
      <c r="Q101" s="61">
        <f t="shared" si="20"/>
        <v>0.22357493728712688</v>
      </c>
      <c r="R101" s="56">
        <f t="shared" si="21"/>
        <v>2.3148148148148149</v>
      </c>
      <c r="S101" s="56">
        <f t="shared" si="7"/>
        <v>0.49186486203167917</v>
      </c>
      <c r="T101" s="56">
        <f t="shared" si="8"/>
        <v>1.2200877654037074E-4</v>
      </c>
      <c r="U101" s="61">
        <f t="shared" si="22"/>
        <v>0.11178746864356344</v>
      </c>
      <c r="V101" s="56">
        <f t="shared" si="23"/>
        <v>1.1574074074074074</v>
      </c>
      <c r="W101" s="56">
        <f t="shared" si="9"/>
        <v>0.24593243101583959</v>
      </c>
      <c r="X101" s="56">
        <f t="shared" si="10"/>
        <v>6.1004388270185372E-5</v>
      </c>
      <c r="Y101" s="61">
        <f t="shared" si="24"/>
        <v>2.2357493728712693E-2</v>
      </c>
      <c r="Z101" s="56">
        <f t="shared" si="25"/>
        <v>0.23148148148148148</v>
      </c>
      <c r="AA101" s="56">
        <f t="shared" si="11"/>
        <v>4.9186486203167928E-2</v>
      </c>
      <c r="AB101" s="56">
        <f t="shared" si="12"/>
        <v>1.2200877654037077E-5</v>
      </c>
      <c r="AC101" s="64">
        <f t="shared" si="26"/>
        <v>0.33784722222222291</v>
      </c>
      <c r="AD101" s="39">
        <f t="shared" si="29"/>
        <v>3.5396550320036267E-2</v>
      </c>
      <c r="AE101" s="39">
        <f t="shared" si="30"/>
        <v>3.48</v>
      </c>
      <c r="AF101" s="39">
        <f t="shared" si="31"/>
        <v>1.7698275160018134E-2</v>
      </c>
      <c r="AG101" s="39">
        <f t="shared" si="30"/>
        <v>1.75</v>
      </c>
      <c r="AH101" s="39">
        <f t="shared" si="32"/>
        <v>8.8491375800090668E-3</v>
      </c>
      <c r="AI101" s="39">
        <f t="shared" si="61"/>
        <v>0.88</v>
      </c>
      <c r="AJ101" s="39">
        <f t="shared" si="34"/>
        <v>1.7698275160018136E-3</v>
      </c>
      <c r="AK101" s="39">
        <f t="shared" si="61"/>
        <v>0.18</v>
      </c>
      <c r="AL101" s="39">
        <f t="shared" si="35"/>
        <v>1.7698275160018134E-2</v>
      </c>
      <c r="AM101" s="39">
        <f t="shared" si="36"/>
        <v>1.75</v>
      </c>
      <c r="AN101" s="39">
        <f t="shared" si="37"/>
        <v>8.8491375800090668E-3</v>
      </c>
      <c r="AO101" s="39">
        <f t="shared" si="38"/>
        <v>0.88</v>
      </c>
      <c r="AP101" s="39">
        <f t="shared" si="39"/>
        <v>4.4245687900045334E-3</v>
      </c>
      <c r="AQ101" s="39">
        <f t="shared" si="40"/>
        <v>0.44</v>
      </c>
      <c r="AR101" s="39">
        <f t="shared" si="41"/>
        <v>8.8491375800090681E-4</v>
      </c>
      <c r="AS101" s="39">
        <f t="shared" si="42"/>
        <v>0.09</v>
      </c>
      <c r="AT101" s="39">
        <f t="shared" si="43"/>
        <v>8.8491375800090668E-3</v>
      </c>
      <c r="AU101" s="39">
        <f t="shared" si="44"/>
        <v>0.88</v>
      </c>
      <c r="AV101" s="39">
        <f t="shared" si="45"/>
        <v>4.4245687900045334E-3</v>
      </c>
      <c r="AW101" s="39">
        <f t="shared" si="46"/>
        <v>0.44</v>
      </c>
      <c r="AX101" s="39">
        <f t="shared" si="47"/>
        <v>2.2122843950022667E-3</v>
      </c>
      <c r="AY101" s="39">
        <f t="shared" si="48"/>
        <v>0.22</v>
      </c>
      <c r="AZ101" s="39">
        <f t="shared" si="49"/>
        <v>4.424568790004534E-4</v>
      </c>
      <c r="BA101" s="39">
        <f t="shared" si="50"/>
        <v>0.04</v>
      </c>
      <c r="BB101" s="39">
        <f t="shared" si="51"/>
        <v>1.7698275160018132E-3</v>
      </c>
      <c r="BC101" s="39">
        <f t="shared" si="52"/>
        <v>0.18</v>
      </c>
      <c r="BD101" s="39">
        <f t="shared" si="53"/>
        <v>8.8491375800090659E-4</v>
      </c>
      <c r="BE101" s="39">
        <f t="shared" si="54"/>
        <v>0.09</v>
      </c>
      <c r="BF101" s="39">
        <f t="shared" si="55"/>
        <v>4.424568790004533E-4</v>
      </c>
      <c r="BG101" s="39">
        <f t="shared" si="56"/>
        <v>0.04</v>
      </c>
      <c r="BH101" s="39">
        <f t="shared" si="57"/>
        <v>8.8491375800090676E-5</v>
      </c>
      <c r="BI101" s="39">
        <f t="shared" si="58"/>
        <v>0.01</v>
      </c>
    </row>
    <row r="102" spans="1:61" s="39" customFormat="1" x14ac:dyDescent="0.25">
      <c r="A102" s="40">
        <v>7.5</v>
      </c>
      <c r="B102" s="50">
        <f t="shared" si="13"/>
        <v>41</v>
      </c>
      <c r="C102" s="51">
        <f t="shared" si="2"/>
        <v>0</v>
      </c>
      <c r="D102" s="52">
        <f t="shared" si="3"/>
        <v>0</v>
      </c>
      <c r="E102" s="53">
        <f t="shared" si="4"/>
        <v>1</v>
      </c>
      <c r="F102" s="68">
        <f t="shared" si="5"/>
        <v>40</v>
      </c>
      <c r="G102" s="61">
        <f t="shared" si="27"/>
        <v>0.45474499100761456</v>
      </c>
      <c r="H102" s="56">
        <f t="shared" si="14"/>
        <v>4.6296296296296298</v>
      </c>
      <c r="I102" s="52">
        <f t="shared" si="15"/>
        <v>1.38</v>
      </c>
      <c r="J102" s="56">
        <f t="shared" si="16"/>
        <v>1.0004389802167521</v>
      </c>
      <c r="K102" s="56">
        <f t="shared" si="28"/>
        <v>2.4816234173621557E-4</v>
      </c>
      <c r="L102" s="51">
        <f t="shared" si="17"/>
        <v>2.2000000000000002</v>
      </c>
      <c r="M102" s="52">
        <f t="shared" si="6"/>
        <v>0</v>
      </c>
      <c r="N102" s="68">
        <v>0</v>
      </c>
      <c r="O102" s="63">
        <f t="shared" si="18"/>
        <v>1457.7477556847132</v>
      </c>
      <c r="P102" s="58">
        <f t="shared" si="19"/>
        <v>480</v>
      </c>
      <c r="Q102" s="61">
        <f t="shared" si="20"/>
        <v>0.22737249550380728</v>
      </c>
      <c r="R102" s="56">
        <f t="shared" si="21"/>
        <v>2.3148148148148149</v>
      </c>
      <c r="S102" s="56">
        <f t="shared" si="7"/>
        <v>0.50021949010837607</v>
      </c>
      <c r="T102" s="56">
        <f t="shared" si="8"/>
        <v>1.2408117086810778E-4</v>
      </c>
      <c r="U102" s="61">
        <f t="shared" si="22"/>
        <v>0.11368624775190364</v>
      </c>
      <c r="V102" s="56">
        <f t="shared" si="23"/>
        <v>1.1574074074074074</v>
      </c>
      <c r="W102" s="56">
        <f t="shared" si="9"/>
        <v>0.25010974505418804</v>
      </c>
      <c r="X102" s="56">
        <f t="shared" si="10"/>
        <v>6.2040585434053891E-5</v>
      </c>
      <c r="Y102" s="61">
        <f t="shared" si="24"/>
        <v>2.2737249550380735E-2</v>
      </c>
      <c r="Z102" s="56">
        <f t="shared" si="25"/>
        <v>0.23148148148148148</v>
      </c>
      <c r="AA102" s="56">
        <f t="shared" si="11"/>
        <v>5.0021949010837619E-2</v>
      </c>
      <c r="AB102" s="56">
        <f t="shared" si="12"/>
        <v>1.2408117086810781E-5</v>
      </c>
      <c r="AC102" s="64">
        <f t="shared" si="26"/>
        <v>0.33793402777777848</v>
      </c>
      <c r="AD102" s="39">
        <f t="shared" si="29"/>
        <v>3.6703942169183157E-2</v>
      </c>
      <c r="AE102" s="39">
        <f t="shared" si="30"/>
        <v>3.6</v>
      </c>
      <c r="AF102" s="39">
        <f t="shared" si="31"/>
        <v>1.8351971084591578E-2</v>
      </c>
      <c r="AG102" s="39">
        <f t="shared" si="30"/>
        <v>1.82</v>
      </c>
      <c r="AH102" s="39">
        <f t="shared" si="32"/>
        <v>9.1759855422957892E-3</v>
      </c>
      <c r="AI102" s="39">
        <f t="shared" si="61"/>
        <v>0.91</v>
      </c>
      <c r="AJ102" s="39">
        <f t="shared" si="34"/>
        <v>1.8351971084591581E-3</v>
      </c>
      <c r="AK102" s="39">
        <f t="shared" si="61"/>
        <v>0.18</v>
      </c>
      <c r="AL102" s="39">
        <f t="shared" si="35"/>
        <v>1.8351971084591578E-2</v>
      </c>
      <c r="AM102" s="39">
        <f t="shared" si="36"/>
        <v>1.82</v>
      </c>
      <c r="AN102" s="39">
        <f t="shared" si="37"/>
        <v>9.1759855422957892E-3</v>
      </c>
      <c r="AO102" s="39">
        <f t="shared" si="38"/>
        <v>0.91</v>
      </c>
      <c r="AP102" s="39">
        <f t="shared" si="39"/>
        <v>4.5879927711478946E-3</v>
      </c>
      <c r="AQ102" s="39">
        <f t="shared" si="40"/>
        <v>0.46</v>
      </c>
      <c r="AR102" s="39">
        <f t="shared" si="41"/>
        <v>9.1759855422957905E-4</v>
      </c>
      <c r="AS102" s="39">
        <f t="shared" si="42"/>
        <v>0.09</v>
      </c>
      <c r="AT102" s="39">
        <f t="shared" si="43"/>
        <v>9.1759855422957892E-3</v>
      </c>
      <c r="AU102" s="39">
        <f t="shared" si="44"/>
        <v>0.91</v>
      </c>
      <c r="AV102" s="39">
        <f t="shared" si="45"/>
        <v>4.5879927711478946E-3</v>
      </c>
      <c r="AW102" s="39">
        <f t="shared" si="46"/>
        <v>0.46</v>
      </c>
      <c r="AX102" s="39">
        <f t="shared" si="47"/>
        <v>2.2939963855739473E-3</v>
      </c>
      <c r="AY102" s="39">
        <f t="shared" si="48"/>
        <v>0.23</v>
      </c>
      <c r="AZ102" s="39">
        <f t="shared" si="49"/>
        <v>4.5879927711478953E-4</v>
      </c>
      <c r="BA102" s="39">
        <f t="shared" si="50"/>
        <v>0.05</v>
      </c>
      <c r="BB102" s="39">
        <f t="shared" si="51"/>
        <v>1.8351971084591579E-3</v>
      </c>
      <c r="BC102" s="39">
        <f t="shared" si="52"/>
        <v>0.18</v>
      </c>
      <c r="BD102" s="39">
        <f t="shared" si="53"/>
        <v>9.1759855422957894E-4</v>
      </c>
      <c r="BE102" s="39">
        <f t="shared" si="54"/>
        <v>0.09</v>
      </c>
      <c r="BF102" s="39">
        <f t="shared" si="55"/>
        <v>4.5879927711478947E-4</v>
      </c>
      <c r="BG102" s="39">
        <f t="shared" si="56"/>
        <v>0.05</v>
      </c>
      <c r="BH102" s="39">
        <f t="shared" si="57"/>
        <v>9.1759855422957905E-5</v>
      </c>
      <c r="BI102" s="39">
        <f t="shared" si="58"/>
        <v>0.01</v>
      </c>
    </row>
    <row r="103" spans="1:61" s="39" customFormat="1" x14ac:dyDescent="0.25">
      <c r="A103" s="40">
        <v>7.5</v>
      </c>
      <c r="B103" s="50">
        <f t="shared" si="13"/>
        <v>41</v>
      </c>
      <c r="C103" s="51">
        <f t="shared" si="2"/>
        <v>0</v>
      </c>
      <c r="D103" s="52">
        <f t="shared" si="3"/>
        <v>0</v>
      </c>
      <c r="E103" s="53">
        <f t="shared" si="4"/>
        <v>1</v>
      </c>
      <c r="F103" s="68">
        <f t="shared" si="5"/>
        <v>40</v>
      </c>
      <c r="G103" s="61">
        <f t="shared" si="27"/>
        <v>0.46230528785567943</v>
      </c>
      <c r="H103" s="56">
        <f t="shared" si="14"/>
        <v>4.6296296296296298</v>
      </c>
      <c r="I103" s="52">
        <f t="shared" si="15"/>
        <v>1.38</v>
      </c>
      <c r="J103" s="56">
        <f t="shared" si="16"/>
        <v>1.0170716332824947</v>
      </c>
      <c r="K103" s="56">
        <f t="shared" si="28"/>
        <v>2.5228812873142687E-4</v>
      </c>
      <c r="L103" s="51">
        <f t="shared" si="17"/>
        <v>2.2000000000000002</v>
      </c>
      <c r="M103" s="52">
        <f t="shared" si="6"/>
        <v>0</v>
      </c>
      <c r="N103" s="68">
        <v>0</v>
      </c>
      <c r="O103" s="63">
        <f t="shared" si="18"/>
        <v>1474.00368032301</v>
      </c>
      <c r="P103" s="58">
        <f t="shared" si="19"/>
        <v>480</v>
      </c>
      <c r="Q103" s="61">
        <f t="shared" si="20"/>
        <v>0.23115264392783971</v>
      </c>
      <c r="R103" s="56">
        <f t="shared" si="21"/>
        <v>2.3148148148148149</v>
      </c>
      <c r="S103" s="56">
        <f t="shared" si="7"/>
        <v>0.50853581664124736</v>
      </c>
      <c r="T103" s="56">
        <f t="shared" si="8"/>
        <v>1.2614406436571343E-4</v>
      </c>
      <c r="U103" s="61">
        <f t="shared" si="22"/>
        <v>0.11557632196391986</v>
      </c>
      <c r="V103" s="56">
        <f t="shared" si="23"/>
        <v>1.1574074074074074</v>
      </c>
      <c r="W103" s="56">
        <f t="shared" si="9"/>
        <v>0.25426790832062368</v>
      </c>
      <c r="X103" s="56">
        <f t="shared" si="10"/>
        <v>6.3072032182856717E-5</v>
      </c>
      <c r="Y103" s="61">
        <f t="shared" si="24"/>
        <v>2.3115264392783979E-2</v>
      </c>
      <c r="Z103" s="56">
        <f t="shared" si="25"/>
        <v>0.23148148148148148</v>
      </c>
      <c r="AA103" s="56">
        <f t="shared" si="11"/>
        <v>5.0853581664124757E-2</v>
      </c>
      <c r="AB103" s="56">
        <f t="shared" si="12"/>
        <v>1.2614406436571347E-5</v>
      </c>
      <c r="AC103" s="64">
        <f t="shared" si="26"/>
        <v>0.33802083333333405</v>
      </c>
      <c r="AD103" s="39">
        <f t="shared" si="29"/>
        <v>3.8033069871768237E-2</v>
      </c>
      <c r="AE103" s="39">
        <f t="shared" si="30"/>
        <v>3.73</v>
      </c>
      <c r="AF103" s="39">
        <f t="shared" si="31"/>
        <v>1.9016534935884118E-2</v>
      </c>
      <c r="AG103" s="39">
        <f t="shared" si="30"/>
        <v>1.88</v>
      </c>
      <c r="AH103" s="39">
        <f t="shared" si="32"/>
        <v>9.5082674679420592E-3</v>
      </c>
      <c r="AI103" s="39">
        <f t="shared" si="61"/>
        <v>0.95</v>
      </c>
      <c r="AJ103" s="39">
        <f t="shared" si="34"/>
        <v>1.901653493588412E-3</v>
      </c>
      <c r="AK103" s="39">
        <f t="shared" si="61"/>
        <v>0.19</v>
      </c>
      <c r="AL103" s="39">
        <f t="shared" si="35"/>
        <v>1.9016534935884118E-2</v>
      </c>
      <c r="AM103" s="39">
        <f t="shared" si="36"/>
        <v>1.88</v>
      </c>
      <c r="AN103" s="39">
        <f t="shared" si="37"/>
        <v>9.5082674679420592E-3</v>
      </c>
      <c r="AO103" s="39">
        <f t="shared" si="38"/>
        <v>0.95</v>
      </c>
      <c r="AP103" s="39">
        <f t="shared" si="39"/>
        <v>4.7541337339710296E-3</v>
      </c>
      <c r="AQ103" s="39">
        <f t="shared" si="40"/>
        <v>0.47</v>
      </c>
      <c r="AR103" s="39">
        <f t="shared" si="41"/>
        <v>9.50826746794206E-4</v>
      </c>
      <c r="AS103" s="39">
        <f t="shared" si="42"/>
        <v>0.1</v>
      </c>
      <c r="AT103" s="39">
        <f t="shared" si="43"/>
        <v>9.5082674679420592E-3</v>
      </c>
      <c r="AU103" s="39">
        <f t="shared" si="44"/>
        <v>0.95</v>
      </c>
      <c r="AV103" s="39">
        <f t="shared" si="45"/>
        <v>4.7541337339710296E-3</v>
      </c>
      <c r="AW103" s="39">
        <f t="shared" si="46"/>
        <v>0.47</v>
      </c>
      <c r="AX103" s="39">
        <f t="shared" si="47"/>
        <v>2.3770668669855148E-3</v>
      </c>
      <c r="AY103" s="39">
        <f t="shared" si="48"/>
        <v>0.24</v>
      </c>
      <c r="AZ103" s="39">
        <f t="shared" si="49"/>
        <v>4.75413373397103E-4</v>
      </c>
      <c r="BA103" s="39">
        <f t="shared" si="50"/>
        <v>0.05</v>
      </c>
      <c r="BB103" s="39">
        <f t="shared" si="51"/>
        <v>1.9016534935884118E-3</v>
      </c>
      <c r="BC103" s="39">
        <f t="shared" si="52"/>
        <v>0.19</v>
      </c>
      <c r="BD103" s="39">
        <f t="shared" si="53"/>
        <v>9.508267467942059E-4</v>
      </c>
      <c r="BE103" s="39">
        <f t="shared" si="54"/>
        <v>0.1</v>
      </c>
      <c r="BF103" s="39">
        <f t="shared" si="55"/>
        <v>4.7541337339710295E-4</v>
      </c>
      <c r="BG103" s="39">
        <f t="shared" si="56"/>
        <v>0.05</v>
      </c>
      <c r="BH103" s="39">
        <f t="shared" si="57"/>
        <v>9.5082674679420603E-5</v>
      </c>
      <c r="BI103" s="39">
        <f t="shared" si="58"/>
        <v>0.01</v>
      </c>
    </row>
    <row r="104" spans="1:61" s="39" customFormat="1" x14ac:dyDescent="0.25">
      <c r="A104" s="40">
        <v>7.5</v>
      </c>
      <c r="B104" s="50">
        <f t="shared" si="13"/>
        <v>41</v>
      </c>
      <c r="C104" s="51">
        <f t="shared" si="2"/>
        <v>0</v>
      </c>
      <c r="D104" s="52">
        <f t="shared" si="3"/>
        <v>0</v>
      </c>
      <c r="E104" s="53">
        <f t="shared" si="4"/>
        <v>1</v>
      </c>
      <c r="F104" s="68">
        <f t="shared" si="5"/>
        <v>40</v>
      </c>
      <c r="G104" s="61">
        <f t="shared" si="27"/>
        <v>0.46983092474780108</v>
      </c>
      <c r="H104" s="56">
        <f t="shared" si="14"/>
        <v>4.6296296296296298</v>
      </c>
      <c r="I104" s="52">
        <f t="shared" si="15"/>
        <v>1.38</v>
      </c>
      <c r="J104" s="56">
        <f t="shared" si="16"/>
        <v>1.0336280344451625</v>
      </c>
      <c r="K104" s="56">
        <f t="shared" si="28"/>
        <v>2.5639500117892152E-4</v>
      </c>
      <c r="L104" s="51">
        <f t="shared" si="17"/>
        <v>2.2000000000000002</v>
      </c>
      <c r="M104" s="52">
        <f t="shared" si="6"/>
        <v>0</v>
      </c>
      <c r="N104" s="68">
        <v>0</v>
      </c>
      <c r="O104" s="63">
        <f t="shared" si="18"/>
        <v>1490.1850986400482</v>
      </c>
      <c r="P104" s="58">
        <f t="shared" si="19"/>
        <v>480</v>
      </c>
      <c r="Q104" s="61">
        <f t="shared" si="20"/>
        <v>0.23491546237390054</v>
      </c>
      <c r="R104" s="56">
        <f t="shared" si="21"/>
        <v>2.3148148148148149</v>
      </c>
      <c r="S104" s="56">
        <f t="shared" si="7"/>
        <v>0.51681401722258125</v>
      </c>
      <c r="T104" s="56">
        <f t="shared" si="8"/>
        <v>1.2819750058946076E-4</v>
      </c>
      <c r="U104" s="61">
        <f t="shared" si="22"/>
        <v>0.11745773118695027</v>
      </c>
      <c r="V104" s="56">
        <f t="shared" si="23"/>
        <v>1.1574074074074074</v>
      </c>
      <c r="W104" s="56">
        <f t="shared" si="9"/>
        <v>0.25840700861129062</v>
      </c>
      <c r="X104" s="56">
        <f t="shared" si="10"/>
        <v>6.4098750294730379E-5</v>
      </c>
      <c r="Y104" s="61">
        <f t="shared" si="24"/>
        <v>2.3491546237390061E-2</v>
      </c>
      <c r="Z104" s="56">
        <f t="shared" si="25"/>
        <v>0.23148148148148148</v>
      </c>
      <c r="AA104" s="56">
        <f t="shared" si="11"/>
        <v>5.1681401722258137E-2</v>
      </c>
      <c r="AB104" s="56">
        <f t="shared" si="12"/>
        <v>1.281975005894608E-5</v>
      </c>
      <c r="AC104" s="64">
        <f t="shared" si="26"/>
        <v>0.33810763888888962</v>
      </c>
      <c r="AD104" s="39">
        <f t="shared" si="29"/>
        <v>3.9383833780418168E-2</v>
      </c>
      <c r="AE104" s="39">
        <f t="shared" si="30"/>
        <v>3.86</v>
      </c>
      <c r="AF104" s="39">
        <f t="shared" si="31"/>
        <v>1.9691916890209084E-2</v>
      </c>
      <c r="AG104" s="39">
        <f t="shared" si="30"/>
        <v>1.95</v>
      </c>
      <c r="AH104" s="39">
        <f t="shared" si="32"/>
        <v>9.8459584451045419E-3</v>
      </c>
      <c r="AI104" s="39">
        <f t="shared" si="61"/>
        <v>0.98</v>
      </c>
      <c r="AJ104" s="39">
        <f t="shared" si="34"/>
        <v>1.9691916890209084E-3</v>
      </c>
      <c r="AK104" s="39">
        <f t="shared" si="61"/>
        <v>0.2</v>
      </c>
      <c r="AL104" s="39">
        <f t="shared" si="35"/>
        <v>1.9691916890209084E-2</v>
      </c>
      <c r="AM104" s="39">
        <f t="shared" si="36"/>
        <v>1.95</v>
      </c>
      <c r="AN104" s="39">
        <f t="shared" si="37"/>
        <v>9.8459584451045419E-3</v>
      </c>
      <c r="AO104" s="39">
        <f t="shared" si="38"/>
        <v>0.98</v>
      </c>
      <c r="AP104" s="39">
        <f t="shared" si="39"/>
        <v>4.922979222552271E-3</v>
      </c>
      <c r="AQ104" s="39">
        <f t="shared" si="40"/>
        <v>0.49</v>
      </c>
      <c r="AR104" s="39">
        <f t="shared" si="41"/>
        <v>9.8459584451045419E-4</v>
      </c>
      <c r="AS104" s="39">
        <f t="shared" si="42"/>
        <v>0.1</v>
      </c>
      <c r="AT104" s="39">
        <f t="shared" si="43"/>
        <v>9.8459584451045419E-3</v>
      </c>
      <c r="AU104" s="39">
        <f t="shared" si="44"/>
        <v>0.98</v>
      </c>
      <c r="AV104" s="39">
        <f t="shared" si="45"/>
        <v>4.922979222552271E-3</v>
      </c>
      <c r="AW104" s="39">
        <f t="shared" si="46"/>
        <v>0.49</v>
      </c>
      <c r="AX104" s="39">
        <f t="shared" si="47"/>
        <v>2.4614896112761355E-3</v>
      </c>
      <c r="AY104" s="39">
        <f t="shared" si="48"/>
        <v>0.25</v>
      </c>
      <c r="AZ104" s="39">
        <f t="shared" si="49"/>
        <v>4.922979222552271E-4</v>
      </c>
      <c r="BA104" s="39">
        <f t="shared" si="50"/>
        <v>0.05</v>
      </c>
      <c r="BB104" s="39">
        <f t="shared" si="51"/>
        <v>1.9691916890209084E-3</v>
      </c>
      <c r="BC104" s="39">
        <f t="shared" si="52"/>
        <v>0.2</v>
      </c>
      <c r="BD104" s="39">
        <f t="shared" si="53"/>
        <v>9.8459584451045419E-4</v>
      </c>
      <c r="BE104" s="39">
        <f t="shared" si="54"/>
        <v>0.1</v>
      </c>
      <c r="BF104" s="39">
        <f t="shared" si="55"/>
        <v>4.922979222552271E-4</v>
      </c>
      <c r="BG104" s="39">
        <f t="shared" si="56"/>
        <v>0.05</v>
      </c>
      <c r="BH104" s="39">
        <f t="shared" si="57"/>
        <v>9.8459584451045422E-5</v>
      </c>
      <c r="BI104" s="39">
        <f t="shared" si="58"/>
        <v>0.01</v>
      </c>
    </row>
    <row r="105" spans="1:61" s="39" customFormat="1" x14ac:dyDescent="0.25">
      <c r="A105" s="40">
        <v>7.5</v>
      </c>
      <c r="B105" s="50">
        <f t="shared" si="13"/>
        <v>41</v>
      </c>
      <c r="C105" s="51">
        <f t="shared" si="2"/>
        <v>0</v>
      </c>
      <c r="D105" s="52">
        <f t="shared" si="3"/>
        <v>0</v>
      </c>
      <c r="E105" s="53">
        <f t="shared" si="4"/>
        <v>1</v>
      </c>
      <c r="F105" s="68">
        <f t="shared" si="5"/>
        <v>40</v>
      </c>
      <c r="G105" s="61">
        <f t="shared" si="27"/>
        <v>0.47732206058151627</v>
      </c>
      <c r="H105" s="56">
        <f t="shared" si="14"/>
        <v>4.6296296296296298</v>
      </c>
      <c r="I105" s="52">
        <f t="shared" si="15"/>
        <v>1.38</v>
      </c>
      <c r="J105" s="56">
        <f t="shared" si="16"/>
        <v>1.0501085332793358</v>
      </c>
      <c r="K105" s="56">
        <f t="shared" si="28"/>
        <v>2.6048304579188064E-4</v>
      </c>
      <c r="L105" s="51">
        <f t="shared" si="17"/>
        <v>2.2000000000000002</v>
      </c>
      <c r="M105" s="52">
        <f t="shared" si="6"/>
        <v>0</v>
      </c>
      <c r="N105" s="68">
        <v>0</v>
      </c>
      <c r="O105" s="63">
        <f t="shared" si="18"/>
        <v>1506.292352123133</v>
      </c>
      <c r="P105" s="58">
        <f t="shared" si="19"/>
        <v>480</v>
      </c>
      <c r="Q105" s="61">
        <f t="shared" si="20"/>
        <v>0.23866103029075814</v>
      </c>
      <c r="R105" s="56">
        <f t="shared" si="21"/>
        <v>2.3148148148148149</v>
      </c>
      <c r="S105" s="56">
        <f t="shared" si="7"/>
        <v>0.52505426663966792</v>
      </c>
      <c r="T105" s="56">
        <f t="shared" si="8"/>
        <v>1.3024152289594032E-4</v>
      </c>
      <c r="U105" s="61">
        <f t="shared" si="22"/>
        <v>0.11933051514537907</v>
      </c>
      <c r="V105" s="56">
        <f t="shared" si="23"/>
        <v>1.1574074074074074</v>
      </c>
      <c r="W105" s="56">
        <f t="shared" si="9"/>
        <v>0.26252713331983396</v>
      </c>
      <c r="X105" s="56">
        <f t="shared" si="10"/>
        <v>6.5120761447970161E-5</v>
      </c>
      <c r="Y105" s="61">
        <f t="shared" si="24"/>
        <v>2.3866103029075821E-2</v>
      </c>
      <c r="Z105" s="56">
        <f t="shared" si="25"/>
        <v>0.23148148148148148</v>
      </c>
      <c r="AA105" s="56">
        <f t="shared" si="11"/>
        <v>5.2505426663966813E-2</v>
      </c>
      <c r="AB105" s="56">
        <f t="shared" si="12"/>
        <v>1.3024152289594039E-5</v>
      </c>
      <c r="AC105" s="64">
        <f t="shared" si="26"/>
        <v>0.33819444444444519</v>
      </c>
      <c r="AD105" s="39">
        <f t="shared" si="29"/>
        <v>4.0756134704590025E-2</v>
      </c>
      <c r="AE105" s="39">
        <f t="shared" si="30"/>
        <v>3.99</v>
      </c>
      <c r="AF105" s="39">
        <f t="shared" si="31"/>
        <v>2.0378067352295012E-2</v>
      </c>
      <c r="AG105" s="39">
        <f t="shared" si="30"/>
        <v>2.02</v>
      </c>
      <c r="AH105" s="39">
        <f t="shared" si="32"/>
        <v>1.0189033676147506E-2</v>
      </c>
      <c r="AI105" s="39">
        <f t="shared" si="61"/>
        <v>1.01</v>
      </c>
      <c r="AJ105" s="39">
        <f t="shared" si="34"/>
        <v>2.0378067352295015E-3</v>
      </c>
      <c r="AK105" s="39">
        <f t="shared" si="61"/>
        <v>0.2</v>
      </c>
      <c r="AL105" s="39">
        <f t="shared" si="35"/>
        <v>2.0378067352295012E-2</v>
      </c>
      <c r="AM105" s="39">
        <f t="shared" si="36"/>
        <v>2.02</v>
      </c>
      <c r="AN105" s="39">
        <f t="shared" si="37"/>
        <v>1.0189033676147506E-2</v>
      </c>
      <c r="AO105" s="39">
        <f t="shared" si="38"/>
        <v>1.01</v>
      </c>
      <c r="AP105" s="39">
        <f t="shared" si="39"/>
        <v>5.0945168380737531E-3</v>
      </c>
      <c r="AQ105" s="39">
        <f t="shared" si="40"/>
        <v>0.51</v>
      </c>
      <c r="AR105" s="39">
        <f t="shared" si="41"/>
        <v>1.0189033676147507E-3</v>
      </c>
      <c r="AS105" s="39">
        <f t="shared" si="42"/>
        <v>0.1</v>
      </c>
      <c r="AT105" s="39">
        <f t="shared" si="43"/>
        <v>1.0189033676147506E-2</v>
      </c>
      <c r="AU105" s="39">
        <f t="shared" si="44"/>
        <v>1.01</v>
      </c>
      <c r="AV105" s="39">
        <f t="shared" si="45"/>
        <v>5.0945168380737531E-3</v>
      </c>
      <c r="AW105" s="39">
        <f t="shared" si="46"/>
        <v>0.51</v>
      </c>
      <c r="AX105" s="39">
        <f t="shared" si="47"/>
        <v>2.5472584190368765E-3</v>
      </c>
      <c r="AY105" s="39">
        <f t="shared" si="48"/>
        <v>0.25</v>
      </c>
      <c r="AZ105" s="39">
        <f t="shared" si="49"/>
        <v>5.0945168380737537E-4</v>
      </c>
      <c r="BA105" s="39">
        <f t="shared" si="50"/>
        <v>0.05</v>
      </c>
      <c r="BB105" s="39">
        <f t="shared" si="51"/>
        <v>2.0378067352295015E-3</v>
      </c>
      <c r="BC105" s="39">
        <f t="shared" si="52"/>
        <v>0.2</v>
      </c>
      <c r="BD105" s="39">
        <f t="shared" si="53"/>
        <v>1.0189033676147507E-3</v>
      </c>
      <c r="BE105" s="39">
        <f t="shared" si="54"/>
        <v>0.1</v>
      </c>
      <c r="BF105" s="39">
        <f t="shared" si="55"/>
        <v>5.0945168380737537E-4</v>
      </c>
      <c r="BG105" s="39">
        <f t="shared" si="56"/>
        <v>0.05</v>
      </c>
      <c r="BH105" s="39">
        <f t="shared" si="57"/>
        <v>1.0189033676147507E-4</v>
      </c>
      <c r="BI105" s="39">
        <f t="shared" si="58"/>
        <v>0.01</v>
      </c>
    </row>
    <row r="106" spans="1:61" s="39" customFormat="1" x14ac:dyDescent="0.25">
      <c r="A106" s="40">
        <v>7.5</v>
      </c>
      <c r="B106" s="50">
        <f t="shared" si="13"/>
        <v>41</v>
      </c>
      <c r="C106" s="51">
        <f t="shared" si="2"/>
        <v>0</v>
      </c>
      <c r="D106" s="52">
        <f t="shared" si="3"/>
        <v>0</v>
      </c>
      <c r="E106" s="53">
        <f t="shared" si="4"/>
        <v>1</v>
      </c>
      <c r="F106" s="68">
        <f t="shared" si="5"/>
        <v>40</v>
      </c>
      <c r="G106" s="61">
        <f t="shared" si="27"/>
        <v>0.48477885352590067</v>
      </c>
      <c r="H106" s="56">
        <f t="shared" si="14"/>
        <v>4.6296296296296298</v>
      </c>
      <c r="I106" s="52">
        <f t="shared" si="15"/>
        <v>1.38</v>
      </c>
      <c r="J106" s="56">
        <f t="shared" si="16"/>
        <v>1.0665134777569816</v>
      </c>
      <c r="K106" s="56">
        <f t="shared" si="28"/>
        <v>2.6455234888595158E-4</v>
      </c>
      <c r="L106" s="51">
        <f t="shared" si="17"/>
        <v>2.2000000000000002</v>
      </c>
      <c r="M106" s="52">
        <f t="shared" si="6"/>
        <v>0</v>
      </c>
      <c r="N106" s="68">
        <v>0</v>
      </c>
      <c r="O106" s="63">
        <f t="shared" si="18"/>
        <v>1522.3257806944205</v>
      </c>
      <c r="P106" s="58">
        <f t="shared" si="19"/>
        <v>480</v>
      </c>
      <c r="Q106" s="61">
        <f t="shared" si="20"/>
        <v>0.24238942676295033</v>
      </c>
      <c r="R106" s="56">
        <f t="shared" si="21"/>
        <v>2.3148148148148149</v>
      </c>
      <c r="S106" s="56">
        <f t="shared" si="7"/>
        <v>0.53325673887849079</v>
      </c>
      <c r="T106" s="56">
        <f t="shared" si="8"/>
        <v>1.3227617444297579E-4</v>
      </c>
      <c r="U106" s="61">
        <f t="shared" si="22"/>
        <v>0.12119471338147517</v>
      </c>
      <c r="V106" s="56">
        <f t="shared" si="23"/>
        <v>1.1574074074074074</v>
      </c>
      <c r="W106" s="56">
        <f t="shared" si="9"/>
        <v>0.26662836943924539</v>
      </c>
      <c r="X106" s="56">
        <f t="shared" si="10"/>
        <v>6.6138087221487895E-5</v>
      </c>
      <c r="Y106" s="61">
        <f t="shared" si="24"/>
        <v>2.423894267629504E-2</v>
      </c>
      <c r="Z106" s="56">
        <f t="shared" si="25"/>
        <v>0.23148148148148148</v>
      </c>
      <c r="AA106" s="56">
        <f t="shared" si="11"/>
        <v>5.332567388784909E-2</v>
      </c>
      <c r="AB106" s="56">
        <f t="shared" si="12"/>
        <v>1.322761744429758E-5</v>
      </c>
      <c r="AC106" s="64">
        <f t="shared" si="26"/>
        <v>0.33828125000000075</v>
      </c>
      <c r="AD106" s="39">
        <f t="shared" si="29"/>
        <v>4.2149873908476992E-2</v>
      </c>
      <c r="AE106" s="39">
        <f t="shared" si="30"/>
        <v>4.13</v>
      </c>
      <c r="AF106" s="39">
        <f t="shared" si="31"/>
        <v>2.1074936954238496E-2</v>
      </c>
      <c r="AG106" s="39">
        <f t="shared" si="30"/>
        <v>2.09</v>
      </c>
      <c r="AH106" s="39">
        <f t="shared" si="32"/>
        <v>1.0537468477119248E-2</v>
      </c>
      <c r="AI106" s="39">
        <f t="shared" si="61"/>
        <v>1.05</v>
      </c>
      <c r="AJ106" s="39">
        <f t="shared" si="34"/>
        <v>2.1074936954238498E-3</v>
      </c>
      <c r="AK106" s="39">
        <f t="shared" si="61"/>
        <v>0.21</v>
      </c>
      <c r="AL106" s="39">
        <f t="shared" si="35"/>
        <v>2.1074936954238496E-2</v>
      </c>
      <c r="AM106" s="39">
        <f t="shared" si="36"/>
        <v>2.09</v>
      </c>
      <c r="AN106" s="39">
        <f t="shared" si="37"/>
        <v>1.0537468477119248E-2</v>
      </c>
      <c r="AO106" s="39">
        <f t="shared" si="38"/>
        <v>1.05</v>
      </c>
      <c r="AP106" s="39">
        <f t="shared" si="39"/>
        <v>5.2687342385596241E-3</v>
      </c>
      <c r="AQ106" s="39">
        <f t="shared" si="40"/>
        <v>0.53</v>
      </c>
      <c r="AR106" s="39">
        <f t="shared" si="41"/>
        <v>1.0537468477119249E-3</v>
      </c>
      <c r="AS106" s="39">
        <f t="shared" si="42"/>
        <v>0.11</v>
      </c>
      <c r="AT106" s="39">
        <f t="shared" si="43"/>
        <v>1.0537468477119248E-2</v>
      </c>
      <c r="AU106" s="39">
        <f t="shared" si="44"/>
        <v>1.05</v>
      </c>
      <c r="AV106" s="39">
        <f t="shared" si="45"/>
        <v>5.2687342385596241E-3</v>
      </c>
      <c r="AW106" s="39">
        <f t="shared" si="46"/>
        <v>0.53</v>
      </c>
      <c r="AX106" s="39">
        <f t="shared" si="47"/>
        <v>2.634367119279812E-3</v>
      </c>
      <c r="AY106" s="39">
        <f t="shared" si="48"/>
        <v>0.26</v>
      </c>
      <c r="AZ106" s="39">
        <f t="shared" si="49"/>
        <v>5.2687342385596245E-4</v>
      </c>
      <c r="BA106" s="39">
        <f t="shared" si="50"/>
        <v>0.05</v>
      </c>
      <c r="BB106" s="39">
        <f t="shared" si="51"/>
        <v>2.1074936954238498E-3</v>
      </c>
      <c r="BC106" s="39">
        <f t="shared" si="52"/>
        <v>0.21</v>
      </c>
      <c r="BD106" s="39">
        <f t="shared" si="53"/>
        <v>1.0537468477119249E-3</v>
      </c>
      <c r="BE106" s="39">
        <f t="shared" si="54"/>
        <v>0.11</v>
      </c>
      <c r="BF106" s="39">
        <f t="shared" si="55"/>
        <v>5.2687342385596245E-4</v>
      </c>
      <c r="BG106" s="39">
        <f t="shared" si="56"/>
        <v>0.05</v>
      </c>
      <c r="BH106" s="39">
        <f t="shared" si="57"/>
        <v>1.0537468477119248E-4</v>
      </c>
      <c r="BI106" s="39">
        <f t="shared" si="58"/>
        <v>0.01</v>
      </c>
    </row>
    <row r="107" spans="1:61" s="39" customFormat="1" x14ac:dyDescent="0.25">
      <c r="A107" s="40">
        <v>7.5</v>
      </c>
      <c r="B107" s="50">
        <f t="shared" si="13"/>
        <v>41</v>
      </c>
      <c r="C107" s="51">
        <f t="shared" si="2"/>
        <v>0</v>
      </c>
      <c r="D107" s="52">
        <f t="shared" si="3"/>
        <v>0</v>
      </c>
      <c r="E107" s="53">
        <f t="shared" si="4"/>
        <v>1</v>
      </c>
      <c r="F107" s="68">
        <f t="shared" si="5"/>
        <v>40</v>
      </c>
      <c r="G107" s="61">
        <f t="shared" si="27"/>
        <v>0.49220146102490853</v>
      </c>
      <c r="H107" s="56">
        <f t="shared" si="14"/>
        <v>4.6296296296296298</v>
      </c>
      <c r="I107" s="52">
        <f t="shared" si="15"/>
        <v>1.38</v>
      </c>
      <c r="J107" s="56">
        <f t="shared" si="16"/>
        <v>1.0828432142547988</v>
      </c>
      <c r="K107" s="56">
        <f t="shared" si="28"/>
        <v>2.6860299638106983E-4</v>
      </c>
      <c r="L107" s="51">
        <f t="shared" si="17"/>
        <v>2.2000000000000002</v>
      </c>
      <c r="M107" s="52">
        <f t="shared" si="6"/>
        <v>0</v>
      </c>
      <c r="N107" s="68">
        <v>0</v>
      </c>
      <c r="O107" s="63">
        <f t="shared" si="18"/>
        <v>1538.2857227180896</v>
      </c>
      <c r="P107" s="58">
        <f t="shared" si="19"/>
        <v>480</v>
      </c>
      <c r="Q107" s="61">
        <f t="shared" si="20"/>
        <v>0.24610073051245426</v>
      </c>
      <c r="R107" s="56">
        <f t="shared" si="21"/>
        <v>2.3148148148148149</v>
      </c>
      <c r="S107" s="56">
        <f t="shared" si="7"/>
        <v>0.5414216071273994</v>
      </c>
      <c r="T107" s="56">
        <f t="shared" si="8"/>
        <v>1.3430149819053491E-4</v>
      </c>
      <c r="U107" s="61">
        <f t="shared" si="22"/>
        <v>0.12305036525622713</v>
      </c>
      <c r="V107" s="56">
        <f t="shared" si="23"/>
        <v>1.1574074074074074</v>
      </c>
      <c r="W107" s="56">
        <f t="shared" si="9"/>
        <v>0.2707108035636997</v>
      </c>
      <c r="X107" s="56">
        <f t="shared" si="10"/>
        <v>6.7150749095267457E-5</v>
      </c>
      <c r="Y107" s="61">
        <f t="shared" si="24"/>
        <v>2.4610073051245431E-2</v>
      </c>
      <c r="Z107" s="56">
        <f t="shared" si="25"/>
        <v>0.23148148148148148</v>
      </c>
      <c r="AA107" s="56">
        <f t="shared" si="11"/>
        <v>5.4142160712739952E-2</v>
      </c>
      <c r="AB107" s="56">
        <f t="shared" si="12"/>
        <v>1.3430149819053493E-5</v>
      </c>
      <c r="AC107" s="64">
        <f t="shared" si="26"/>
        <v>0.33836805555555632</v>
      </c>
      <c r="AD107" s="39">
        <f t="shared" si="29"/>
        <v>4.3564953108923603E-2</v>
      </c>
      <c r="AE107" s="39">
        <f t="shared" si="30"/>
        <v>4.26</v>
      </c>
      <c r="AF107" s="39">
        <f t="shared" si="31"/>
        <v>2.1782476554461801E-2</v>
      </c>
      <c r="AG107" s="39">
        <f t="shared" si="30"/>
        <v>2.15</v>
      </c>
      <c r="AH107" s="39">
        <f t="shared" si="32"/>
        <v>1.0891238277230901E-2</v>
      </c>
      <c r="AI107" s="39">
        <f t="shared" si="61"/>
        <v>1.08</v>
      </c>
      <c r="AJ107" s="39">
        <f t="shared" si="34"/>
        <v>2.1782476554461803E-3</v>
      </c>
      <c r="AK107" s="39">
        <f t="shared" si="61"/>
        <v>0.22</v>
      </c>
      <c r="AL107" s="39">
        <f t="shared" si="35"/>
        <v>2.1782476554461801E-2</v>
      </c>
      <c r="AM107" s="39">
        <f t="shared" si="36"/>
        <v>2.15</v>
      </c>
      <c r="AN107" s="39">
        <f t="shared" si="37"/>
        <v>1.0891238277230901E-2</v>
      </c>
      <c r="AO107" s="39">
        <f t="shared" si="38"/>
        <v>1.08</v>
      </c>
      <c r="AP107" s="39">
        <f t="shared" si="39"/>
        <v>5.4456191386154503E-3</v>
      </c>
      <c r="AQ107" s="39">
        <f t="shared" si="40"/>
        <v>0.54</v>
      </c>
      <c r="AR107" s="39">
        <f t="shared" si="41"/>
        <v>1.0891238277230902E-3</v>
      </c>
      <c r="AS107" s="39">
        <f t="shared" si="42"/>
        <v>0.11</v>
      </c>
      <c r="AT107" s="39">
        <f t="shared" si="43"/>
        <v>1.0891238277230901E-2</v>
      </c>
      <c r="AU107" s="39">
        <f t="shared" si="44"/>
        <v>1.08</v>
      </c>
      <c r="AV107" s="39">
        <f t="shared" si="45"/>
        <v>5.4456191386154503E-3</v>
      </c>
      <c r="AW107" s="39">
        <f t="shared" si="46"/>
        <v>0.54</v>
      </c>
      <c r="AX107" s="39">
        <f t="shared" si="47"/>
        <v>2.7228095693077252E-3</v>
      </c>
      <c r="AY107" s="39">
        <f t="shared" si="48"/>
        <v>0.27</v>
      </c>
      <c r="AZ107" s="39">
        <f t="shared" si="49"/>
        <v>5.4456191386154508E-4</v>
      </c>
      <c r="BA107" s="39">
        <f t="shared" si="50"/>
        <v>0.05</v>
      </c>
      <c r="BB107" s="39">
        <f t="shared" si="51"/>
        <v>2.1782476554461803E-3</v>
      </c>
      <c r="BC107" s="39">
        <f t="shared" si="52"/>
        <v>0.22</v>
      </c>
      <c r="BD107" s="39">
        <f t="shared" si="53"/>
        <v>1.0891238277230902E-3</v>
      </c>
      <c r="BE107" s="39">
        <f t="shared" si="54"/>
        <v>0.11</v>
      </c>
      <c r="BF107" s="39">
        <f t="shared" si="55"/>
        <v>5.4456191386154508E-4</v>
      </c>
      <c r="BG107" s="39">
        <f t="shared" si="56"/>
        <v>0.05</v>
      </c>
      <c r="BH107" s="39">
        <f t="shared" si="57"/>
        <v>1.0891238277230901E-4</v>
      </c>
      <c r="BI107" s="39">
        <f t="shared" si="58"/>
        <v>0.01</v>
      </c>
    </row>
    <row r="108" spans="1:61" s="39" customFormat="1" x14ac:dyDescent="0.25">
      <c r="A108" s="40">
        <v>7.5</v>
      </c>
      <c r="B108" s="50">
        <f t="shared" si="13"/>
        <v>41</v>
      </c>
      <c r="C108" s="51">
        <f t="shared" si="2"/>
        <v>0</v>
      </c>
      <c r="D108" s="52">
        <f t="shared" si="3"/>
        <v>0</v>
      </c>
      <c r="E108" s="53">
        <f t="shared" si="4"/>
        <v>1</v>
      </c>
      <c r="F108" s="68">
        <f t="shared" si="5"/>
        <v>40</v>
      </c>
      <c r="G108" s="61">
        <f t="shared" si="27"/>
        <v>0.49959003980069694</v>
      </c>
      <c r="H108" s="56">
        <f t="shared" si="14"/>
        <v>4.6296296296296298</v>
      </c>
      <c r="I108" s="52">
        <f t="shared" si="15"/>
        <v>1.38</v>
      </c>
      <c r="J108" s="56">
        <f t="shared" si="16"/>
        <v>1.0990980875615333</v>
      </c>
      <c r="K108" s="56">
        <f t="shared" si="28"/>
        <v>2.7263507380327384E-4</v>
      </c>
      <c r="L108" s="51">
        <f t="shared" si="17"/>
        <v>2.2000000000000002</v>
      </c>
      <c r="M108" s="52">
        <f t="shared" si="6"/>
        <v>0</v>
      </c>
      <c r="N108" s="68">
        <v>0</v>
      </c>
      <c r="O108" s="63">
        <f t="shared" si="18"/>
        <v>1554.1725150074833</v>
      </c>
      <c r="P108" s="58">
        <f t="shared" si="19"/>
        <v>480</v>
      </c>
      <c r="Q108" s="61">
        <f t="shared" si="20"/>
        <v>0.24979501990034847</v>
      </c>
      <c r="R108" s="56">
        <f t="shared" si="21"/>
        <v>2.3148148148148149</v>
      </c>
      <c r="S108" s="56">
        <f t="shared" si="7"/>
        <v>0.54954904378076663</v>
      </c>
      <c r="T108" s="56">
        <f t="shared" si="8"/>
        <v>1.3631753690163692E-4</v>
      </c>
      <c r="U108" s="61">
        <f t="shared" si="22"/>
        <v>0.12489750995017423</v>
      </c>
      <c r="V108" s="56">
        <f t="shared" si="23"/>
        <v>1.1574074074074074</v>
      </c>
      <c r="W108" s="56">
        <f t="shared" si="9"/>
        <v>0.27477452189038332</v>
      </c>
      <c r="X108" s="56">
        <f t="shared" si="10"/>
        <v>6.8158768450818461E-5</v>
      </c>
      <c r="Y108" s="61">
        <f t="shared" si="24"/>
        <v>2.4979501990034854E-2</v>
      </c>
      <c r="Z108" s="56">
        <f t="shared" si="25"/>
        <v>0.23148148148148148</v>
      </c>
      <c r="AA108" s="56">
        <f t="shared" si="11"/>
        <v>5.495490437807668E-2</v>
      </c>
      <c r="AB108" s="56">
        <f t="shared" si="12"/>
        <v>1.3631753690163693E-5</v>
      </c>
      <c r="AC108" s="64">
        <f t="shared" si="26"/>
        <v>0.33845486111111189</v>
      </c>
      <c r="AD108" s="39">
        <f t="shared" si="29"/>
        <v>4.500127447335061E-2</v>
      </c>
      <c r="AE108" s="39">
        <f t="shared" si="30"/>
        <v>4.4000000000000004</v>
      </c>
      <c r="AF108" s="39">
        <f t="shared" si="31"/>
        <v>2.2500637236675305E-2</v>
      </c>
      <c r="AG108" s="39">
        <f t="shared" si="30"/>
        <v>2.2200000000000002</v>
      </c>
      <c r="AH108" s="39">
        <f t="shared" si="32"/>
        <v>1.1250318618337652E-2</v>
      </c>
      <c r="AI108" s="39">
        <f t="shared" si="61"/>
        <v>1.1200000000000001</v>
      </c>
      <c r="AJ108" s="39">
        <f t="shared" si="34"/>
        <v>2.2500637236675305E-3</v>
      </c>
      <c r="AK108" s="39">
        <f t="shared" si="61"/>
        <v>0.22</v>
      </c>
      <c r="AL108" s="39">
        <f t="shared" si="35"/>
        <v>2.2500637236675305E-2</v>
      </c>
      <c r="AM108" s="39">
        <f t="shared" si="36"/>
        <v>2.2200000000000002</v>
      </c>
      <c r="AN108" s="39">
        <f t="shared" si="37"/>
        <v>1.1250318618337652E-2</v>
      </c>
      <c r="AO108" s="39">
        <f t="shared" si="38"/>
        <v>1.1200000000000001</v>
      </c>
      <c r="AP108" s="39">
        <f t="shared" si="39"/>
        <v>5.6251593091688262E-3</v>
      </c>
      <c r="AQ108" s="39">
        <f t="shared" si="40"/>
        <v>0.56000000000000005</v>
      </c>
      <c r="AR108" s="39">
        <f t="shared" si="41"/>
        <v>1.1250318618337652E-3</v>
      </c>
      <c r="AS108" s="39">
        <f t="shared" si="42"/>
        <v>0.11</v>
      </c>
      <c r="AT108" s="39">
        <f t="shared" si="43"/>
        <v>1.1250318618337652E-2</v>
      </c>
      <c r="AU108" s="39">
        <f t="shared" si="44"/>
        <v>1.1200000000000001</v>
      </c>
      <c r="AV108" s="39">
        <f t="shared" si="45"/>
        <v>5.6251593091688262E-3</v>
      </c>
      <c r="AW108" s="39">
        <f t="shared" si="46"/>
        <v>0.56000000000000005</v>
      </c>
      <c r="AX108" s="39">
        <f t="shared" si="47"/>
        <v>2.8125796545844131E-3</v>
      </c>
      <c r="AY108" s="39">
        <f t="shared" si="48"/>
        <v>0.28000000000000003</v>
      </c>
      <c r="AZ108" s="39">
        <f t="shared" si="49"/>
        <v>5.6251593091688262E-4</v>
      </c>
      <c r="BA108" s="39">
        <f t="shared" si="50"/>
        <v>0.06</v>
      </c>
      <c r="BB108" s="39">
        <f t="shared" si="51"/>
        <v>2.2500637236675305E-3</v>
      </c>
      <c r="BC108" s="39">
        <f t="shared" si="52"/>
        <v>0.22</v>
      </c>
      <c r="BD108" s="39">
        <f t="shared" si="53"/>
        <v>1.1250318618337652E-3</v>
      </c>
      <c r="BE108" s="39">
        <f t="shared" si="54"/>
        <v>0.11</v>
      </c>
      <c r="BF108" s="39">
        <f t="shared" si="55"/>
        <v>5.6251593091688262E-4</v>
      </c>
      <c r="BG108" s="39">
        <f t="shared" si="56"/>
        <v>0.06</v>
      </c>
      <c r="BH108" s="39">
        <f t="shared" si="57"/>
        <v>1.1250318618337653E-4</v>
      </c>
      <c r="BI108" s="39">
        <f t="shared" si="58"/>
        <v>0.01</v>
      </c>
    </row>
    <row r="109" spans="1:61" s="39" customFormat="1" x14ac:dyDescent="0.25">
      <c r="A109" s="40">
        <v>7.5</v>
      </c>
      <c r="B109" s="50">
        <f t="shared" si="13"/>
        <v>41</v>
      </c>
      <c r="C109" s="51">
        <f t="shared" si="2"/>
        <v>0</v>
      </c>
      <c r="D109" s="52">
        <f t="shared" si="3"/>
        <v>0</v>
      </c>
      <c r="E109" s="53">
        <f t="shared" si="4"/>
        <v>1</v>
      </c>
      <c r="F109" s="68">
        <f t="shared" si="5"/>
        <v>40</v>
      </c>
      <c r="G109" s="61">
        <f t="shared" si="27"/>
        <v>0.50694474585693505</v>
      </c>
      <c r="H109" s="56">
        <f t="shared" si="14"/>
        <v>4.6296296296296298</v>
      </c>
      <c r="I109" s="52">
        <f t="shared" si="15"/>
        <v>1.38</v>
      </c>
      <c r="J109" s="56">
        <f t="shared" si="16"/>
        <v>1.1152784408852572</v>
      </c>
      <c r="K109" s="56">
        <f t="shared" si="28"/>
        <v>2.7664866628651023E-4</v>
      </c>
      <c r="L109" s="51">
        <f t="shared" si="17"/>
        <v>2.2000000000000002</v>
      </c>
      <c r="M109" s="52">
        <f t="shared" si="6"/>
        <v>0</v>
      </c>
      <c r="N109" s="68">
        <v>0</v>
      </c>
      <c r="O109" s="63">
        <f t="shared" si="18"/>
        <v>1569.9864928322172</v>
      </c>
      <c r="P109" s="58">
        <f t="shared" si="19"/>
        <v>480</v>
      </c>
      <c r="Q109" s="61">
        <f t="shared" si="20"/>
        <v>0.25347237292846753</v>
      </c>
      <c r="R109" s="56">
        <f t="shared" si="21"/>
        <v>2.3148148148148149</v>
      </c>
      <c r="S109" s="56">
        <f t="shared" si="7"/>
        <v>0.55763922044262859</v>
      </c>
      <c r="T109" s="56">
        <f t="shared" si="8"/>
        <v>1.3832433314325511E-4</v>
      </c>
      <c r="U109" s="61">
        <f t="shared" si="22"/>
        <v>0.12673618646423376</v>
      </c>
      <c r="V109" s="56">
        <f t="shared" si="23"/>
        <v>1.1574074074074074</v>
      </c>
      <c r="W109" s="56">
        <f t="shared" si="9"/>
        <v>0.2788196102213143</v>
      </c>
      <c r="X109" s="56">
        <f t="shared" si="10"/>
        <v>6.9162166571627557E-5</v>
      </c>
      <c r="Y109" s="61">
        <f t="shared" si="24"/>
        <v>2.5347237292846759E-2</v>
      </c>
      <c r="Z109" s="56">
        <f t="shared" si="25"/>
        <v>0.23148148148148148</v>
      </c>
      <c r="AA109" s="56">
        <f t="shared" si="11"/>
        <v>5.5763922044262872E-2</v>
      </c>
      <c r="AB109" s="56">
        <f t="shared" si="12"/>
        <v>1.3832433314325514E-5</v>
      </c>
      <c r="AC109" s="64">
        <f t="shared" si="26"/>
        <v>0.33854166666666746</v>
      </c>
      <c r="AD109" s="39">
        <f t="shared" si="29"/>
        <v>4.6458740617689301E-2</v>
      </c>
      <c r="AE109" s="39">
        <f t="shared" si="30"/>
        <v>4.54</v>
      </c>
      <c r="AF109" s="39">
        <f t="shared" si="31"/>
        <v>2.322937030884465E-2</v>
      </c>
      <c r="AG109" s="39">
        <f t="shared" si="30"/>
        <v>2.2999999999999998</v>
      </c>
      <c r="AH109" s="39">
        <f t="shared" si="32"/>
        <v>1.1614685154422325E-2</v>
      </c>
      <c r="AI109" s="39">
        <f t="shared" si="61"/>
        <v>1.1499999999999999</v>
      </c>
      <c r="AJ109" s="39">
        <f t="shared" si="34"/>
        <v>2.3229370308844649E-3</v>
      </c>
      <c r="AK109" s="39">
        <f t="shared" si="61"/>
        <v>0.23</v>
      </c>
      <c r="AL109" s="39">
        <f t="shared" si="35"/>
        <v>2.322937030884465E-2</v>
      </c>
      <c r="AM109" s="39">
        <f t="shared" si="36"/>
        <v>2.2999999999999998</v>
      </c>
      <c r="AN109" s="39">
        <f t="shared" si="37"/>
        <v>1.1614685154422325E-2</v>
      </c>
      <c r="AO109" s="39">
        <f t="shared" si="38"/>
        <v>1.1499999999999999</v>
      </c>
      <c r="AP109" s="39">
        <f t="shared" si="39"/>
        <v>5.8073425772111626E-3</v>
      </c>
      <c r="AQ109" s="39">
        <f t="shared" si="40"/>
        <v>0.57999999999999996</v>
      </c>
      <c r="AR109" s="39">
        <f t="shared" si="41"/>
        <v>1.1614685154422324E-3</v>
      </c>
      <c r="AS109" s="39">
        <f t="shared" si="42"/>
        <v>0.12</v>
      </c>
      <c r="AT109" s="39">
        <f t="shared" si="43"/>
        <v>1.1614685154422325E-2</v>
      </c>
      <c r="AU109" s="39">
        <f t="shared" si="44"/>
        <v>1.1499999999999999</v>
      </c>
      <c r="AV109" s="39">
        <f t="shared" si="45"/>
        <v>5.8073425772111626E-3</v>
      </c>
      <c r="AW109" s="39">
        <f t="shared" si="46"/>
        <v>0.57999999999999996</v>
      </c>
      <c r="AX109" s="39">
        <f t="shared" si="47"/>
        <v>2.9036712886055813E-3</v>
      </c>
      <c r="AY109" s="39">
        <f t="shared" si="48"/>
        <v>0.28999999999999998</v>
      </c>
      <c r="AZ109" s="39">
        <f t="shared" si="49"/>
        <v>5.8073425772111622E-4</v>
      </c>
      <c r="BA109" s="39">
        <f t="shared" si="50"/>
        <v>0.06</v>
      </c>
      <c r="BB109" s="39">
        <f t="shared" si="51"/>
        <v>2.3229370308844649E-3</v>
      </c>
      <c r="BC109" s="39">
        <f t="shared" si="52"/>
        <v>0.23</v>
      </c>
      <c r="BD109" s="39">
        <f t="shared" si="53"/>
        <v>1.1614685154422324E-3</v>
      </c>
      <c r="BE109" s="39">
        <f t="shared" si="54"/>
        <v>0.12</v>
      </c>
      <c r="BF109" s="39">
        <f t="shared" si="55"/>
        <v>5.8073425772111622E-4</v>
      </c>
      <c r="BG109" s="39">
        <f t="shared" si="56"/>
        <v>0.06</v>
      </c>
      <c r="BH109" s="39">
        <f t="shared" si="57"/>
        <v>1.1614685154422325E-4</v>
      </c>
      <c r="BI109" s="39">
        <f t="shared" si="58"/>
        <v>0.01</v>
      </c>
    </row>
    <row r="110" spans="1:61" s="39" customFormat="1" x14ac:dyDescent="0.25">
      <c r="A110" s="40">
        <v>7.5</v>
      </c>
      <c r="B110" s="50">
        <f t="shared" si="13"/>
        <v>41</v>
      </c>
      <c r="C110" s="51">
        <f t="shared" si="2"/>
        <v>0</v>
      </c>
      <c r="D110" s="52">
        <f t="shared" si="3"/>
        <v>0</v>
      </c>
      <c r="E110" s="53">
        <f t="shared" si="4"/>
        <v>1</v>
      </c>
      <c r="F110" s="68">
        <f t="shared" ref="F110:F173" si="62">B110-SUM(C110:E110)</f>
        <v>40</v>
      </c>
      <c r="G110" s="61">
        <f t="shared" si="27"/>
        <v>0.51426573448209778</v>
      </c>
      <c r="H110" s="56">
        <f t="shared" si="14"/>
        <v>4.6296296296296298</v>
      </c>
      <c r="I110" s="52">
        <f t="shared" si="15"/>
        <v>1.38</v>
      </c>
      <c r="J110" s="56">
        <f t="shared" si="16"/>
        <v>1.1313846158606151</v>
      </c>
      <c r="K110" s="56">
        <f t="shared" si="28"/>
        <v>2.8064385857443184E-4</v>
      </c>
      <c r="L110" s="51">
        <f t="shared" si="17"/>
        <v>2.2000000000000002</v>
      </c>
      <c r="M110" s="52">
        <f t="shared" si="6"/>
        <v>0</v>
      </c>
      <c r="N110" s="68">
        <v>0</v>
      </c>
      <c r="O110" s="63">
        <f t="shared" si="18"/>
        <v>1585.7279899252546</v>
      </c>
      <c r="P110" s="58">
        <f t="shared" si="19"/>
        <v>480</v>
      </c>
      <c r="Q110" s="61">
        <f t="shared" si="20"/>
        <v>0.25713286724104889</v>
      </c>
      <c r="R110" s="56">
        <f t="shared" si="21"/>
        <v>2.3148148148148149</v>
      </c>
      <c r="S110" s="56">
        <f t="shared" si="7"/>
        <v>0.56569230793030756</v>
      </c>
      <c r="T110" s="56">
        <f t="shared" si="8"/>
        <v>1.4032192928721592E-4</v>
      </c>
      <c r="U110" s="61">
        <f t="shared" si="22"/>
        <v>0.12856643362052445</v>
      </c>
      <c r="V110" s="56">
        <f t="shared" si="23"/>
        <v>1.1574074074074074</v>
      </c>
      <c r="W110" s="56">
        <f t="shared" si="9"/>
        <v>0.28284615396515378</v>
      </c>
      <c r="X110" s="56">
        <f t="shared" si="10"/>
        <v>7.0160964643607959E-5</v>
      </c>
      <c r="Y110" s="61">
        <f t="shared" si="24"/>
        <v>2.5713286724104892E-2</v>
      </c>
      <c r="Z110" s="56">
        <f t="shared" si="25"/>
        <v>0.23148148148148148</v>
      </c>
      <c r="AA110" s="56">
        <f t="shared" si="11"/>
        <v>5.6569230793030771E-2</v>
      </c>
      <c r="AB110" s="56">
        <f t="shared" si="12"/>
        <v>1.4032192928721591E-5</v>
      </c>
      <c r="AC110" s="64">
        <f t="shared" si="26"/>
        <v>0.33862847222222303</v>
      </c>
      <c r="AD110" s="39">
        <f t="shared" si="29"/>
        <v>4.7937254604325331E-2</v>
      </c>
      <c r="AE110" s="39">
        <f t="shared" si="30"/>
        <v>4.68</v>
      </c>
      <c r="AF110" s="39">
        <f t="shared" si="31"/>
        <v>2.3968627302162666E-2</v>
      </c>
      <c r="AG110" s="39">
        <f t="shared" si="30"/>
        <v>2.37</v>
      </c>
      <c r="AH110" s="39">
        <f t="shared" si="32"/>
        <v>1.1984313651081333E-2</v>
      </c>
      <c r="AI110" s="39">
        <f t="shared" si="61"/>
        <v>1.19</v>
      </c>
      <c r="AJ110" s="39">
        <f t="shared" si="34"/>
        <v>2.3968627302162664E-3</v>
      </c>
      <c r="AK110" s="39">
        <f t="shared" si="61"/>
        <v>0.24</v>
      </c>
      <c r="AL110" s="39">
        <f t="shared" si="35"/>
        <v>2.3968627302162666E-2</v>
      </c>
      <c r="AM110" s="39">
        <f t="shared" si="36"/>
        <v>2.37</v>
      </c>
      <c r="AN110" s="39">
        <f t="shared" si="37"/>
        <v>1.1984313651081333E-2</v>
      </c>
      <c r="AO110" s="39">
        <f t="shared" si="38"/>
        <v>1.19</v>
      </c>
      <c r="AP110" s="39">
        <f t="shared" si="39"/>
        <v>5.9921568255406664E-3</v>
      </c>
      <c r="AQ110" s="39">
        <f t="shared" si="40"/>
        <v>0.6</v>
      </c>
      <c r="AR110" s="39">
        <f t="shared" si="41"/>
        <v>1.1984313651081332E-3</v>
      </c>
      <c r="AS110" s="39">
        <f t="shared" si="42"/>
        <v>0.12</v>
      </c>
      <c r="AT110" s="39">
        <f t="shared" si="43"/>
        <v>1.1984313651081333E-2</v>
      </c>
      <c r="AU110" s="39">
        <f t="shared" si="44"/>
        <v>1.19</v>
      </c>
      <c r="AV110" s="39">
        <f t="shared" si="45"/>
        <v>5.9921568255406664E-3</v>
      </c>
      <c r="AW110" s="39">
        <f t="shared" si="46"/>
        <v>0.6</v>
      </c>
      <c r="AX110" s="39">
        <f t="shared" si="47"/>
        <v>2.9960784127703332E-3</v>
      </c>
      <c r="AY110" s="39">
        <f t="shared" si="48"/>
        <v>0.3</v>
      </c>
      <c r="AZ110" s="39">
        <f t="shared" si="49"/>
        <v>5.992156825540666E-4</v>
      </c>
      <c r="BA110" s="39">
        <f t="shared" si="50"/>
        <v>0.06</v>
      </c>
      <c r="BB110" s="39">
        <f t="shared" si="51"/>
        <v>2.3968627302162664E-3</v>
      </c>
      <c r="BC110" s="39">
        <f t="shared" si="52"/>
        <v>0.24</v>
      </c>
      <c r="BD110" s="39">
        <f t="shared" si="53"/>
        <v>1.1984313651081332E-3</v>
      </c>
      <c r="BE110" s="39">
        <f t="shared" si="54"/>
        <v>0.12</v>
      </c>
      <c r="BF110" s="39">
        <f t="shared" si="55"/>
        <v>5.992156825540666E-4</v>
      </c>
      <c r="BG110" s="39">
        <f t="shared" si="56"/>
        <v>0.06</v>
      </c>
      <c r="BH110" s="39">
        <f t="shared" si="57"/>
        <v>1.1984313651081333E-4</v>
      </c>
      <c r="BI110" s="39">
        <f t="shared" si="58"/>
        <v>0.01</v>
      </c>
    </row>
    <row r="111" spans="1:61" s="39" customFormat="1" x14ac:dyDescent="0.25">
      <c r="A111" s="40">
        <v>7.5</v>
      </c>
      <c r="B111" s="50">
        <f t="shared" si="13"/>
        <v>41</v>
      </c>
      <c r="C111" s="51">
        <f t="shared" si="2"/>
        <v>0</v>
      </c>
      <c r="D111" s="52">
        <f t="shared" si="3"/>
        <v>0</v>
      </c>
      <c r="E111" s="53">
        <f t="shared" si="4"/>
        <v>1</v>
      </c>
      <c r="F111" s="68">
        <f t="shared" si="62"/>
        <v>40</v>
      </c>
      <c r="G111" s="61">
        <f t="shared" si="27"/>
        <v>0.52155316025274456</v>
      </c>
      <c r="H111" s="56">
        <f t="shared" si="14"/>
        <v>4.6296296296296298</v>
      </c>
      <c r="I111" s="52">
        <f t="shared" si="15"/>
        <v>1.38</v>
      </c>
      <c r="J111" s="56">
        <f t="shared" si="16"/>
        <v>1.147416952556038</v>
      </c>
      <c r="K111" s="56">
        <f t="shared" si="28"/>
        <v>2.8462073502218642E-4</v>
      </c>
      <c r="L111" s="51">
        <f t="shared" si="17"/>
        <v>2.2000000000000002</v>
      </c>
      <c r="M111" s="52">
        <f t="shared" si="6"/>
        <v>0</v>
      </c>
      <c r="N111" s="68">
        <v>0</v>
      </c>
      <c r="O111" s="63">
        <f t="shared" si="18"/>
        <v>1601.3973384899489</v>
      </c>
      <c r="P111" s="58">
        <f t="shared" si="19"/>
        <v>480</v>
      </c>
      <c r="Q111" s="61">
        <f t="shared" si="20"/>
        <v>0.26077658012637228</v>
      </c>
      <c r="R111" s="56">
        <f t="shared" si="21"/>
        <v>2.3148148148148149</v>
      </c>
      <c r="S111" s="56">
        <f t="shared" si="7"/>
        <v>0.57370847627801902</v>
      </c>
      <c r="T111" s="56">
        <f t="shared" si="8"/>
        <v>1.4231036751109321E-4</v>
      </c>
      <c r="U111" s="61">
        <f t="shared" si="22"/>
        <v>0.13038829006318614</v>
      </c>
      <c r="V111" s="56">
        <f t="shared" si="23"/>
        <v>1.1574074074074074</v>
      </c>
      <c r="W111" s="56">
        <f t="shared" si="9"/>
        <v>0.28685423813900951</v>
      </c>
      <c r="X111" s="56">
        <f t="shared" si="10"/>
        <v>7.1155183755546605E-5</v>
      </c>
      <c r="Y111" s="61">
        <f t="shared" si="24"/>
        <v>2.6077658012637232E-2</v>
      </c>
      <c r="Z111" s="56">
        <f t="shared" si="25"/>
        <v>0.23148148148148148</v>
      </c>
      <c r="AA111" s="56">
        <f t="shared" si="11"/>
        <v>5.7370847627801917E-2</v>
      </c>
      <c r="AB111" s="56">
        <f t="shared" si="12"/>
        <v>1.4231036751109322E-5</v>
      </c>
      <c r="AC111" s="64">
        <f t="shared" si="26"/>
        <v>0.3387152777777786</v>
      </c>
      <c r="AD111" s="39">
        <f t="shared" si="29"/>
        <v>4.9436719940051971E-2</v>
      </c>
      <c r="AE111" s="39">
        <f t="shared" si="30"/>
        <v>4.82</v>
      </c>
      <c r="AF111" s="39">
        <f t="shared" si="31"/>
        <v>2.4718359970025985E-2</v>
      </c>
      <c r="AG111" s="39">
        <f t="shared" si="30"/>
        <v>2.44</v>
      </c>
      <c r="AH111" s="39">
        <f t="shared" si="32"/>
        <v>1.2359179985012993E-2</v>
      </c>
      <c r="AI111" s="39">
        <f t="shared" si="61"/>
        <v>1.23</v>
      </c>
      <c r="AJ111" s="39">
        <f t="shared" si="34"/>
        <v>2.4718359970025985E-3</v>
      </c>
      <c r="AK111" s="39">
        <f t="shared" si="61"/>
        <v>0.25</v>
      </c>
      <c r="AL111" s="39">
        <f t="shared" si="35"/>
        <v>2.4718359970025985E-2</v>
      </c>
      <c r="AM111" s="39">
        <f t="shared" si="36"/>
        <v>2.44</v>
      </c>
      <c r="AN111" s="39">
        <f t="shared" si="37"/>
        <v>1.2359179985012993E-2</v>
      </c>
      <c r="AO111" s="39">
        <f t="shared" si="38"/>
        <v>1.23</v>
      </c>
      <c r="AP111" s="39">
        <f t="shared" si="39"/>
        <v>6.1795899925064963E-3</v>
      </c>
      <c r="AQ111" s="39">
        <f t="shared" si="40"/>
        <v>0.62</v>
      </c>
      <c r="AR111" s="39">
        <f t="shared" si="41"/>
        <v>1.2359179985012992E-3</v>
      </c>
      <c r="AS111" s="39">
        <f t="shared" si="42"/>
        <v>0.12</v>
      </c>
      <c r="AT111" s="39">
        <f t="shared" si="43"/>
        <v>1.2359179985012993E-2</v>
      </c>
      <c r="AU111" s="39">
        <f t="shared" si="44"/>
        <v>1.23</v>
      </c>
      <c r="AV111" s="39">
        <f t="shared" si="45"/>
        <v>6.1795899925064963E-3</v>
      </c>
      <c r="AW111" s="39">
        <f t="shared" si="46"/>
        <v>0.62</v>
      </c>
      <c r="AX111" s="39">
        <f t="shared" si="47"/>
        <v>3.0897949962532482E-3</v>
      </c>
      <c r="AY111" s="39">
        <f t="shared" si="48"/>
        <v>0.31</v>
      </c>
      <c r="AZ111" s="39">
        <f t="shared" si="49"/>
        <v>6.1795899925064961E-4</v>
      </c>
      <c r="BA111" s="39">
        <f t="shared" si="50"/>
        <v>0.06</v>
      </c>
      <c r="BB111" s="39">
        <f t="shared" si="51"/>
        <v>2.4718359970025985E-3</v>
      </c>
      <c r="BC111" s="39">
        <f t="shared" si="52"/>
        <v>0.25</v>
      </c>
      <c r="BD111" s="39">
        <f t="shared" si="53"/>
        <v>1.2359179985012992E-3</v>
      </c>
      <c r="BE111" s="39">
        <f t="shared" si="54"/>
        <v>0.12</v>
      </c>
      <c r="BF111" s="39">
        <f t="shared" si="55"/>
        <v>6.1795899925064961E-4</v>
      </c>
      <c r="BG111" s="39">
        <f t="shared" si="56"/>
        <v>0.06</v>
      </c>
      <c r="BH111" s="39">
        <f t="shared" si="57"/>
        <v>1.2359179985012994E-4</v>
      </c>
      <c r="BI111" s="39">
        <f t="shared" si="58"/>
        <v>0.01</v>
      </c>
    </row>
    <row r="112" spans="1:61" s="39" customFormat="1" x14ac:dyDescent="0.25">
      <c r="A112" s="40">
        <v>7.5</v>
      </c>
      <c r="B112" s="50">
        <f t="shared" si="13"/>
        <v>41</v>
      </c>
      <c r="C112" s="51">
        <f t="shared" si="2"/>
        <v>0</v>
      </c>
      <c r="D112" s="52">
        <f t="shared" si="3"/>
        <v>0</v>
      </c>
      <c r="E112" s="53">
        <f t="shared" si="4"/>
        <v>1</v>
      </c>
      <c r="F112" s="68">
        <f t="shared" si="62"/>
        <v>40</v>
      </c>
      <c r="G112" s="61">
        <f t="shared" si="27"/>
        <v>0.52880717703678326</v>
      </c>
      <c r="H112" s="56">
        <f t="shared" si="14"/>
        <v>4.6296296296296298</v>
      </c>
      <c r="I112" s="52">
        <f t="shared" si="15"/>
        <v>1.38</v>
      </c>
      <c r="J112" s="56">
        <f t="shared" si="16"/>
        <v>1.1633757894809234</v>
      </c>
      <c r="K112" s="56">
        <f t="shared" si="28"/>
        <v>2.8857937959819821E-4</v>
      </c>
      <c r="L112" s="51">
        <f t="shared" si="17"/>
        <v>2.2000000000000002</v>
      </c>
      <c r="M112" s="52">
        <f t="shared" si="6"/>
        <v>0</v>
      </c>
      <c r="N112" s="68">
        <v>0</v>
      </c>
      <c r="O112" s="63">
        <f t="shared" si="18"/>
        <v>1616.994869207055</v>
      </c>
      <c r="P112" s="58">
        <f t="shared" si="19"/>
        <v>480</v>
      </c>
      <c r="Q112" s="61">
        <f t="shared" si="20"/>
        <v>0.26440358851839163</v>
      </c>
      <c r="R112" s="56">
        <f t="shared" si="21"/>
        <v>2.3148148148148149</v>
      </c>
      <c r="S112" s="56">
        <f t="shared" si="7"/>
        <v>0.58168789474046168</v>
      </c>
      <c r="T112" s="56">
        <f t="shared" si="8"/>
        <v>1.4428968979909911E-4</v>
      </c>
      <c r="U112" s="61">
        <f t="shared" si="22"/>
        <v>0.13220179425919582</v>
      </c>
      <c r="V112" s="56">
        <f t="shared" si="23"/>
        <v>1.1574074074074074</v>
      </c>
      <c r="W112" s="56">
        <f t="shared" si="9"/>
        <v>0.29084394737023084</v>
      </c>
      <c r="X112" s="56">
        <f t="shared" si="10"/>
        <v>7.2144844899549554E-5</v>
      </c>
      <c r="Y112" s="61">
        <f t="shared" si="24"/>
        <v>2.6440358851839166E-2</v>
      </c>
      <c r="Z112" s="56">
        <f t="shared" si="25"/>
        <v>0.23148148148148148</v>
      </c>
      <c r="AA112" s="56">
        <f t="shared" si="11"/>
        <v>5.8168789474046169E-2</v>
      </c>
      <c r="AB112" s="56">
        <f t="shared" si="12"/>
        <v>1.4428968979909914E-5</v>
      </c>
      <c r="AC112" s="64">
        <f t="shared" si="26"/>
        <v>0.33880208333333417</v>
      </c>
      <c r="AD112" s="39">
        <f t="shared" si="29"/>
        <v>5.0957040574032719E-2</v>
      </c>
      <c r="AE112" s="39">
        <f t="shared" si="30"/>
        <v>4.97</v>
      </c>
      <c r="AF112" s="39">
        <f t="shared" si="31"/>
        <v>2.547852028701636E-2</v>
      </c>
      <c r="AG112" s="39">
        <f t="shared" si="30"/>
        <v>2.52</v>
      </c>
      <c r="AH112" s="39">
        <f t="shared" si="32"/>
        <v>1.273926014350818E-2</v>
      </c>
      <c r="AI112" s="39">
        <f t="shared" si="61"/>
        <v>1.27</v>
      </c>
      <c r="AJ112" s="39">
        <f t="shared" si="34"/>
        <v>2.5478520287016359E-3</v>
      </c>
      <c r="AK112" s="39">
        <f t="shared" si="61"/>
        <v>0.25</v>
      </c>
      <c r="AL112" s="39">
        <f t="shared" si="35"/>
        <v>2.547852028701636E-2</v>
      </c>
      <c r="AM112" s="39">
        <f t="shared" si="36"/>
        <v>2.52</v>
      </c>
      <c r="AN112" s="39">
        <f t="shared" si="37"/>
        <v>1.273926014350818E-2</v>
      </c>
      <c r="AO112" s="39">
        <f t="shared" si="38"/>
        <v>1.27</v>
      </c>
      <c r="AP112" s="39">
        <f t="shared" si="39"/>
        <v>6.3696300717540899E-3</v>
      </c>
      <c r="AQ112" s="39">
        <f t="shared" si="40"/>
        <v>0.63</v>
      </c>
      <c r="AR112" s="39">
        <f t="shared" si="41"/>
        <v>1.2739260143508179E-3</v>
      </c>
      <c r="AS112" s="39">
        <f t="shared" si="42"/>
        <v>0.13</v>
      </c>
      <c r="AT112" s="39">
        <f t="shared" si="43"/>
        <v>1.273926014350818E-2</v>
      </c>
      <c r="AU112" s="39">
        <f t="shared" si="44"/>
        <v>1.27</v>
      </c>
      <c r="AV112" s="39">
        <f t="shared" si="45"/>
        <v>6.3696300717540899E-3</v>
      </c>
      <c r="AW112" s="39">
        <f t="shared" si="46"/>
        <v>0.63</v>
      </c>
      <c r="AX112" s="39">
        <f t="shared" si="47"/>
        <v>3.184815035877045E-3</v>
      </c>
      <c r="AY112" s="39">
        <f t="shared" si="48"/>
        <v>0.32</v>
      </c>
      <c r="AZ112" s="39">
        <f t="shared" si="49"/>
        <v>6.3696300717540897E-4</v>
      </c>
      <c r="BA112" s="39">
        <f t="shared" si="50"/>
        <v>0.06</v>
      </c>
      <c r="BB112" s="39">
        <f t="shared" si="51"/>
        <v>2.5478520287016359E-3</v>
      </c>
      <c r="BC112" s="39">
        <f t="shared" si="52"/>
        <v>0.25</v>
      </c>
      <c r="BD112" s="39">
        <f t="shared" si="53"/>
        <v>1.2739260143508179E-3</v>
      </c>
      <c r="BE112" s="39">
        <f t="shared" si="54"/>
        <v>0.13</v>
      </c>
      <c r="BF112" s="39">
        <f t="shared" si="55"/>
        <v>6.3696300717540897E-4</v>
      </c>
      <c r="BG112" s="39">
        <f t="shared" si="56"/>
        <v>0.06</v>
      </c>
      <c r="BH112" s="39">
        <f t="shared" si="57"/>
        <v>1.2739260143508182E-4</v>
      </c>
      <c r="BI112" s="39">
        <f t="shared" si="58"/>
        <v>0.01</v>
      </c>
    </row>
    <row r="113" spans="1:61" s="39" customFormat="1" x14ac:dyDescent="0.25">
      <c r="A113" s="40">
        <v>7.5</v>
      </c>
      <c r="B113" s="50">
        <f t="shared" si="13"/>
        <v>41</v>
      </c>
      <c r="C113" s="51">
        <f t="shared" ref="C113:C176" si="63">$D$22</f>
        <v>0</v>
      </c>
      <c r="D113" s="52">
        <f t="shared" ref="D113:D176" si="64">$D$23</f>
        <v>0</v>
      </c>
      <c r="E113" s="53">
        <f t="shared" ref="E113:E176" si="65">$D$24</f>
        <v>1</v>
      </c>
      <c r="F113" s="68">
        <f t="shared" si="62"/>
        <v>40</v>
      </c>
      <c r="G113" s="61">
        <f t="shared" si="27"/>
        <v>0.53602793799671888</v>
      </c>
      <c r="H113" s="56">
        <f t="shared" si="14"/>
        <v>4.6296296296296298</v>
      </c>
      <c r="I113" s="52">
        <f t="shared" si="15"/>
        <v>1.38</v>
      </c>
      <c r="J113" s="56">
        <f t="shared" si="16"/>
        <v>1.1792614635927816</v>
      </c>
      <c r="K113" s="56">
        <f t="shared" si="28"/>
        <v>2.9251987588594085E-4</v>
      </c>
      <c r="L113" s="51">
        <f t="shared" si="17"/>
        <v>2.2000000000000002</v>
      </c>
      <c r="M113" s="52">
        <f t="shared" ref="M113:M176" si="66">$C$14</f>
        <v>0</v>
      </c>
      <c r="N113" s="68">
        <v>0</v>
      </c>
      <c r="O113" s="63">
        <f t="shared" si="18"/>
        <v>1632.5209112417076</v>
      </c>
      <c r="P113" s="58">
        <f t="shared" si="19"/>
        <v>480</v>
      </c>
      <c r="Q113" s="61">
        <f t="shared" si="20"/>
        <v>0.26801396899835944</v>
      </c>
      <c r="R113" s="56">
        <f t="shared" si="21"/>
        <v>2.3148148148148149</v>
      </c>
      <c r="S113" s="56">
        <f t="shared" ref="S113:S176" si="67">Q113*SUM($L113:$N113)</f>
        <v>0.58963073179639081</v>
      </c>
      <c r="T113" s="56">
        <f t="shared" ref="T113:T176" si="68">Q113*$I113*$B113*$A113/(3600*$D$2)</f>
        <v>1.4625993794297043E-4</v>
      </c>
      <c r="U113" s="61">
        <f t="shared" si="22"/>
        <v>0.13400698449917972</v>
      </c>
      <c r="V113" s="56">
        <f t="shared" si="23"/>
        <v>1.1574074074074074</v>
      </c>
      <c r="W113" s="56">
        <f t="shared" ref="W113:W176" si="69">U113*SUM($L113:$N113)</f>
        <v>0.2948153658981954</v>
      </c>
      <c r="X113" s="56">
        <f t="shared" ref="X113:X176" si="70">U113*$I113*$B113*$A113/(3600*$D$2)</f>
        <v>7.3129968971485213E-5</v>
      </c>
      <c r="Y113" s="61">
        <f t="shared" si="24"/>
        <v>2.6801396899835947E-2</v>
      </c>
      <c r="Z113" s="56">
        <f t="shared" si="25"/>
        <v>0.23148148148148148</v>
      </c>
      <c r="AA113" s="56">
        <f t="shared" ref="AA113:AA176" si="71">Y113*SUM($L113:$N113)</f>
        <v>5.8963073179639086E-2</v>
      </c>
      <c r="AB113" s="56">
        <f t="shared" ref="AB113:AB176" si="72">Y113*$I113*$B113*$A113/(3600*$D$2)</f>
        <v>1.4625993794297046E-5</v>
      </c>
      <c r="AC113" s="64">
        <f t="shared" si="26"/>
        <v>0.33888888888888974</v>
      </c>
      <c r="AD113" s="39">
        <f t="shared" si="29"/>
        <v>5.2498120895773284E-2</v>
      </c>
      <c r="AE113" s="39">
        <f t="shared" si="30"/>
        <v>5.1100000000000003</v>
      </c>
      <c r="AF113" s="39">
        <f t="shared" si="31"/>
        <v>2.6249060447886642E-2</v>
      </c>
      <c r="AG113" s="39">
        <f t="shared" si="30"/>
        <v>2.59</v>
      </c>
      <c r="AH113" s="39">
        <f t="shared" si="32"/>
        <v>1.3124530223943321E-2</v>
      </c>
      <c r="AI113" s="39">
        <f t="shared" si="61"/>
        <v>1.3</v>
      </c>
      <c r="AJ113" s="39">
        <f t="shared" si="34"/>
        <v>2.6249060447886643E-3</v>
      </c>
      <c r="AK113" s="39">
        <f t="shared" si="61"/>
        <v>0.26</v>
      </c>
      <c r="AL113" s="39">
        <f t="shared" si="35"/>
        <v>2.6249060447886642E-2</v>
      </c>
      <c r="AM113" s="39">
        <f t="shared" si="36"/>
        <v>2.59</v>
      </c>
      <c r="AN113" s="39">
        <f t="shared" si="37"/>
        <v>1.3124530223943321E-2</v>
      </c>
      <c r="AO113" s="39">
        <f t="shared" si="38"/>
        <v>1.3</v>
      </c>
      <c r="AP113" s="39">
        <f t="shared" si="39"/>
        <v>6.5622651119716605E-3</v>
      </c>
      <c r="AQ113" s="39">
        <f t="shared" si="40"/>
        <v>0.65</v>
      </c>
      <c r="AR113" s="39">
        <f t="shared" si="41"/>
        <v>1.3124530223943321E-3</v>
      </c>
      <c r="AS113" s="39">
        <f t="shared" si="42"/>
        <v>0.13</v>
      </c>
      <c r="AT113" s="39">
        <f t="shared" si="43"/>
        <v>1.3124530223943321E-2</v>
      </c>
      <c r="AU113" s="39">
        <f t="shared" si="44"/>
        <v>1.3</v>
      </c>
      <c r="AV113" s="39">
        <f t="shared" si="45"/>
        <v>6.5622651119716605E-3</v>
      </c>
      <c r="AW113" s="39">
        <f t="shared" si="46"/>
        <v>0.65</v>
      </c>
      <c r="AX113" s="39">
        <f t="shared" si="47"/>
        <v>3.2811325559858303E-3</v>
      </c>
      <c r="AY113" s="39">
        <f t="shared" si="48"/>
        <v>0.33</v>
      </c>
      <c r="AZ113" s="39">
        <f t="shared" si="49"/>
        <v>6.5622651119716607E-4</v>
      </c>
      <c r="BA113" s="39">
        <f t="shared" si="50"/>
        <v>7.0000000000000007E-2</v>
      </c>
      <c r="BB113" s="39">
        <f t="shared" si="51"/>
        <v>2.6249060447886643E-3</v>
      </c>
      <c r="BC113" s="39">
        <f t="shared" si="52"/>
        <v>0.26</v>
      </c>
      <c r="BD113" s="39">
        <f t="shared" si="53"/>
        <v>1.3124530223943321E-3</v>
      </c>
      <c r="BE113" s="39">
        <f t="shared" si="54"/>
        <v>0.13</v>
      </c>
      <c r="BF113" s="39">
        <f t="shared" si="55"/>
        <v>6.5622651119716607E-4</v>
      </c>
      <c r="BG113" s="39">
        <f t="shared" si="56"/>
        <v>7.0000000000000007E-2</v>
      </c>
      <c r="BH113" s="39">
        <f t="shared" si="57"/>
        <v>1.3124530223943324E-4</v>
      </c>
      <c r="BI113" s="39">
        <f t="shared" si="58"/>
        <v>0.01</v>
      </c>
    </row>
    <row r="114" spans="1:61" s="39" customFormat="1" x14ac:dyDescent="0.25">
      <c r="A114" s="40">
        <v>7.5</v>
      </c>
      <c r="B114" s="50">
        <f t="shared" ref="B114:B177" si="73">$C$6</f>
        <v>41</v>
      </c>
      <c r="C114" s="51">
        <f t="shared" si="63"/>
        <v>0</v>
      </c>
      <c r="D114" s="52">
        <f t="shared" si="64"/>
        <v>0</v>
      </c>
      <c r="E114" s="53">
        <f t="shared" si="65"/>
        <v>1</v>
      </c>
      <c r="F114" s="68">
        <f t="shared" si="62"/>
        <v>40</v>
      </c>
      <c r="G114" s="61">
        <f t="shared" si="27"/>
        <v>0.54321559559288757</v>
      </c>
      <c r="H114" s="56">
        <f t="shared" ref="H114:H177" si="74">(($C114*1*1)+($D114*100*1)+($E114*1000*1))/$D$2</f>
        <v>4.6296296296296298</v>
      </c>
      <c r="I114" s="52">
        <f t="shared" ref="I114:I177" si="75">$D$10</f>
        <v>1.38</v>
      </c>
      <c r="J114" s="56">
        <f t="shared" ref="J114:J177" si="76">G114*SUM($L114:$N114)</f>
        <v>1.1950743103043528</v>
      </c>
      <c r="K114" s="56">
        <f t="shared" si="28"/>
        <v>2.9644230708570192E-4</v>
      </c>
      <c r="L114" s="51">
        <f t="shared" ref="L114:L177" si="77">$C$13</f>
        <v>2.2000000000000002</v>
      </c>
      <c r="M114" s="52">
        <f t="shared" si="66"/>
        <v>0</v>
      </c>
      <c r="N114" s="68">
        <v>0</v>
      </c>
      <c r="O114" s="63">
        <f t="shared" ref="O114:O177" si="78">((((P113*0.0408*44.01*L113)-(O113*0.0408*44.01*L113)+(B113*I113*38000*44.01*0.0408/$D$2))*(A113/3600))+(O113*44.01*0.0408))/(44.01*0.0408)</f>
        <v>1647.9757922503684</v>
      </c>
      <c r="P114" s="58">
        <f t="shared" ref="P114:P177" si="79">$C$9</f>
        <v>480</v>
      </c>
      <c r="Q114" s="61">
        <f t="shared" ref="Q114:Q177" si="80">IF(Q113+((R113-S113-T113)*$A113/3600)&lt;0,0,Q113+((R113-S113-T113)*$A113/3600))</f>
        <v>0.27160779779644378</v>
      </c>
      <c r="R114" s="56">
        <f t="shared" ref="R114:R177" si="81">(($C114*1*0.5)+($D114*100*0.5)+($E114*1000*0.5))/$D$2</f>
        <v>2.3148148148148149</v>
      </c>
      <c r="S114" s="56">
        <f t="shared" si="67"/>
        <v>0.59753715515217642</v>
      </c>
      <c r="T114" s="56">
        <f t="shared" si="68"/>
        <v>1.4822115354285096E-4</v>
      </c>
      <c r="U114" s="61">
        <f t="shared" ref="U114:U177" si="82">IF(U113+((V113-W113-X113)*$A113/3600)&lt;0,0,U113+((V113-W113-X113)*$A113/3600))</f>
        <v>0.13580389889822189</v>
      </c>
      <c r="V114" s="56">
        <f t="shared" ref="V114:V177" si="83">(($C114*1*0.25)+($D114*100*0.25)+($E114*1000*0.25))/$D$2</f>
        <v>1.1574074074074074</v>
      </c>
      <c r="W114" s="56">
        <f t="shared" si="69"/>
        <v>0.29876857757608821</v>
      </c>
      <c r="X114" s="56">
        <f t="shared" si="70"/>
        <v>7.4110576771425481E-5</v>
      </c>
      <c r="Y114" s="61">
        <f t="shared" ref="Y114:Y177" si="84">IF(Y113+((Z113-AA113-AB113)*$A113/3600)&lt;0,0,Y113+((Z113-AA113-AB113)*$A113/3600))</f>
        <v>2.716077977964438E-2</v>
      </c>
      <c r="Z114" s="56">
        <f t="shared" ref="Z114:Z177" si="85">(($C114*1*0.05)+($D114*100*0.05)+($E114*1000*0.05))/$D$2</f>
        <v>0.23148148148148148</v>
      </c>
      <c r="AA114" s="56">
        <f t="shared" si="71"/>
        <v>5.9753715515217638E-2</v>
      </c>
      <c r="AB114" s="56">
        <f t="shared" si="72"/>
        <v>1.4822115354285097E-5</v>
      </c>
      <c r="AC114" s="64">
        <f t="shared" ref="AC114:AC177" si="86">AC113+(A113*0.0000115740740740741)</f>
        <v>0.33897569444444531</v>
      </c>
      <c r="AD114" s="39">
        <f t="shared" si="29"/>
        <v>5.4059865733102834E-2</v>
      </c>
      <c r="AE114" s="39">
        <f t="shared" si="30"/>
        <v>5.26</v>
      </c>
      <c r="AF114" s="39">
        <f t="shared" si="31"/>
        <v>2.7029932866551417E-2</v>
      </c>
      <c r="AG114" s="39">
        <f t="shared" si="30"/>
        <v>2.67</v>
      </c>
      <c r="AH114" s="39">
        <f t="shared" si="32"/>
        <v>1.3514966433275708E-2</v>
      </c>
      <c r="AI114" s="39">
        <f t="shared" si="61"/>
        <v>1.34</v>
      </c>
      <c r="AJ114" s="39">
        <f t="shared" si="34"/>
        <v>2.7029932866551418E-3</v>
      </c>
      <c r="AK114" s="39">
        <f t="shared" si="61"/>
        <v>0.27</v>
      </c>
      <c r="AL114" s="39">
        <f t="shared" si="35"/>
        <v>2.7029932866551417E-2</v>
      </c>
      <c r="AM114" s="39">
        <f t="shared" si="36"/>
        <v>2.67</v>
      </c>
      <c r="AN114" s="39">
        <f t="shared" si="37"/>
        <v>1.3514966433275708E-2</v>
      </c>
      <c r="AO114" s="39">
        <f t="shared" si="38"/>
        <v>1.34</v>
      </c>
      <c r="AP114" s="39">
        <f t="shared" si="39"/>
        <v>6.7574832166378542E-3</v>
      </c>
      <c r="AQ114" s="39">
        <f t="shared" si="40"/>
        <v>0.67</v>
      </c>
      <c r="AR114" s="39">
        <f t="shared" si="41"/>
        <v>1.3514966433275709E-3</v>
      </c>
      <c r="AS114" s="39">
        <f t="shared" si="42"/>
        <v>0.14000000000000001</v>
      </c>
      <c r="AT114" s="39">
        <f t="shared" si="43"/>
        <v>1.3514966433275708E-2</v>
      </c>
      <c r="AU114" s="39">
        <f t="shared" si="44"/>
        <v>1.34</v>
      </c>
      <c r="AV114" s="39">
        <f t="shared" si="45"/>
        <v>6.7574832166378542E-3</v>
      </c>
      <c r="AW114" s="39">
        <f t="shared" si="46"/>
        <v>0.67</v>
      </c>
      <c r="AX114" s="39">
        <f t="shared" si="47"/>
        <v>3.3787416083189271E-3</v>
      </c>
      <c r="AY114" s="39">
        <f t="shared" si="48"/>
        <v>0.34</v>
      </c>
      <c r="AZ114" s="39">
        <f t="shared" si="49"/>
        <v>6.7574832166378545E-4</v>
      </c>
      <c r="BA114" s="39">
        <f t="shared" si="50"/>
        <v>7.0000000000000007E-2</v>
      </c>
      <c r="BB114" s="39">
        <f t="shared" si="51"/>
        <v>2.7029932866551418E-3</v>
      </c>
      <c r="BC114" s="39">
        <f t="shared" si="52"/>
        <v>0.27</v>
      </c>
      <c r="BD114" s="39">
        <f t="shared" si="53"/>
        <v>1.3514966433275709E-3</v>
      </c>
      <c r="BE114" s="39">
        <f t="shared" si="54"/>
        <v>0.14000000000000001</v>
      </c>
      <c r="BF114" s="39">
        <f t="shared" si="55"/>
        <v>6.7574832166378545E-4</v>
      </c>
      <c r="BG114" s="39">
        <f t="shared" si="56"/>
        <v>7.0000000000000007E-2</v>
      </c>
      <c r="BH114" s="39">
        <f t="shared" si="57"/>
        <v>1.3514966433275712E-4</v>
      </c>
      <c r="BI114" s="39">
        <f t="shared" si="58"/>
        <v>0.01</v>
      </c>
    </row>
    <row r="115" spans="1:61" s="39" customFormat="1" x14ac:dyDescent="0.25">
      <c r="A115" s="40">
        <v>7.5</v>
      </c>
      <c r="B115" s="50">
        <f t="shared" si="73"/>
        <v>41</v>
      </c>
      <c r="C115" s="51">
        <f t="shared" si="63"/>
        <v>0</v>
      </c>
      <c r="D115" s="52">
        <f t="shared" si="64"/>
        <v>0</v>
      </c>
      <c r="E115" s="53">
        <f t="shared" si="65"/>
        <v>1</v>
      </c>
      <c r="F115" s="68">
        <f t="shared" si="62"/>
        <v>40</v>
      </c>
      <c r="G115" s="61">
        <f t="shared" ref="G115:G178" si="87">IF(G114+((H114-J114-K114)*$A114/3600)&lt;0,0,G114+((H114-J114-K114)*$A114/3600))</f>
        <v>0.55037030158667544</v>
      </c>
      <c r="H115" s="56">
        <f t="shared" si="74"/>
        <v>4.6296296296296298</v>
      </c>
      <c r="I115" s="52">
        <f t="shared" si="75"/>
        <v>1.38</v>
      </c>
      <c r="J115" s="56">
        <f t="shared" si="76"/>
        <v>1.210814663490686</v>
      </c>
      <c r="K115" s="56">
        <f t="shared" ref="K115:K178" si="88">G115*$I115*$B115*$A115/(3600*$D$2)</f>
        <v>3.0034675601633965E-4</v>
      </c>
      <c r="L115" s="51">
        <f t="shared" si="77"/>
        <v>2.2000000000000002</v>
      </c>
      <c r="M115" s="52">
        <f t="shared" si="66"/>
        <v>0</v>
      </c>
      <c r="N115" s="68">
        <v>0</v>
      </c>
      <c r="O115" s="63">
        <f t="shared" si="78"/>
        <v>1663.3598383877395</v>
      </c>
      <c r="P115" s="58">
        <f t="shared" si="79"/>
        <v>480</v>
      </c>
      <c r="Q115" s="61">
        <f t="shared" si="80"/>
        <v>0.27518515079333772</v>
      </c>
      <c r="R115" s="56">
        <f t="shared" si="81"/>
        <v>2.3148148148148149</v>
      </c>
      <c r="S115" s="56">
        <f t="shared" si="67"/>
        <v>0.605407331745343</v>
      </c>
      <c r="T115" s="56">
        <f t="shared" si="68"/>
        <v>1.5017337800816982E-4</v>
      </c>
      <c r="U115" s="61">
        <f t="shared" si="82"/>
        <v>0.13759257539666886</v>
      </c>
      <c r="V115" s="56">
        <f t="shared" si="83"/>
        <v>1.1574074074074074</v>
      </c>
      <c r="W115" s="56">
        <f t="shared" si="69"/>
        <v>0.3027036658726715</v>
      </c>
      <c r="X115" s="56">
        <f t="shared" si="70"/>
        <v>7.5086689004084912E-5</v>
      </c>
      <c r="Y115" s="61">
        <f t="shared" si="84"/>
        <v>2.7518515079333776E-2</v>
      </c>
      <c r="Z115" s="56">
        <f t="shared" si="85"/>
        <v>0.23148148148148148</v>
      </c>
      <c r="AA115" s="56">
        <f t="shared" si="71"/>
        <v>6.054073317453431E-2</v>
      </c>
      <c r="AB115" s="56">
        <f t="shared" si="72"/>
        <v>1.5017337800816987E-5</v>
      </c>
      <c r="AC115" s="64">
        <f t="shared" si="86"/>
        <v>0.33906250000000088</v>
      </c>
      <c r="AD115" s="39">
        <f t="shared" ref="AD115:AD178" si="89">AD114+($I115*$G115*$A115*1/3600)</f>
        <v>5.5642180350164529E-2</v>
      </c>
      <c r="AE115" s="39">
        <f t="shared" ref="AE115:AG178" si="90">ROUND((1-EXP(-AD115))*100,2)</f>
        <v>5.41</v>
      </c>
      <c r="AF115" s="39">
        <f t="shared" ref="AF115:AF178" si="91">AF114+($I115*$G115*$A115*0.5/3600)</f>
        <v>2.7821090175082264E-2</v>
      </c>
      <c r="AG115" s="39">
        <f t="shared" si="90"/>
        <v>2.74</v>
      </c>
      <c r="AH115" s="39">
        <f t="shared" ref="AH115:AH178" si="92">AH114+($I115*$G115*$A115*0.25/3600)</f>
        <v>1.3910545087541132E-2</v>
      </c>
      <c r="AI115" s="39">
        <f t="shared" ref="AI115:AK130" si="93">ROUND((1-EXP(-AH115))*100,2)</f>
        <v>1.38</v>
      </c>
      <c r="AJ115" s="39">
        <f t="shared" ref="AJ115:AJ178" si="94">AJ114+($I115*$G115*$A115*0.05/3600)</f>
        <v>2.7821090175082263E-3</v>
      </c>
      <c r="AK115" s="39">
        <f t="shared" si="93"/>
        <v>0.28000000000000003</v>
      </c>
      <c r="AL115" s="39">
        <f t="shared" ref="AL115:AL178" si="95">AL114+($I115*$Q115*$A115*1/3600)</f>
        <v>2.7821090175082264E-2</v>
      </c>
      <c r="AM115" s="39">
        <f t="shared" ref="AM115:AM178" si="96">ROUND((1-EXP(-AL115))*100,2)</f>
        <v>2.74</v>
      </c>
      <c r="AN115" s="39">
        <f t="shared" ref="AN115:AN178" si="97">AN114+($I115*$Q115*$A115*0.5/3600)</f>
        <v>1.3910545087541132E-2</v>
      </c>
      <c r="AO115" s="39">
        <f t="shared" ref="AO115:AO178" si="98">ROUND((1-EXP(-AN115))*100,2)</f>
        <v>1.38</v>
      </c>
      <c r="AP115" s="39">
        <f t="shared" ref="AP115:AP178" si="99">AP114+($I115*$Q115*$A115*0.25/3600)</f>
        <v>6.9552725437705661E-3</v>
      </c>
      <c r="AQ115" s="39">
        <f t="shared" ref="AQ115:AQ178" si="100">ROUND((1-EXP(-AP115))*100,2)</f>
        <v>0.69</v>
      </c>
      <c r="AR115" s="39">
        <f t="shared" ref="AR115:AR178" si="101">AR114+($I115*$Q115*$A115*0.05/3600)</f>
        <v>1.3910545087541131E-3</v>
      </c>
      <c r="AS115" s="39">
        <f t="shared" ref="AS115:AS178" si="102">ROUND((1-EXP(-AR115))*100,2)</f>
        <v>0.14000000000000001</v>
      </c>
      <c r="AT115" s="39">
        <f t="shared" ref="AT115:AT178" si="103">AT114+($I115*$U115*$A115*1/3600)</f>
        <v>1.3910545087541132E-2</v>
      </c>
      <c r="AU115" s="39">
        <f t="shared" ref="AU115:AU178" si="104">ROUND((1-EXP(-AT115))*100,2)</f>
        <v>1.38</v>
      </c>
      <c r="AV115" s="39">
        <f t="shared" ref="AV115:AV178" si="105">AV114+($I115*$U115*$A115*0.5/3600)</f>
        <v>6.9552725437705661E-3</v>
      </c>
      <c r="AW115" s="39">
        <f t="shared" ref="AW115:AW178" si="106">ROUND((1-EXP(-AV115))*100,2)</f>
        <v>0.69</v>
      </c>
      <c r="AX115" s="39">
        <f t="shared" ref="AX115:AX178" si="107">AX114+($I115*$U115*$A115*0.25/3600)</f>
        <v>3.477636271885283E-3</v>
      </c>
      <c r="AY115" s="39">
        <f t="shared" ref="AY115:AY178" si="108">ROUND((1-EXP(-AX115))*100,2)</f>
        <v>0.35</v>
      </c>
      <c r="AZ115" s="39">
        <f t="shared" ref="AZ115:AZ178" si="109">AZ114+($I115*$U115*$A115*0.05/3600)</f>
        <v>6.9552725437705657E-4</v>
      </c>
      <c r="BA115" s="39">
        <f t="shared" ref="BA115:BA178" si="110">ROUND((1-EXP(-AZ115))*100,2)</f>
        <v>7.0000000000000007E-2</v>
      </c>
      <c r="BB115" s="39">
        <f t="shared" ref="BB115:BB178" si="111">BB114+($I115*$Y115*$A115*1/3600)</f>
        <v>2.7821090175082263E-3</v>
      </c>
      <c r="BC115" s="39">
        <f t="shared" ref="BC115:BC178" si="112">ROUND((1-EXP(-BB115))*100,2)</f>
        <v>0.28000000000000003</v>
      </c>
      <c r="BD115" s="39">
        <f t="shared" ref="BD115:BD178" si="113">BD114+($I115*$Y115*$A115*0.5/3600)</f>
        <v>1.3910545087541131E-3</v>
      </c>
      <c r="BE115" s="39">
        <f t="shared" ref="BE115:BE178" si="114">ROUND((1-EXP(-BD115))*100,2)</f>
        <v>0.14000000000000001</v>
      </c>
      <c r="BF115" s="39">
        <f t="shared" ref="BF115:BF178" si="115">BF114+($I115*$Y115*$A115*0.25/3600)</f>
        <v>6.9552725437705657E-4</v>
      </c>
      <c r="BG115" s="39">
        <f t="shared" ref="BG115:BG178" si="116">ROUND((1-EXP(-BF115))*100,2)</f>
        <v>7.0000000000000007E-2</v>
      </c>
      <c r="BH115" s="39">
        <f t="shared" ref="BH115:BH178" si="117">BH114+($I115*$Y115*$A115*0.05/3600)</f>
        <v>1.3910545087541135E-4</v>
      </c>
      <c r="BI115" s="39">
        <f t="shared" ref="BI115:BI178" si="118">ROUND((1-EXP(-BH115))*100,2)</f>
        <v>0.01</v>
      </c>
    </row>
    <row r="116" spans="1:61" s="39" customFormat="1" x14ac:dyDescent="0.25">
      <c r="A116" s="40">
        <v>7.5</v>
      </c>
      <c r="B116" s="50">
        <f t="shared" si="73"/>
        <v>41</v>
      </c>
      <c r="C116" s="51">
        <f t="shared" si="63"/>
        <v>0</v>
      </c>
      <c r="D116" s="52">
        <f t="shared" si="64"/>
        <v>0</v>
      </c>
      <c r="E116" s="53">
        <f t="shared" si="65"/>
        <v>1</v>
      </c>
      <c r="F116" s="68">
        <f t="shared" si="62"/>
        <v>40</v>
      </c>
      <c r="G116" s="61">
        <f t="shared" si="87"/>
        <v>0.55749220704372315</v>
      </c>
      <c r="H116" s="56">
        <f t="shared" si="74"/>
        <v>4.6296296296296298</v>
      </c>
      <c r="I116" s="52">
        <f t="shared" si="75"/>
        <v>1.38</v>
      </c>
      <c r="J116" s="56">
        <f t="shared" si="76"/>
        <v>1.2264828554961911</v>
      </c>
      <c r="K116" s="56">
        <f t="shared" si="88"/>
        <v>3.0423330511703179E-4</v>
      </c>
      <c r="L116" s="51">
        <f t="shared" si="77"/>
        <v>2.2000000000000002</v>
      </c>
      <c r="M116" s="52">
        <f t="shared" si="66"/>
        <v>0</v>
      </c>
      <c r="N116" s="68">
        <v>0</v>
      </c>
      <c r="O116" s="63">
        <f t="shared" si="78"/>
        <v>1678.6733743136476</v>
      </c>
      <c r="P116" s="58">
        <f t="shared" si="79"/>
        <v>480</v>
      </c>
      <c r="Q116" s="61">
        <f t="shared" si="80"/>
        <v>0.27874610352186158</v>
      </c>
      <c r="R116" s="56">
        <f t="shared" si="81"/>
        <v>2.3148148148148149</v>
      </c>
      <c r="S116" s="56">
        <f t="shared" si="67"/>
        <v>0.61324142774809554</v>
      </c>
      <c r="T116" s="56">
        <f t="shared" si="68"/>
        <v>1.521166525585159E-4</v>
      </c>
      <c r="U116" s="61">
        <f t="shared" si="82"/>
        <v>0.13937305176093079</v>
      </c>
      <c r="V116" s="56">
        <f t="shared" si="83"/>
        <v>1.1574074074074074</v>
      </c>
      <c r="W116" s="56">
        <f t="shared" si="69"/>
        <v>0.30662071387404777</v>
      </c>
      <c r="X116" s="56">
        <f t="shared" si="70"/>
        <v>7.6058326279257948E-5</v>
      </c>
      <c r="Y116" s="61">
        <f t="shared" si="84"/>
        <v>2.7874610352186163E-2</v>
      </c>
      <c r="Z116" s="56">
        <f t="shared" si="85"/>
        <v>0.23148148148148148</v>
      </c>
      <c r="AA116" s="56">
        <f t="shared" si="71"/>
        <v>6.1324142774809562E-2</v>
      </c>
      <c r="AB116" s="56">
        <f t="shared" si="72"/>
        <v>1.5211665255851592E-5</v>
      </c>
      <c r="AC116" s="64">
        <f t="shared" si="86"/>
        <v>0.33914930555555645</v>
      </c>
      <c r="AD116" s="39">
        <f t="shared" si="89"/>
        <v>5.7244970445415232E-2</v>
      </c>
      <c r="AE116" s="39">
        <f t="shared" si="90"/>
        <v>5.56</v>
      </c>
      <c r="AF116" s="39">
        <f t="shared" si="91"/>
        <v>2.8622485222707616E-2</v>
      </c>
      <c r="AG116" s="39">
        <f t="shared" si="90"/>
        <v>2.82</v>
      </c>
      <c r="AH116" s="39">
        <f t="shared" si="92"/>
        <v>1.4311242611353808E-2</v>
      </c>
      <c r="AI116" s="39">
        <f t="shared" si="93"/>
        <v>1.42</v>
      </c>
      <c r="AJ116" s="39">
        <f t="shared" si="94"/>
        <v>2.8622485222707613E-3</v>
      </c>
      <c r="AK116" s="39">
        <f t="shared" si="93"/>
        <v>0.28999999999999998</v>
      </c>
      <c r="AL116" s="39">
        <f t="shared" si="95"/>
        <v>2.8622485222707616E-2</v>
      </c>
      <c r="AM116" s="39">
        <f t="shared" si="96"/>
        <v>2.82</v>
      </c>
      <c r="AN116" s="39">
        <f t="shared" si="97"/>
        <v>1.4311242611353808E-2</v>
      </c>
      <c r="AO116" s="39">
        <f t="shared" si="98"/>
        <v>1.42</v>
      </c>
      <c r="AP116" s="39">
        <f t="shared" si="99"/>
        <v>7.155621305676904E-3</v>
      </c>
      <c r="AQ116" s="39">
        <f t="shared" si="100"/>
        <v>0.71</v>
      </c>
      <c r="AR116" s="39">
        <f t="shared" si="101"/>
        <v>1.4311242611353807E-3</v>
      </c>
      <c r="AS116" s="39">
        <f t="shared" si="102"/>
        <v>0.14000000000000001</v>
      </c>
      <c r="AT116" s="39">
        <f t="shared" si="103"/>
        <v>1.4311242611353808E-2</v>
      </c>
      <c r="AU116" s="39">
        <f t="shared" si="104"/>
        <v>1.42</v>
      </c>
      <c r="AV116" s="39">
        <f t="shared" si="105"/>
        <v>7.155621305676904E-3</v>
      </c>
      <c r="AW116" s="39">
        <f t="shared" si="106"/>
        <v>0.71</v>
      </c>
      <c r="AX116" s="39">
        <f t="shared" si="107"/>
        <v>3.577810652838452E-3</v>
      </c>
      <c r="AY116" s="39">
        <f t="shared" si="108"/>
        <v>0.36</v>
      </c>
      <c r="AZ116" s="39">
        <f t="shared" si="109"/>
        <v>7.1556213056769033E-4</v>
      </c>
      <c r="BA116" s="39">
        <f t="shared" si="110"/>
        <v>7.0000000000000007E-2</v>
      </c>
      <c r="BB116" s="39">
        <f t="shared" si="111"/>
        <v>2.8622485222707613E-3</v>
      </c>
      <c r="BC116" s="39">
        <f t="shared" si="112"/>
        <v>0.28999999999999998</v>
      </c>
      <c r="BD116" s="39">
        <f t="shared" si="113"/>
        <v>1.4311242611353807E-3</v>
      </c>
      <c r="BE116" s="39">
        <f t="shared" si="114"/>
        <v>0.14000000000000001</v>
      </c>
      <c r="BF116" s="39">
        <f t="shared" si="115"/>
        <v>7.1556213056769033E-4</v>
      </c>
      <c r="BG116" s="39">
        <f t="shared" si="116"/>
        <v>7.0000000000000007E-2</v>
      </c>
      <c r="BH116" s="39">
        <f t="shared" si="117"/>
        <v>1.431124261135381E-4</v>
      </c>
      <c r="BI116" s="39">
        <f t="shared" si="118"/>
        <v>0.01</v>
      </c>
    </row>
    <row r="117" spans="1:61" s="39" customFormat="1" x14ac:dyDescent="0.25">
      <c r="A117" s="40">
        <v>7.5</v>
      </c>
      <c r="B117" s="50">
        <f t="shared" si="73"/>
        <v>41</v>
      </c>
      <c r="C117" s="51">
        <f t="shared" si="63"/>
        <v>0</v>
      </c>
      <c r="D117" s="52">
        <f t="shared" si="64"/>
        <v>0</v>
      </c>
      <c r="E117" s="53">
        <f t="shared" si="65"/>
        <v>1</v>
      </c>
      <c r="F117" s="68">
        <f t="shared" si="62"/>
        <v>40</v>
      </c>
      <c r="G117" s="61">
        <f t="shared" si="87"/>
        <v>0.56458146233711548</v>
      </c>
      <c r="H117" s="56">
        <f t="shared" si="74"/>
        <v>4.6296296296296298</v>
      </c>
      <c r="I117" s="52">
        <f t="shared" si="75"/>
        <v>1.38</v>
      </c>
      <c r="J117" s="56">
        <f t="shared" si="76"/>
        <v>1.2420792171416541</v>
      </c>
      <c r="K117" s="56">
        <f t="shared" si="88"/>
        <v>3.081020364490161E-4</v>
      </c>
      <c r="L117" s="51">
        <f t="shared" si="77"/>
        <v>2.2000000000000002</v>
      </c>
      <c r="M117" s="52">
        <f t="shared" si="66"/>
        <v>0</v>
      </c>
      <c r="N117" s="68">
        <v>0</v>
      </c>
      <c r="O117" s="63">
        <f t="shared" si="78"/>
        <v>1693.9167231998952</v>
      </c>
      <c r="P117" s="58">
        <f t="shared" si="79"/>
        <v>480</v>
      </c>
      <c r="Q117" s="61">
        <f t="shared" si="80"/>
        <v>0.28229073116855774</v>
      </c>
      <c r="R117" s="56">
        <f t="shared" si="81"/>
        <v>2.3148148148148149</v>
      </c>
      <c r="S117" s="56">
        <f t="shared" si="67"/>
        <v>0.62103960857082707</v>
      </c>
      <c r="T117" s="56">
        <f t="shared" si="68"/>
        <v>1.5405101822450805E-4</v>
      </c>
      <c r="U117" s="61">
        <f t="shared" si="82"/>
        <v>0.14114536558427887</v>
      </c>
      <c r="V117" s="56">
        <f t="shared" si="83"/>
        <v>1.1574074074074074</v>
      </c>
      <c r="W117" s="56">
        <f t="shared" si="69"/>
        <v>0.31051980428541354</v>
      </c>
      <c r="X117" s="56">
        <f t="shared" si="70"/>
        <v>7.7025509112254025E-5</v>
      </c>
      <c r="Y117" s="61">
        <f t="shared" si="84"/>
        <v>2.8229073116855779E-2</v>
      </c>
      <c r="Z117" s="56">
        <f t="shared" si="85"/>
        <v>0.23148148148148148</v>
      </c>
      <c r="AA117" s="56">
        <f t="shared" si="71"/>
        <v>6.2103960857082717E-2</v>
      </c>
      <c r="AB117" s="56">
        <f t="shared" si="72"/>
        <v>1.540510182245081E-5</v>
      </c>
      <c r="AC117" s="64">
        <f t="shared" si="86"/>
        <v>0.33923611111111202</v>
      </c>
      <c r="AD117" s="39">
        <f t="shared" si="89"/>
        <v>5.8868142149634442E-2</v>
      </c>
      <c r="AE117" s="39">
        <f t="shared" si="90"/>
        <v>5.72</v>
      </c>
      <c r="AF117" s="39">
        <f t="shared" si="91"/>
        <v>2.9434071074817221E-2</v>
      </c>
      <c r="AG117" s="39">
        <f t="shared" si="90"/>
        <v>2.9</v>
      </c>
      <c r="AH117" s="39">
        <f t="shared" si="92"/>
        <v>1.4717035537408611E-2</v>
      </c>
      <c r="AI117" s="39">
        <f t="shared" si="93"/>
        <v>1.46</v>
      </c>
      <c r="AJ117" s="39">
        <f t="shared" si="94"/>
        <v>2.9434071074817218E-3</v>
      </c>
      <c r="AK117" s="39">
        <f t="shared" si="93"/>
        <v>0.28999999999999998</v>
      </c>
      <c r="AL117" s="39">
        <f t="shared" si="95"/>
        <v>2.9434071074817221E-2</v>
      </c>
      <c r="AM117" s="39">
        <f t="shared" si="96"/>
        <v>2.9</v>
      </c>
      <c r="AN117" s="39">
        <f t="shared" si="97"/>
        <v>1.4717035537408611E-2</v>
      </c>
      <c r="AO117" s="39">
        <f t="shared" si="98"/>
        <v>1.46</v>
      </c>
      <c r="AP117" s="39">
        <f t="shared" si="99"/>
        <v>7.3585177687043053E-3</v>
      </c>
      <c r="AQ117" s="39">
        <f t="shared" si="100"/>
        <v>0.73</v>
      </c>
      <c r="AR117" s="39">
        <f t="shared" si="101"/>
        <v>1.4717035537408609E-3</v>
      </c>
      <c r="AS117" s="39">
        <f t="shared" si="102"/>
        <v>0.15</v>
      </c>
      <c r="AT117" s="39">
        <f t="shared" si="103"/>
        <v>1.4717035537408611E-2</v>
      </c>
      <c r="AU117" s="39">
        <f t="shared" si="104"/>
        <v>1.46</v>
      </c>
      <c r="AV117" s="39">
        <f t="shared" si="105"/>
        <v>7.3585177687043053E-3</v>
      </c>
      <c r="AW117" s="39">
        <f t="shared" si="106"/>
        <v>0.73</v>
      </c>
      <c r="AX117" s="39">
        <f t="shared" si="107"/>
        <v>3.6792588843521526E-3</v>
      </c>
      <c r="AY117" s="39">
        <f t="shared" si="108"/>
        <v>0.37</v>
      </c>
      <c r="AZ117" s="39">
        <f t="shared" si="109"/>
        <v>7.3585177687043044E-4</v>
      </c>
      <c r="BA117" s="39">
        <f t="shared" si="110"/>
        <v>7.0000000000000007E-2</v>
      </c>
      <c r="BB117" s="39">
        <f t="shared" si="111"/>
        <v>2.9434071074817218E-3</v>
      </c>
      <c r="BC117" s="39">
        <f t="shared" si="112"/>
        <v>0.28999999999999998</v>
      </c>
      <c r="BD117" s="39">
        <f t="shared" si="113"/>
        <v>1.4717035537408609E-3</v>
      </c>
      <c r="BE117" s="39">
        <f t="shared" si="114"/>
        <v>0.15</v>
      </c>
      <c r="BF117" s="39">
        <f t="shared" si="115"/>
        <v>7.3585177687043044E-4</v>
      </c>
      <c r="BG117" s="39">
        <f t="shared" si="116"/>
        <v>7.0000000000000007E-2</v>
      </c>
      <c r="BH117" s="39">
        <f t="shared" si="117"/>
        <v>1.471703553740861E-4</v>
      </c>
      <c r="BI117" s="39">
        <f t="shared" si="118"/>
        <v>0.01</v>
      </c>
    </row>
    <row r="118" spans="1:61" s="39" customFormat="1" x14ac:dyDescent="0.25">
      <c r="A118" s="40">
        <v>7.5</v>
      </c>
      <c r="B118" s="50">
        <f t="shared" si="73"/>
        <v>41</v>
      </c>
      <c r="C118" s="51">
        <f t="shared" si="63"/>
        <v>0</v>
      </c>
      <c r="D118" s="52">
        <f t="shared" si="64"/>
        <v>0</v>
      </c>
      <c r="E118" s="53">
        <f t="shared" si="65"/>
        <v>1</v>
      </c>
      <c r="F118" s="68">
        <f t="shared" si="62"/>
        <v>40</v>
      </c>
      <c r="G118" s="61">
        <f t="shared" si="87"/>
        <v>0.57163821715055618</v>
      </c>
      <c r="H118" s="56">
        <f t="shared" si="74"/>
        <v>4.6296296296296298</v>
      </c>
      <c r="I118" s="52">
        <f t="shared" si="75"/>
        <v>1.38</v>
      </c>
      <c r="J118" s="56">
        <f t="shared" si="76"/>
        <v>1.2576040777312236</v>
      </c>
      <c r="K118" s="56">
        <f t="shared" si="88"/>
        <v>3.1195303169732316E-4</v>
      </c>
      <c r="L118" s="51">
        <f t="shared" si="77"/>
        <v>2.2000000000000002</v>
      </c>
      <c r="M118" s="52">
        <f t="shared" si="66"/>
        <v>0</v>
      </c>
      <c r="N118" s="68">
        <v>0</v>
      </c>
      <c r="O118" s="63">
        <f t="shared" si="78"/>
        <v>1709.0902067370807</v>
      </c>
      <c r="P118" s="58">
        <f t="shared" si="79"/>
        <v>480</v>
      </c>
      <c r="Q118" s="61">
        <f t="shared" si="80"/>
        <v>0.28581910857527809</v>
      </c>
      <c r="R118" s="56">
        <f t="shared" si="81"/>
        <v>2.3148148148148149</v>
      </c>
      <c r="S118" s="56">
        <f t="shared" si="67"/>
        <v>0.62880203886561181</v>
      </c>
      <c r="T118" s="56">
        <f t="shared" si="68"/>
        <v>1.5597651584866158E-4</v>
      </c>
      <c r="U118" s="61">
        <f t="shared" si="82"/>
        <v>0.14290955428763905</v>
      </c>
      <c r="V118" s="56">
        <f t="shared" si="83"/>
        <v>1.1574074074074074</v>
      </c>
      <c r="W118" s="56">
        <f t="shared" si="69"/>
        <v>0.31440101943280591</v>
      </c>
      <c r="X118" s="56">
        <f t="shared" si="70"/>
        <v>7.7988257924330791E-5</v>
      </c>
      <c r="Y118" s="61">
        <f t="shared" si="84"/>
        <v>2.8581910857527811E-2</v>
      </c>
      <c r="Z118" s="56">
        <f t="shared" si="85"/>
        <v>0.23148148148148148</v>
      </c>
      <c r="AA118" s="56">
        <f t="shared" si="71"/>
        <v>6.2880203886561195E-2</v>
      </c>
      <c r="AB118" s="56">
        <f t="shared" si="72"/>
        <v>1.5597651584866161E-5</v>
      </c>
      <c r="AC118" s="64">
        <f t="shared" si="86"/>
        <v>0.33932291666666758</v>
      </c>
      <c r="AD118" s="39">
        <f t="shared" si="89"/>
        <v>6.051160202394229E-2</v>
      </c>
      <c r="AE118" s="39">
        <f t="shared" si="90"/>
        <v>5.87</v>
      </c>
      <c r="AF118" s="39">
        <f t="shared" si="91"/>
        <v>3.0255801011971145E-2</v>
      </c>
      <c r="AG118" s="39">
        <f t="shared" si="90"/>
        <v>2.98</v>
      </c>
      <c r="AH118" s="39">
        <f t="shared" si="92"/>
        <v>1.5127900505985573E-2</v>
      </c>
      <c r="AI118" s="39">
        <f t="shared" si="93"/>
        <v>1.5</v>
      </c>
      <c r="AJ118" s="39">
        <f t="shared" si="94"/>
        <v>3.025580101197114E-3</v>
      </c>
      <c r="AK118" s="39">
        <f t="shared" si="93"/>
        <v>0.3</v>
      </c>
      <c r="AL118" s="39">
        <f t="shared" si="95"/>
        <v>3.0255801011971145E-2</v>
      </c>
      <c r="AM118" s="39">
        <f t="shared" si="96"/>
        <v>2.98</v>
      </c>
      <c r="AN118" s="39">
        <f t="shared" si="97"/>
        <v>1.5127900505985573E-2</v>
      </c>
      <c r="AO118" s="39">
        <f t="shared" si="98"/>
        <v>1.5</v>
      </c>
      <c r="AP118" s="39">
        <f t="shared" si="99"/>
        <v>7.5639502529927863E-3</v>
      </c>
      <c r="AQ118" s="39">
        <f t="shared" si="100"/>
        <v>0.75</v>
      </c>
      <c r="AR118" s="39">
        <f t="shared" si="101"/>
        <v>1.512790050598557E-3</v>
      </c>
      <c r="AS118" s="39">
        <f t="shared" si="102"/>
        <v>0.15</v>
      </c>
      <c r="AT118" s="39">
        <f t="shared" si="103"/>
        <v>1.5127900505985573E-2</v>
      </c>
      <c r="AU118" s="39">
        <f t="shared" si="104"/>
        <v>1.5</v>
      </c>
      <c r="AV118" s="39">
        <f t="shared" si="105"/>
        <v>7.5639502529927863E-3</v>
      </c>
      <c r="AW118" s="39">
        <f t="shared" si="106"/>
        <v>0.75</v>
      </c>
      <c r="AX118" s="39">
        <f t="shared" si="107"/>
        <v>3.7819751264963931E-3</v>
      </c>
      <c r="AY118" s="39">
        <f t="shared" si="108"/>
        <v>0.38</v>
      </c>
      <c r="AZ118" s="39">
        <f t="shared" si="109"/>
        <v>7.563950252992785E-4</v>
      </c>
      <c r="BA118" s="39">
        <f t="shared" si="110"/>
        <v>0.08</v>
      </c>
      <c r="BB118" s="39">
        <f t="shared" si="111"/>
        <v>3.025580101197114E-3</v>
      </c>
      <c r="BC118" s="39">
        <f t="shared" si="112"/>
        <v>0.3</v>
      </c>
      <c r="BD118" s="39">
        <f t="shared" si="113"/>
        <v>1.512790050598557E-3</v>
      </c>
      <c r="BE118" s="39">
        <f t="shared" si="114"/>
        <v>0.15</v>
      </c>
      <c r="BF118" s="39">
        <f t="shared" si="115"/>
        <v>7.563950252992785E-4</v>
      </c>
      <c r="BG118" s="39">
        <f t="shared" si="116"/>
        <v>0.08</v>
      </c>
      <c r="BH118" s="39">
        <f t="shared" si="117"/>
        <v>1.5127900505985573E-4</v>
      </c>
      <c r="BI118" s="39">
        <f t="shared" si="118"/>
        <v>0.02</v>
      </c>
    </row>
    <row r="119" spans="1:61" s="39" customFormat="1" x14ac:dyDescent="0.25">
      <c r="A119" s="40">
        <v>7.5</v>
      </c>
      <c r="B119" s="50">
        <f t="shared" si="73"/>
        <v>41</v>
      </c>
      <c r="C119" s="51">
        <f t="shared" si="63"/>
        <v>0</v>
      </c>
      <c r="D119" s="52">
        <f t="shared" si="64"/>
        <v>0</v>
      </c>
      <c r="E119" s="53">
        <f t="shared" si="65"/>
        <v>1</v>
      </c>
      <c r="F119" s="68">
        <f t="shared" si="62"/>
        <v>40</v>
      </c>
      <c r="G119" s="61">
        <f t="shared" si="87"/>
        <v>0.5786626204815285</v>
      </c>
      <c r="H119" s="56">
        <f t="shared" si="74"/>
        <v>4.6296296296296298</v>
      </c>
      <c r="I119" s="52">
        <f t="shared" si="75"/>
        <v>1.38</v>
      </c>
      <c r="J119" s="56">
        <f t="shared" si="76"/>
        <v>1.2730577650593629</v>
      </c>
      <c r="K119" s="56">
        <f t="shared" si="88"/>
        <v>3.1578637217250075E-4</v>
      </c>
      <c r="L119" s="51">
        <f t="shared" si="77"/>
        <v>2.2000000000000002</v>
      </c>
      <c r="M119" s="52">
        <f t="shared" si="66"/>
        <v>0</v>
      </c>
      <c r="N119" s="68">
        <v>0</v>
      </c>
      <c r="O119" s="63">
        <f t="shared" si="78"/>
        <v>1724.1941451413875</v>
      </c>
      <c r="P119" s="58">
        <f t="shared" si="79"/>
        <v>480</v>
      </c>
      <c r="Q119" s="61">
        <f t="shared" si="80"/>
        <v>0.28933131024076425</v>
      </c>
      <c r="R119" s="56">
        <f t="shared" si="81"/>
        <v>2.3148148148148149</v>
      </c>
      <c r="S119" s="56">
        <f t="shared" si="67"/>
        <v>0.63652888252968143</v>
      </c>
      <c r="T119" s="56">
        <f t="shared" si="68"/>
        <v>1.5789318608625037E-4</v>
      </c>
      <c r="U119" s="61">
        <f t="shared" si="82"/>
        <v>0.14466565512038213</v>
      </c>
      <c r="V119" s="56">
        <f t="shared" si="83"/>
        <v>1.1574074074074074</v>
      </c>
      <c r="W119" s="56">
        <f t="shared" si="69"/>
        <v>0.31826444126484071</v>
      </c>
      <c r="X119" s="56">
        <f t="shared" si="70"/>
        <v>7.8946593043125186E-5</v>
      </c>
      <c r="Y119" s="61">
        <f t="shared" si="84"/>
        <v>2.8933131024076426E-2</v>
      </c>
      <c r="Z119" s="56">
        <f t="shared" si="85"/>
        <v>0.23148148148148148</v>
      </c>
      <c r="AA119" s="56">
        <f t="shared" si="71"/>
        <v>6.3652888252968137E-2</v>
      </c>
      <c r="AB119" s="56">
        <f t="shared" si="72"/>
        <v>1.5789318608625039E-5</v>
      </c>
      <c r="AC119" s="64">
        <f t="shared" si="86"/>
        <v>0.33940972222222315</v>
      </c>
      <c r="AD119" s="39">
        <f t="shared" si="89"/>
        <v>6.2175257057826686E-2</v>
      </c>
      <c r="AE119" s="39">
        <f t="shared" si="90"/>
        <v>6.03</v>
      </c>
      <c r="AF119" s="39">
        <f t="shared" si="91"/>
        <v>3.1087628528913343E-2</v>
      </c>
      <c r="AG119" s="39">
        <f t="shared" si="90"/>
        <v>3.06</v>
      </c>
      <c r="AH119" s="39">
        <f t="shared" si="92"/>
        <v>1.5543814264456671E-2</v>
      </c>
      <c r="AI119" s="39">
        <f t="shared" si="93"/>
        <v>1.54</v>
      </c>
      <c r="AJ119" s="39">
        <f t="shared" si="94"/>
        <v>3.1087628528913337E-3</v>
      </c>
      <c r="AK119" s="39">
        <f t="shared" si="93"/>
        <v>0.31</v>
      </c>
      <c r="AL119" s="39">
        <f t="shared" si="95"/>
        <v>3.1087628528913343E-2</v>
      </c>
      <c r="AM119" s="39">
        <f t="shared" si="96"/>
        <v>3.06</v>
      </c>
      <c r="AN119" s="39">
        <f t="shared" si="97"/>
        <v>1.5543814264456671E-2</v>
      </c>
      <c r="AO119" s="39">
        <f t="shared" si="98"/>
        <v>1.54</v>
      </c>
      <c r="AP119" s="39">
        <f t="shared" si="99"/>
        <v>7.7719071322283357E-3</v>
      </c>
      <c r="AQ119" s="39">
        <f t="shared" si="100"/>
        <v>0.77</v>
      </c>
      <c r="AR119" s="39">
        <f t="shared" si="101"/>
        <v>1.5543814264456668E-3</v>
      </c>
      <c r="AS119" s="39">
        <f t="shared" si="102"/>
        <v>0.16</v>
      </c>
      <c r="AT119" s="39">
        <f t="shared" si="103"/>
        <v>1.5543814264456671E-2</v>
      </c>
      <c r="AU119" s="39">
        <f t="shared" si="104"/>
        <v>1.54</v>
      </c>
      <c r="AV119" s="39">
        <f t="shared" si="105"/>
        <v>7.7719071322283357E-3</v>
      </c>
      <c r="AW119" s="39">
        <f t="shared" si="106"/>
        <v>0.77</v>
      </c>
      <c r="AX119" s="39">
        <f t="shared" si="107"/>
        <v>3.8859535661141678E-3</v>
      </c>
      <c r="AY119" s="39">
        <f t="shared" si="108"/>
        <v>0.39</v>
      </c>
      <c r="AZ119" s="39">
        <f t="shared" si="109"/>
        <v>7.7719071322283342E-4</v>
      </c>
      <c r="BA119" s="39">
        <f t="shared" si="110"/>
        <v>0.08</v>
      </c>
      <c r="BB119" s="39">
        <f t="shared" si="111"/>
        <v>3.1087628528913337E-3</v>
      </c>
      <c r="BC119" s="39">
        <f t="shared" si="112"/>
        <v>0.31</v>
      </c>
      <c r="BD119" s="39">
        <f t="shared" si="113"/>
        <v>1.5543814264456668E-3</v>
      </c>
      <c r="BE119" s="39">
        <f t="shared" si="114"/>
        <v>0.16</v>
      </c>
      <c r="BF119" s="39">
        <f t="shared" si="115"/>
        <v>7.7719071322283342E-4</v>
      </c>
      <c r="BG119" s="39">
        <f t="shared" si="116"/>
        <v>0.08</v>
      </c>
      <c r="BH119" s="39">
        <f t="shared" si="117"/>
        <v>1.5543814264456672E-4</v>
      </c>
      <c r="BI119" s="39">
        <f t="shared" si="118"/>
        <v>0.02</v>
      </c>
    </row>
    <row r="120" spans="1:61" s="39" customFormat="1" x14ac:dyDescent="0.25">
      <c r="A120" s="40">
        <v>7.5</v>
      </c>
      <c r="B120" s="50">
        <f t="shared" si="73"/>
        <v>41</v>
      </c>
      <c r="C120" s="51">
        <f t="shared" si="63"/>
        <v>0</v>
      </c>
      <c r="D120" s="52">
        <f t="shared" si="64"/>
        <v>0</v>
      </c>
      <c r="E120" s="53">
        <f t="shared" si="65"/>
        <v>1</v>
      </c>
      <c r="F120" s="68">
        <f t="shared" si="62"/>
        <v>40</v>
      </c>
      <c r="G120" s="61">
        <f t="shared" si="87"/>
        <v>0.58565482064444119</v>
      </c>
      <c r="H120" s="56">
        <f t="shared" si="74"/>
        <v>4.6296296296296298</v>
      </c>
      <c r="I120" s="52">
        <f t="shared" si="75"/>
        <v>1.38</v>
      </c>
      <c r="J120" s="56">
        <f t="shared" si="76"/>
        <v>1.2884406054177706</v>
      </c>
      <c r="K120" s="56">
        <f t="shared" si="88"/>
        <v>3.1960213881233104E-4</v>
      </c>
      <c r="L120" s="51">
        <f t="shared" si="77"/>
        <v>2.2000000000000002</v>
      </c>
      <c r="M120" s="52">
        <f t="shared" si="66"/>
        <v>0</v>
      </c>
      <c r="N120" s="68">
        <v>0</v>
      </c>
      <c r="O120" s="63">
        <f t="shared" si="78"/>
        <v>1739.2288571613415</v>
      </c>
      <c r="P120" s="58">
        <f t="shared" si="79"/>
        <v>480</v>
      </c>
      <c r="Q120" s="61">
        <f t="shared" si="80"/>
        <v>0.29282741032222059</v>
      </c>
      <c r="R120" s="56">
        <f t="shared" si="81"/>
        <v>2.3148148148148149</v>
      </c>
      <c r="S120" s="56">
        <f t="shared" si="67"/>
        <v>0.64422030270888531</v>
      </c>
      <c r="T120" s="56">
        <f t="shared" si="68"/>
        <v>1.5980106940616552E-4</v>
      </c>
      <c r="U120" s="61">
        <f t="shared" si="82"/>
        <v>0.1464137051611103</v>
      </c>
      <c r="V120" s="56">
        <f t="shared" si="83"/>
        <v>1.1574074074074074</v>
      </c>
      <c r="W120" s="56">
        <f t="shared" si="69"/>
        <v>0.32211015135444265</v>
      </c>
      <c r="X120" s="56">
        <f t="shared" si="70"/>
        <v>7.9900534703082759E-5</v>
      </c>
      <c r="Y120" s="61">
        <f t="shared" si="84"/>
        <v>2.9282741032222059E-2</v>
      </c>
      <c r="Z120" s="56">
        <f t="shared" si="85"/>
        <v>0.23148148148148148</v>
      </c>
      <c r="AA120" s="56">
        <f t="shared" si="71"/>
        <v>6.4422030270888539E-2</v>
      </c>
      <c r="AB120" s="56">
        <f t="shared" si="72"/>
        <v>1.5980106940616552E-5</v>
      </c>
      <c r="AC120" s="64">
        <f t="shared" si="86"/>
        <v>0.33949652777777872</v>
      </c>
      <c r="AD120" s="39">
        <f t="shared" si="89"/>
        <v>6.3859014667179456E-2</v>
      </c>
      <c r="AE120" s="39">
        <f t="shared" si="90"/>
        <v>6.19</v>
      </c>
      <c r="AF120" s="39">
        <f t="shared" si="91"/>
        <v>3.1929507333589728E-2</v>
      </c>
      <c r="AG120" s="39">
        <f t="shared" si="90"/>
        <v>3.14</v>
      </c>
      <c r="AH120" s="39">
        <f t="shared" si="92"/>
        <v>1.5964753666794864E-2</v>
      </c>
      <c r="AI120" s="39">
        <f t="shared" si="93"/>
        <v>1.58</v>
      </c>
      <c r="AJ120" s="39">
        <f t="shared" si="94"/>
        <v>3.192950733358972E-3</v>
      </c>
      <c r="AK120" s="39">
        <f t="shared" si="93"/>
        <v>0.32</v>
      </c>
      <c r="AL120" s="39">
        <f t="shared" si="95"/>
        <v>3.1929507333589728E-2</v>
      </c>
      <c r="AM120" s="39">
        <f t="shared" si="96"/>
        <v>3.14</v>
      </c>
      <c r="AN120" s="39">
        <f t="shared" si="97"/>
        <v>1.5964753666794864E-2</v>
      </c>
      <c r="AO120" s="39">
        <f t="shared" si="98"/>
        <v>1.58</v>
      </c>
      <c r="AP120" s="39">
        <f t="shared" si="99"/>
        <v>7.982376833397432E-3</v>
      </c>
      <c r="AQ120" s="39">
        <f t="shared" si="100"/>
        <v>0.8</v>
      </c>
      <c r="AR120" s="39">
        <f t="shared" si="101"/>
        <v>1.596475366679486E-3</v>
      </c>
      <c r="AS120" s="39">
        <f t="shared" si="102"/>
        <v>0.16</v>
      </c>
      <c r="AT120" s="39">
        <f t="shared" si="103"/>
        <v>1.5964753666794864E-2</v>
      </c>
      <c r="AU120" s="39">
        <f t="shared" si="104"/>
        <v>1.58</v>
      </c>
      <c r="AV120" s="39">
        <f t="shared" si="105"/>
        <v>7.982376833397432E-3</v>
      </c>
      <c r="AW120" s="39">
        <f t="shared" si="106"/>
        <v>0.8</v>
      </c>
      <c r="AX120" s="39">
        <f t="shared" si="107"/>
        <v>3.991188416698716E-3</v>
      </c>
      <c r="AY120" s="39">
        <f t="shared" si="108"/>
        <v>0.4</v>
      </c>
      <c r="AZ120" s="39">
        <f t="shared" si="109"/>
        <v>7.9823768333974301E-4</v>
      </c>
      <c r="BA120" s="39">
        <f t="shared" si="110"/>
        <v>0.08</v>
      </c>
      <c r="BB120" s="39">
        <f t="shared" si="111"/>
        <v>3.192950733358972E-3</v>
      </c>
      <c r="BC120" s="39">
        <f t="shared" si="112"/>
        <v>0.32</v>
      </c>
      <c r="BD120" s="39">
        <f t="shared" si="113"/>
        <v>1.596475366679486E-3</v>
      </c>
      <c r="BE120" s="39">
        <f t="shared" si="114"/>
        <v>0.16</v>
      </c>
      <c r="BF120" s="39">
        <f t="shared" si="115"/>
        <v>7.9823768333974301E-4</v>
      </c>
      <c r="BG120" s="39">
        <f t="shared" si="116"/>
        <v>0.08</v>
      </c>
      <c r="BH120" s="39">
        <f t="shared" si="117"/>
        <v>1.5964753666794864E-4</v>
      </c>
      <c r="BI120" s="39">
        <f t="shared" si="118"/>
        <v>0.02</v>
      </c>
    </row>
    <row r="121" spans="1:61" s="39" customFormat="1" x14ac:dyDescent="0.25">
      <c r="A121" s="40">
        <v>7.5</v>
      </c>
      <c r="B121" s="50">
        <f t="shared" si="73"/>
        <v>41</v>
      </c>
      <c r="C121" s="51">
        <f t="shared" si="63"/>
        <v>0</v>
      </c>
      <c r="D121" s="52">
        <f t="shared" si="64"/>
        <v>0</v>
      </c>
      <c r="E121" s="53">
        <f t="shared" si="65"/>
        <v>1</v>
      </c>
      <c r="F121" s="68">
        <f t="shared" si="62"/>
        <v>40</v>
      </c>
      <c r="G121" s="61">
        <f t="shared" si="87"/>
        <v>0.59261496527376001</v>
      </c>
      <c r="H121" s="56">
        <f t="shared" si="74"/>
        <v>4.6296296296296298</v>
      </c>
      <c r="I121" s="52">
        <f t="shared" si="75"/>
        <v>1.38</v>
      </c>
      <c r="J121" s="56">
        <f t="shared" si="76"/>
        <v>1.303752923602272</v>
      </c>
      <c r="K121" s="56">
        <f t="shared" si="88"/>
        <v>3.234004121835392E-4</v>
      </c>
      <c r="L121" s="51">
        <f t="shared" si="77"/>
        <v>2.2000000000000002</v>
      </c>
      <c r="M121" s="52">
        <f t="shared" si="66"/>
        <v>0</v>
      </c>
      <c r="N121" s="68">
        <v>0</v>
      </c>
      <c r="O121" s="63">
        <f t="shared" si="78"/>
        <v>1754.194660084537</v>
      </c>
      <c r="P121" s="58">
        <f t="shared" si="79"/>
        <v>480</v>
      </c>
      <c r="Q121" s="61">
        <f t="shared" si="80"/>
        <v>0.29630748263688</v>
      </c>
      <c r="R121" s="56">
        <f t="shared" si="81"/>
        <v>2.3148148148148149</v>
      </c>
      <c r="S121" s="56">
        <f t="shared" si="67"/>
        <v>0.65187646180113601</v>
      </c>
      <c r="T121" s="56">
        <f t="shared" si="68"/>
        <v>1.617002060917696E-4</v>
      </c>
      <c r="U121" s="61">
        <f t="shared" si="82"/>
        <v>0.14815374131844</v>
      </c>
      <c r="V121" s="56">
        <f t="shared" si="83"/>
        <v>1.1574074074074074</v>
      </c>
      <c r="W121" s="56">
        <f t="shared" si="69"/>
        <v>0.325938230900568</v>
      </c>
      <c r="X121" s="56">
        <f t="shared" si="70"/>
        <v>8.08501030458848E-5</v>
      </c>
      <c r="Y121" s="61">
        <f t="shared" si="84"/>
        <v>2.9630748263688E-2</v>
      </c>
      <c r="Z121" s="56">
        <f t="shared" si="85"/>
        <v>0.23148148148148148</v>
      </c>
      <c r="AA121" s="56">
        <f t="shared" si="71"/>
        <v>6.5187646180113606E-2</v>
      </c>
      <c r="AB121" s="56">
        <f t="shared" si="72"/>
        <v>1.6170020609176955E-5</v>
      </c>
      <c r="AC121" s="64">
        <f t="shared" si="86"/>
        <v>0.33958333333333429</v>
      </c>
      <c r="AD121" s="39">
        <f t="shared" si="89"/>
        <v>6.5562782692341517E-2</v>
      </c>
      <c r="AE121" s="39">
        <f t="shared" si="90"/>
        <v>6.35</v>
      </c>
      <c r="AF121" s="39">
        <f t="shared" si="91"/>
        <v>3.2781391346170759E-2</v>
      </c>
      <c r="AG121" s="39">
        <f t="shared" si="90"/>
        <v>3.22</v>
      </c>
      <c r="AH121" s="39">
        <f t="shared" si="92"/>
        <v>1.6390695673085379E-2</v>
      </c>
      <c r="AI121" s="39">
        <f t="shared" si="93"/>
        <v>1.63</v>
      </c>
      <c r="AJ121" s="39">
        <f t="shared" si="94"/>
        <v>3.2781391346170751E-3</v>
      </c>
      <c r="AK121" s="39">
        <f t="shared" si="93"/>
        <v>0.33</v>
      </c>
      <c r="AL121" s="39">
        <f t="shared" si="95"/>
        <v>3.2781391346170759E-2</v>
      </c>
      <c r="AM121" s="39">
        <f t="shared" si="96"/>
        <v>3.22</v>
      </c>
      <c r="AN121" s="39">
        <f t="shared" si="97"/>
        <v>1.6390695673085379E-2</v>
      </c>
      <c r="AO121" s="39">
        <f t="shared" si="98"/>
        <v>1.63</v>
      </c>
      <c r="AP121" s="39">
        <f t="shared" si="99"/>
        <v>8.1953478365426897E-3</v>
      </c>
      <c r="AQ121" s="39">
        <f t="shared" si="100"/>
        <v>0.82</v>
      </c>
      <c r="AR121" s="39">
        <f t="shared" si="101"/>
        <v>1.6390695673085375E-3</v>
      </c>
      <c r="AS121" s="39">
        <f t="shared" si="102"/>
        <v>0.16</v>
      </c>
      <c r="AT121" s="39">
        <f t="shared" si="103"/>
        <v>1.6390695673085379E-2</v>
      </c>
      <c r="AU121" s="39">
        <f t="shared" si="104"/>
        <v>1.63</v>
      </c>
      <c r="AV121" s="39">
        <f t="shared" si="105"/>
        <v>8.1953478365426897E-3</v>
      </c>
      <c r="AW121" s="39">
        <f t="shared" si="106"/>
        <v>0.82</v>
      </c>
      <c r="AX121" s="39">
        <f t="shared" si="107"/>
        <v>4.0976739182713448E-3</v>
      </c>
      <c r="AY121" s="39">
        <f t="shared" si="108"/>
        <v>0.41</v>
      </c>
      <c r="AZ121" s="39">
        <f t="shared" si="109"/>
        <v>8.1953478365426877E-4</v>
      </c>
      <c r="BA121" s="39">
        <f t="shared" si="110"/>
        <v>0.08</v>
      </c>
      <c r="BB121" s="39">
        <f t="shared" si="111"/>
        <v>3.2781391346170751E-3</v>
      </c>
      <c r="BC121" s="39">
        <f t="shared" si="112"/>
        <v>0.33</v>
      </c>
      <c r="BD121" s="39">
        <f t="shared" si="113"/>
        <v>1.6390695673085375E-3</v>
      </c>
      <c r="BE121" s="39">
        <f t="shared" si="114"/>
        <v>0.16</v>
      </c>
      <c r="BF121" s="39">
        <f t="shared" si="115"/>
        <v>8.1953478365426877E-4</v>
      </c>
      <c r="BG121" s="39">
        <f t="shared" si="116"/>
        <v>0.08</v>
      </c>
      <c r="BH121" s="39">
        <f t="shared" si="117"/>
        <v>1.6390695673085379E-4</v>
      </c>
      <c r="BI121" s="39">
        <f t="shared" si="118"/>
        <v>0.02</v>
      </c>
    </row>
    <row r="122" spans="1:61" s="39" customFormat="1" x14ac:dyDescent="0.25">
      <c r="A122" s="40">
        <v>7.5</v>
      </c>
      <c r="B122" s="50">
        <f t="shared" si="73"/>
        <v>41</v>
      </c>
      <c r="C122" s="51">
        <f t="shared" si="63"/>
        <v>0</v>
      </c>
      <c r="D122" s="52">
        <f t="shared" si="64"/>
        <v>0</v>
      </c>
      <c r="E122" s="53">
        <f t="shared" si="65"/>
        <v>1</v>
      </c>
      <c r="F122" s="68">
        <f t="shared" si="62"/>
        <v>40</v>
      </c>
      <c r="G122" s="61">
        <f t="shared" si="87"/>
        <v>0.59954320132712491</v>
      </c>
      <c r="H122" s="56">
        <f t="shared" si="74"/>
        <v>4.6296296296296298</v>
      </c>
      <c r="I122" s="52">
        <f t="shared" si="75"/>
        <v>1.38</v>
      </c>
      <c r="J122" s="56">
        <f t="shared" si="76"/>
        <v>1.3189950429196748</v>
      </c>
      <c r="K122" s="56">
        <f t="shared" si="88"/>
        <v>3.271812724834946E-4</v>
      </c>
      <c r="L122" s="51">
        <f t="shared" si="77"/>
        <v>2.2000000000000002</v>
      </c>
      <c r="M122" s="52">
        <f t="shared" si="66"/>
        <v>0</v>
      </c>
      <c r="N122" s="68">
        <v>0</v>
      </c>
      <c r="O122" s="63">
        <f t="shared" si="78"/>
        <v>1769.0918697443344</v>
      </c>
      <c r="P122" s="58">
        <f t="shared" si="79"/>
        <v>480</v>
      </c>
      <c r="Q122" s="61">
        <f t="shared" si="80"/>
        <v>0.29977160066356245</v>
      </c>
      <c r="R122" s="56">
        <f t="shared" si="81"/>
        <v>2.3148148148148149</v>
      </c>
      <c r="S122" s="56">
        <f t="shared" si="67"/>
        <v>0.65949752145983742</v>
      </c>
      <c r="T122" s="56">
        <f t="shared" si="68"/>
        <v>1.635906362417473E-4</v>
      </c>
      <c r="U122" s="61">
        <f t="shared" si="82"/>
        <v>0.14988580033178123</v>
      </c>
      <c r="V122" s="56">
        <f t="shared" si="83"/>
        <v>1.1574074074074074</v>
      </c>
      <c r="W122" s="56">
        <f t="shared" si="69"/>
        <v>0.32974876072991871</v>
      </c>
      <c r="X122" s="56">
        <f t="shared" si="70"/>
        <v>8.179531812087365E-5</v>
      </c>
      <c r="Y122" s="61">
        <f t="shared" si="84"/>
        <v>2.9977160066356246E-2</v>
      </c>
      <c r="Z122" s="56">
        <f t="shared" si="85"/>
        <v>0.23148148148148148</v>
      </c>
      <c r="AA122" s="56">
        <f t="shared" si="71"/>
        <v>6.5949752145983753E-2</v>
      </c>
      <c r="AB122" s="56">
        <f t="shared" si="72"/>
        <v>1.6359063624174733E-5</v>
      </c>
      <c r="AC122" s="64">
        <f t="shared" si="86"/>
        <v>0.33967013888888986</v>
      </c>
      <c r="AD122" s="39">
        <f t="shared" si="89"/>
        <v>6.7286469396156998E-2</v>
      </c>
      <c r="AE122" s="39">
        <f t="shared" si="90"/>
        <v>6.51</v>
      </c>
      <c r="AF122" s="39">
        <f t="shared" si="91"/>
        <v>3.3643234698078499E-2</v>
      </c>
      <c r="AG122" s="39">
        <f t="shared" si="90"/>
        <v>3.31</v>
      </c>
      <c r="AH122" s="39">
        <f t="shared" si="92"/>
        <v>1.6821617349039249E-2</v>
      </c>
      <c r="AI122" s="39">
        <f t="shared" si="93"/>
        <v>1.67</v>
      </c>
      <c r="AJ122" s="39">
        <f t="shared" si="94"/>
        <v>3.3643234698078491E-3</v>
      </c>
      <c r="AK122" s="39">
        <f t="shared" si="93"/>
        <v>0.34</v>
      </c>
      <c r="AL122" s="39">
        <f t="shared" si="95"/>
        <v>3.3643234698078499E-2</v>
      </c>
      <c r="AM122" s="39">
        <f t="shared" si="96"/>
        <v>3.31</v>
      </c>
      <c r="AN122" s="39">
        <f t="shared" si="97"/>
        <v>1.6821617349039249E-2</v>
      </c>
      <c r="AO122" s="39">
        <f t="shared" si="98"/>
        <v>1.67</v>
      </c>
      <c r="AP122" s="39">
        <f t="shared" si="99"/>
        <v>8.4108086745196247E-3</v>
      </c>
      <c r="AQ122" s="39">
        <f t="shared" si="100"/>
        <v>0.84</v>
      </c>
      <c r="AR122" s="39">
        <f t="shared" si="101"/>
        <v>1.6821617349039246E-3</v>
      </c>
      <c r="AS122" s="39">
        <f t="shared" si="102"/>
        <v>0.17</v>
      </c>
      <c r="AT122" s="39">
        <f t="shared" si="103"/>
        <v>1.6821617349039249E-2</v>
      </c>
      <c r="AU122" s="39">
        <f t="shared" si="104"/>
        <v>1.67</v>
      </c>
      <c r="AV122" s="39">
        <f t="shared" si="105"/>
        <v>8.4108086745196247E-3</v>
      </c>
      <c r="AW122" s="39">
        <f t="shared" si="106"/>
        <v>0.84</v>
      </c>
      <c r="AX122" s="39">
        <f t="shared" si="107"/>
        <v>4.2054043372598124E-3</v>
      </c>
      <c r="AY122" s="39">
        <f t="shared" si="108"/>
        <v>0.42</v>
      </c>
      <c r="AZ122" s="39">
        <f t="shared" si="109"/>
        <v>8.4108086745196228E-4</v>
      </c>
      <c r="BA122" s="39">
        <f t="shared" si="110"/>
        <v>0.08</v>
      </c>
      <c r="BB122" s="39">
        <f t="shared" si="111"/>
        <v>3.3643234698078491E-3</v>
      </c>
      <c r="BC122" s="39">
        <f t="shared" si="112"/>
        <v>0.34</v>
      </c>
      <c r="BD122" s="39">
        <f t="shared" si="113"/>
        <v>1.6821617349039246E-3</v>
      </c>
      <c r="BE122" s="39">
        <f t="shared" si="114"/>
        <v>0.17</v>
      </c>
      <c r="BF122" s="39">
        <f t="shared" si="115"/>
        <v>8.4108086745196228E-4</v>
      </c>
      <c r="BG122" s="39">
        <f t="shared" si="116"/>
        <v>0.08</v>
      </c>
      <c r="BH122" s="39">
        <f t="shared" si="117"/>
        <v>1.6821617349039249E-4</v>
      </c>
      <c r="BI122" s="39">
        <f t="shared" si="118"/>
        <v>0.02</v>
      </c>
    </row>
    <row r="123" spans="1:61" s="39" customFormat="1" x14ac:dyDescent="0.25">
      <c r="A123" s="40">
        <v>7.5</v>
      </c>
      <c r="B123" s="50">
        <f t="shared" si="73"/>
        <v>41</v>
      </c>
      <c r="C123" s="51">
        <f t="shared" si="63"/>
        <v>0</v>
      </c>
      <c r="D123" s="52">
        <f t="shared" si="64"/>
        <v>0</v>
      </c>
      <c r="E123" s="53">
        <f t="shared" si="65"/>
        <v>1</v>
      </c>
      <c r="F123" s="68">
        <f t="shared" si="62"/>
        <v>40</v>
      </c>
      <c r="G123" s="61">
        <f t="shared" si="87"/>
        <v>0.60643967508845298</v>
      </c>
      <c r="H123" s="56">
        <f t="shared" si="74"/>
        <v>4.6296296296296298</v>
      </c>
      <c r="I123" s="52">
        <f t="shared" si="75"/>
        <v>1.38</v>
      </c>
      <c r="J123" s="56">
        <f t="shared" si="76"/>
        <v>1.3341672851945967</v>
      </c>
      <c r="K123" s="56">
        <f t="shared" si="88"/>
        <v>3.3094479954190459E-4</v>
      </c>
      <c r="L123" s="51">
        <f t="shared" si="77"/>
        <v>2.2000000000000002</v>
      </c>
      <c r="M123" s="52">
        <f t="shared" si="66"/>
        <v>0</v>
      </c>
      <c r="N123" s="68">
        <v>0</v>
      </c>
      <c r="O123" s="63">
        <f t="shared" si="78"/>
        <v>1783.9208005265245</v>
      </c>
      <c r="P123" s="58">
        <f t="shared" si="79"/>
        <v>480</v>
      </c>
      <c r="Q123" s="61">
        <f t="shared" si="80"/>
        <v>0.30321983754422649</v>
      </c>
      <c r="R123" s="56">
        <f t="shared" si="81"/>
        <v>2.3148148148148149</v>
      </c>
      <c r="S123" s="56">
        <f t="shared" si="67"/>
        <v>0.66708364259729835</v>
      </c>
      <c r="T123" s="56">
        <f t="shared" si="68"/>
        <v>1.6547239977095229E-4</v>
      </c>
      <c r="U123" s="61">
        <f t="shared" si="82"/>
        <v>0.15160991877211324</v>
      </c>
      <c r="V123" s="56">
        <f t="shared" si="83"/>
        <v>1.1574074074074074</v>
      </c>
      <c r="W123" s="56">
        <f t="shared" si="69"/>
        <v>0.33354182129864918</v>
      </c>
      <c r="X123" s="56">
        <f t="shared" si="70"/>
        <v>8.2736199885476147E-5</v>
      </c>
      <c r="Y123" s="61">
        <f t="shared" si="84"/>
        <v>3.032198375442265E-2</v>
      </c>
      <c r="Z123" s="56">
        <f t="shared" si="85"/>
        <v>0.23148148148148148</v>
      </c>
      <c r="AA123" s="56">
        <f t="shared" si="71"/>
        <v>6.6708364259729841E-2</v>
      </c>
      <c r="AB123" s="56">
        <f t="shared" si="72"/>
        <v>1.6547239977095232E-5</v>
      </c>
      <c r="AC123" s="64">
        <f t="shared" si="86"/>
        <v>0.33975694444444543</v>
      </c>
      <c r="AD123" s="39">
        <f t="shared" si="89"/>
        <v>6.9029983462036301E-2</v>
      </c>
      <c r="AE123" s="39">
        <f t="shared" si="90"/>
        <v>6.67</v>
      </c>
      <c r="AF123" s="39">
        <f t="shared" si="91"/>
        <v>3.4514991731018151E-2</v>
      </c>
      <c r="AG123" s="39">
        <f t="shared" si="90"/>
        <v>3.39</v>
      </c>
      <c r="AH123" s="39">
        <f t="shared" si="92"/>
        <v>1.7257495865509075E-2</v>
      </c>
      <c r="AI123" s="39">
        <f t="shared" si="93"/>
        <v>1.71</v>
      </c>
      <c r="AJ123" s="39">
        <f t="shared" si="94"/>
        <v>3.4514991731018144E-3</v>
      </c>
      <c r="AK123" s="39">
        <f t="shared" si="93"/>
        <v>0.34</v>
      </c>
      <c r="AL123" s="39">
        <f t="shared" si="95"/>
        <v>3.4514991731018151E-2</v>
      </c>
      <c r="AM123" s="39">
        <f t="shared" si="96"/>
        <v>3.39</v>
      </c>
      <c r="AN123" s="39">
        <f t="shared" si="97"/>
        <v>1.7257495865509075E-2</v>
      </c>
      <c r="AO123" s="39">
        <f t="shared" si="98"/>
        <v>1.71</v>
      </c>
      <c r="AP123" s="39">
        <f t="shared" si="99"/>
        <v>8.6287479327545377E-3</v>
      </c>
      <c r="AQ123" s="39">
        <f t="shared" si="100"/>
        <v>0.86</v>
      </c>
      <c r="AR123" s="39">
        <f t="shared" si="101"/>
        <v>1.7257495865509072E-3</v>
      </c>
      <c r="AS123" s="39">
        <f t="shared" si="102"/>
        <v>0.17</v>
      </c>
      <c r="AT123" s="39">
        <f t="shared" si="103"/>
        <v>1.7257495865509075E-2</v>
      </c>
      <c r="AU123" s="39">
        <f t="shared" si="104"/>
        <v>1.71</v>
      </c>
      <c r="AV123" s="39">
        <f t="shared" si="105"/>
        <v>8.6287479327545377E-3</v>
      </c>
      <c r="AW123" s="39">
        <f t="shared" si="106"/>
        <v>0.86</v>
      </c>
      <c r="AX123" s="39">
        <f t="shared" si="107"/>
        <v>4.3143739663772688E-3</v>
      </c>
      <c r="AY123" s="39">
        <f t="shared" si="108"/>
        <v>0.43</v>
      </c>
      <c r="AZ123" s="39">
        <f t="shared" si="109"/>
        <v>8.6287479327545359E-4</v>
      </c>
      <c r="BA123" s="39">
        <f t="shared" si="110"/>
        <v>0.09</v>
      </c>
      <c r="BB123" s="39">
        <f t="shared" si="111"/>
        <v>3.4514991731018144E-3</v>
      </c>
      <c r="BC123" s="39">
        <f t="shared" si="112"/>
        <v>0.34</v>
      </c>
      <c r="BD123" s="39">
        <f t="shared" si="113"/>
        <v>1.7257495865509072E-3</v>
      </c>
      <c r="BE123" s="39">
        <f t="shared" si="114"/>
        <v>0.17</v>
      </c>
      <c r="BF123" s="39">
        <f t="shared" si="115"/>
        <v>8.6287479327545359E-4</v>
      </c>
      <c r="BG123" s="39">
        <f t="shared" si="116"/>
        <v>0.09</v>
      </c>
      <c r="BH123" s="39">
        <f t="shared" si="117"/>
        <v>1.7257495865509074E-4</v>
      </c>
      <c r="BI123" s="39">
        <f t="shared" si="118"/>
        <v>0.02</v>
      </c>
    </row>
    <row r="124" spans="1:61" s="39" customFormat="1" x14ac:dyDescent="0.25">
      <c r="A124" s="40">
        <v>7.5</v>
      </c>
      <c r="B124" s="50">
        <f t="shared" si="73"/>
        <v>41</v>
      </c>
      <c r="C124" s="51">
        <f t="shared" si="63"/>
        <v>0</v>
      </c>
      <c r="D124" s="52">
        <f t="shared" si="64"/>
        <v>0</v>
      </c>
      <c r="E124" s="53">
        <f t="shared" si="65"/>
        <v>1</v>
      </c>
      <c r="F124" s="68">
        <f t="shared" si="62"/>
        <v>40</v>
      </c>
      <c r="G124" s="61">
        <f t="shared" si="87"/>
        <v>0.61330453217102687</v>
      </c>
      <c r="H124" s="56">
        <f t="shared" si="74"/>
        <v>4.6296296296296298</v>
      </c>
      <c r="I124" s="52">
        <f t="shared" si="75"/>
        <v>1.38</v>
      </c>
      <c r="J124" s="56">
        <f t="shared" si="76"/>
        <v>1.3492699707762592</v>
      </c>
      <c r="K124" s="56">
        <f t="shared" si="88"/>
        <v>3.3469107282249903E-4</v>
      </c>
      <c r="L124" s="51">
        <f t="shared" si="77"/>
        <v>2.2000000000000002</v>
      </c>
      <c r="M124" s="52">
        <f t="shared" si="66"/>
        <v>0</v>
      </c>
      <c r="N124" s="68">
        <v>0</v>
      </c>
      <c r="O124" s="63">
        <f t="shared" si="78"/>
        <v>1798.6817653759629</v>
      </c>
      <c r="P124" s="58">
        <f t="shared" si="79"/>
        <v>480</v>
      </c>
      <c r="Q124" s="61">
        <f t="shared" si="80"/>
        <v>0.30665226608551344</v>
      </c>
      <c r="R124" s="56">
        <f t="shared" si="81"/>
        <v>2.3148148148148149</v>
      </c>
      <c r="S124" s="56">
        <f t="shared" si="67"/>
        <v>0.6746349853881296</v>
      </c>
      <c r="T124" s="56">
        <f t="shared" si="68"/>
        <v>1.6734553641124952E-4</v>
      </c>
      <c r="U124" s="61">
        <f t="shared" si="82"/>
        <v>0.15332613304275672</v>
      </c>
      <c r="V124" s="56">
        <f t="shared" si="83"/>
        <v>1.1574074074074074</v>
      </c>
      <c r="W124" s="56">
        <f t="shared" si="69"/>
        <v>0.3373174926940648</v>
      </c>
      <c r="X124" s="56">
        <f t="shared" si="70"/>
        <v>8.3672768205624758E-5</v>
      </c>
      <c r="Y124" s="61">
        <f t="shared" si="84"/>
        <v>3.0665226608551345E-2</v>
      </c>
      <c r="Z124" s="56">
        <f t="shared" si="85"/>
        <v>0.23148148148148148</v>
      </c>
      <c r="AA124" s="56">
        <f t="shared" si="71"/>
        <v>6.7463498538812963E-2</v>
      </c>
      <c r="AB124" s="56">
        <f t="shared" si="72"/>
        <v>1.6734553641124949E-5</v>
      </c>
      <c r="AC124" s="64">
        <f t="shared" si="86"/>
        <v>0.339843750000001</v>
      </c>
      <c r="AD124" s="39">
        <f t="shared" si="89"/>
        <v>7.0793233992027998E-2</v>
      </c>
      <c r="AE124" s="39">
        <f t="shared" si="90"/>
        <v>6.83</v>
      </c>
      <c r="AF124" s="39">
        <f t="shared" si="91"/>
        <v>3.5396616996013999E-2</v>
      </c>
      <c r="AG124" s="39">
        <f t="shared" si="90"/>
        <v>3.48</v>
      </c>
      <c r="AH124" s="39">
        <f t="shared" si="92"/>
        <v>1.7698308498007E-2</v>
      </c>
      <c r="AI124" s="39">
        <f t="shared" si="93"/>
        <v>1.75</v>
      </c>
      <c r="AJ124" s="39">
        <f t="shared" si="94"/>
        <v>3.5396616996013993E-3</v>
      </c>
      <c r="AK124" s="39">
        <f t="shared" si="93"/>
        <v>0.35</v>
      </c>
      <c r="AL124" s="39">
        <f t="shared" si="95"/>
        <v>3.5396616996013999E-2</v>
      </c>
      <c r="AM124" s="39">
        <f t="shared" si="96"/>
        <v>3.48</v>
      </c>
      <c r="AN124" s="39">
        <f t="shared" si="97"/>
        <v>1.7698308498007E-2</v>
      </c>
      <c r="AO124" s="39">
        <f t="shared" si="98"/>
        <v>1.75</v>
      </c>
      <c r="AP124" s="39">
        <f t="shared" si="99"/>
        <v>8.8491542490034998E-3</v>
      </c>
      <c r="AQ124" s="39">
        <f t="shared" si="100"/>
        <v>0.88</v>
      </c>
      <c r="AR124" s="39">
        <f t="shared" si="101"/>
        <v>1.7698308498006997E-3</v>
      </c>
      <c r="AS124" s="39">
        <f t="shared" si="102"/>
        <v>0.18</v>
      </c>
      <c r="AT124" s="39">
        <f t="shared" si="103"/>
        <v>1.7698308498007E-2</v>
      </c>
      <c r="AU124" s="39">
        <f t="shared" si="104"/>
        <v>1.75</v>
      </c>
      <c r="AV124" s="39">
        <f t="shared" si="105"/>
        <v>8.8491542490034998E-3</v>
      </c>
      <c r="AW124" s="39">
        <f t="shared" si="106"/>
        <v>0.88</v>
      </c>
      <c r="AX124" s="39">
        <f t="shared" si="107"/>
        <v>4.4245771245017499E-3</v>
      </c>
      <c r="AY124" s="39">
        <f t="shared" si="108"/>
        <v>0.44</v>
      </c>
      <c r="AZ124" s="39">
        <f t="shared" si="109"/>
        <v>8.8491542490034983E-4</v>
      </c>
      <c r="BA124" s="39">
        <f t="shared" si="110"/>
        <v>0.09</v>
      </c>
      <c r="BB124" s="39">
        <f t="shared" si="111"/>
        <v>3.5396616996013993E-3</v>
      </c>
      <c r="BC124" s="39">
        <f t="shared" si="112"/>
        <v>0.35</v>
      </c>
      <c r="BD124" s="39">
        <f t="shared" si="113"/>
        <v>1.7698308498006997E-3</v>
      </c>
      <c r="BE124" s="39">
        <f t="shared" si="114"/>
        <v>0.18</v>
      </c>
      <c r="BF124" s="39">
        <f t="shared" si="115"/>
        <v>8.8491542490034983E-4</v>
      </c>
      <c r="BG124" s="39">
        <f t="shared" si="116"/>
        <v>0.09</v>
      </c>
      <c r="BH124" s="39">
        <f t="shared" si="117"/>
        <v>1.7698308498006999E-4</v>
      </c>
      <c r="BI124" s="39">
        <f t="shared" si="118"/>
        <v>0.02</v>
      </c>
    </row>
    <row r="125" spans="1:61" s="39" customFormat="1" x14ac:dyDescent="0.25">
      <c r="A125" s="40">
        <v>7.5</v>
      </c>
      <c r="B125" s="50">
        <f t="shared" si="73"/>
        <v>41</v>
      </c>
      <c r="C125" s="51">
        <f t="shared" si="63"/>
        <v>0</v>
      </c>
      <c r="D125" s="52">
        <f t="shared" si="64"/>
        <v>0</v>
      </c>
      <c r="E125" s="53">
        <f t="shared" si="65"/>
        <v>1</v>
      </c>
      <c r="F125" s="68">
        <f t="shared" si="62"/>
        <v>40</v>
      </c>
      <c r="G125" s="61">
        <f t="shared" si="87"/>
        <v>0.62013791752056968</v>
      </c>
      <c r="H125" s="56">
        <f t="shared" si="74"/>
        <v>4.6296296296296298</v>
      </c>
      <c r="I125" s="52">
        <f t="shared" si="75"/>
        <v>1.38</v>
      </c>
      <c r="J125" s="56">
        <f t="shared" si="76"/>
        <v>1.3643034185452534</v>
      </c>
      <c r="K125" s="56">
        <f t="shared" si="88"/>
        <v>3.3842017142470904E-4</v>
      </c>
      <c r="L125" s="51">
        <f t="shared" si="77"/>
        <v>2.2000000000000002</v>
      </c>
      <c r="M125" s="52">
        <f t="shared" si="66"/>
        <v>0</v>
      </c>
      <c r="N125" s="68">
        <v>0</v>
      </c>
      <c r="O125" s="63">
        <f t="shared" si="78"/>
        <v>1813.3750758031749</v>
      </c>
      <c r="P125" s="58">
        <f t="shared" si="79"/>
        <v>480</v>
      </c>
      <c r="Q125" s="61">
        <f t="shared" si="80"/>
        <v>0.31006895876028484</v>
      </c>
      <c r="R125" s="56">
        <f t="shared" si="81"/>
        <v>2.3148148148148149</v>
      </c>
      <c r="S125" s="56">
        <f t="shared" si="67"/>
        <v>0.68215170927262669</v>
      </c>
      <c r="T125" s="56">
        <f t="shared" si="68"/>
        <v>1.6921008571235452E-4</v>
      </c>
      <c r="U125" s="61">
        <f t="shared" si="82"/>
        <v>0.15503447938014242</v>
      </c>
      <c r="V125" s="56">
        <f t="shared" si="83"/>
        <v>1.1574074074074074</v>
      </c>
      <c r="W125" s="56">
        <f t="shared" si="69"/>
        <v>0.34107585463631335</v>
      </c>
      <c r="X125" s="56">
        <f t="shared" si="70"/>
        <v>8.460504285617726E-5</v>
      </c>
      <c r="Y125" s="61">
        <f t="shared" si="84"/>
        <v>3.1006895876028485E-2</v>
      </c>
      <c r="Z125" s="56">
        <f t="shared" si="85"/>
        <v>0.23148148148148148</v>
      </c>
      <c r="AA125" s="56">
        <f t="shared" si="71"/>
        <v>6.8215170927262675E-2</v>
      </c>
      <c r="AB125" s="56">
        <f t="shared" si="72"/>
        <v>1.6921008571235453E-5</v>
      </c>
      <c r="AC125" s="64">
        <f t="shared" si="86"/>
        <v>0.33993055555555657</v>
      </c>
      <c r="AD125" s="39">
        <f t="shared" si="89"/>
        <v>7.2576130504899639E-2</v>
      </c>
      <c r="AE125" s="39">
        <f t="shared" si="90"/>
        <v>7</v>
      </c>
      <c r="AF125" s="39">
        <f t="shared" si="91"/>
        <v>3.6288065252449819E-2</v>
      </c>
      <c r="AG125" s="39">
        <f t="shared" si="90"/>
        <v>3.56</v>
      </c>
      <c r="AH125" s="39">
        <f t="shared" si="92"/>
        <v>1.814403262622491E-2</v>
      </c>
      <c r="AI125" s="39">
        <f t="shared" si="93"/>
        <v>1.8</v>
      </c>
      <c r="AJ125" s="39">
        <f t="shared" si="94"/>
        <v>3.6288065252449812E-3</v>
      </c>
      <c r="AK125" s="39">
        <f t="shared" si="93"/>
        <v>0.36</v>
      </c>
      <c r="AL125" s="39">
        <f t="shared" si="95"/>
        <v>3.6288065252449819E-2</v>
      </c>
      <c r="AM125" s="39">
        <f t="shared" si="96"/>
        <v>3.56</v>
      </c>
      <c r="AN125" s="39">
        <f t="shared" si="97"/>
        <v>1.814403262622491E-2</v>
      </c>
      <c r="AO125" s="39">
        <f t="shared" si="98"/>
        <v>1.8</v>
      </c>
      <c r="AP125" s="39">
        <f t="shared" si="99"/>
        <v>9.0720163131124548E-3</v>
      </c>
      <c r="AQ125" s="39">
        <f t="shared" si="100"/>
        <v>0.9</v>
      </c>
      <c r="AR125" s="39">
        <f t="shared" si="101"/>
        <v>1.8144032626224906E-3</v>
      </c>
      <c r="AS125" s="39">
        <f t="shared" si="102"/>
        <v>0.18</v>
      </c>
      <c r="AT125" s="39">
        <f t="shared" si="103"/>
        <v>1.814403262622491E-2</v>
      </c>
      <c r="AU125" s="39">
        <f t="shared" si="104"/>
        <v>1.8</v>
      </c>
      <c r="AV125" s="39">
        <f t="shared" si="105"/>
        <v>9.0720163131124548E-3</v>
      </c>
      <c r="AW125" s="39">
        <f t="shared" si="106"/>
        <v>0.9</v>
      </c>
      <c r="AX125" s="39">
        <f t="shared" si="107"/>
        <v>4.5360081565562274E-3</v>
      </c>
      <c r="AY125" s="39">
        <f t="shared" si="108"/>
        <v>0.45</v>
      </c>
      <c r="AZ125" s="39">
        <f t="shared" si="109"/>
        <v>9.0720163131124531E-4</v>
      </c>
      <c r="BA125" s="39">
        <f t="shared" si="110"/>
        <v>0.09</v>
      </c>
      <c r="BB125" s="39">
        <f t="shared" si="111"/>
        <v>3.6288065252449812E-3</v>
      </c>
      <c r="BC125" s="39">
        <f t="shared" si="112"/>
        <v>0.36</v>
      </c>
      <c r="BD125" s="39">
        <f t="shared" si="113"/>
        <v>1.8144032626224906E-3</v>
      </c>
      <c r="BE125" s="39">
        <f t="shared" si="114"/>
        <v>0.18</v>
      </c>
      <c r="BF125" s="39">
        <f t="shared" si="115"/>
        <v>9.0720163131124531E-4</v>
      </c>
      <c r="BG125" s="39">
        <f t="shared" si="116"/>
        <v>0.09</v>
      </c>
      <c r="BH125" s="39">
        <f t="shared" si="117"/>
        <v>1.8144032626224909E-4</v>
      </c>
      <c r="BI125" s="39">
        <f t="shared" si="118"/>
        <v>0.02</v>
      </c>
    </row>
    <row r="126" spans="1:61" s="39" customFormat="1" x14ac:dyDescent="0.25">
      <c r="A126" s="40">
        <v>7.5</v>
      </c>
      <c r="B126" s="50">
        <f t="shared" si="73"/>
        <v>41</v>
      </c>
      <c r="C126" s="51">
        <f t="shared" si="63"/>
        <v>0</v>
      </c>
      <c r="D126" s="52">
        <f t="shared" si="64"/>
        <v>0</v>
      </c>
      <c r="E126" s="53">
        <f t="shared" si="65"/>
        <v>1</v>
      </c>
      <c r="F126" s="68">
        <f t="shared" si="62"/>
        <v>40</v>
      </c>
      <c r="G126" s="61">
        <f t="shared" si="87"/>
        <v>0.62693997541830504</v>
      </c>
      <c r="H126" s="56">
        <f t="shared" si="74"/>
        <v>4.6296296296296298</v>
      </c>
      <c r="I126" s="52">
        <f t="shared" si="75"/>
        <v>1.38</v>
      </c>
      <c r="J126" s="56">
        <f t="shared" si="76"/>
        <v>1.3792679459202712</v>
      </c>
      <c r="K126" s="56">
        <f t="shared" si="88"/>
        <v>3.4213217408533662E-4</v>
      </c>
      <c r="L126" s="51">
        <f t="shared" si="77"/>
        <v>2.2000000000000002</v>
      </c>
      <c r="M126" s="52">
        <f t="shared" si="66"/>
        <v>0</v>
      </c>
      <c r="N126" s="68">
        <v>0</v>
      </c>
      <c r="O126" s="63">
        <f t="shared" si="78"/>
        <v>1828.0010418909287</v>
      </c>
      <c r="P126" s="58">
        <f t="shared" si="79"/>
        <v>480</v>
      </c>
      <c r="Q126" s="61">
        <f t="shared" si="80"/>
        <v>0.31346998770915252</v>
      </c>
      <c r="R126" s="56">
        <f t="shared" si="81"/>
        <v>2.3148148148148149</v>
      </c>
      <c r="S126" s="56">
        <f t="shared" si="67"/>
        <v>0.68963397296013562</v>
      </c>
      <c r="T126" s="56">
        <f t="shared" si="68"/>
        <v>1.7106608704266831E-4</v>
      </c>
      <c r="U126" s="61">
        <f t="shared" si="82"/>
        <v>0.15673499385457626</v>
      </c>
      <c r="V126" s="56">
        <f t="shared" si="83"/>
        <v>1.1574074074074074</v>
      </c>
      <c r="W126" s="56">
        <f t="shared" si="69"/>
        <v>0.34481698648006781</v>
      </c>
      <c r="X126" s="56">
        <f t="shared" si="70"/>
        <v>8.5533043521334156E-5</v>
      </c>
      <c r="Y126" s="61">
        <f t="shared" si="84"/>
        <v>3.1346998770915249E-2</v>
      </c>
      <c r="Z126" s="56">
        <f t="shared" si="85"/>
        <v>0.23148148148148148</v>
      </c>
      <c r="AA126" s="56">
        <f t="shared" si="71"/>
        <v>6.8963397296013557E-2</v>
      </c>
      <c r="AB126" s="56">
        <f t="shared" si="72"/>
        <v>1.710660870426683E-5</v>
      </c>
      <c r="AC126" s="64">
        <f t="shared" si="86"/>
        <v>0.34001736111111214</v>
      </c>
      <c r="AD126" s="39">
        <f t="shared" si="89"/>
        <v>7.4378582934227264E-2</v>
      </c>
      <c r="AE126" s="39">
        <f t="shared" si="90"/>
        <v>7.17</v>
      </c>
      <c r="AF126" s="39">
        <f t="shared" si="91"/>
        <v>3.7189291467113632E-2</v>
      </c>
      <c r="AG126" s="39">
        <f t="shared" si="90"/>
        <v>3.65</v>
      </c>
      <c r="AH126" s="39">
        <f t="shared" si="92"/>
        <v>1.8594645733556816E-2</v>
      </c>
      <c r="AI126" s="39">
        <f t="shared" si="93"/>
        <v>1.84</v>
      </c>
      <c r="AJ126" s="39">
        <f t="shared" si="94"/>
        <v>3.7189291467113624E-3</v>
      </c>
      <c r="AK126" s="39">
        <f t="shared" si="93"/>
        <v>0.37</v>
      </c>
      <c r="AL126" s="39">
        <f t="shared" si="95"/>
        <v>3.7189291467113632E-2</v>
      </c>
      <c r="AM126" s="39">
        <f t="shared" si="96"/>
        <v>3.65</v>
      </c>
      <c r="AN126" s="39">
        <f t="shared" si="97"/>
        <v>1.8594645733556816E-2</v>
      </c>
      <c r="AO126" s="39">
        <f t="shared" si="98"/>
        <v>1.84</v>
      </c>
      <c r="AP126" s="39">
        <f t="shared" si="99"/>
        <v>9.297322866778408E-3</v>
      </c>
      <c r="AQ126" s="39">
        <f t="shared" si="100"/>
        <v>0.93</v>
      </c>
      <c r="AR126" s="39">
        <f t="shared" si="101"/>
        <v>1.8594645733556812E-3</v>
      </c>
      <c r="AS126" s="39">
        <f t="shared" si="102"/>
        <v>0.19</v>
      </c>
      <c r="AT126" s="39">
        <f t="shared" si="103"/>
        <v>1.8594645733556816E-2</v>
      </c>
      <c r="AU126" s="39">
        <f t="shared" si="104"/>
        <v>1.84</v>
      </c>
      <c r="AV126" s="39">
        <f t="shared" si="105"/>
        <v>9.297322866778408E-3</v>
      </c>
      <c r="AW126" s="39">
        <f t="shared" si="106"/>
        <v>0.93</v>
      </c>
      <c r="AX126" s="39">
        <f t="shared" si="107"/>
        <v>4.648661433389204E-3</v>
      </c>
      <c r="AY126" s="39">
        <f t="shared" si="108"/>
        <v>0.46</v>
      </c>
      <c r="AZ126" s="39">
        <f t="shared" si="109"/>
        <v>9.297322866778406E-4</v>
      </c>
      <c r="BA126" s="39">
        <f t="shared" si="110"/>
        <v>0.09</v>
      </c>
      <c r="BB126" s="39">
        <f t="shared" si="111"/>
        <v>3.7189291467113624E-3</v>
      </c>
      <c r="BC126" s="39">
        <f t="shared" si="112"/>
        <v>0.37</v>
      </c>
      <c r="BD126" s="39">
        <f t="shared" si="113"/>
        <v>1.8594645733556812E-3</v>
      </c>
      <c r="BE126" s="39">
        <f t="shared" si="114"/>
        <v>0.19</v>
      </c>
      <c r="BF126" s="39">
        <f t="shared" si="115"/>
        <v>9.297322866778406E-4</v>
      </c>
      <c r="BG126" s="39">
        <f t="shared" si="116"/>
        <v>0.09</v>
      </c>
      <c r="BH126" s="39">
        <f t="shared" si="117"/>
        <v>1.8594645733556816E-4</v>
      </c>
      <c r="BI126" s="39">
        <f t="shared" si="118"/>
        <v>0.02</v>
      </c>
    </row>
    <row r="127" spans="1:61" s="39" customFormat="1" x14ac:dyDescent="0.25">
      <c r="A127" s="40">
        <v>7.5</v>
      </c>
      <c r="B127" s="50">
        <f t="shared" si="73"/>
        <v>41</v>
      </c>
      <c r="C127" s="51">
        <f t="shared" si="63"/>
        <v>0</v>
      </c>
      <c r="D127" s="52">
        <f t="shared" si="64"/>
        <v>0</v>
      </c>
      <c r="E127" s="53">
        <f t="shared" si="65"/>
        <v>1</v>
      </c>
      <c r="F127" s="68">
        <f t="shared" si="62"/>
        <v>40</v>
      </c>
      <c r="G127" s="61">
        <f t="shared" si="87"/>
        <v>0.63371084948400358</v>
      </c>
      <c r="H127" s="56">
        <f t="shared" si="74"/>
        <v>4.6296296296296298</v>
      </c>
      <c r="I127" s="52">
        <f t="shared" si="75"/>
        <v>1.38</v>
      </c>
      <c r="J127" s="56">
        <f t="shared" si="76"/>
        <v>1.3941638688648079</v>
      </c>
      <c r="K127" s="56">
        <f t="shared" si="88"/>
        <v>3.4582715918021723E-4</v>
      </c>
      <c r="L127" s="51">
        <f t="shared" si="77"/>
        <v>2.2000000000000002</v>
      </c>
      <c r="M127" s="52">
        <f t="shared" si="66"/>
        <v>0</v>
      </c>
      <c r="N127" s="68">
        <v>0</v>
      </c>
      <c r="O127" s="63">
        <f t="shared" si="78"/>
        <v>1842.5599723007804</v>
      </c>
      <c r="P127" s="58">
        <f t="shared" si="79"/>
        <v>480</v>
      </c>
      <c r="Q127" s="61">
        <f t="shared" si="80"/>
        <v>0.31685542474200179</v>
      </c>
      <c r="R127" s="56">
        <f t="shared" si="81"/>
        <v>2.3148148148148149</v>
      </c>
      <c r="S127" s="56">
        <f t="shared" si="67"/>
        <v>0.69708193443240396</v>
      </c>
      <c r="T127" s="56">
        <f t="shared" si="68"/>
        <v>1.7291357959010862E-4</v>
      </c>
      <c r="U127" s="61">
        <f t="shared" si="82"/>
        <v>0.15842771237100089</v>
      </c>
      <c r="V127" s="56">
        <f t="shared" si="83"/>
        <v>1.1574074074074074</v>
      </c>
      <c r="W127" s="56">
        <f t="shared" si="69"/>
        <v>0.34854096721620198</v>
      </c>
      <c r="X127" s="56">
        <f t="shared" si="70"/>
        <v>8.6456789795054308E-5</v>
      </c>
      <c r="Y127" s="61">
        <f t="shared" si="84"/>
        <v>3.1685542474200176E-2</v>
      </c>
      <c r="Z127" s="56">
        <f t="shared" si="85"/>
        <v>0.23148148148148148</v>
      </c>
      <c r="AA127" s="56">
        <f t="shared" si="71"/>
        <v>6.970819344324039E-2</v>
      </c>
      <c r="AB127" s="56">
        <f t="shared" si="72"/>
        <v>1.729135795901086E-5</v>
      </c>
      <c r="AC127" s="64">
        <f t="shared" si="86"/>
        <v>0.34010416666666771</v>
      </c>
      <c r="AD127" s="39">
        <f t="shared" si="89"/>
        <v>7.6200501626493777E-2</v>
      </c>
      <c r="AE127" s="39">
        <f t="shared" si="90"/>
        <v>7.34</v>
      </c>
      <c r="AF127" s="39">
        <f t="shared" si="91"/>
        <v>3.8100250813246889E-2</v>
      </c>
      <c r="AG127" s="39">
        <f t="shared" si="90"/>
        <v>3.74</v>
      </c>
      <c r="AH127" s="39">
        <f t="shared" si="92"/>
        <v>1.9050125406623444E-2</v>
      </c>
      <c r="AI127" s="39">
        <f t="shared" si="93"/>
        <v>1.89</v>
      </c>
      <c r="AJ127" s="39">
        <f t="shared" si="94"/>
        <v>3.8100250813246877E-3</v>
      </c>
      <c r="AK127" s="39">
        <f t="shared" si="93"/>
        <v>0.38</v>
      </c>
      <c r="AL127" s="39">
        <f t="shared" si="95"/>
        <v>3.8100250813246889E-2</v>
      </c>
      <c r="AM127" s="39">
        <f t="shared" si="96"/>
        <v>3.74</v>
      </c>
      <c r="AN127" s="39">
        <f t="shared" si="97"/>
        <v>1.9050125406623444E-2</v>
      </c>
      <c r="AO127" s="39">
        <f t="shared" si="98"/>
        <v>1.89</v>
      </c>
      <c r="AP127" s="39">
        <f t="shared" si="99"/>
        <v>9.5250627033117222E-3</v>
      </c>
      <c r="AQ127" s="39">
        <f t="shared" si="100"/>
        <v>0.95</v>
      </c>
      <c r="AR127" s="39">
        <f t="shared" si="101"/>
        <v>1.9050125406623439E-3</v>
      </c>
      <c r="AS127" s="39">
        <f t="shared" si="102"/>
        <v>0.19</v>
      </c>
      <c r="AT127" s="39">
        <f t="shared" si="103"/>
        <v>1.9050125406623444E-2</v>
      </c>
      <c r="AU127" s="39">
        <f t="shared" si="104"/>
        <v>1.89</v>
      </c>
      <c r="AV127" s="39">
        <f t="shared" si="105"/>
        <v>9.5250627033117222E-3</v>
      </c>
      <c r="AW127" s="39">
        <f t="shared" si="106"/>
        <v>0.95</v>
      </c>
      <c r="AX127" s="39">
        <f t="shared" si="107"/>
        <v>4.7625313516558611E-3</v>
      </c>
      <c r="AY127" s="39">
        <f t="shared" si="108"/>
        <v>0.48</v>
      </c>
      <c r="AZ127" s="39">
        <f t="shared" si="109"/>
        <v>9.5250627033117193E-4</v>
      </c>
      <c r="BA127" s="39">
        <f t="shared" si="110"/>
        <v>0.1</v>
      </c>
      <c r="BB127" s="39">
        <f t="shared" si="111"/>
        <v>3.8100250813246877E-3</v>
      </c>
      <c r="BC127" s="39">
        <f t="shared" si="112"/>
        <v>0.38</v>
      </c>
      <c r="BD127" s="39">
        <f t="shared" si="113"/>
        <v>1.9050125406623439E-3</v>
      </c>
      <c r="BE127" s="39">
        <f t="shared" si="114"/>
        <v>0.19</v>
      </c>
      <c r="BF127" s="39">
        <f t="shared" si="115"/>
        <v>9.5250627033117193E-4</v>
      </c>
      <c r="BG127" s="39">
        <f t="shared" si="116"/>
        <v>0.1</v>
      </c>
      <c r="BH127" s="39">
        <f t="shared" si="117"/>
        <v>1.9050125406623445E-4</v>
      </c>
      <c r="BI127" s="39">
        <f t="shared" si="118"/>
        <v>0.02</v>
      </c>
    </row>
    <row r="128" spans="1:61" s="39" customFormat="1" x14ac:dyDescent="0.25">
      <c r="A128" s="40">
        <v>7.5</v>
      </c>
      <c r="B128" s="50">
        <f t="shared" si="73"/>
        <v>41</v>
      </c>
      <c r="C128" s="51">
        <f t="shared" si="63"/>
        <v>0</v>
      </c>
      <c r="D128" s="52">
        <f t="shared" si="64"/>
        <v>0</v>
      </c>
      <c r="E128" s="53">
        <f t="shared" si="65"/>
        <v>1</v>
      </c>
      <c r="F128" s="68">
        <f t="shared" si="62"/>
        <v>40</v>
      </c>
      <c r="G128" s="61">
        <f t="shared" si="87"/>
        <v>0.64045068267901528</v>
      </c>
      <c r="H128" s="56">
        <f t="shared" si="74"/>
        <v>4.6296296296296298</v>
      </c>
      <c r="I128" s="52">
        <f t="shared" si="75"/>
        <v>1.38</v>
      </c>
      <c r="J128" s="56">
        <f t="shared" si="76"/>
        <v>1.4089915018938337</v>
      </c>
      <c r="K128" s="56">
        <f t="shared" si="88"/>
        <v>3.4950520472587466E-4</v>
      </c>
      <c r="L128" s="51">
        <f t="shared" si="77"/>
        <v>2.2000000000000002</v>
      </c>
      <c r="M128" s="52">
        <f t="shared" si="66"/>
        <v>0</v>
      </c>
      <c r="N128" s="68">
        <v>0</v>
      </c>
      <c r="O128" s="63">
        <f t="shared" si="78"/>
        <v>1857.052174279587</v>
      </c>
      <c r="P128" s="58">
        <f t="shared" si="79"/>
        <v>480</v>
      </c>
      <c r="Q128" s="61">
        <f t="shared" si="80"/>
        <v>0.32022534133950764</v>
      </c>
      <c r="R128" s="56">
        <f t="shared" si="81"/>
        <v>2.3148148148148149</v>
      </c>
      <c r="S128" s="56">
        <f t="shared" si="67"/>
        <v>0.70449575094691685</v>
      </c>
      <c r="T128" s="56">
        <f t="shared" si="68"/>
        <v>1.7475260236293733E-4</v>
      </c>
      <c r="U128" s="61">
        <f t="shared" si="82"/>
        <v>0.16011267066975382</v>
      </c>
      <c r="V128" s="56">
        <f t="shared" si="83"/>
        <v>1.1574074074074074</v>
      </c>
      <c r="W128" s="56">
        <f t="shared" si="69"/>
        <v>0.35224787547345843</v>
      </c>
      <c r="X128" s="56">
        <f t="shared" si="70"/>
        <v>8.7376301181468666E-5</v>
      </c>
      <c r="Y128" s="61">
        <f t="shared" si="84"/>
        <v>3.2022534133950765E-2</v>
      </c>
      <c r="Z128" s="56">
        <f t="shared" si="85"/>
        <v>0.23148148148148148</v>
      </c>
      <c r="AA128" s="56">
        <f t="shared" si="71"/>
        <v>7.0449575094691685E-2</v>
      </c>
      <c r="AB128" s="56">
        <f t="shared" si="72"/>
        <v>1.7475260236293734E-5</v>
      </c>
      <c r="AC128" s="64">
        <f t="shared" si="86"/>
        <v>0.34019097222222328</v>
      </c>
      <c r="AD128" s="39">
        <f t="shared" si="89"/>
        <v>7.8041797339195945E-2</v>
      </c>
      <c r="AE128" s="39">
        <f t="shared" si="90"/>
        <v>7.51</v>
      </c>
      <c r="AF128" s="39">
        <f t="shared" si="91"/>
        <v>3.9020898669597973E-2</v>
      </c>
      <c r="AG128" s="39">
        <f t="shared" si="90"/>
        <v>3.83</v>
      </c>
      <c r="AH128" s="39">
        <f t="shared" si="92"/>
        <v>1.9510449334798986E-2</v>
      </c>
      <c r="AI128" s="39">
        <f t="shared" si="93"/>
        <v>1.93</v>
      </c>
      <c r="AJ128" s="39">
        <f t="shared" si="94"/>
        <v>3.9020898669597961E-3</v>
      </c>
      <c r="AK128" s="39">
        <f t="shared" si="93"/>
        <v>0.39</v>
      </c>
      <c r="AL128" s="39">
        <f t="shared" si="95"/>
        <v>3.9020898669597973E-2</v>
      </c>
      <c r="AM128" s="39">
        <f t="shared" si="96"/>
        <v>3.83</v>
      </c>
      <c r="AN128" s="39">
        <f t="shared" si="97"/>
        <v>1.9510449334798986E-2</v>
      </c>
      <c r="AO128" s="39">
        <f t="shared" si="98"/>
        <v>1.93</v>
      </c>
      <c r="AP128" s="39">
        <f t="shared" si="99"/>
        <v>9.7552246673994931E-3</v>
      </c>
      <c r="AQ128" s="39">
        <f t="shared" si="100"/>
        <v>0.97</v>
      </c>
      <c r="AR128" s="39">
        <f t="shared" si="101"/>
        <v>1.9510449334798981E-3</v>
      </c>
      <c r="AS128" s="39">
        <f t="shared" si="102"/>
        <v>0.19</v>
      </c>
      <c r="AT128" s="39">
        <f t="shared" si="103"/>
        <v>1.9510449334798986E-2</v>
      </c>
      <c r="AU128" s="39">
        <f t="shared" si="104"/>
        <v>1.93</v>
      </c>
      <c r="AV128" s="39">
        <f t="shared" si="105"/>
        <v>9.7552246673994931E-3</v>
      </c>
      <c r="AW128" s="39">
        <f t="shared" si="106"/>
        <v>0.97</v>
      </c>
      <c r="AX128" s="39">
        <f t="shared" si="107"/>
        <v>4.8776123336997466E-3</v>
      </c>
      <c r="AY128" s="39">
        <f t="shared" si="108"/>
        <v>0.49</v>
      </c>
      <c r="AZ128" s="39">
        <f t="shared" si="109"/>
        <v>9.7552246673994903E-4</v>
      </c>
      <c r="BA128" s="39">
        <f t="shared" si="110"/>
        <v>0.1</v>
      </c>
      <c r="BB128" s="39">
        <f t="shared" si="111"/>
        <v>3.9020898669597961E-3</v>
      </c>
      <c r="BC128" s="39">
        <f t="shared" si="112"/>
        <v>0.39</v>
      </c>
      <c r="BD128" s="39">
        <f t="shared" si="113"/>
        <v>1.9510449334798981E-3</v>
      </c>
      <c r="BE128" s="39">
        <f t="shared" si="114"/>
        <v>0.19</v>
      </c>
      <c r="BF128" s="39">
        <f t="shared" si="115"/>
        <v>9.7552246673994903E-4</v>
      </c>
      <c r="BG128" s="39">
        <f t="shared" si="116"/>
        <v>0.1</v>
      </c>
      <c r="BH128" s="39">
        <f t="shared" si="117"/>
        <v>1.9510449334798988E-4</v>
      </c>
      <c r="BI128" s="39">
        <f t="shared" si="118"/>
        <v>0.02</v>
      </c>
    </row>
    <row r="129" spans="1:61" s="39" customFormat="1" x14ac:dyDescent="0.25">
      <c r="A129" s="40">
        <v>7.5</v>
      </c>
      <c r="B129" s="50">
        <f t="shared" si="73"/>
        <v>41</v>
      </c>
      <c r="C129" s="51">
        <f t="shared" si="63"/>
        <v>0</v>
      </c>
      <c r="D129" s="52">
        <f t="shared" si="64"/>
        <v>0</v>
      </c>
      <c r="E129" s="53">
        <f t="shared" si="65"/>
        <v>1</v>
      </c>
      <c r="F129" s="68">
        <f t="shared" si="62"/>
        <v>40</v>
      </c>
      <c r="G129" s="61">
        <f t="shared" si="87"/>
        <v>0.64715961730928839</v>
      </c>
      <c r="H129" s="56">
        <f t="shared" si="74"/>
        <v>4.6296296296296298</v>
      </c>
      <c r="I129" s="52">
        <f t="shared" si="75"/>
        <v>1.38</v>
      </c>
      <c r="J129" s="56">
        <f t="shared" si="76"/>
        <v>1.4237511580804345</v>
      </c>
      <c r="K129" s="56">
        <f t="shared" si="88"/>
        <v>3.5316638838116829E-4</v>
      </c>
      <c r="L129" s="51">
        <f t="shared" si="77"/>
        <v>2.2000000000000002</v>
      </c>
      <c r="M129" s="52">
        <f t="shared" si="66"/>
        <v>0</v>
      </c>
      <c r="N129" s="68">
        <v>0</v>
      </c>
      <c r="O129" s="63">
        <f t="shared" si="78"/>
        <v>1871.4779536659905</v>
      </c>
      <c r="P129" s="58">
        <f t="shared" si="79"/>
        <v>480</v>
      </c>
      <c r="Q129" s="61">
        <f t="shared" si="80"/>
        <v>0.3235798086546442</v>
      </c>
      <c r="R129" s="56">
        <f t="shared" si="81"/>
        <v>2.3148148148148149</v>
      </c>
      <c r="S129" s="56">
        <f t="shared" si="67"/>
        <v>0.71187557904021725</v>
      </c>
      <c r="T129" s="56">
        <f t="shared" si="68"/>
        <v>1.7658319419058415E-4</v>
      </c>
      <c r="U129" s="61">
        <f t="shared" si="82"/>
        <v>0.1617899043273221</v>
      </c>
      <c r="V129" s="56">
        <f t="shared" si="83"/>
        <v>1.1574074074074074</v>
      </c>
      <c r="W129" s="56">
        <f t="shared" si="69"/>
        <v>0.35593778952010863</v>
      </c>
      <c r="X129" s="56">
        <f t="shared" si="70"/>
        <v>8.8291597095292073E-5</v>
      </c>
      <c r="Y129" s="61">
        <f t="shared" si="84"/>
        <v>3.2357980865464417E-2</v>
      </c>
      <c r="Z129" s="56">
        <f t="shared" si="85"/>
        <v>0.23148148148148148</v>
      </c>
      <c r="AA129" s="56">
        <f t="shared" si="71"/>
        <v>7.1187557904021717E-2</v>
      </c>
      <c r="AB129" s="56">
        <f t="shared" si="72"/>
        <v>1.7658319419058416E-5</v>
      </c>
      <c r="AC129" s="64">
        <f t="shared" si="86"/>
        <v>0.34027777777777884</v>
      </c>
      <c r="AD129" s="39">
        <f t="shared" si="89"/>
        <v>7.9902381238960152E-2</v>
      </c>
      <c r="AE129" s="39">
        <f t="shared" si="90"/>
        <v>7.68</v>
      </c>
      <c r="AF129" s="39">
        <f t="shared" si="91"/>
        <v>3.9951190619480076E-2</v>
      </c>
      <c r="AG129" s="39">
        <f t="shared" si="90"/>
        <v>3.92</v>
      </c>
      <c r="AH129" s="39">
        <f t="shared" si="92"/>
        <v>1.9975595309740038E-2</v>
      </c>
      <c r="AI129" s="39">
        <f t="shared" si="93"/>
        <v>1.98</v>
      </c>
      <c r="AJ129" s="39">
        <f t="shared" si="94"/>
        <v>3.9951190619480067E-3</v>
      </c>
      <c r="AK129" s="39">
        <f t="shared" si="93"/>
        <v>0.4</v>
      </c>
      <c r="AL129" s="39">
        <f t="shared" si="95"/>
        <v>3.9951190619480076E-2</v>
      </c>
      <c r="AM129" s="39">
        <f t="shared" si="96"/>
        <v>3.92</v>
      </c>
      <c r="AN129" s="39">
        <f t="shared" si="97"/>
        <v>1.9975595309740038E-2</v>
      </c>
      <c r="AO129" s="39">
        <f t="shared" si="98"/>
        <v>1.98</v>
      </c>
      <c r="AP129" s="39">
        <f t="shared" si="99"/>
        <v>9.987797654870019E-3</v>
      </c>
      <c r="AQ129" s="39">
        <f t="shared" si="100"/>
        <v>0.99</v>
      </c>
      <c r="AR129" s="39">
        <f t="shared" si="101"/>
        <v>1.9975595309740034E-3</v>
      </c>
      <c r="AS129" s="39">
        <f t="shared" si="102"/>
        <v>0.2</v>
      </c>
      <c r="AT129" s="39">
        <f t="shared" si="103"/>
        <v>1.9975595309740038E-2</v>
      </c>
      <c r="AU129" s="39">
        <f t="shared" si="104"/>
        <v>1.98</v>
      </c>
      <c r="AV129" s="39">
        <f t="shared" si="105"/>
        <v>9.987797654870019E-3</v>
      </c>
      <c r="AW129" s="39">
        <f t="shared" si="106"/>
        <v>0.99</v>
      </c>
      <c r="AX129" s="39">
        <f t="shared" si="107"/>
        <v>4.9938988274350095E-3</v>
      </c>
      <c r="AY129" s="39">
        <f t="shared" si="108"/>
        <v>0.5</v>
      </c>
      <c r="AZ129" s="39">
        <f t="shared" si="109"/>
        <v>9.9877976548700168E-4</v>
      </c>
      <c r="BA129" s="39">
        <f t="shared" si="110"/>
        <v>0.1</v>
      </c>
      <c r="BB129" s="39">
        <f t="shared" si="111"/>
        <v>3.9951190619480067E-3</v>
      </c>
      <c r="BC129" s="39">
        <f t="shared" si="112"/>
        <v>0.4</v>
      </c>
      <c r="BD129" s="39">
        <f t="shared" si="113"/>
        <v>1.9975595309740034E-3</v>
      </c>
      <c r="BE129" s="39">
        <f t="shared" si="114"/>
        <v>0.2</v>
      </c>
      <c r="BF129" s="39">
        <f t="shared" si="115"/>
        <v>9.9877976548700168E-4</v>
      </c>
      <c r="BG129" s="39">
        <f t="shared" si="116"/>
        <v>0.1</v>
      </c>
      <c r="BH129" s="39">
        <f t="shared" si="117"/>
        <v>1.997559530974004E-4</v>
      </c>
      <c r="BI129" s="39">
        <f t="shared" si="118"/>
        <v>0.02</v>
      </c>
    </row>
    <row r="130" spans="1:61" s="39" customFormat="1" x14ac:dyDescent="0.25">
      <c r="A130" s="40">
        <v>7.5</v>
      </c>
      <c r="B130" s="50">
        <f t="shared" si="73"/>
        <v>41</v>
      </c>
      <c r="C130" s="51">
        <f t="shared" si="63"/>
        <v>0</v>
      </c>
      <c r="D130" s="52">
        <f t="shared" si="64"/>
        <v>0</v>
      </c>
      <c r="E130" s="53">
        <f t="shared" si="65"/>
        <v>1</v>
      </c>
      <c r="F130" s="68">
        <f t="shared" si="62"/>
        <v>40</v>
      </c>
      <c r="G130" s="61">
        <f t="shared" si="87"/>
        <v>0.65383779502837347</v>
      </c>
      <c r="H130" s="56">
        <f t="shared" si="74"/>
        <v>4.6296296296296298</v>
      </c>
      <c r="I130" s="52">
        <f t="shared" si="75"/>
        <v>1.38</v>
      </c>
      <c r="J130" s="56">
        <f t="shared" si="76"/>
        <v>1.4384431490624217</v>
      </c>
      <c r="K130" s="56">
        <f t="shared" si="88"/>
        <v>3.5681078744893293E-4</v>
      </c>
      <c r="L130" s="51">
        <f t="shared" si="77"/>
        <v>2.2000000000000002</v>
      </c>
      <c r="M130" s="52">
        <f t="shared" si="66"/>
        <v>0</v>
      </c>
      <c r="N130" s="68">
        <v>0</v>
      </c>
      <c r="O130" s="63">
        <f t="shared" si="78"/>
        <v>1885.837614896873</v>
      </c>
      <c r="P130" s="58">
        <f t="shared" si="79"/>
        <v>480</v>
      </c>
      <c r="Q130" s="61">
        <f t="shared" si="80"/>
        <v>0.32691889751418673</v>
      </c>
      <c r="R130" s="56">
        <f t="shared" si="81"/>
        <v>2.3148148148148149</v>
      </c>
      <c r="S130" s="56">
        <f t="shared" si="67"/>
        <v>0.71922157453121083</v>
      </c>
      <c r="T130" s="56">
        <f t="shared" si="68"/>
        <v>1.7840539372446647E-4</v>
      </c>
      <c r="U130" s="61">
        <f t="shared" si="82"/>
        <v>0.16345944875709337</v>
      </c>
      <c r="V130" s="56">
        <f t="shared" si="83"/>
        <v>1.1574074074074074</v>
      </c>
      <c r="W130" s="56">
        <f t="shared" si="69"/>
        <v>0.35961078726560541</v>
      </c>
      <c r="X130" s="56">
        <f t="shared" si="70"/>
        <v>8.9202696862233233E-5</v>
      </c>
      <c r="Y130" s="61">
        <f t="shared" si="84"/>
        <v>3.2691889751418665E-2</v>
      </c>
      <c r="Z130" s="56">
        <f t="shared" si="85"/>
        <v>0.23148148148148148</v>
      </c>
      <c r="AA130" s="56">
        <f t="shared" si="71"/>
        <v>7.1922157453121069E-2</v>
      </c>
      <c r="AB130" s="56">
        <f t="shared" si="72"/>
        <v>1.7840539372446641E-5</v>
      </c>
      <c r="AC130" s="64">
        <f t="shared" si="86"/>
        <v>0.34036458333333441</v>
      </c>
      <c r="AD130" s="39">
        <f t="shared" si="89"/>
        <v>8.1782164899666721E-2</v>
      </c>
      <c r="AE130" s="39">
        <f t="shared" si="90"/>
        <v>7.85</v>
      </c>
      <c r="AF130" s="39">
        <f t="shared" si="91"/>
        <v>4.089108244983336E-2</v>
      </c>
      <c r="AG130" s="39">
        <f t="shared" si="90"/>
        <v>4.01</v>
      </c>
      <c r="AH130" s="39">
        <f t="shared" si="92"/>
        <v>2.044554122491668E-2</v>
      </c>
      <c r="AI130" s="39">
        <f t="shared" si="93"/>
        <v>2.02</v>
      </c>
      <c r="AJ130" s="39">
        <f t="shared" si="94"/>
        <v>4.089108244983335E-3</v>
      </c>
      <c r="AK130" s="39">
        <f t="shared" si="93"/>
        <v>0.41</v>
      </c>
      <c r="AL130" s="39">
        <f t="shared" si="95"/>
        <v>4.089108244983336E-2</v>
      </c>
      <c r="AM130" s="39">
        <f t="shared" si="96"/>
        <v>4.01</v>
      </c>
      <c r="AN130" s="39">
        <f t="shared" si="97"/>
        <v>2.044554122491668E-2</v>
      </c>
      <c r="AO130" s="39">
        <f t="shared" si="98"/>
        <v>2.02</v>
      </c>
      <c r="AP130" s="39">
        <f t="shared" si="99"/>
        <v>1.022277061245834E-2</v>
      </c>
      <c r="AQ130" s="39">
        <f t="shared" si="100"/>
        <v>1.02</v>
      </c>
      <c r="AR130" s="39">
        <f t="shared" si="101"/>
        <v>2.0445541224916675E-3</v>
      </c>
      <c r="AS130" s="39">
        <f t="shared" si="102"/>
        <v>0.2</v>
      </c>
      <c r="AT130" s="39">
        <f t="shared" si="103"/>
        <v>2.044554122491668E-2</v>
      </c>
      <c r="AU130" s="39">
        <f t="shared" si="104"/>
        <v>2.02</v>
      </c>
      <c r="AV130" s="39">
        <f t="shared" si="105"/>
        <v>1.022277061245834E-2</v>
      </c>
      <c r="AW130" s="39">
        <f t="shared" si="106"/>
        <v>1.02</v>
      </c>
      <c r="AX130" s="39">
        <f t="shared" si="107"/>
        <v>5.11138530622917E-3</v>
      </c>
      <c r="AY130" s="39">
        <f t="shared" si="108"/>
        <v>0.51</v>
      </c>
      <c r="AZ130" s="39">
        <f t="shared" si="109"/>
        <v>1.0222770612458337E-3</v>
      </c>
      <c r="BA130" s="39">
        <f t="shared" si="110"/>
        <v>0.1</v>
      </c>
      <c r="BB130" s="39">
        <f t="shared" si="111"/>
        <v>4.089108244983335E-3</v>
      </c>
      <c r="BC130" s="39">
        <f t="shared" si="112"/>
        <v>0.41</v>
      </c>
      <c r="BD130" s="39">
        <f t="shared" si="113"/>
        <v>2.0445541224916675E-3</v>
      </c>
      <c r="BE130" s="39">
        <f t="shared" si="114"/>
        <v>0.2</v>
      </c>
      <c r="BF130" s="39">
        <f t="shared" si="115"/>
        <v>1.0222770612458337E-3</v>
      </c>
      <c r="BG130" s="39">
        <f t="shared" si="116"/>
        <v>0.1</v>
      </c>
      <c r="BH130" s="39">
        <f t="shared" si="117"/>
        <v>2.0445541224916683E-4</v>
      </c>
      <c r="BI130" s="39">
        <f t="shared" si="118"/>
        <v>0.02</v>
      </c>
    </row>
    <row r="131" spans="1:61" s="39" customFormat="1" x14ac:dyDescent="0.25">
      <c r="A131" s="40">
        <v>7.5</v>
      </c>
      <c r="B131" s="50">
        <f t="shared" si="73"/>
        <v>41</v>
      </c>
      <c r="C131" s="51">
        <f t="shared" si="63"/>
        <v>0</v>
      </c>
      <c r="D131" s="52">
        <f t="shared" si="64"/>
        <v>0</v>
      </c>
      <c r="E131" s="53">
        <f t="shared" si="65"/>
        <v>1</v>
      </c>
      <c r="F131" s="68">
        <f t="shared" si="62"/>
        <v>40</v>
      </c>
      <c r="G131" s="61">
        <f t="shared" si="87"/>
        <v>0.66048535684041465</v>
      </c>
      <c r="H131" s="56">
        <f t="shared" si="74"/>
        <v>4.6296296296296298</v>
      </c>
      <c r="I131" s="52">
        <f t="shared" si="75"/>
        <v>1.38</v>
      </c>
      <c r="J131" s="56">
        <f t="shared" si="76"/>
        <v>1.4530677850489124</v>
      </c>
      <c r="K131" s="56">
        <f t="shared" si="88"/>
        <v>3.6043847887761051E-4</v>
      </c>
      <c r="L131" s="51">
        <f t="shared" si="77"/>
        <v>2.2000000000000002</v>
      </c>
      <c r="M131" s="52">
        <f t="shared" si="66"/>
        <v>0</v>
      </c>
      <c r="N131" s="68">
        <v>0</v>
      </c>
      <c r="O131" s="63">
        <f t="shared" si="78"/>
        <v>1900.1314610137806</v>
      </c>
      <c r="P131" s="58">
        <f t="shared" si="79"/>
        <v>480</v>
      </c>
      <c r="Q131" s="61">
        <f t="shared" si="80"/>
        <v>0.33024267842020733</v>
      </c>
      <c r="R131" s="56">
        <f t="shared" si="81"/>
        <v>2.3148148148148149</v>
      </c>
      <c r="S131" s="56">
        <f t="shared" si="67"/>
        <v>0.72653389252445622</v>
      </c>
      <c r="T131" s="56">
        <f t="shared" si="68"/>
        <v>1.8021923943880525E-4</v>
      </c>
      <c r="U131" s="61">
        <f t="shared" si="82"/>
        <v>0.16512133921010366</v>
      </c>
      <c r="V131" s="56">
        <f t="shared" si="83"/>
        <v>1.1574074074074074</v>
      </c>
      <c r="W131" s="56">
        <f t="shared" si="69"/>
        <v>0.36326694626222811</v>
      </c>
      <c r="X131" s="56">
        <f t="shared" si="70"/>
        <v>9.0109619719402627E-5</v>
      </c>
      <c r="Y131" s="61">
        <f t="shared" si="84"/>
        <v>3.302426784202072E-2</v>
      </c>
      <c r="Z131" s="56">
        <f t="shared" si="85"/>
        <v>0.23148148148148148</v>
      </c>
      <c r="AA131" s="56">
        <f t="shared" si="71"/>
        <v>7.2653389252445591E-2</v>
      </c>
      <c r="AB131" s="56">
        <f t="shared" si="72"/>
        <v>1.802192394388052E-5</v>
      </c>
      <c r="AC131" s="64">
        <f t="shared" si="86"/>
        <v>0.34045138888888998</v>
      </c>
      <c r="AD131" s="39">
        <f t="shared" si="89"/>
        <v>8.3681060300582907E-2</v>
      </c>
      <c r="AE131" s="39">
        <f t="shared" si="90"/>
        <v>8.0299999999999994</v>
      </c>
      <c r="AF131" s="39">
        <f t="shared" si="91"/>
        <v>4.1840530150291454E-2</v>
      </c>
      <c r="AG131" s="39">
        <f t="shared" si="90"/>
        <v>4.0999999999999996</v>
      </c>
      <c r="AH131" s="39">
        <f t="shared" si="92"/>
        <v>2.0920265075145727E-2</v>
      </c>
      <c r="AI131" s="39">
        <f t="shared" ref="AI131:AK146" si="119">ROUND((1-EXP(-AH131))*100,2)</f>
        <v>2.0699999999999998</v>
      </c>
      <c r="AJ131" s="39">
        <f t="shared" si="94"/>
        <v>4.1840530150291447E-3</v>
      </c>
      <c r="AK131" s="39">
        <f t="shared" si="119"/>
        <v>0.42</v>
      </c>
      <c r="AL131" s="39">
        <f t="shared" si="95"/>
        <v>4.1840530150291454E-2</v>
      </c>
      <c r="AM131" s="39">
        <f t="shared" si="96"/>
        <v>4.0999999999999996</v>
      </c>
      <c r="AN131" s="39">
        <f t="shared" si="97"/>
        <v>2.0920265075145727E-2</v>
      </c>
      <c r="AO131" s="39">
        <f t="shared" si="98"/>
        <v>2.0699999999999998</v>
      </c>
      <c r="AP131" s="39">
        <f t="shared" si="99"/>
        <v>1.0460132537572863E-2</v>
      </c>
      <c r="AQ131" s="39">
        <f t="shared" si="100"/>
        <v>1.04</v>
      </c>
      <c r="AR131" s="39">
        <f t="shared" si="101"/>
        <v>2.0920265075145723E-3</v>
      </c>
      <c r="AS131" s="39">
        <f t="shared" si="102"/>
        <v>0.21</v>
      </c>
      <c r="AT131" s="39">
        <f t="shared" si="103"/>
        <v>2.0920265075145727E-2</v>
      </c>
      <c r="AU131" s="39">
        <f t="shared" si="104"/>
        <v>2.0699999999999998</v>
      </c>
      <c r="AV131" s="39">
        <f t="shared" si="105"/>
        <v>1.0460132537572863E-2</v>
      </c>
      <c r="AW131" s="39">
        <f t="shared" si="106"/>
        <v>1.04</v>
      </c>
      <c r="AX131" s="39">
        <f t="shared" si="107"/>
        <v>5.2300662687864317E-3</v>
      </c>
      <c r="AY131" s="39">
        <f t="shared" si="108"/>
        <v>0.52</v>
      </c>
      <c r="AZ131" s="39">
        <f t="shared" si="109"/>
        <v>1.0460132537572862E-3</v>
      </c>
      <c r="BA131" s="39">
        <f t="shared" si="110"/>
        <v>0.1</v>
      </c>
      <c r="BB131" s="39">
        <f t="shared" si="111"/>
        <v>4.1840530150291447E-3</v>
      </c>
      <c r="BC131" s="39">
        <f t="shared" si="112"/>
        <v>0.42</v>
      </c>
      <c r="BD131" s="39">
        <f t="shared" si="113"/>
        <v>2.0920265075145723E-3</v>
      </c>
      <c r="BE131" s="39">
        <f t="shared" si="114"/>
        <v>0.21</v>
      </c>
      <c r="BF131" s="39">
        <f t="shared" si="115"/>
        <v>1.0460132537572862E-3</v>
      </c>
      <c r="BG131" s="39">
        <f t="shared" si="116"/>
        <v>0.1</v>
      </c>
      <c r="BH131" s="39">
        <f t="shared" si="117"/>
        <v>2.092026507514573E-4</v>
      </c>
      <c r="BI131" s="39">
        <f t="shared" si="118"/>
        <v>0.02</v>
      </c>
    </row>
    <row r="132" spans="1:61" s="39" customFormat="1" x14ac:dyDescent="0.25">
      <c r="A132" s="40">
        <v>7.5</v>
      </c>
      <c r="B132" s="50">
        <f t="shared" si="73"/>
        <v>41</v>
      </c>
      <c r="C132" s="51">
        <f t="shared" si="63"/>
        <v>0</v>
      </c>
      <c r="D132" s="52">
        <f t="shared" si="64"/>
        <v>0</v>
      </c>
      <c r="E132" s="53">
        <f t="shared" si="65"/>
        <v>1</v>
      </c>
      <c r="F132" s="68">
        <f t="shared" si="62"/>
        <v>40</v>
      </c>
      <c r="G132" s="61">
        <f t="shared" si="87"/>
        <v>0.66710244310312683</v>
      </c>
      <c r="H132" s="56">
        <f t="shared" si="74"/>
        <v>4.6296296296296298</v>
      </c>
      <c r="I132" s="52">
        <f t="shared" si="75"/>
        <v>1.38</v>
      </c>
      <c r="J132" s="56">
        <f t="shared" si="76"/>
        <v>1.467625374826879</v>
      </c>
      <c r="K132" s="56">
        <f t="shared" si="88"/>
        <v>3.6404953926287532E-4</v>
      </c>
      <c r="L132" s="51">
        <f t="shared" si="77"/>
        <v>2.2000000000000002</v>
      </c>
      <c r="M132" s="52">
        <f t="shared" si="66"/>
        <v>0</v>
      </c>
      <c r="N132" s="68">
        <v>0</v>
      </c>
      <c r="O132" s="63">
        <f t="shared" si="78"/>
        <v>1914.3597936693193</v>
      </c>
      <c r="P132" s="58">
        <f t="shared" si="79"/>
        <v>480</v>
      </c>
      <c r="Q132" s="61">
        <f t="shared" si="80"/>
        <v>0.33355122155156341</v>
      </c>
      <c r="R132" s="56">
        <f t="shared" si="81"/>
        <v>2.3148148148148149</v>
      </c>
      <c r="S132" s="56">
        <f t="shared" si="67"/>
        <v>0.73381268741343952</v>
      </c>
      <c r="T132" s="56">
        <f t="shared" si="68"/>
        <v>1.8202476963143766E-4</v>
      </c>
      <c r="U132" s="61">
        <f t="shared" si="82"/>
        <v>0.16677561077578171</v>
      </c>
      <c r="V132" s="56">
        <f t="shared" si="83"/>
        <v>1.1574074074074074</v>
      </c>
      <c r="W132" s="56">
        <f t="shared" si="69"/>
        <v>0.36690634370671976</v>
      </c>
      <c r="X132" s="56">
        <f t="shared" si="70"/>
        <v>9.1012384815718829E-5</v>
      </c>
      <c r="Y132" s="61">
        <f t="shared" si="84"/>
        <v>3.3355122155156326E-2</v>
      </c>
      <c r="Z132" s="56">
        <f t="shared" si="85"/>
        <v>0.23148148148148148</v>
      </c>
      <c r="AA132" s="56">
        <f t="shared" si="71"/>
        <v>7.338126874134393E-2</v>
      </c>
      <c r="AB132" s="56">
        <f t="shared" si="72"/>
        <v>1.8202476963143758E-5</v>
      </c>
      <c r="AC132" s="64">
        <f t="shared" si="86"/>
        <v>0.34053819444444555</v>
      </c>
      <c r="AD132" s="39">
        <f t="shared" si="89"/>
        <v>8.5598979824504401E-2</v>
      </c>
      <c r="AE132" s="39">
        <f t="shared" si="90"/>
        <v>8.1999999999999993</v>
      </c>
      <c r="AF132" s="39">
        <f t="shared" si="91"/>
        <v>4.27994899122522E-2</v>
      </c>
      <c r="AG132" s="39">
        <f t="shared" si="90"/>
        <v>4.1900000000000004</v>
      </c>
      <c r="AH132" s="39">
        <f t="shared" si="92"/>
        <v>2.13997449561261E-2</v>
      </c>
      <c r="AI132" s="39">
        <f t="shared" si="119"/>
        <v>2.12</v>
      </c>
      <c r="AJ132" s="39">
        <f t="shared" si="94"/>
        <v>4.2799489912252195E-3</v>
      </c>
      <c r="AK132" s="39">
        <f t="shared" si="119"/>
        <v>0.43</v>
      </c>
      <c r="AL132" s="39">
        <f t="shared" si="95"/>
        <v>4.27994899122522E-2</v>
      </c>
      <c r="AM132" s="39">
        <f t="shared" si="96"/>
        <v>4.1900000000000004</v>
      </c>
      <c r="AN132" s="39">
        <f t="shared" si="97"/>
        <v>2.13997449561261E-2</v>
      </c>
      <c r="AO132" s="39">
        <f t="shared" si="98"/>
        <v>2.12</v>
      </c>
      <c r="AP132" s="39">
        <f t="shared" si="99"/>
        <v>1.069987247806305E-2</v>
      </c>
      <c r="AQ132" s="39">
        <f t="shared" si="100"/>
        <v>1.06</v>
      </c>
      <c r="AR132" s="39">
        <f t="shared" si="101"/>
        <v>2.1399744956126098E-3</v>
      </c>
      <c r="AS132" s="39">
        <f t="shared" si="102"/>
        <v>0.21</v>
      </c>
      <c r="AT132" s="39">
        <f t="shared" si="103"/>
        <v>2.13997449561261E-2</v>
      </c>
      <c r="AU132" s="39">
        <f t="shared" si="104"/>
        <v>2.12</v>
      </c>
      <c r="AV132" s="39">
        <f t="shared" si="105"/>
        <v>1.069987247806305E-2</v>
      </c>
      <c r="AW132" s="39">
        <f t="shared" si="106"/>
        <v>1.06</v>
      </c>
      <c r="AX132" s="39">
        <f t="shared" si="107"/>
        <v>5.3499362390315251E-3</v>
      </c>
      <c r="AY132" s="39">
        <f t="shared" si="108"/>
        <v>0.53</v>
      </c>
      <c r="AZ132" s="39">
        <f t="shared" si="109"/>
        <v>1.0699872478063049E-3</v>
      </c>
      <c r="BA132" s="39">
        <f t="shared" si="110"/>
        <v>0.11</v>
      </c>
      <c r="BB132" s="39">
        <f t="shared" si="111"/>
        <v>4.2799489912252195E-3</v>
      </c>
      <c r="BC132" s="39">
        <f t="shared" si="112"/>
        <v>0.43</v>
      </c>
      <c r="BD132" s="39">
        <f t="shared" si="113"/>
        <v>2.1399744956126098E-3</v>
      </c>
      <c r="BE132" s="39">
        <f t="shared" si="114"/>
        <v>0.21</v>
      </c>
      <c r="BF132" s="39">
        <f t="shared" si="115"/>
        <v>1.0699872478063049E-3</v>
      </c>
      <c r="BG132" s="39">
        <f t="shared" si="116"/>
        <v>0.11</v>
      </c>
      <c r="BH132" s="39">
        <f t="shared" si="117"/>
        <v>2.1399744956126103E-4</v>
      </c>
      <c r="BI132" s="39">
        <f t="shared" si="118"/>
        <v>0.02</v>
      </c>
    </row>
    <row r="133" spans="1:61" s="39" customFormat="1" x14ac:dyDescent="0.25">
      <c r="A133" s="40">
        <v>7.5</v>
      </c>
      <c r="B133" s="50">
        <f t="shared" si="73"/>
        <v>41</v>
      </c>
      <c r="C133" s="51">
        <f t="shared" si="63"/>
        <v>0</v>
      </c>
      <c r="D133" s="52">
        <f t="shared" si="64"/>
        <v>0</v>
      </c>
      <c r="E133" s="53">
        <f t="shared" si="65"/>
        <v>1</v>
      </c>
      <c r="F133" s="68">
        <f t="shared" si="62"/>
        <v>40</v>
      </c>
      <c r="G133" s="61">
        <f t="shared" si="87"/>
        <v>0.67368919353075907</v>
      </c>
      <c r="H133" s="56">
        <f t="shared" si="74"/>
        <v>4.6296296296296298</v>
      </c>
      <c r="I133" s="52">
        <f t="shared" si="75"/>
        <v>1.38</v>
      </c>
      <c r="J133" s="56">
        <f t="shared" si="76"/>
        <v>1.4821162257676701</v>
      </c>
      <c r="K133" s="56">
        <f t="shared" si="88"/>
        <v>3.6764404484925103E-4</v>
      </c>
      <c r="L133" s="51">
        <f t="shared" si="77"/>
        <v>2.2000000000000002</v>
      </c>
      <c r="M133" s="52">
        <f t="shared" si="66"/>
        <v>0</v>
      </c>
      <c r="N133" s="68">
        <v>0</v>
      </c>
      <c r="O133" s="63">
        <f t="shared" si="78"/>
        <v>1928.52291313352</v>
      </c>
      <c r="P133" s="58">
        <f t="shared" si="79"/>
        <v>480</v>
      </c>
      <c r="Q133" s="61">
        <f t="shared" si="80"/>
        <v>0.33684459676537953</v>
      </c>
      <c r="R133" s="56">
        <f t="shared" si="81"/>
        <v>2.3148148148148149</v>
      </c>
      <c r="S133" s="56">
        <f t="shared" si="67"/>
        <v>0.74105811288383505</v>
      </c>
      <c r="T133" s="56">
        <f t="shared" si="68"/>
        <v>1.8382202242462551E-4</v>
      </c>
      <c r="U133" s="61">
        <f t="shared" si="82"/>
        <v>0.16842229838268977</v>
      </c>
      <c r="V133" s="56">
        <f t="shared" si="83"/>
        <v>1.1574074074074074</v>
      </c>
      <c r="W133" s="56">
        <f t="shared" si="69"/>
        <v>0.37052905644191753</v>
      </c>
      <c r="X133" s="56">
        <f t="shared" si="70"/>
        <v>9.1911011212312757E-5</v>
      </c>
      <c r="Y133" s="61">
        <f t="shared" si="84"/>
        <v>3.3684459676537937E-2</v>
      </c>
      <c r="Z133" s="56">
        <f t="shared" si="85"/>
        <v>0.23148148148148148</v>
      </c>
      <c r="AA133" s="56">
        <f t="shared" si="71"/>
        <v>7.4105811288383464E-2</v>
      </c>
      <c r="AB133" s="56">
        <f t="shared" si="72"/>
        <v>1.8382202242462545E-5</v>
      </c>
      <c r="AC133" s="64">
        <f t="shared" si="86"/>
        <v>0.34062500000000112</v>
      </c>
      <c r="AD133" s="39">
        <f t="shared" si="89"/>
        <v>8.753583625590533E-2</v>
      </c>
      <c r="AE133" s="39">
        <f t="shared" si="90"/>
        <v>8.3800000000000008</v>
      </c>
      <c r="AF133" s="39">
        <f t="shared" si="91"/>
        <v>4.3767918127952665E-2</v>
      </c>
      <c r="AG133" s="39">
        <f t="shared" si="90"/>
        <v>4.28</v>
      </c>
      <c r="AH133" s="39">
        <f t="shared" si="92"/>
        <v>2.1883959063976333E-2</v>
      </c>
      <c r="AI133" s="39">
        <f t="shared" si="119"/>
        <v>2.16</v>
      </c>
      <c r="AJ133" s="39">
        <f t="shared" si="94"/>
        <v>4.3767918127952665E-3</v>
      </c>
      <c r="AK133" s="39">
        <f t="shared" si="119"/>
        <v>0.44</v>
      </c>
      <c r="AL133" s="39">
        <f t="shared" si="95"/>
        <v>4.3767918127952665E-2</v>
      </c>
      <c r="AM133" s="39">
        <f t="shared" si="96"/>
        <v>4.28</v>
      </c>
      <c r="AN133" s="39">
        <f t="shared" si="97"/>
        <v>2.1883959063976333E-2</v>
      </c>
      <c r="AO133" s="39">
        <f t="shared" si="98"/>
        <v>2.16</v>
      </c>
      <c r="AP133" s="39">
        <f t="shared" si="99"/>
        <v>1.0941979531988166E-2</v>
      </c>
      <c r="AQ133" s="39">
        <f t="shared" si="100"/>
        <v>1.0900000000000001</v>
      </c>
      <c r="AR133" s="39">
        <f t="shared" si="101"/>
        <v>2.1883959063976333E-3</v>
      </c>
      <c r="AS133" s="39">
        <f t="shared" si="102"/>
        <v>0.22</v>
      </c>
      <c r="AT133" s="39">
        <f t="shared" si="103"/>
        <v>2.1883959063976333E-2</v>
      </c>
      <c r="AU133" s="39">
        <f t="shared" si="104"/>
        <v>2.16</v>
      </c>
      <c r="AV133" s="39">
        <f t="shared" si="105"/>
        <v>1.0941979531988166E-2</v>
      </c>
      <c r="AW133" s="39">
        <f t="shared" si="106"/>
        <v>1.0900000000000001</v>
      </c>
      <c r="AX133" s="39">
        <f t="shared" si="107"/>
        <v>5.4709897659940832E-3</v>
      </c>
      <c r="AY133" s="39">
        <f t="shared" si="108"/>
        <v>0.55000000000000004</v>
      </c>
      <c r="AZ133" s="39">
        <f t="shared" si="109"/>
        <v>1.0941979531988166E-3</v>
      </c>
      <c r="BA133" s="39">
        <f t="shared" si="110"/>
        <v>0.11</v>
      </c>
      <c r="BB133" s="39">
        <f t="shared" si="111"/>
        <v>4.3767918127952665E-3</v>
      </c>
      <c r="BC133" s="39">
        <f t="shared" si="112"/>
        <v>0.44</v>
      </c>
      <c r="BD133" s="39">
        <f t="shared" si="113"/>
        <v>2.1883959063976333E-3</v>
      </c>
      <c r="BE133" s="39">
        <f t="shared" si="114"/>
        <v>0.22</v>
      </c>
      <c r="BF133" s="39">
        <f t="shared" si="115"/>
        <v>1.0941979531988166E-3</v>
      </c>
      <c r="BG133" s="39">
        <f t="shared" si="116"/>
        <v>0.11</v>
      </c>
      <c r="BH133" s="39">
        <f t="shared" si="117"/>
        <v>2.1883959063976336E-4</v>
      </c>
      <c r="BI133" s="39">
        <f t="shared" si="118"/>
        <v>0.02</v>
      </c>
    </row>
    <row r="134" spans="1:61" s="39" customFormat="1" x14ac:dyDescent="0.25">
      <c r="A134" s="40">
        <v>7.5</v>
      </c>
      <c r="B134" s="50">
        <f t="shared" si="73"/>
        <v>41</v>
      </c>
      <c r="C134" s="51">
        <f t="shared" si="63"/>
        <v>0</v>
      </c>
      <c r="D134" s="52">
        <f t="shared" si="64"/>
        <v>0</v>
      </c>
      <c r="E134" s="53">
        <f t="shared" si="65"/>
        <v>1</v>
      </c>
      <c r="F134" s="68">
        <f t="shared" si="62"/>
        <v>40</v>
      </c>
      <c r="G134" s="61">
        <f t="shared" si="87"/>
        <v>0.68024574719704467</v>
      </c>
      <c r="H134" s="56">
        <f t="shared" si="74"/>
        <v>4.6296296296296298</v>
      </c>
      <c r="I134" s="52">
        <f t="shared" si="75"/>
        <v>1.38</v>
      </c>
      <c r="J134" s="56">
        <f t="shared" si="76"/>
        <v>1.4965406438334985</v>
      </c>
      <c r="K134" s="56">
        <f t="shared" si="88"/>
        <v>3.7122207153172053E-4</v>
      </c>
      <c r="L134" s="51">
        <f t="shared" si="77"/>
        <v>2.2000000000000002</v>
      </c>
      <c r="M134" s="52">
        <f t="shared" si="66"/>
        <v>0</v>
      </c>
      <c r="N134" s="68">
        <v>0</v>
      </c>
      <c r="O134" s="63">
        <f t="shared" si="78"/>
        <v>1942.6211183001762</v>
      </c>
      <c r="P134" s="58">
        <f t="shared" si="79"/>
        <v>480</v>
      </c>
      <c r="Q134" s="61">
        <f t="shared" si="80"/>
        <v>0.34012287359852234</v>
      </c>
      <c r="R134" s="56">
        <f t="shared" si="81"/>
        <v>2.3148148148148149</v>
      </c>
      <c r="S134" s="56">
        <f t="shared" si="67"/>
        <v>0.74827032191674925</v>
      </c>
      <c r="T134" s="56">
        <f t="shared" si="68"/>
        <v>1.8561103576586027E-4</v>
      </c>
      <c r="U134" s="61">
        <f t="shared" si="82"/>
        <v>0.17006143679926117</v>
      </c>
      <c r="V134" s="56">
        <f t="shared" si="83"/>
        <v>1.1574074074074074</v>
      </c>
      <c r="W134" s="56">
        <f t="shared" si="69"/>
        <v>0.37413516095837462</v>
      </c>
      <c r="X134" s="56">
        <f t="shared" si="70"/>
        <v>9.2805517882930133E-5</v>
      </c>
      <c r="Y134" s="61">
        <f t="shared" si="84"/>
        <v>3.401228735985222E-2</v>
      </c>
      <c r="Z134" s="56">
        <f t="shared" si="85"/>
        <v>0.23148148148148148</v>
      </c>
      <c r="AA134" s="56">
        <f t="shared" si="71"/>
        <v>7.4827032191674886E-2</v>
      </c>
      <c r="AB134" s="56">
        <f t="shared" si="72"/>
        <v>1.8561103576586019E-5</v>
      </c>
      <c r="AC134" s="64">
        <f t="shared" si="86"/>
        <v>0.34071180555555669</v>
      </c>
      <c r="AD134" s="39">
        <f t="shared" si="89"/>
        <v>8.9491542779096836E-2</v>
      </c>
      <c r="AE134" s="39">
        <f t="shared" si="90"/>
        <v>8.56</v>
      </c>
      <c r="AF134" s="39">
        <f t="shared" si="91"/>
        <v>4.4745771389548418E-2</v>
      </c>
      <c r="AG134" s="39">
        <f t="shared" si="90"/>
        <v>4.38</v>
      </c>
      <c r="AH134" s="39">
        <f t="shared" si="92"/>
        <v>2.2372885694774209E-2</v>
      </c>
      <c r="AI134" s="39">
        <f t="shared" si="119"/>
        <v>2.21</v>
      </c>
      <c r="AJ134" s="39">
        <f t="shared" si="94"/>
        <v>4.474577138954842E-3</v>
      </c>
      <c r="AK134" s="39">
        <f t="shared" si="119"/>
        <v>0.45</v>
      </c>
      <c r="AL134" s="39">
        <f t="shared" si="95"/>
        <v>4.4745771389548418E-2</v>
      </c>
      <c r="AM134" s="39">
        <f t="shared" si="96"/>
        <v>4.38</v>
      </c>
      <c r="AN134" s="39">
        <f t="shared" si="97"/>
        <v>2.2372885694774209E-2</v>
      </c>
      <c r="AO134" s="39">
        <f t="shared" si="98"/>
        <v>2.21</v>
      </c>
      <c r="AP134" s="39">
        <f t="shared" si="99"/>
        <v>1.1186442847387104E-2</v>
      </c>
      <c r="AQ134" s="39">
        <f t="shared" si="100"/>
        <v>1.1100000000000001</v>
      </c>
      <c r="AR134" s="39">
        <f t="shared" si="101"/>
        <v>2.237288569477421E-3</v>
      </c>
      <c r="AS134" s="39">
        <f t="shared" si="102"/>
        <v>0.22</v>
      </c>
      <c r="AT134" s="39">
        <f t="shared" si="103"/>
        <v>2.2372885694774209E-2</v>
      </c>
      <c r="AU134" s="39">
        <f t="shared" si="104"/>
        <v>2.21</v>
      </c>
      <c r="AV134" s="39">
        <f t="shared" si="105"/>
        <v>1.1186442847387104E-2</v>
      </c>
      <c r="AW134" s="39">
        <f t="shared" si="106"/>
        <v>1.1100000000000001</v>
      </c>
      <c r="AX134" s="39">
        <f t="shared" si="107"/>
        <v>5.5932214236935522E-3</v>
      </c>
      <c r="AY134" s="39">
        <f t="shared" si="108"/>
        <v>0.56000000000000005</v>
      </c>
      <c r="AZ134" s="39">
        <f t="shared" si="109"/>
        <v>1.1186442847387105E-3</v>
      </c>
      <c r="BA134" s="39">
        <f t="shared" si="110"/>
        <v>0.11</v>
      </c>
      <c r="BB134" s="39">
        <f t="shared" si="111"/>
        <v>4.474577138954842E-3</v>
      </c>
      <c r="BC134" s="39">
        <f t="shared" si="112"/>
        <v>0.45</v>
      </c>
      <c r="BD134" s="39">
        <f t="shared" si="113"/>
        <v>2.237288569477421E-3</v>
      </c>
      <c r="BE134" s="39">
        <f t="shared" si="114"/>
        <v>0.22</v>
      </c>
      <c r="BF134" s="39">
        <f t="shared" si="115"/>
        <v>1.1186442847387105E-3</v>
      </c>
      <c r="BG134" s="39">
        <f t="shared" si="116"/>
        <v>0.11</v>
      </c>
      <c r="BH134" s="39">
        <f t="shared" si="117"/>
        <v>2.2372885694774212E-4</v>
      </c>
      <c r="BI134" s="39">
        <f t="shared" si="118"/>
        <v>0.02</v>
      </c>
    </row>
    <row r="135" spans="1:61" s="39" customFormat="1" x14ac:dyDescent="0.25">
      <c r="A135" s="40">
        <v>7.5</v>
      </c>
      <c r="B135" s="50">
        <f t="shared" si="73"/>
        <v>41</v>
      </c>
      <c r="C135" s="51">
        <f t="shared" si="63"/>
        <v>0</v>
      </c>
      <c r="D135" s="52">
        <f t="shared" si="64"/>
        <v>0</v>
      </c>
      <c r="E135" s="53">
        <f t="shared" si="65"/>
        <v>1</v>
      </c>
      <c r="F135" s="68">
        <f t="shared" si="62"/>
        <v>40</v>
      </c>
      <c r="G135" s="61">
        <f t="shared" si="87"/>
        <v>0.68677224253813762</v>
      </c>
      <c r="H135" s="56">
        <f t="shared" si="74"/>
        <v>4.6296296296296298</v>
      </c>
      <c r="I135" s="52">
        <f t="shared" si="75"/>
        <v>1.38</v>
      </c>
      <c r="J135" s="56">
        <f t="shared" si="76"/>
        <v>1.5108989335839029</v>
      </c>
      <c r="K135" s="56">
        <f t="shared" si="88"/>
        <v>3.7478369485732858E-4</v>
      </c>
      <c r="L135" s="51">
        <f t="shared" si="77"/>
        <v>2.2000000000000002</v>
      </c>
      <c r="M135" s="52">
        <f t="shared" si="66"/>
        <v>0</v>
      </c>
      <c r="N135" s="68">
        <v>0</v>
      </c>
      <c r="O135" s="63">
        <f t="shared" si="78"/>
        <v>1956.6547066931521</v>
      </c>
      <c r="P135" s="58">
        <f t="shared" si="79"/>
        <v>480</v>
      </c>
      <c r="Q135" s="61">
        <f t="shared" si="80"/>
        <v>0.34338612126906881</v>
      </c>
      <c r="R135" s="56">
        <f t="shared" si="81"/>
        <v>2.3148148148148149</v>
      </c>
      <c r="S135" s="56">
        <f t="shared" si="67"/>
        <v>0.75544946679195146</v>
      </c>
      <c r="T135" s="56">
        <f t="shared" si="68"/>
        <v>1.8739184742866429E-4</v>
      </c>
      <c r="U135" s="61">
        <f t="shared" si="82"/>
        <v>0.17169306063453441</v>
      </c>
      <c r="V135" s="56">
        <f t="shared" si="83"/>
        <v>1.1574074074074074</v>
      </c>
      <c r="W135" s="56">
        <f t="shared" si="69"/>
        <v>0.37772473339597573</v>
      </c>
      <c r="X135" s="56">
        <f t="shared" si="70"/>
        <v>9.3695923714332146E-5</v>
      </c>
      <c r="Y135" s="61">
        <f t="shared" si="84"/>
        <v>3.4338612126906864E-2</v>
      </c>
      <c r="Z135" s="56">
        <f t="shared" si="85"/>
        <v>0.23148148148148148</v>
      </c>
      <c r="AA135" s="56">
        <f t="shared" si="71"/>
        <v>7.5544946679195105E-2</v>
      </c>
      <c r="AB135" s="56">
        <f t="shared" si="72"/>
        <v>1.8739184742866419E-5</v>
      </c>
      <c r="AC135" s="64">
        <f t="shared" si="86"/>
        <v>0.34079861111111226</v>
      </c>
      <c r="AD135" s="39">
        <f t="shared" si="89"/>
        <v>9.1466012976393979E-2</v>
      </c>
      <c r="AE135" s="39">
        <f t="shared" si="90"/>
        <v>8.74</v>
      </c>
      <c r="AF135" s="39">
        <f t="shared" si="91"/>
        <v>4.5733006488196989E-2</v>
      </c>
      <c r="AG135" s="39">
        <f t="shared" si="90"/>
        <v>4.47</v>
      </c>
      <c r="AH135" s="39">
        <f t="shared" si="92"/>
        <v>2.2866503244098495E-2</v>
      </c>
      <c r="AI135" s="39">
        <f t="shared" si="119"/>
        <v>2.2599999999999998</v>
      </c>
      <c r="AJ135" s="39">
        <f t="shared" si="94"/>
        <v>4.5733006488196991E-3</v>
      </c>
      <c r="AK135" s="39">
        <f t="shared" si="119"/>
        <v>0.46</v>
      </c>
      <c r="AL135" s="39">
        <f t="shared" si="95"/>
        <v>4.5733006488196989E-2</v>
      </c>
      <c r="AM135" s="39">
        <f t="shared" si="96"/>
        <v>4.47</v>
      </c>
      <c r="AN135" s="39">
        <f t="shared" si="97"/>
        <v>2.2866503244098495E-2</v>
      </c>
      <c r="AO135" s="39">
        <f t="shared" si="98"/>
        <v>2.2599999999999998</v>
      </c>
      <c r="AP135" s="39">
        <f t="shared" si="99"/>
        <v>1.1433251622049247E-2</v>
      </c>
      <c r="AQ135" s="39">
        <f t="shared" si="100"/>
        <v>1.1399999999999999</v>
      </c>
      <c r="AR135" s="39">
        <f t="shared" si="101"/>
        <v>2.2866503244098496E-3</v>
      </c>
      <c r="AS135" s="39">
        <f t="shared" si="102"/>
        <v>0.23</v>
      </c>
      <c r="AT135" s="39">
        <f t="shared" si="103"/>
        <v>2.2866503244098495E-2</v>
      </c>
      <c r="AU135" s="39">
        <f t="shared" si="104"/>
        <v>2.2599999999999998</v>
      </c>
      <c r="AV135" s="39">
        <f t="shared" si="105"/>
        <v>1.1433251622049247E-2</v>
      </c>
      <c r="AW135" s="39">
        <f t="shared" si="106"/>
        <v>1.1399999999999999</v>
      </c>
      <c r="AX135" s="39">
        <f t="shared" si="107"/>
        <v>5.7166258110246237E-3</v>
      </c>
      <c r="AY135" s="39">
        <f t="shared" si="108"/>
        <v>0.56999999999999995</v>
      </c>
      <c r="AZ135" s="39">
        <f t="shared" si="109"/>
        <v>1.1433251622049248E-3</v>
      </c>
      <c r="BA135" s="39">
        <f t="shared" si="110"/>
        <v>0.11</v>
      </c>
      <c r="BB135" s="39">
        <f t="shared" si="111"/>
        <v>4.5733006488196991E-3</v>
      </c>
      <c r="BC135" s="39">
        <f t="shared" si="112"/>
        <v>0.46</v>
      </c>
      <c r="BD135" s="39">
        <f t="shared" si="113"/>
        <v>2.2866503244098496E-3</v>
      </c>
      <c r="BE135" s="39">
        <f t="shared" si="114"/>
        <v>0.23</v>
      </c>
      <c r="BF135" s="39">
        <f t="shared" si="115"/>
        <v>1.1433251622049248E-3</v>
      </c>
      <c r="BG135" s="39">
        <f t="shared" si="116"/>
        <v>0.11</v>
      </c>
      <c r="BH135" s="39">
        <f t="shared" si="117"/>
        <v>2.2866503244098498E-4</v>
      </c>
      <c r="BI135" s="39">
        <f t="shared" si="118"/>
        <v>0.02</v>
      </c>
    </row>
    <row r="136" spans="1:61" s="39" customFormat="1" x14ac:dyDescent="0.25">
      <c r="A136" s="40">
        <v>7.5</v>
      </c>
      <c r="B136" s="50">
        <f t="shared" si="73"/>
        <v>41</v>
      </c>
      <c r="C136" s="51">
        <f t="shared" si="63"/>
        <v>0</v>
      </c>
      <c r="D136" s="52">
        <f t="shared" si="64"/>
        <v>0</v>
      </c>
      <c r="E136" s="53">
        <f t="shared" si="65"/>
        <v>1</v>
      </c>
      <c r="F136" s="68">
        <f t="shared" si="62"/>
        <v>40</v>
      </c>
      <c r="G136" s="61">
        <f t="shared" si="87"/>
        <v>0.69326881735553525</v>
      </c>
      <c r="H136" s="56">
        <f t="shared" si="74"/>
        <v>4.6296296296296298</v>
      </c>
      <c r="I136" s="52">
        <f t="shared" si="75"/>
        <v>1.38</v>
      </c>
      <c r="J136" s="56">
        <f t="shared" si="76"/>
        <v>1.5251913981821776</v>
      </c>
      <c r="K136" s="56">
        <f t="shared" si="88"/>
        <v>3.7832899002677648E-4</v>
      </c>
      <c r="L136" s="51">
        <f t="shared" si="77"/>
        <v>2.2000000000000002</v>
      </c>
      <c r="M136" s="52">
        <f t="shared" si="66"/>
        <v>0</v>
      </c>
      <c r="N136" s="68">
        <v>0</v>
      </c>
      <c r="O136" s="63">
        <f t="shared" si="78"/>
        <v>1970.6239744726599</v>
      </c>
      <c r="P136" s="58">
        <f t="shared" si="79"/>
        <v>480</v>
      </c>
      <c r="Q136" s="61">
        <f t="shared" si="80"/>
        <v>0.34663440867776762</v>
      </c>
      <c r="R136" s="56">
        <f t="shared" si="81"/>
        <v>2.3148148148148149</v>
      </c>
      <c r="S136" s="56">
        <f t="shared" si="67"/>
        <v>0.76259569909108882</v>
      </c>
      <c r="T136" s="56">
        <f t="shared" si="68"/>
        <v>1.8916449501338824E-4</v>
      </c>
      <c r="U136" s="61">
        <f t="shared" si="82"/>
        <v>0.17331720433888381</v>
      </c>
      <c r="V136" s="56">
        <f t="shared" si="83"/>
        <v>1.1574074074074074</v>
      </c>
      <c r="W136" s="56">
        <f t="shared" si="69"/>
        <v>0.38129784954554441</v>
      </c>
      <c r="X136" s="56">
        <f t="shared" si="70"/>
        <v>9.4582247506694119E-5</v>
      </c>
      <c r="Y136" s="61">
        <f t="shared" si="84"/>
        <v>3.466344086777675E-2</v>
      </c>
      <c r="Z136" s="56">
        <f t="shared" si="85"/>
        <v>0.23148148148148148</v>
      </c>
      <c r="AA136" s="56">
        <f t="shared" si="71"/>
        <v>7.6259569909108857E-2</v>
      </c>
      <c r="AB136" s="56">
        <f t="shared" si="72"/>
        <v>1.8916449501338813E-5</v>
      </c>
      <c r="AC136" s="64">
        <f t="shared" si="86"/>
        <v>0.34088541666666783</v>
      </c>
      <c r="AD136" s="39">
        <f t="shared" si="89"/>
        <v>9.3459160826291146E-2</v>
      </c>
      <c r="AE136" s="39">
        <f t="shared" si="90"/>
        <v>8.92</v>
      </c>
      <c r="AF136" s="39">
        <f t="shared" si="91"/>
        <v>4.6729580413145573E-2</v>
      </c>
      <c r="AG136" s="39">
        <f t="shared" si="90"/>
        <v>4.57</v>
      </c>
      <c r="AH136" s="39">
        <f t="shared" si="92"/>
        <v>2.3364790206572787E-2</v>
      </c>
      <c r="AI136" s="39">
        <f t="shared" si="119"/>
        <v>2.31</v>
      </c>
      <c r="AJ136" s="39">
        <f t="shared" si="94"/>
        <v>4.6729580413145573E-3</v>
      </c>
      <c r="AK136" s="39">
        <f t="shared" si="119"/>
        <v>0.47</v>
      </c>
      <c r="AL136" s="39">
        <f t="shared" si="95"/>
        <v>4.6729580413145573E-2</v>
      </c>
      <c r="AM136" s="39">
        <f t="shared" si="96"/>
        <v>4.57</v>
      </c>
      <c r="AN136" s="39">
        <f t="shared" si="97"/>
        <v>2.3364790206572787E-2</v>
      </c>
      <c r="AO136" s="39">
        <f t="shared" si="98"/>
        <v>2.31</v>
      </c>
      <c r="AP136" s="39">
        <f t="shared" si="99"/>
        <v>1.1682395103286393E-2</v>
      </c>
      <c r="AQ136" s="39">
        <f t="shared" si="100"/>
        <v>1.1599999999999999</v>
      </c>
      <c r="AR136" s="39">
        <f t="shared" si="101"/>
        <v>2.3364790206572787E-3</v>
      </c>
      <c r="AS136" s="39">
        <f t="shared" si="102"/>
        <v>0.23</v>
      </c>
      <c r="AT136" s="39">
        <f t="shared" si="103"/>
        <v>2.3364790206572787E-2</v>
      </c>
      <c r="AU136" s="39">
        <f t="shared" si="104"/>
        <v>2.31</v>
      </c>
      <c r="AV136" s="39">
        <f t="shared" si="105"/>
        <v>1.1682395103286393E-2</v>
      </c>
      <c r="AW136" s="39">
        <f t="shared" si="106"/>
        <v>1.1599999999999999</v>
      </c>
      <c r="AX136" s="39">
        <f t="shared" si="107"/>
        <v>5.8411975516431966E-3</v>
      </c>
      <c r="AY136" s="39">
        <f t="shared" si="108"/>
        <v>0.57999999999999996</v>
      </c>
      <c r="AZ136" s="39">
        <f t="shared" si="109"/>
        <v>1.1682395103286393E-3</v>
      </c>
      <c r="BA136" s="39">
        <f t="shared" si="110"/>
        <v>0.12</v>
      </c>
      <c r="BB136" s="39">
        <f t="shared" si="111"/>
        <v>4.6729580413145573E-3</v>
      </c>
      <c r="BC136" s="39">
        <f t="shared" si="112"/>
        <v>0.47</v>
      </c>
      <c r="BD136" s="39">
        <f t="shared" si="113"/>
        <v>2.3364790206572787E-3</v>
      </c>
      <c r="BE136" s="39">
        <f t="shared" si="114"/>
        <v>0.23</v>
      </c>
      <c r="BF136" s="39">
        <f t="shared" si="115"/>
        <v>1.1682395103286393E-3</v>
      </c>
      <c r="BG136" s="39">
        <f t="shared" si="116"/>
        <v>0.12</v>
      </c>
      <c r="BH136" s="39">
        <f t="shared" si="117"/>
        <v>2.3364790206572788E-4</v>
      </c>
      <c r="BI136" s="39">
        <f t="shared" si="118"/>
        <v>0.02</v>
      </c>
    </row>
    <row r="137" spans="1:61" s="39" customFormat="1" x14ac:dyDescent="0.25">
      <c r="A137" s="40">
        <v>7.5</v>
      </c>
      <c r="B137" s="50">
        <f t="shared" si="73"/>
        <v>41</v>
      </c>
      <c r="C137" s="51">
        <f t="shared" si="63"/>
        <v>0</v>
      </c>
      <c r="D137" s="52">
        <f t="shared" si="64"/>
        <v>0</v>
      </c>
      <c r="E137" s="53">
        <f t="shared" si="65"/>
        <v>1</v>
      </c>
      <c r="F137" s="68">
        <f t="shared" si="62"/>
        <v>40</v>
      </c>
      <c r="G137" s="61">
        <f t="shared" si="87"/>
        <v>0.69973560881898822</v>
      </c>
      <c r="H137" s="56">
        <f t="shared" si="74"/>
        <v>4.6296296296296298</v>
      </c>
      <c r="I137" s="52">
        <f t="shared" si="75"/>
        <v>1.38</v>
      </c>
      <c r="J137" s="56">
        <f t="shared" si="76"/>
        <v>1.5394183394017742</v>
      </c>
      <c r="K137" s="56">
        <f t="shared" si="88"/>
        <v>3.818580318960103E-4</v>
      </c>
      <c r="L137" s="51">
        <f t="shared" si="77"/>
        <v>2.2000000000000002</v>
      </c>
      <c r="M137" s="52">
        <f t="shared" si="66"/>
        <v>0</v>
      </c>
      <c r="N137" s="68">
        <v>0</v>
      </c>
      <c r="O137" s="63">
        <f t="shared" si="78"/>
        <v>1984.5292164415118</v>
      </c>
      <c r="P137" s="58">
        <f t="shared" si="79"/>
        <v>480</v>
      </c>
      <c r="Q137" s="61">
        <f t="shared" si="80"/>
        <v>0.34986780440949411</v>
      </c>
      <c r="R137" s="56">
        <f t="shared" si="81"/>
        <v>2.3148148148148149</v>
      </c>
      <c r="S137" s="56">
        <f t="shared" si="67"/>
        <v>0.7697091697008871</v>
      </c>
      <c r="T137" s="56">
        <f t="shared" si="68"/>
        <v>1.9092901594800515E-4</v>
      </c>
      <c r="U137" s="61">
        <f t="shared" si="82"/>
        <v>0.17493390220474705</v>
      </c>
      <c r="V137" s="56">
        <f t="shared" si="83"/>
        <v>1.1574074074074074</v>
      </c>
      <c r="W137" s="56">
        <f t="shared" si="69"/>
        <v>0.38485458485044355</v>
      </c>
      <c r="X137" s="56">
        <f t="shared" si="70"/>
        <v>9.5464507974002576E-5</v>
      </c>
      <c r="Y137" s="61">
        <f t="shared" si="84"/>
        <v>3.4986780440949397E-2</v>
      </c>
      <c r="Z137" s="56">
        <f t="shared" si="85"/>
        <v>0.23148148148148148</v>
      </c>
      <c r="AA137" s="56">
        <f t="shared" si="71"/>
        <v>7.6970916970088676E-2</v>
      </c>
      <c r="AB137" s="56">
        <f t="shared" si="72"/>
        <v>1.9092901594800509E-5</v>
      </c>
      <c r="AC137" s="64">
        <f t="shared" si="86"/>
        <v>0.3409722222222234</v>
      </c>
      <c r="AD137" s="39">
        <f t="shared" si="89"/>
        <v>9.5470900701645739E-2</v>
      </c>
      <c r="AE137" s="39">
        <f t="shared" si="90"/>
        <v>9.11</v>
      </c>
      <c r="AF137" s="39">
        <f t="shared" si="91"/>
        <v>4.7735450350822869E-2</v>
      </c>
      <c r="AG137" s="39">
        <f t="shared" si="90"/>
        <v>4.66</v>
      </c>
      <c r="AH137" s="39">
        <f t="shared" si="92"/>
        <v>2.3867725175411435E-2</v>
      </c>
      <c r="AI137" s="39">
        <f t="shared" si="119"/>
        <v>2.36</v>
      </c>
      <c r="AJ137" s="39">
        <f t="shared" si="94"/>
        <v>4.7735450350822866E-3</v>
      </c>
      <c r="AK137" s="39">
        <f t="shared" si="119"/>
        <v>0.48</v>
      </c>
      <c r="AL137" s="39">
        <f t="shared" si="95"/>
        <v>4.7735450350822869E-2</v>
      </c>
      <c r="AM137" s="39">
        <f t="shared" si="96"/>
        <v>4.66</v>
      </c>
      <c r="AN137" s="39">
        <f t="shared" si="97"/>
        <v>2.3867725175411435E-2</v>
      </c>
      <c r="AO137" s="39">
        <f t="shared" si="98"/>
        <v>2.36</v>
      </c>
      <c r="AP137" s="39">
        <f t="shared" si="99"/>
        <v>1.1933862587705717E-2</v>
      </c>
      <c r="AQ137" s="39">
        <f t="shared" si="100"/>
        <v>1.19</v>
      </c>
      <c r="AR137" s="39">
        <f t="shared" si="101"/>
        <v>2.3867725175411433E-3</v>
      </c>
      <c r="AS137" s="39">
        <f t="shared" si="102"/>
        <v>0.24</v>
      </c>
      <c r="AT137" s="39">
        <f t="shared" si="103"/>
        <v>2.3867725175411435E-2</v>
      </c>
      <c r="AU137" s="39">
        <f t="shared" si="104"/>
        <v>2.36</v>
      </c>
      <c r="AV137" s="39">
        <f t="shared" si="105"/>
        <v>1.1933862587705717E-2</v>
      </c>
      <c r="AW137" s="39">
        <f t="shared" si="106"/>
        <v>1.19</v>
      </c>
      <c r="AX137" s="39">
        <f t="shared" si="107"/>
        <v>5.9669312938528587E-3</v>
      </c>
      <c r="AY137" s="39">
        <f t="shared" si="108"/>
        <v>0.59</v>
      </c>
      <c r="AZ137" s="39">
        <f t="shared" si="109"/>
        <v>1.1933862587705717E-3</v>
      </c>
      <c r="BA137" s="39">
        <f t="shared" si="110"/>
        <v>0.12</v>
      </c>
      <c r="BB137" s="39">
        <f t="shared" si="111"/>
        <v>4.7735450350822866E-3</v>
      </c>
      <c r="BC137" s="39">
        <f t="shared" si="112"/>
        <v>0.48</v>
      </c>
      <c r="BD137" s="39">
        <f t="shared" si="113"/>
        <v>2.3867725175411433E-3</v>
      </c>
      <c r="BE137" s="39">
        <f t="shared" si="114"/>
        <v>0.24</v>
      </c>
      <c r="BF137" s="39">
        <f t="shared" si="115"/>
        <v>1.1933862587705717E-3</v>
      </c>
      <c r="BG137" s="39">
        <f t="shared" si="116"/>
        <v>0.12</v>
      </c>
      <c r="BH137" s="39">
        <f t="shared" si="117"/>
        <v>2.3867725175411435E-4</v>
      </c>
      <c r="BI137" s="39">
        <f t="shared" si="118"/>
        <v>0.02</v>
      </c>
    </row>
    <row r="138" spans="1:61" s="39" customFormat="1" x14ac:dyDescent="0.25">
      <c r="A138" s="40">
        <v>7.5</v>
      </c>
      <c r="B138" s="50">
        <f t="shared" si="73"/>
        <v>41</v>
      </c>
      <c r="C138" s="51">
        <f t="shared" si="63"/>
        <v>0</v>
      </c>
      <c r="D138" s="52">
        <f t="shared" si="64"/>
        <v>0</v>
      </c>
      <c r="E138" s="53">
        <f t="shared" si="65"/>
        <v>1</v>
      </c>
      <c r="F138" s="68">
        <f t="shared" si="62"/>
        <v>40</v>
      </c>
      <c r="G138" s="61">
        <f t="shared" si="87"/>
        <v>0.70617275346939645</v>
      </c>
      <c r="H138" s="56">
        <f t="shared" si="74"/>
        <v>4.6296296296296298</v>
      </c>
      <c r="I138" s="52">
        <f t="shared" si="75"/>
        <v>1.38</v>
      </c>
      <c r="J138" s="56">
        <f t="shared" si="76"/>
        <v>1.5535800576326724</v>
      </c>
      <c r="K138" s="56">
        <f t="shared" si="88"/>
        <v>3.8537089497780135E-4</v>
      </c>
      <c r="L138" s="51">
        <f t="shared" si="77"/>
        <v>2.2000000000000002</v>
      </c>
      <c r="M138" s="52">
        <f t="shared" si="66"/>
        <v>0</v>
      </c>
      <c r="N138" s="68">
        <v>0</v>
      </c>
      <c r="O138" s="63">
        <f t="shared" si="78"/>
        <v>1998.3707260513402</v>
      </c>
      <c r="P138" s="58">
        <f t="shared" si="79"/>
        <v>480</v>
      </c>
      <c r="Q138" s="61">
        <f t="shared" si="80"/>
        <v>0.35308637673469823</v>
      </c>
      <c r="R138" s="56">
        <f t="shared" si="81"/>
        <v>2.3148148148148149</v>
      </c>
      <c r="S138" s="56">
        <f t="shared" si="67"/>
        <v>0.77679002881633619</v>
      </c>
      <c r="T138" s="56">
        <f t="shared" si="68"/>
        <v>1.9268544748890067E-4</v>
      </c>
      <c r="U138" s="61">
        <f t="shared" si="82"/>
        <v>0.17654318836734911</v>
      </c>
      <c r="V138" s="56">
        <f t="shared" si="83"/>
        <v>1.1574074074074074</v>
      </c>
      <c r="W138" s="56">
        <f t="shared" si="69"/>
        <v>0.38839501440816809</v>
      </c>
      <c r="X138" s="56">
        <f t="shared" si="70"/>
        <v>9.6342723744450337E-5</v>
      </c>
      <c r="Y138" s="61">
        <f t="shared" si="84"/>
        <v>3.5308637673469812E-2</v>
      </c>
      <c r="Z138" s="56">
        <f t="shared" si="85"/>
        <v>0.23148148148148148</v>
      </c>
      <c r="AA138" s="56">
        <f t="shared" si="71"/>
        <v>7.7679002881633596E-2</v>
      </c>
      <c r="AB138" s="56">
        <f t="shared" si="72"/>
        <v>1.9268544748890063E-5</v>
      </c>
      <c r="AC138" s="64">
        <f t="shared" si="86"/>
        <v>0.34105902777777897</v>
      </c>
      <c r="AD138" s="39">
        <f t="shared" si="89"/>
        <v>9.7501147367870258E-2</v>
      </c>
      <c r="AE138" s="39">
        <f t="shared" si="90"/>
        <v>9.2899999999999991</v>
      </c>
      <c r="AF138" s="39">
        <f t="shared" si="91"/>
        <v>4.8750573683935129E-2</v>
      </c>
      <c r="AG138" s="39">
        <f t="shared" si="90"/>
        <v>4.76</v>
      </c>
      <c r="AH138" s="39">
        <f t="shared" si="92"/>
        <v>2.4375286841967565E-2</v>
      </c>
      <c r="AI138" s="39">
        <f t="shared" si="119"/>
        <v>2.41</v>
      </c>
      <c r="AJ138" s="39">
        <f t="shared" si="94"/>
        <v>4.8750573683935122E-3</v>
      </c>
      <c r="AK138" s="39">
        <f t="shared" si="119"/>
        <v>0.49</v>
      </c>
      <c r="AL138" s="39">
        <f t="shared" si="95"/>
        <v>4.8750573683935129E-2</v>
      </c>
      <c r="AM138" s="39">
        <f t="shared" si="96"/>
        <v>4.76</v>
      </c>
      <c r="AN138" s="39">
        <f t="shared" si="97"/>
        <v>2.4375286841967565E-2</v>
      </c>
      <c r="AO138" s="39">
        <f t="shared" si="98"/>
        <v>2.41</v>
      </c>
      <c r="AP138" s="39">
        <f t="shared" si="99"/>
        <v>1.2187643420983782E-2</v>
      </c>
      <c r="AQ138" s="39">
        <f t="shared" si="100"/>
        <v>1.21</v>
      </c>
      <c r="AR138" s="39">
        <f t="shared" si="101"/>
        <v>2.4375286841967561E-3</v>
      </c>
      <c r="AS138" s="39">
        <f t="shared" si="102"/>
        <v>0.24</v>
      </c>
      <c r="AT138" s="39">
        <f t="shared" si="103"/>
        <v>2.4375286841967565E-2</v>
      </c>
      <c r="AU138" s="39">
        <f t="shared" si="104"/>
        <v>2.41</v>
      </c>
      <c r="AV138" s="39">
        <f t="shared" si="105"/>
        <v>1.2187643420983782E-2</v>
      </c>
      <c r="AW138" s="39">
        <f t="shared" si="106"/>
        <v>1.21</v>
      </c>
      <c r="AX138" s="39">
        <f t="shared" si="107"/>
        <v>6.0938217104918911E-3</v>
      </c>
      <c r="AY138" s="39">
        <f t="shared" si="108"/>
        <v>0.61</v>
      </c>
      <c r="AZ138" s="39">
        <f t="shared" si="109"/>
        <v>1.2187643420983781E-3</v>
      </c>
      <c r="BA138" s="39">
        <f t="shared" si="110"/>
        <v>0.12</v>
      </c>
      <c r="BB138" s="39">
        <f t="shared" si="111"/>
        <v>4.8750573683935122E-3</v>
      </c>
      <c r="BC138" s="39">
        <f t="shared" si="112"/>
        <v>0.49</v>
      </c>
      <c r="BD138" s="39">
        <f t="shared" si="113"/>
        <v>2.4375286841967561E-3</v>
      </c>
      <c r="BE138" s="39">
        <f t="shared" si="114"/>
        <v>0.24</v>
      </c>
      <c r="BF138" s="39">
        <f t="shared" si="115"/>
        <v>1.2187643420983781E-3</v>
      </c>
      <c r="BG138" s="39">
        <f t="shared" si="116"/>
        <v>0.12</v>
      </c>
      <c r="BH138" s="39">
        <f t="shared" si="117"/>
        <v>2.4375286841967563E-4</v>
      </c>
      <c r="BI138" s="39">
        <f t="shared" si="118"/>
        <v>0.02</v>
      </c>
    </row>
    <row r="139" spans="1:61" s="39" customFormat="1" x14ac:dyDescent="0.25">
      <c r="A139" s="40">
        <v>7.5</v>
      </c>
      <c r="B139" s="50">
        <f t="shared" si="73"/>
        <v>41</v>
      </c>
      <c r="C139" s="51">
        <f t="shared" si="63"/>
        <v>0</v>
      </c>
      <c r="D139" s="52">
        <f t="shared" si="64"/>
        <v>0</v>
      </c>
      <c r="E139" s="53">
        <f t="shared" si="65"/>
        <v>1</v>
      </c>
      <c r="F139" s="68">
        <f t="shared" si="62"/>
        <v>40</v>
      </c>
      <c r="G139" s="61">
        <f t="shared" si="87"/>
        <v>0.71258038722169226</v>
      </c>
      <c r="H139" s="56">
        <f t="shared" si="74"/>
        <v>4.6296296296296298</v>
      </c>
      <c r="I139" s="52">
        <f t="shared" si="75"/>
        <v>1.38</v>
      </c>
      <c r="J139" s="56">
        <f t="shared" si="76"/>
        <v>1.5676768518877231</v>
      </c>
      <c r="K139" s="56">
        <f t="shared" si="88"/>
        <v>3.888676534433193E-4</v>
      </c>
      <c r="L139" s="51">
        <f t="shared" si="77"/>
        <v>2.2000000000000002</v>
      </c>
      <c r="M139" s="52">
        <f t="shared" si="66"/>
        <v>0</v>
      </c>
      <c r="N139" s="68">
        <v>0</v>
      </c>
      <c r="O139" s="63">
        <f t="shared" si="78"/>
        <v>2012.1487954087902</v>
      </c>
      <c r="P139" s="58">
        <f t="shared" si="79"/>
        <v>480</v>
      </c>
      <c r="Q139" s="61">
        <f t="shared" si="80"/>
        <v>0.35629019361084613</v>
      </c>
      <c r="R139" s="56">
        <f t="shared" si="81"/>
        <v>2.3148148148148149</v>
      </c>
      <c r="S139" s="56">
        <f t="shared" si="67"/>
        <v>0.78383842594386155</v>
      </c>
      <c r="T139" s="56">
        <f t="shared" si="68"/>
        <v>1.9443382672165965E-4</v>
      </c>
      <c r="U139" s="61">
        <f t="shared" si="82"/>
        <v>0.17814509680542306</v>
      </c>
      <c r="V139" s="56">
        <f t="shared" si="83"/>
        <v>1.1574074074074074</v>
      </c>
      <c r="W139" s="56">
        <f t="shared" si="69"/>
        <v>0.39191921297193077</v>
      </c>
      <c r="X139" s="56">
        <f t="shared" si="70"/>
        <v>9.7216913360829825E-5</v>
      </c>
      <c r="Y139" s="61">
        <f t="shared" si="84"/>
        <v>3.5629019361084605E-2</v>
      </c>
      <c r="Z139" s="56">
        <f t="shared" si="85"/>
        <v>0.23148148148148148</v>
      </c>
      <c r="AA139" s="56">
        <f t="shared" si="71"/>
        <v>7.8383842594386133E-2</v>
      </c>
      <c r="AB139" s="56">
        <f t="shared" si="72"/>
        <v>1.9443382672165962E-5</v>
      </c>
      <c r="AC139" s="64">
        <f t="shared" si="86"/>
        <v>0.34114583333333454</v>
      </c>
      <c r="AD139" s="39">
        <f t="shared" si="89"/>
        <v>9.9549815981132619E-2</v>
      </c>
      <c r="AE139" s="39">
        <f t="shared" si="90"/>
        <v>9.48</v>
      </c>
      <c r="AF139" s="39">
        <f t="shared" si="91"/>
        <v>4.977490799056631E-2</v>
      </c>
      <c r="AG139" s="39">
        <f t="shared" si="90"/>
        <v>4.8600000000000003</v>
      </c>
      <c r="AH139" s="39">
        <f t="shared" si="92"/>
        <v>2.4887453995283155E-2</v>
      </c>
      <c r="AI139" s="39">
        <f t="shared" si="119"/>
        <v>2.46</v>
      </c>
      <c r="AJ139" s="39">
        <f t="shared" si="94"/>
        <v>4.9774907990566301E-3</v>
      </c>
      <c r="AK139" s="39">
        <f t="shared" si="119"/>
        <v>0.5</v>
      </c>
      <c r="AL139" s="39">
        <f t="shared" si="95"/>
        <v>4.977490799056631E-2</v>
      </c>
      <c r="AM139" s="39">
        <f t="shared" si="96"/>
        <v>4.8600000000000003</v>
      </c>
      <c r="AN139" s="39">
        <f t="shared" si="97"/>
        <v>2.4887453995283155E-2</v>
      </c>
      <c r="AO139" s="39">
        <f t="shared" si="98"/>
        <v>2.46</v>
      </c>
      <c r="AP139" s="39">
        <f t="shared" si="99"/>
        <v>1.2443726997641577E-2</v>
      </c>
      <c r="AQ139" s="39">
        <f t="shared" si="100"/>
        <v>1.24</v>
      </c>
      <c r="AR139" s="39">
        <f t="shared" si="101"/>
        <v>2.4887453995283151E-3</v>
      </c>
      <c r="AS139" s="39">
        <f t="shared" si="102"/>
        <v>0.25</v>
      </c>
      <c r="AT139" s="39">
        <f t="shared" si="103"/>
        <v>2.4887453995283155E-2</v>
      </c>
      <c r="AU139" s="39">
        <f t="shared" si="104"/>
        <v>2.46</v>
      </c>
      <c r="AV139" s="39">
        <f t="shared" si="105"/>
        <v>1.2443726997641577E-2</v>
      </c>
      <c r="AW139" s="39">
        <f t="shared" si="106"/>
        <v>1.24</v>
      </c>
      <c r="AX139" s="39">
        <f t="shared" si="107"/>
        <v>6.2218634988207887E-3</v>
      </c>
      <c r="AY139" s="39">
        <f t="shared" si="108"/>
        <v>0.62</v>
      </c>
      <c r="AZ139" s="39">
        <f t="shared" si="109"/>
        <v>1.2443726997641575E-3</v>
      </c>
      <c r="BA139" s="39">
        <f t="shared" si="110"/>
        <v>0.12</v>
      </c>
      <c r="BB139" s="39">
        <f t="shared" si="111"/>
        <v>4.9774907990566301E-3</v>
      </c>
      <c r="BC139" s="39">
        <f t="shared" si="112"/>
        <v>0.5</v>
      </c>
      <c r="BD139" s="39">
        <f t="shared" si="113"/>
        <v>2.4887453995283151E-3</v>
      </c>
      <c r="BE139" s="39">
        <f t="shared" si="114"/>
        <v>0.25</v>
      </c>
      <c r="BF139" s="39">
        <f t="shared" si="115"/>
        <v>1.2443726997641575E-3</v>
      </c>
      <c r="BG139" s="39">
        <f t="shared" si="116"/>
        <v>0.12</v>
      </c>
      <c r="BH139" s="39">
        <f t="shared" si="117"/>
        <v>2.4887453995283153E-4</v>
      </c>
      <c r="BI139" s="39">
        <f t="shared" si="118"/>
        <v>0.02</v>
      </c>
    </row>
    <row r="140" spans="1:61" s="39" customFormat="1" x14ac:dyDescent="0.25">
      <c r="A140" s="40">
        <v>7.5</v>
      </c>
      <c r="B140" s="50">
        <f t="shared" si="73"/>
        <v>41</v>
      </c>
      <c r="C140" s="51">
        <f t="shared" si="63"/>
        <v>0</v>
      </c>
      <c r="D140" s="52">
        <f t="shared" si="64"/>
        <v>0</v>
      </c>
      <c r="E140" s="53">
        <f t="shared" si="65"/>
        <v>1</v>
      </c>
      <c r="F140" s="68">
        <f t="shared" si="62"/>
        <v>40</v>
      </c>
      <c r="G140" s="61">
        <f t="shared" si="87"/>
        <v>0.71895864536770993</v>
      </c>
      <c r="H140" s="56">
        <f t="shared" si="74"/>
        <v>4.6296296296296298</v>
      </c>
      <c r="I140" s="52">
        <f t="shared" si="75"/>
        <v>1.38</v>
      </c>
      <c r="J140" s="56">
        <f t="shared" si="76"/>
        <v>1.5817090198089621</v>
      </c>
      <c r="K140" s="56">
        <f t="shared" si="88"/>
        <v>3.9234838112369813E-4</v>
      </c>
      <c r="L140" s="51">
        <f t="shared" si="77"/>
        <v>2.2000000000000002</v>
      </c>
      <c r="M140" s="52">
        <f t="shared" si="66"/>
        <v>0</v>
      </c>
      <c r="N140" s="68">
        <v>0</v>
      </c>
      <c r="O140" s="63">
        <f t="shared" si="78"/>
        <v>2025.863715281685</v>
      </c>
      <c r="P140" s="58">
        <f t="shared" si="79"/>
        <v>480</v>
      </c>
      <c r="Q140" s="61">
        <f t="shared" si="80"/>
        <v>0.35947932268385496</v>
      </c>
      <c r="R140" s="56">
        <f t="shared" si="81"/>
        <v>2.3148148148148149</v>
      </c>
      <c r="S140" s="56">
        <f t="shared" si="67"/>
        <v>0.79085450990448103</v>
      </c>
      <c r="T140" s="56">
        <f t="shared" si="68"/>
        <v>1.9617419056184907E-4</v>
      </c>
      <c r="U140" s="61">
        <f t="shared" si="82"/>
        <v>0.17973966134192748</v>
      </c>
      <c r="V140" s="56">
        <f t="shared" si="83"/>
        <v>1.1574074074074074</v>
      </c>
      <c r="W140" s="56">
        <f t="shared" si="69"/>
        <v>0.39542725495224051</v>
      </c>
      <c r="X140" s="56">
        <f t="shared" si="70"/>
        <v>9.8087095280924533E-5</v>
      </c>
      <c r="Y140" s="61">
        <f t="shared" si="84"/>
        <v>3.5947932268385489E-2</v>
      </c>
      <c r="Z140" s="56">
        <f t="shared" si="85"/>
        <v>0.23148148148148148</v>
      </c>
      <c r="AA140" s="56">
        <f t="shared" si="71"/>
        <v>7.9085450990448086E-2</v>
      </c>
      <c r="AB140" s="56">
        <f t="shared" si="72"/>
        <v>1.9617419056184907E-5</v>
      </c>
      <c r="AC140" s="64">
        <f t="shared" si="86"/>
        <v>0.34123263888889011</v>
      </c>
      <c r="AD140" s="39">
        <f t="shared" si="89"/>
        <v>0.10161682208656478</v>
      </c>
      <c r="AE140" s="39">
        <f t="shared" si="90"/>
        <v>9.66</v>
      </c>
      <c r="AF140" s="39">
        <f t="shared" si="91"/>
        <v>5.0808411043282389E-2</v>
      </c>
      <c r="AG140" s="39">
        <f t="shared" si="90"/>
        <v>4.95</v>
      </c>
      <c r="AH140" s="39">
        <f t="shared" si="92"/>
        <v>2.5404205521641195E-2</v>
      </c>
      <c r="AI140" s="39">
        <f t="shared" si="119"/>
        <v>2.5099999999999998</v>
      </c>
      <c r="AJ140" s="39">
        <f t="shared" si="94"/>
        <v>5.0808411043282388E-3</v>
      </c>
      <c r="AK140" s="39">
        <f t="shared" si="119"/>
        <v>0.51</v>
      </c>
      <c r="AL140" s="39">
        <f t="shared" si="95"/>
        <v>5.0808411043282389E-2</v>
      </c>
      <c r="AM140" s="39">
        <f t="shared" si="96"/>
        <v>4.95</v>
      </c>
      <c r="AN140" s="39">
        <f t="shared" si="97"/>
        <v>2.5404205521641195E-2</v>
      </c>
      <c r="AO140" s="39">
        <f t="shared" si="98"/>
        <v>2.5099999999999998</v>
      </c>
      <c r="AP140" s="39">
        <f t="shared" si="99"/>
        <v>1.2702102760820597E-2</v>
      </c>
      <c r="AQ140" s="39">
        <f t="shared" si="100"/>
        <v>1.26</v>
      </c>
      <c r="AR140" s="39">
        <f t="shared" si="101"/>
        <v>2.5404205521641194E-3</v>
      </c>
      <c r="AS140" s="39">
        <f t="shared" si="102"/>
        <v>0.25</v>
      </c>
      <c r="AT140" s="39">
        <f t="shared" si="103"/>
        <v>2.5404205521641195E-2</v>
      </c>
      <c r="AU140" s="39">
        <f t="shared" si="104"/>
        <v>2.5099999999999998</v>
      </c>
      <c r="AV140" s="39">
        <f t="shared" si="105"/>
        <v>1.2702102760820597E-2</v>
      </c>
      <c r="AW140" s="39">
        <f t="shared" si="106"/>
        <v>1.26</v>
      </c>
      <c r="AX140" s="39">
        <f t="shared" si="107"/>
        <v>6.3510513804102987E-3</v>
      </c>
      <c r="AY140" s="39">
        <f t="shared" si="108"/>
        <v>0.63</v>
      </c>
      <c r="AZ140" s="39">
        <f t="shared" si="109"/>
        <v>1.2702102760820597E-3</v>
      </c>
      <c r="BA140" s="39">
        <f t="shared" si="110"/>
        <v>0.13</v>
      </c>
      <c r="BB140" s="39">
        <f t="shared" si="111"/>
        <v>5.0808411043282388E-3</v>
      </c>
      <c r="BC140" s="39">
        <f t="shared" si="112"/>
        <v>0.51</v>
      </c>
      <c r="BD140" s="39">
        <f t="shared" si="113"/>
        <v>2.5404205521641194E-3</v>
      </c>
      <c r="BE140" s="39">
        <f t="shared" si="114"/>
        <v>0.25</v>
      </c>
      <c r="BF140" s="39">
        <f t="shared" si="115"/>
        <v>1.2702102760820597E-3</v>
      </c>
      <c r="BG140" s="39">
        <f t="shared" si="116"/>
        <v>0.13</v>
      </c>
      <c r="BH140" s="39">
        <f t="shared" si="117"/>
        <v>2.5404205521641196E-4</v>
      </c>
      <c r="BI140" s="39">
        <f t="shared" si="118"/>
        <v>0.03</v>
      </c>
    </row>
    <row r="141" spans="1:61" s="39" customFormat="1" x14ac:dyDescent="0.25">
      <c r="A141" s="40">
        <v>7.5</v>
      </c>
      <c r="B141" s="50">
        <f t="shared" si="73"/>
        <v>41</v>
      </c>
      <c r="C141" s="51">
        <f t="shared" si="63"/>
        <v>0</v>
      </c>
      <c r="D141" s="52">
        <f t="shared" si="64"/>
        <v>0</v>
      </c>
      <c r="E141" s="53">
        <f t="shared" si="65"/>
        <v>1</v>
      </c>
      <c r="F141" s="68">
        <f t="shared" si="62"/>
        <v>40</v>
      </c>
      <c r="G141" s="61">
        <f t="shared" si="87"/>
        <v>0.72530766257904233</v>
      </c>
      <c r="H141" s="56">
        <f t="shared" si="74"/>
        <v>4.6296296296296298</v>
      </c>
      <c r="I141" s="52">
        <f t="shared" si="75"/>
        <v>1.38</v>
      </c>
      <c r="J141" s="56">
        <f t="shared" si="76"/>
        <v>1.5956768576738933</v>
      </c>
      <c r="K141" s="56">
        <f t="shared" si="88"/>
        <v>3.9581315151159549E-4</v>
      </c>
      <c r="L141" s="51">
        <f t="shared" si="77"/>
        <v>2.2000000000000002</v>
      </c>
      <c r="M141" s="52">
        <f t="shared" si="66"/>
        <v>0</v>
      </c>
      <c r="N141" s="68">
        <v>0</v>
      </c>
      <c r="O141" s="63">
        <f t="shared" si="78"/>
        <v>2039.5157751051624</v>
      </c>
      <c r="P141" s="58">
        <f t="shared" si="79"/>
        <v>480</v>
      </c>
      <c r="Q141" s="61">
        <f t="shared" si="80"/>
        <v>0.36265383128952117</v>
      </c>
      <c r="R141" s="56">
        <f t="shared" si="81"/>
        <v>2.3148148148148149</v>
      </c>
      <c r="S141" s="56">
        <f t="shared" si="67"/>
        <v>0.79783842883694667</v>
      </c>
      <c r="T141" s="56">
        <f t="shared" si="68"/>
        <v>1.9790657575579775E-4</v>
      </c>
      <c r="U141" s="61">
        <f t="shared" si="82"/>
        <v>0.18132691564476058</v>
      </c>
      <c r="V141" s="56">
        <f t="shared" si="83"/>
        <v>1.1574074074074074</v>
      </c>
      <c r="W141" s="56">
        <f t="shared" si="69"/>
        <v>0.39891921441847333</v>
      </c>
      <c r="X141" s="56">
        <f t="shared" si="70"/>
        <v>9.8953287877898873E-5</v>
      </c>
      <c r="Y141" s="61">
        <f t="shared" si="84"/>
        <v>3.6265383128952111E-2</v>
      </c>
      <c r="Z141" s="56">
        <f t="shared" si="85"/>
        <v>0.23148148148148148</v>
      </c>
      <c r="AA141" s="56">
        <f t="shared" si="71"/>
        <v>7.9783842883694653E-2</v>
      </c>
      <c r="AB141" s="56">
        <f t="shared" si="72"/>
        <v>1.9790657575579768E-5</v>
      </c>
      <c r="AC141" s="64">
        <f t="shared" si="86"/>
        <v>0.34131944444444567</v>
      </c>
      <c r="AD141" s="39">
        <f t="shared" si="89"/>
        <v>0.10370208161647952</v>
      </c>
      <c r="AE141" s="39">
        <f t="shared" si="90"/>
        <v>9.85</v>
      </c>
      <c r="AF141" s="39">
        <f t="shared" si="91"/>
        <v>5.1851040808239761E-2</v>
      </c>
      <c r="AG141" s="39">
        <f t="shared" si="90"/>
        <v>5.05</v>
      </c>
      <c r="AH141" s="39">
        <f t="shared" si="92"/>
        <v>2.592552040411988E-2</v>
      </c>
      <c r="AI141" s="39">
        <f t="shared" si="119"/>
        <v>2.56</v>
      </c>
      <c r="AJ141" s="39">
        <f t="shared" si="94"/>
        <v>5.1851040808239763E-3</v>
      </c>
      <c r="AK141" s="39">
        <f t="shared" si="119"/>
        <v>0.52</v>
      </c>
      <c r="AL141" s="39">
        <f t="shared" si="95"/>
        <v>5.1851040808239761E-2</v>
      </c>
      <c r="AM141" s="39">
        <f t="shared" si="96"/>
        <v>5.05</v>
      </c>
      <c r="AN141" s="39">
        <f t="shared" si="97"/>
        <v>2.592552040411988E-2</v>
      </c>
      <c r="AO141" s="39">
        <f t="shared" si="98"/>
        <v>2.56</v>
      </c>
      <c r="AP141" s="39">
        <f t="shared" si="99"/>
        <v>1.296276020205994E-2</v>
      </c>
      <c r="AQ141" s="39">
        <f t="shared" si="100"/>
        <v>1.29</v>
      </c>
      <c r="AR141" s="39">
        <f t="shared" si="101"/>
        <v>2.5925520404119881E-3</v>
      </c>
      <c r="AS141" s="39">
        <f t="shared" si="102"/>
        <v>0.26</v>
      </c>
      <c r="AT141" s="39">
        <f t="shared" si="103"/>
        <v>2.592552040411988E-2</v>
      </c>
      <c r="AU141" s="39">
        <f t="shared" si="104"/>
        <v>2.56</v>
      </c>
      <c r="AV141" s="39">
        <f t="shared" si="105"/>
        <v>1.296276020205994E-2</v>
      </c>
      <c r="AW141" s="39">
        <f t="shared" si="106"/>
        <v>1.29</v>
      </c>
      <c r="AX141" s="39">
        <f t="shared" si="107"/>
        <v>6.4813801010299701E-3</v>
      </c>
      <c r="AY141" s="39">
        <f t="shared" si="108"/>
        <v>0.65</v>
      </c>
      <c r="AZ141" s="39">
        <f t="shared" si="109"/>
        <v>1.2962760202059941E-3</v>
      </c>
      <c r="BA141" s="39">
        <f t="shared" si="110"/>
        <v>0.13</v>
      </c>
      <c r="BB141" s="39">
        <f t="shared" si="111"/>
        <v>5.1851040808239763E-3</v>
      </c>
      <c r="BC141" s="39">
        <f t="shared" si="112"/>
        <v>0.52</v>
      </c>
      <c r="BD141" s="39">
        <f t="shared" si="113"/>
        <v>2.5925520404119881E-3</v>
      </c>
      <c r="BE141" s="39">
        <f t="shared" si="114"/>
        <v>0.26</v>
      </c>
      <c r="BF141" s="39">
        <f t="shared" si="115"/>
        <v>1.2962760202059941E-3</v>
      </c>
      <c r="BG141" s="39">
        <f t="shared" si="116"/>
        <v>0.13</v>
      </c>
      <c r="BH141" s="39">
        <f t="shared" si="117"/>
        <v>2.5925520404119882E-4</v>
      </c>
      <c r="BI141" s="39">
        <f t="shared" si="118"/>
        <v>0.03</v>
      </c>
    </row>
    <row r="142" spans="1:61" s="39" customFormat="1" x14ac:dyDescent="0.25">
      <c r="A142" s="40">
        <v>7.5</v>
      </c>
      <c r="B142" s="50">
        <f t="shared" si="73"/>
        <v>41</v>
      </c>
      <c r="C142" s="51">
        <f t="shared" si="63"/>
        <v>0</v>
      </c>
      <c r="D142" s="52">
        <f t="shared" si="64"/>
        <v>0</v>
      </c>
      <c r="E142" s="53">
        <f t="shared" si="65"/>
        <v>1</v>
      </c>
      <c r="F142" s="68">
        <f t="shared" si="62"/>
        <v>40</v>
      </c>
      <c r="G142" s="61">
        <f t="shared" si="87"/>
        <v>0.73162757290988445</v>
      </c>
      <c r="H142" s="56">
        <f t="shared" si="74"/>
        <v>4.6296296296296298</v>
      </c>
      <c r="I142" s="52">
        <f t="shared" si="75"/>
        <v>1.38</v>
      </c>
      <c r="J142" s="56">
        <f t="shared" si="76"/>
        <v>1.609580660401746</v>
      </c>
      <c r="K142" s="56">
        <f t="shared" si="88"/>
        <v>3.9926203776274356E-4</v>
      </c>
      <c r="L142" s="51">
        <f t="shared" si="77"/>
        <v>2.2000000000000002</v>
      </c>
      <c r="M142" s="52">
        <f t="shared" si="66"/>
        <v>0</v>
      </c>
      <c r="N142" s="68">
        <v>0</v>
      </c>
      <c r="O142" s="63">
        <f t="shared" si="78"/>
        <v>2053.1052629877822</v>
      </c>
      <c r="P142" s="58">
        <f t="shared" si="79"/>
        <v>480</v>
      </c>
      <c r="Q142" s="61">
        <f t="shared" si="80"/>
        <v>0.36581378645494222</v>
      </c>
      <c r="R142" s="56">
        <f t="shared" si="81"/>
        <v>2.3148148148148149</v>
      </c>
      <c r="S142" s="56">
        <f t="shared" si="67"/>
        <v>0.80479033020087298</v>
      </c>
      <c r="T142" s="56">
        <f t="shared" si="68"/>
        <v>1.9963101888137178E-4</v>
      </c>
      <c r="U142" s="61">
        <f t="shared" si="82"/>
        <v>0.18290689322747111</v>
      </c>
      <c r="V142" s="56">
        <f t="shared" si="83"/>
        <v>1.1574074074074074</v>
      </c>
      <c r="W142" s="56">
        <f t="shared" si="69"/>
        <v>0.40239516510043649</v>
      </c>
      <c r="X142" s="56">
        <f t="shared" si="70"/>
        <v>9.981550944068589E-5</v>
      </c>
      <c r="Y142" s="61">
        <f t="shared" si="84"/>
        <v>3.6581378645494218E-2</v>
      </c>
      <c r="Z142" s="56">
        <f t="shared" si="85"/>
        <v>0.23148148148148148</v>
      </c>
      <c r="AA142" s="56">
        <f t="shared" si="71"/>
        <v>8.0479033020087284E-2</v>
      </c>
      <c r="AB142" s="56">
        <f t="shared" si="72"/>
        <v>1.9963101888137181E-5</v>
      </c>
      <c r="AC142" s="64">
        <f t="shared" si="86"/>
        <v>0.34140625000000124</v>
      </c>
      <c r="AD142" s="39">
        <f t="shared" si="89"/>
        <v>0.10580551088859544</v>
      </c>
      <c r="AE142" s="39">
        <f t="shared" si="90"/>
        <v>10.039999999999999</v>
      </c>
      <c r="AF142" s="39">
        <f t="shared" si="91"/>
        <v>5.2902755444297719E-2</v>
      </c>
      <c r="AG142" s="39">
        <f t="shared" si="90"/>
        <v>5.15</v>
      </c>
      <c r="AH142" s="39">
        <f t="shared" si="92"/>
        <v>2.645137772214886E-2</v>
      </c>
      <c r="AI142" s="39">
        <f t="shared" si="119"/>
        <v>2.61</v>
      </c>
      <c r="AJ142" s="39">
        <f t="shared" si="94"/>
        <v>5.2902755444297718E-3</v>
      </c>
      <c r="AK142" s="39">
        <f t="shared" si="119"/>
        <v>0.53</v>
      </c>
      <c r="AL142" s="39">
        <f t="shared" si="95"/>
        <v>5.2902755444297719E-2</v>
      </c>
      <c r="AM142" s="39">
        <f t="shared" si="96"/>
        <v>5.15</v>
      </c>
      <c r="AN142" s="39">
        <f t="shared" si="97"/>
        <v>2.645137772214886E-2</v>
      </c>
      <c r="AO142" s="39">
        <f t="shared" si="98"/>
        <v>2.61</v>
      </c>
      <c r="AP142" s="39">
        <f t="shared" si="99"/>
        <v>1.322568886107443E-2</v>
      </c>
      <c r="AQ142" s="39">
        <f t="shared" si="100"/>
        <v>1.31</v>
      </c>
      <c r="AR142" s="39">
        <f t="shared" si="101"/>
        <v>2.6451377722148859E-3</v>
      </c>
      <c r="AS142" s="39">
        <f t="shared" si="102"/>
        <v>0.26</v>
      </c>
      <c r="AT142" s="39">
        <f t="shared" si="103"/>
        <v>2.645137772214886E-2</v>
      </c>
      <c r="AU142" s="39">
        <f t="shared" si="104"/>
        <v>2.61</v>
      </c>
      <c r="AV142" s="39">
        <f t="shared" si="105"/>
        <v>1.322568886107443E-2</v>
      </c>
      <c r="AW142" s="39">
        <f t="shared" si="106"/>
        <v>1.31</v>
      </c>
      <c r="AX142" s="39">
        <f t="shared" si="107"/>
        <v>6.6128444305372149E-3</v>
      </c>
      <c r="AY142" s="39">
        <f t="shared" si="108"/>
        <v>0.66</v>
      </c>
      <c r="AZ142" s="39">
        <f t="shared" si="109"/>
        <v>1.3225688861074429E-3</v>
      </c>
      <c r="BA142" s="39">
        <f t="shared" si="110"/>
        <v>0.13</v>
      </c>
      <c r="BB142" s="39">
        <f t="shared" si="111"/>
        <v>5.2902755444297718E-3</v>
      </c>
      <c r="BC142" s="39">
        <f t="shared" si="112"/>
        <v>0.53</v>
      </c>
      <c r="BD142" s="39">
        <f t="shared" si="113"/>
        <v>2.6451377722148859E-3</v>
      </c>
      <c r="BE142" s="39">
        <f t="shared" si="114"/>
        <v>0.26</v>
      </c>
      <c r="BF142" s="39">
        <f t="shared" si="115"/>
        <v>1.3225688861074429E-3</v>
      </c>
      <c r="BG142" s="39">
        <f t="shared" si="116"/>
        <v>0.13</v>
      </c>
      <c r="BH142" s="39">
        <f t="shared" si="117"/>
        <v>2.6451377722148863E-4</v>
      </c>
      <c r="BI142" s="39">
        <f t="shared" si="118"/>
        <v>0.03</v>
      </c>
    </row>
    <row r="143" spans="1:61" s="39" customFormat="1" x14ac:dyDescent="0.25">
      <c r="A143" s="40">
        <v>7.5</v>
      </c>
      <c r="B143" s="50">
        <f t="shared" si="73"/>
        <v>41</v>
      </c>
      <c r="C143" s="51">
        <f t="shared" si="63"/>
        <v>0</v>
      </c>
      <c r="D143" s="52">
        <f t="shared" si="64"/>
        <v>0</v>
      </c>
      <c r="E143" s="53">
        <f t="shared" si="65"/>
        <v>1</v>
      </c>
      <c r="F143" s="68">
        <f t="shared" si="62"/>
        <v>40</v>
      </c>
      <c r="G143" s="61">
        <f t="shared" si="87"/>
        <v>0.73791850979986384</v>
      </c>
      <c r="H143" s="56">
        <f t="shared" si="74"/>
        <v>4.6296296296296298</v>
      </c>
      <c r="I143" s="52">
        <f t="shared" si="75"/>
        <v>1.38</v>
      </c>
      <c r="J143" s="56">
        <f t="shared" si="76"/>
        <v>1.6234207215597005</v>
      </c>
      <c r="K143" s="56">
        <f t="shared" si="88"/>
        <v>4.0269511269749501E-4</v>
      </c>
      <c r="L143" s="51">
        <f t="shared" si="77"/>
        <v>2.2000000000000002</v>
      </c>
      <c r="M143" s="52">
        <f t="shared" si="66"/>
        <v>0</v>
      </c>
      <c r="N143" s="68">
        <v>0</v>
      </c>
      <c r="O143" s="63">
        <f t="shared" si="78"/>
        <v>2066.6324657176065</v>
      </c>
      <c r="P143" s="58">
        <f t="shared" si="79"/>
        <v>480</v>
      </c>
      <c r="Q143" s="61">
        <f t="shared" si="80"/>
        <v>0.36895925489993192</v>
      </c>
      <c r="R143" s="56">
        <f t="shared" si="81"/>
        <v>2.3148148148148149</v>
      </c>
      <c r="S143" s="56">
        <f t="shared" si="67"/>
        <v>0.81171036077985026</v>
      </c>
      <c r="T143" s="56">
        <f t="shared" si="68"/>
        <v>2.013475563487475E-4</v>
      </c>
      <c r="U143" s="61">
        <f t="shared" si="82"/>
        <v>0.18447962744996596</v>
      </c>
      <c r="V143" s="56">
        <f t="shared" si="83"/>
        <v>1.1574074074074074</v>
      </c>
      <c r="W143" s="56">
        <f t="shared" si="69"/>
        <v>0.40585518038992513</v>
      </c>
      <c r="X143" s="56">
        <f t="shared" si="70"/>
        <v>1.0067377817437375E-4</v>
      </c>
      <c r="Y143" s="61">
        <f t="shared" si="84"/>
        <v>3.6895925489993188E-2</v>
      </c>
      <c r="Z143" s="56">
        <f t="shared" si="85"/>
        <v>0.23148148148148148</v>
      </c>
      <c r="AA143" s="56">
        <f t="shared" si="71"/>
        <v>8.1171036077985023E-2</v>
      </c>
      <c r="AB143" s="56">
        <f t="shared" si="72"/>
        <v>2.0134755634874754E-5</v>
      </c>
      <c r="AC143" s="64">
        <f t="shared" si="86"/>
        <v>0.34149305555555681</v>
      </c>
      <c r="AD143" s="39">
        <f t="shared" si="89"/>
        <v>0.10792702660427005</v>
      </c>
      <c r="AE143" s="39">
        <f t="shared" si="90"/>
        <v>10.23</v>
      </c>
      <c r="AF143" s="39">
        <f t="shared" si="91"/>
        <v>5.3963513302135023E-2</v>
      </c>
      <c r="AG143" s="39">
        <f t="shared" si="90"/>
        <v>5.25</v>
      </c>
      <c r="AH143" s="39">
        <f t="shared" si="92"/>
        <v>2.6981756651067512E-2</v>
      </c>
      <c r="AI143" s="39">
        <f t="shared" si="119"/>
        <v>2.66</v>
      </c>
      <c r="AJ143" s="39">
        <f t="shared" si="94"/>
        <v>5.3963513302135021E-3</v>
      </c>
      <c r="AK143" s="39">
        <f t="shared" si="119"/>
        <v>0.54</v>
      </c>
      <c r="AL143" s="39">
        <f t="shared" si="95"/>
        <v>5.3963513302135023E-2</v>
      </c>
      <c r="AM143" s="39">
        <f t="shared" si="96"/>
        <v>5.25</v>
      </c>
      <c r="AN143" s="39">
        <f t="shared" si="97"/>
        <v>2.6981756651067512E-2</v>
      </c>
      <c r="AO143" s="39">
        <f t="shared" si="98"/>
        <v>2.66</v>
      </c>
      <c r="AP143" s="39">
        <f t="shared" si="99"/>
        <v>1.3490878325533756E-2</v>
      </c>
      <c r="AQ143" s="39">
        <f t="shared" si="100"/>
        <v>1.34</v>
      </c>
      <c r="AR143" s="39">
        <f t="shared" si="101"/>
        <v>2.6981756651067511E-3</v>
      </c>
      <c r="AS143" s="39">
        <f t="shared" si="102"/>
        <v>0.27</v>
      </c>
      <c r="AT143" s="39">
        <f t="shared" si="103"/>
        <v>2.6981756651067512E-2</v>
      </c>
      <c r="AU143" s="39">
        <f t="shared" si="104"/>
        <v>2.66</v>
      </c>
      <c r="AV143" s="39">
        <f t="shared" si="105"/>
        <v>1.3490878325533756E-2</v>
      </c>
      <c r="AW143" s="39">
        <f t="shared" si="106"/>
        <v>1.34</v>
      </c>
      <c r="AX143" s="39">
        <f t="shared" si="107"/>
        <v>6.7454391627668779E-3</v>
      </c>
      <c r="AY143" s="39">
        <f t="shared" si="108"/>
        <v>0.67</v>
      </c>
      <c r="AZ143" s="39">
        <f t="shared" si="109"/>
        <v>1.3490878325533755E-3</v>
      </c>
      <c r="BA143" s="39">
        <f t="shared" si="110"/>
        <v>0.13</v>
      </c>
      <c r="BB143" s="39">
        <f t="shared" si="111"/>
        <v>5.3963513302135021E-3</v>
      </c>
      <c r="BC143" s="39">
        <f t="shared" si="112"/>
        <v>0.54</v>
      </c>
      <c r="BD143" s="39">
        <f t="shared" si="113"/>
        <v>2.6981756651067511E-3</v>
      </c>
      <c r="BE143" s="39">
        <f t="shared" si="114"/>
        <v>0.27</v>
      </c>
      <c r="BF143" s="39">
        <f t="shared" si="115"/>
        <v>1.3490878325533755E-3</v>
      </c>
      <c r="BG143" s="39">
        <f t="shared" si="116"/>
        <v>0.13</v>
      </c>
      <c r="BH143" s="39">
        <f t="shared" si="117"/>
        <v>2.6981756651067517E-4</v>
      </c>
      <c r="BI143" s="39">
        <f t="shared" si="118"/>
        <v>0.03</v>
      </c>
    </row>
    <row r="144" spans="1:61" s="39" customFormat="1" x14ac:dyDescent="0.25">
      <c r="A144" s="40">
        <v>7.5</v>
      </c>
      <c r="B144" s="50">
        <f t="shared" si="73"/>
        <v>41</v>
      </c>
      <c r="C144" s="51">
        <f t="shared" si="63"/>
        <v>0</v>
      </c>
      <c r="D144" s="52">
        <f t="shared" si="64"/>
        <v>0</v>
      </c>
      <c r="E144" s="53">
        <f t="shared" si="65"/>
        <v>1</v>
      </c>
      <c r="F144" s="68">
        <f t="shared" si="62"/>
        <v>40</v>
      </c>
      <c r="G144" s="61">
        <f t="shared" si="87"/>
        <v>0.7441806060768581</v>
      </c>
      <c r="H144" s="56">
        <f t="shared" si="74"/>
        <v>4.6296296296296298</v>
      </c>
      <c r="I144" s="52">
        <f t="shared" si="75"/>
        <v>1.38</v>
      </c>
      <c r="J144" s="56">
        <f t="shared" si="76"/>
        <v>1.6371973333690879</v>
      </c>
      <c r="K144" s="56">
        <f t="shared" si="88"/>
        <v>4.0611244880235946E-4</v>
      </c>
      <c r="L144" s="51">
        <f t="shared" si="77"/>
        <v>2.2000000000000002</v>
      </c>
      <c r="M144" s="52">
        <f t="shared" si="66"/>
        <v>0</v>
      </c>
      <c r="N144" s="68">
        <v>0</v>
      </c>
      <c r="O144" s="63">
        <f t="shared" si="78"/>
        <v>2080.0976687682528</v>
      </c>
      <c r="P144" s="58">
        <f t="shared" si="79"/>
        <v>480</v>
      </c>
      <c r="Q144" s="61">
        <f t="shared" si="80"/>
        <v>0.37209030303842905</v>
      </c>
      <c r="R144" s="56">
        <f t="shared" si="81"/>
        <v>2.3148148148148149</v>
      </c>
      <c r="S144" s="56">
        <f t="shared" si="67"/>
        <v>0.81859866668454395</v>
      </c>
      <c r="T144" s="56">
        <f t="shared" si="68"/>
        <v>2.0305622440117973E-4</v>
      </c>
      <c r="U144" s="61">
        <f t="shared" si="82"/>
        <v>0.18604515151921452</v>
      </c>
      <c r="V144" s="56">
        <f t="shared" si="83"/>
        <v>1.1574074074074074</v>
      </c>
      <c r="W144" s="56">
        <f t="shared" si="69"/>
        <v>0.40929933334227198</v>
      </c>
      <c r="X144" s="56">
        <f t="shared" si="70"/>
        <v>1.0152811220058986E-4</v>
      </c>
      <c r="Y144" s="61">
        <f t="shared" si="84"/>
        <v>3.7209030303842899E-2</v>
      </c>
      <c r="Z144" s="56">
        <f t="shared" si="85"/>
        <v>0.23148148148148148</v>
      </c>
      <c r="AA144" s="56">
        <f t="shared" si="71"/>
        <v>8.1859866668454379E-2</v>
      </c>
      <c r="AB144" s="56">
        <f t="shared" si="72"/>
        <v>2.0305622440117971E-5</v>
      </c>
      <c r="AC144" s="64">
        <f t="shared" si="86"/>
        <v>0.34157986111111238</v>
      </c>
      <c r="AD144" s="39">
        <f t="shared" si="89"/>
        <v>0.11006654584674101</v>
      </c>
      <c r="AE144" s="39">
        <f t="shared" si="90"/>
        <v>10.42</v>
      </c>
      <c r="AF144" s="39">
        <f t="shared" si="91"/>
        <v>5.5033272923370506E-2</v>
      </c>
      <c r="AG144" s="39">
        <f t="shared" si="90"/>
        <v>5.35</v>
      </c>
      <c r="AH144" s="39">
        <f t="shared" si="92"/>
        <v>2.7516636461685253E-2</v>
      </c>
      <c r="AI144" s="39">
        <f t="shared" si="119"/>
        <v>2.71</v>
      </c>
      <c r="AJ144" s="39">
        <f t="shared" si="94"/>
        <v>5.5033272923370501E-3</v>
      </c>
      <c r="AK144" s="39">
        <f t="shared" si="119"/>
        <v>0.55000000000000004</v>
      </c>
      <c r="AL144" s="39">
        <f t="shared" si="95"/>
        <v>5.5033272923370506E-2</v>
      </c>
      <c r="AM144" s="39">
        <f t="shared" si="96"/>
        <v>5.35</v>
      </c>
      <c r="AN144" s="39">
        <f t="shared" si="97"/>
        <v>2.7516636461685253E-2</v>
      </c>
      <c r="AO144" s="39">
        <f t="shared" si="98"/>
        <v>2.71</v>
      </c>
      <c r="AP144" s="39">
        <f t="shared" si="99"/>
        <v>1.3758318230842627E-2</v>
      </c>
      <c r="AQ144" s="39">
        <f t="shared" si="100"/>
        <v>1.37</v>
      </c>
      <c r="AR144" s="39">
        <f t="shared" si="101"/>
        <v>2.751663646168525E-3</v>
      </c>
      <c r="AS144" s="39">
        <f t="shared" si="102"/>
        <v>0.27</v>
      </c>
      <c r="AT144" s="39">
        <f t="shared" si="103"/>
        <v>2.7516636461685253E-2</v>
      </c>
      <c r="AU144" s="39">
        <f t="shared" si="104"/>
        <v>2.71</v>
      </c>
      <c r="AV144" s="39">
        <f t="shared" si="105"/>
        <v>1.3758318230842627E-2</v>
      </c>
      <c r="AW144" s="39">
        <f t="shared" si="106"/>
        <v>1.37</v>
      </c>
      <c r="AX144" s="39">
        <f t="shared" si="107"/>
        <v>6.8791591154213133E-3</v>
      </c>
      <c r="AY144" s="39">
        <f t="shared" si="108"/>
        <v>0.69</v>
      </c>
      <c r="AZ144" s="39">
        <f t="shared" si="109"/>
        <v>1.3758318230842625E-3</v>
      </c>
      <c r="BA144" s="39">
        <f t="shared" si="110"/>
        <v>0.14000000000000001</v>
      </c>
      <c r="BB144" s="39">
        <f t="shared" si="111"/>
        <v>5.5033272923370501E-3</v>
      </c>
      <c r="BC144" s="39">
        <f t="shared" si="112"/>
        <v>0.55000000000000004</v>
      </c>
      <c r="BD144" s="39">
        <f t="shared" si="113"/>
        <v>2.751663646168525E-3</v>
      </c>
      <c r="BE144" s="39">
        <f t="shared" si="114"/>
        <v>0.27</v>
      </c>
      <c r="BF144" s="39">
        <f t="shared" si="115"/>
        <v>1.3758318230842625E-3</v>
      </c>
      <c r="BG144" s="39">
        <f t="shared" si="116"/>
        <v>0.14000000000000001</v>
      </c>
      <c r="BH144" s="39">
        <f t="shared" si="117"/>
        <v>2.7516636461685258E-4</v>
      </c>
      <c r="BI144" s="39">
        <f t="shared" si="118"/>
        <v>0.03</v>
      </c>
    </row>
    <row r="145" spans="1:61" s="39" customFormat="1" x14ac:dyDescent="0.25">
      <c r="A145" s="40">
        <v>7.5</v>
      </c>
      <c r="B145" s="50">
        <f t="shared" si="73"/>
        <v>41</v>
      </c>
      <c r="C145" s="51">
        <f t="shared" si="63"/>
        <v>0</v>
      </c>
      <c r="D145" s="52">
        <f t="shared" si="64"/>
        <v>0</v>
      </c>
      <c r="E145" s="53">
        <f t="shared" si="65"/>
        <v>1</v>
      </c>
      <c r="F145" s="68">
        <f t="shared" si="62"/>
        <v>40</v>
      </c>
      <c r="G145" s="61">
        <f t="shared" si="87"/>
        <v>0.75041399395979924</v>
      </c>
      <c r="H145" s="56">
        <f t="shared" si="74"/>
        <v>4.6296296296296298</v>
      </c>
      <c r="I145" s="52">
        <f t="shared" si="75"/>
        <v>1.38</v>
      </c>
      <c r="J145" s="56">
        <f t="shared" si="76"/>
        <v>1.6509107867115584</v>
      </c>
      <c r="K145" s="56">
        <f t="shared" si="88"/>
        <v>4.0951411823153392E-4</v>
      </c>
      <c r="L145" s="51">
        <f t="shared" si="77"/>
        <v>2.2000000000000002</v>
      </c>
      <c r="M145" s="52">
        <f t="shared" si="66"/>
        <v>0</v>
      </c>
      <c r="N145" s="68">
        <v>0</v>
      </c>
      <c r="O145" s="63">
        <f t="shared" si="78"/>
        <v>2093.5011563049165</v>
      </c>
      <c r="P145" s="58">
        <f t="shared" si="79"/>
        <v>480</v>
      </c>
      <c r="Q145" s="61">
        <f t="shared" si="80"/>
        <v>0.37520699697989962</v>
      </c>
      <c r="R145" s="56">
        <f t="shared" si="81"/>
        <v>2.3148148148148149</v>
      </c>
      <c r="S145" s="56">
        <f t="shared" si="67"/>
        <v>0.82545539335577922</v>
      </c>
      <c r="T145" s="56">
        <f t="shared" si="68"/>
        <v>2.0475705911576696E-4</v>
      </c>
      <c r="U145" s="61">
        <f t="shared" si="82"/>
        <v>0.18760349848994981</v>
      </c>
      <c r="V145" s="56">
        <f t="shared" si="83"/>
        <v>1.1574074074074074</v>
      </c>
      <c r="W145" s="56">
        <f t="shared" si="69"/>
        <v>0.41272769667788961</v>
      </c>
      <c r="X145" s="56">
        <f t="shared" si="70"/>
        <v>1.0237852955788348E-4</v>
      </c>
      <c r="Y145" s="61">
        <f t="shared" si="84"/>
        <v>3.7520699697989955E-2</v>
      </c>
      <c r="Z145" s="56">
        <f t="shared" si="85"/>
        <v>0.23148148148148148</v>
      </c>
      <c r="AA145" s="56">
        <f t="shared" si="71"/>
        <v>8.2545539335577914E-2</v>
      </c>
      <c r="AB145" s="56">
        <f t="shared" si="72"/>
        <v>2.047570591157669E-5</v>
      </c>
      <c r="AC145" s="64">
        <f t="shared" si="86"/>
        <v>0.34166666666666795</v>
      </c>
      <c r="AD145" s="39">
        <f t="shared" si="89"/>
        <v>0.11222398607937543</v>
      </c>
      <c r="AE145" s="39">
        <f t="shared" si="90"/>
        <v>10.62</v>
      </c>
      <c r="AF145" s="39">
        <f t="shared" si="91"/>
        <v>5.6111993039687717E-2</v>
      </c>
      <c r="AG145" s="39">
        <f t="shared" si="90"/>
        <v>5.46</v>
      </c>
      <c r="AH145" s="39">
        <f t="shared" si="92"/>
        <v>2.8055996519843859E-2</v>
      </c>
      <c r="AI145" s="39">
        <f t="shared" si="119"/>
        <v>2.77</v>
      </c>
      <c r="AJ145" s="39">
        <f t="shared" si="94"/>
        <v>5.611199303968771E-3</v>
      </c>
      <c r="AK145" s="39">
        <f t="shared" si="119"/>
        <v>0.56000000000000005</v>
      </c>
      <c r="AL145" s="39">
        <f t="shared" si="95"/>
        <v>5.6111993039687717E-2</v>
      </c>
      <c r="AM145" s="39">
        <f t="shared" si="96"/>
        <v>5.46</v>
      </c>
      <c r="AN145" s="39">
        <f t="shared" si="97"/>
        <v>2.8055996519843859E-2</v>
      </c>
      <c r="AO145" s="39">
        <f t="shared" si="98"/>
        <v>2.77</v>
      </c>
      <c r="AP145" s="39">
        <f t="shared" si="99"/>
        <v>1.4027998259921929E-2</v>
      </c>
      <c r="AQ145" s="39">
        <f t="shared" si="100"/>
        <v>1.39</v>
      </c>
      <c r="AR145" s="39">
        <f t="shared" si="101"/>
        <v>2.8055996519843855E-3</v>
      </c>
      <c r="AS145" s="39">
        <f t="shared" si="102"/>
        <v>0.28000000000000003</v>
      </c>
      <c r="AT145" s="39">
        <f t="shared" si="103"/>
        <v>2.8055996519843859E-2</v>
      </c>
      <c r="AU145" s="39">
        <f t="shared" si="104"/>
        <v>2.77</v>
      </c>
      <c r="AV145" s="39">
        <f t="shared" si="105"/>
        <v>1.4027998259921929E-2</v>
      </c>
      <c r="AW145" s="39">
        <f t="shared" si="106"/>
        <v>1.39</v>
      </c>
      <c r="AX145" s="39">
        <f t="shared" si="107"/>
        <v>7.0139991299609647E-3</v>
      </c>
      <c r="AY145" s="39">
        <f t="shared" si="108"/>
        <v>0.7</v>
      </c>
      <c r="AZ145" s="39">
        <f t="shared" si="109"/>
        <v>1.4027998259921928E-3</v>
      </c>
      <c r="BA145" s="39">
        <f t="shared" si="110"/>
        <v>0.14000000000000001</v>
      </c>
      <c r="BB145" s="39">
        <f t="shared" si="111"/>
        <v>5.611199303968771E-3</v>
      </c>
      <c r="BC145" s="39">
        <f t="shared" si="112"/>
        <v>0.56000000000000005</v>
      </c>
      <c r="BD145" s="39">
        <f t="shared" si="113"/>
        <v>2.8055996519843855E-3</v>
      </c>
      <c r="BE145" s="39">
        <f t="shared" si="114"/>
        <v>0.28000000000000003</v>
      </c>
      <c r="BF145" s="39">
        <f t="shared" si="115"/>
        <v>1.4027998259921928E-3</v>
      </c>
      <c r="BG145" s="39">
        <f t="shared" si="116"/>
        <v>0.14000000000000001</v>
      </c>
      <c r="BH145" s="39">
        <f t="shared" si="117"/>
        <v>2.8055996519843864E-4</v>
      </c>
      <c r="BI145" s="39">
        <f t="shared" si="118"/>
        <v>0.03</v>
      </c>
    </row>
    <row r="146" spans="1:61" s="39" customFormat="1" x14ac:dyDescent="0.25">
      <c r="A146" s="40">
        <v>7.5</v>
      </c>
      <c r="B146" s="50">
        <f t="shared" si="73"/>
        <v>41</v>
      </c>
      <c r="C146" s="51">
        <f t="shared" si="63"/>
        <v>0</v>
      </c>
      <c r="D146" s="52">
        <f t="shared" si="64"/>
        <v>0</v>
      </c>
      <c r="E146" s="53">
        <f t="shared" si="65"/>
        <v>1</v>
      </c>
      <c r="F146" s="68">
        <f t="shared" si="62"/>
        <v>40</v>
      </c>
      <c r="G146" s="61">
        <f t="shared" si="87"/>
        <v>0.75661880506146562</v>
      </c>
      <c r="H146" s="56">
        <f t="shared" si="74"/>
        <v>4.6296296296296298</v>
      </c>
      <c r="I146" s="52">
        <f t="shared" si="75"/>
        <v>1.38</v>
      </c>
      <c r="J146" s="56">
        <f t="shared" si="76"/>
        <v>1.6645613711352245</v>
      </c>
      <c r="K146" s="56">
        <f t="shared" si="88"/>
        <v>4.1290019280842711E-4</v>
      </c>
      <c r="L146" s="51">
        <f t="shared" si="77"/>
        <v>2.2000000000000002</v>
      </c>
      <c r="M146" s="52">
        <f t="shared" si="66"/>
        <v>0</v>
      </c>
      <c r="N146" s="68">
        <v>0</v>
      </c>
      <c r="O146" s="63">
        <f t="shared" si="78"/>
        <v>2106.8432111903708</v>
      </c>
      <c r="P146" s="58">
        <f t="shared" si="79"/>
        <v>480</v>
      </c>
      <c r="Q146" s="61">
        <f t="shared" si="80"/>
        <v>0.37830940253073281</v>
      </c>
      <c r="R146" s="56">
        <f t="shared" si="81"/>
        <v>2.3148148148148149</v>
      </c>
      <c r="S146" s="56">
        <f t="shared" si="67"/>
        <v>0.83228068556761226</v>
      </c>
      <c r="T146" s="56">
        <f t="shared" si="68"/>
        <v>2.0645009640421355E-4</v>
      </c>
      <c r="U146" s="61">
        <f t="shared" si="82"/>
        <v>0.1891547012653664</v>
      </c>
      <c r="V146" s="56">
        <f t="shared" si="83"/>
        <v>1.1574074074074074</v>
      </c>
      <c r="W146" s="56">
        <f t="shared" si="69"/>
        <v>0.41614034278380613</v>
      </c>
      <c r="X146" s="56">
        <f t="shared" si="70"/>
        <v>1.0322504820210678E-4</v>
      </c>
      <c r="Y146" s="61">
        <f t="shared" si="84"/>
        <v>3.7830940253073271E-2</v>
      </c>
      <c r="Z146" s="56">
        <f t="shared" si="85"/>
        <v>0.23148148148148148</v>
      </c>
      <c r="AA146" s="56">
        <f t="shared" si="71"/>
        <v>8.3228068556761209E-2</v>
      </c>
      <c r="AB146" s="56">
        <f t="shared" si="72"/>
        <v>2.0645009640421351E-5</v>
      </c>
      <c r="AC146" s="64">
        <f t="shared" si="86"/>
        <v>0.34175347222222352</v>
      </c>
      <c r="AD146" s="39">
        <f t="shared" si="89"/>
        <v>0.11439926514392715</v>
      </c>
      <c r="AE146" s="39">
        <f t="shared" si="90"/>
        <v>10.81</v>
      </c>
      <c r="AF146" s="39">
        <f t="shared" si="91"/>
        <v>5.7199632571963574E-2</v>
      </c>
      <c r="AG146" s="39">
        <f t="shared" si="90"/>
        <v>5.56</v>
      </c>
      <c r="AH146" s="39">
        <f t="shared" si="92"/>
        <v>2.8599816285981787E-2</v>
      </c>
      <c r="AI146" s="39">
        <f t="shared" si="119"/>
        <v>2.82</v>
      </c>
      <c r="AJ146" s="39">
        <f t="shared" si="94"/>
        <v>5.7199632571963569E-3</v>
      </c>
      <c r="AK146" s="39">
        <f t="shared" si="119"/>
        <v>0.56999999999999995</v>
      </c>
      <c r="AL146" s="39">
        <f t="shared" si="95"/>
        <v>5.7199632571963574E-2</v>
      </c>
      <c r="AM146" s="39">
        <f t="shared" si="96"/>
        <v>5.56</v>
      </c>
      <c r="AN146" s="39">
        <f t="shared" si="97"/>
        <v>2.8599816285981787E-2</v>
      </c>
      <c r="AO146" s="39">
        <f t="shared" si="98"/>
        <v>2.82</v>
      </c>
      <c r="AP146" s="39">
        <f t="shared" si="99"/>
        <v>1.4299908142990893E-2</v>
      </c>
      <c r="AQ146" s="39">
        <f t="shared" si="100"/>
        <v>1.42</v>
      </c>
      <c r="AR146" s="39">
        <f t="shared" si="101"/>
        <v>2.8599816285981784E-3</v>
      </c>
      <c r="AS146" s="39">
        <f t="shared" si="102"/>
        <v>0.28999999999999998</v>
      </c>
      <c r="AT146" s="39">
        <f t="shared" si="103"/>
        <v>2.8599816285981787E-2</v>
      </c>
      <c r="AU146" s="39">
        <f t="shared" si="104"/>
        <v>2.82</v>
      </c>
      <c r="AV146" s="39">
        <f t="shared" si="105"/>
        <v>1.4299908142990893E-2</v>
      </c>
      <c r="AW146" s="39">
        <f t="shared" si="106"/>
        <v>1.42</v>
      </c>
      <c r="AX146" s="39">
        <f t="shared" si="107"/>
        <v>7.1499540714954467E-3</v>
      </c>
      <c r="AY146" s="39">
        <f t="shared" si="108"/>
        <v>0.71</v>
      </c>
      <c r="AZ146" s="39">
        <f t="shared" si="109"/>
        <v>1.4299908142990892E-3</v>
      </c>
      <c r="BA146" s="39">
        <f t="shared" si="110"/>
        <v>0.14000000000000001</v>
      </c>
      <c r="BB146" s="39">
        <f t="shared" si="111"/>
        <v>5.7199632571963569E-3</v>
      </c>
      <c r="BC146" s="39">
        <f t="shared" si="112"/>
        <v>0.56999999999999995</v>
      </c>
      <c r="BD146" s="39">
        <f t="shared" si="113"/>
        <v>2.8599816285981784E-3</v>
      </c>
      <c r="BE146" s="39">
        <f t="shared" si="114"/>
        <v>0.28999999999999998</v>
      </c>
      <c r="BF146" s="39">
        <f t="shared" si="115"/>
        <v>1.4299908142990892E-3</v>
      </c>
      <c r="BG146" s="39">
        <f t="shared" si="116"/>
        <v>0.14000000000000001</v>
      </c>
      <c r="BH146" s="39">
        <f t="shared" si="117"/>
        <v>2.859981628598179E-4</v>
      </c>
      <c r="BI146" s="39">
        <f t="shared" si="118"/>
        <v>0.03</v>
      </c>
    </row>
    <row r="147" spans="1:61" s="39" customFormat="1" x14ac:dyDescent="0.25">
      <c r="A147" s="40">
        <v>7.5</v>
      </c>
      <c r="B147" s="50">
        <f t="shared" si="73"/>
        <v>41</v>
      </c>
      <c r="C147" s="51">
        <f t="shared" si="63"/>
        <v>0</v>
      </c>
      <c r="D147" s="52">
        <f t="shared" si="64"/>
        <v>0</v>
      </c>
      <c r="E147" s="53">
        <f t="shared" si="65"/>
        <v>1</v>
      </c>
      <c r="F147" s="68">
        <f t="shared" si="62"/>
        <v>40</v>
      </c>
      <c r="G147" s="61">
        <f t="shared" si="87"/>
        <v>0.76279517039126066</v>
      </c>
      <c r="H147" s="56">
        <f t="shared" si="74"/>
        <v>4.6296296296296298</v>
      </c>
      <c r="I147" s="52">
        <f t="shared" si="75"/>
        <v>1.38</v>
      </c>
      <c r="J147" s="56">
        <f t="shared" si="76"/>
        <v>1.6781493748607736</v>
      </c>
      <c r="K147" s="56">
        <f t="shared" si="88"/>
        <v>4.1627074402717521E-4</v>
      </c>
      <c r="L147" s="51">
        <f t="shared" si="77"/>
        <v>2.2000000000000002</v>
      </c>
      <c r="M147" s="52">
        <f t="shared" si="66"/>
        <v>0</v>
      </c>
      <c r="N147" s="68">
        <v>0</v>
      </c>
      <c r="O147" s="63">
        <f t="shared" si="78"/>
        <v>2120.1241149909333</v>
      </c>
      <c r="P147" s="58">
        <f t="shared" si="79"/>
        <v>480</v>
      </c>
      <c r="Q147" s="61">
        <f t="shared" si="80"/>
        <v>0.38139758519563033</v>
      </c>
      <c r="R147" s="56">
        <f t="shared" si="81"/>
        <v>2.3148148148148149</v>
      </c>
      <c r="S147" s="56">
        <f t="shared" si="67"/>
        <v>0.83907468743038682</v>
      </c>
      <c r="T147" s="56">
        <f t="shared" si="68"/>
        <v>2.081353720135876E-4</v>
      </c>
      <c r="U147" s="61">
        <f t="shared" si="82"/>
        <v>0.19069879259781516</v>
      </c>
      <c r="V147" s="56">
        <f t="shared" si="83"/>
        <v>1.1574074074074074</v>
      </c>
      <c r="W147" s="56">
        <f t="shared" si="69"/>
        <v>0.41953734371519341</v>
      </c>
      <c r="X147" s="56">
        <f t="shared" si="70"/>
        <v>1.040676860067938E-4</v>
      </c>
      <c r="Y147" s="61">
        <f t="shared" si="84"/>
        <v>3.813975851956302E-2</v>
      </c>
      <c r="Z147" s="56">
        <f t="shared" si="85"/>
        <v>0.23148148148148148</v>
      </c>
      <c r="AA147" s="56">
        <f t="shared" si="71"/>
        <v>8.3907468743038657E-2</v>
      </c>
      <c r="AB147" s="56">
        <f t="shared" si="72"/>
        <v>2.0813537201358754E-5</v>
      </c>
      <c r="AC147" s="64">
        <f t="shared" si="86"/>
        <v>0.34184027777777909</v>
      </c>
      <c r="AD147" s="39">
        <f t="shared" si="89"/>
        <v>0.11659230125880202</v>
      </c>
      <c r="AE147" s="39">
        <f t="shared" si="90"/>
        <v>11.01</v>
      </c>
      <c r="AF147" s="39">
        <f t="shared" si="91"/>
        <v>5.8296150629401008E-2</v>
      </c>
      <c r="AG147" s="39">
        <f t="shared" si="90"/>
        <v>5.66</v>
      </c>
      <c r="AH147" s="39">
        <f t="shared" si="92"/>
        <v>2.9148075314700504E-2</v>
      </c>
      <c r="AI147" s="39">
        <f t="shared" ref="AI147:AK162" si="120">ROUND((1-EXP(-AH147))*100,2)</f>
        <v>2.87</v>
      </c>
      <c r="AJ147" s="39">
        <f t="shared" si="94"/>
        <v>5.8296150629401008E-3</v>
      </c>
      <c r="AK147" s="39">
        <f t="shared" si="120"/>
        <v>0.57999999999999996</v>
      </c>
      <c r="AL147" s="39">
        <f t="shared" si="95"/>
        <v>5.8296150629401008E-2</v>
      </c>
      <c r="AM147" s="39">
        <f t="shared" si="96"/>
        <v>5.66</v>
      </c>
      <c r="AN147" s="39">
        <f t="shared" si="97"/>
        <v>2.9148075314700504E-2</v>
      </c>
      <c r="AO147" s="39">
        <f t="shared" si="98"/>
        <v>2.87</v>
      </c>
      <c r="AP147" s="39">
        <f t="shared" si="99"/>
        <v>1.4574037657350252E-2</v>
      </c>
      <c r="AQ147" s="39">
        <f t="shared" si="100"/>
        <v>1.45</v>
      </c>
      <c r="AR147" s="39">
        <f t="shared" si="101"/>
        <v>2.9148075314700504E-3</v>
      </c>
      <c r="AS147" s="39">
        <f t="shared" si="102"/>
        <v>0.28999999999999998</v>
      </c>
      <c r="AT147" s="39">
        <f t="shared" si="103"/>
        <v>2.9148075314700504E-2</v>
      </c>
      <c r="AU147" s="39">
        <f t="shared" si="104"/>
        <v>2.87</v>
      </c>
      <c r="AV147" s="39">
        <f t="shared" si="105"/>
        <v>1.4574037657350252E-2</v>
      </c>
      <c r="AW147" s="39">
        <f t="shared" si="106"/>
        <v>1.45</v>
      </c>
      <c r="AX147" s="39">
        <f t="shared" si="107"/>
        <v>7.2870188286751261E-3</v>
      </c>
      <c r="AY147" s="39">
        <f t="shared" si="108"/>
        <v>0.73</v>
      </c>
      <c r="AZ147" s="39">
        <f t="shared" si="109"/>
        <v>1.4574037657350252E-3</v>
      </c>
      <c r="BA147" s="39">
        <f t="shared" si="110"/>
        <v>0.15</v>
      </c>
      <c r="BB147" s="39">
        <f t="shared" si="111"/>
        <v>5.8296150629401008E-3</v>
      </c>
      <c r="BC147" s="39">
        <f t="shared" si="112"/>
        <v>0.57999999999999996</v>
      </c>
      <c r="BD147" s="39">
        <f t="shared" si="113"/>
        <v>2.9148075314700504E-3</v>
      </c>
      <c r="BE147" s="39">
        <f t="shared" si="114"/>
        <v>0.28999999999999998</v>
      </c>
      <c r="BF147" s="39">
        <f t="shared" si="115"/>
        <v>1.4574037657350252E-3</v>
      </c>
      <c r="BG147" s="39">
        <f t="shared" si="116"/>
        <v>0.15</v>
      </c>
      <c r="BH147" s="39">
        <f t="shared" si="117"/>
        <v>2.914807531470051E-4</v>
      </c>
      <c r="BI147" s="39">
        <f t="shared" si="118"/>
        <v>0.03</v>
      </c>
    </row>
    <row r="148" spans="1:61" s="39" customFormat="1" x14ac:dyDescent="0.25">
      <c r="A148" s="40">
        <v>7.5</v>
      </c>
      <c r="B148" s="50">
        <f t="shared" si="73"/>
        <v>41</v>
      </c>
      <c r="C148" s="51">
        <f t="shared" si="63"/>
        <v>0</v>
      </c>
      <c r="D148" s="52">
        <f t="shared" si="64"/>
        <v>0</v>
      </c>
      <c r="E148" s="53">
        <f t="shared" si="65"/>
        <v>1</v>
      </c>
      <c r="F148" s="68">
        <f t="shared" si="62"/>
        <v>40</v>
      </c>
      <c r="G148" s="61">
        <f t="shared" si="87"/>
        <v>0.76894322035797902</v>
      </c>
      <c r="H148" s="56">
        <f t="shared" si="74"/>
        <v>4.6296296296296298</v>
      </c>
      <c r="I148" s="52">
        <f t="shared" si="75"/>
        <v>1.38</v>
      </c>
      <c r="J148" s="56">
        <f t="shared" si="76"/>
        <v>1.6916750847875539</v>
      </c>
      <c r="K148" s="56">
        <f t="shared" si="88"/>
        <v>4.1962584305415168E-4</v>
      </c>
      <c r="L148" s="51">
        <f t="shared" si="77"/>
        <v>2.2000000000000002</v>
      </c>
      <c r="M148" s="52">
        <f t="shared" si="66"/>
        <v>0</v>
      </c>
      <c r="N148" s="68">
        <v>0</v>
      </c>
      <c r="O148" s="63">
        <f t="shared" si="78"/>
        <v>2133.34414798241</v>
      </c>
      <c r="P148" s="58">
        <f t="shared" si="79"/>
        <v>480</v>
      </c>
      <c r="Q148" s="61">
        <f t="shared" si="80"/>
        <v>0.38447161017898951</v>
      </c>
      <c r="R148" s="56">
        <f t="shared" si="81"/>
        <v>2.3148148148148149</v>
      </c>
      <c r="S148" s="56">
        <f t="shared" si="67"/>
        <v>0.84583754239377695</v>
      </c>
      <c r="T148" s="56">
        <f t="shared" si="68"/>
        <v>2.0981292152707584E-4</v>
      </c>
      <c r="U148" s="61">
        <f t="shared" si="82"/>
        <v>0.19223580508949475</v>
      </c>
      <c r="V148" s="56">
        <f t="shared" si="83"/>
        <v>1.1574074074074074</v>
      </c>
      <c r="W148" s="56">
        <f t="shared" si="69"/>
        <v>0.42291877119688848</v>
      </c>
      <c r="X148" s="56">
        <f t="shared" si="70"/>
        <v>1.0490646076353792E-4</v>
      </c>
      <c r="Y148" s="61">
        <f t="shared" si="84"/>
        <v>3.844716101789894E-2</v>
      </c>
      <c r="Z148" s="56">
        <f t="shared" si="85"/>
        <v>0.23148148148148148</v>
      </c>
      <c r="AA148" s="56">
        <f t="shared" si="71"/>
        <v>8.4583754239377668E-2</v>
      </c>
      <c r="AB148" s="56">
        <f t="shared" si="72"/>
        <v>2.0981292152707575E-5</v>
      </c>
      <c r="AC148" s="64">
        <f t="shared" si="86"/>
        <v>0.34192708333333466</v>
      </c>
      <c r="AD148" s="39">
        <f t="shared" si="89"/>
        <v>0.1188030130173312</v>
      </c>
      <c r="AE148" s="39">
        <f t="shared" si="90"/>
        <v>11.2</v>
      </c>
      <c r="AF148" s="39">
        <f t="shared" si="91"/>
        <v>5.9401506508665602E-2</v>
      </c>
      <c r="AG148" s="39">
        <f t="shared" si="90"/>
        <v>5.77</v>
      </c>
      <c r="AH148" s="39">
        <f t="shared" si="92"/>
        <v>2.9700753254332801E-2</v>
      </c>
      <c r="AI148" s="39">
        <f t="shared" si="120"/>
        <v>2.93</v>
      </c>
      <c r="AJ148" s="39">
        <f t="shared" si="94"/>
        <v>5.9401506508665602E-3</v>
      </c>
      <c r="AK148" s="39">
        <f t="shared" si="120"/>
        <v>0.59</v>
      </c>
      <c r="AL148" s="39">
        <f t="shared" si="95"/>
        <v>5.9401506508665602E-2</v>
      </c>
      <c r="AM148" s="39">
        <f t="shared" si="96"/>
        <v>5.77</v>
      </c>
      <c r="AN148" s="39">
        <f t="shared" si="97"/>
        <v>2.9700753254332801E-2</v>
      </c>
      <c r="AO148" s="39">
        <f t="shared" si="98"/>
        <v>2.93</v>
      </c>
      <c r="AP148" s="39">
        <f t="shared" si="99"/>
        <v>1.4850376627166401E-2</v>
      </c>
      <c r="AQ148" s="39">
        <f t="shared" si="100"/>
        <v>1.47</v>
      </c>
      <c r="AR148" s="39">
        <f t="shared" si="101"/>
        <v>2.9700753254332801E-3</v>
      </c>
      <c r="AS148" s="39">
        <f t="shared" si="102"/>
        <v>0.3</v>
      </c>
      <c r="AT148" s="39">
        <f t="shared" si="103"/>
        <v>2.9700753254332801E-2</v>
      </c>
      <c r="AU148" s="39">
        <f t="shared" si="104"/>
        <v>2.93</v>
      </c>
      <c r="AV148" s="39">
        <f t="shared" si="105"/>
        <v>1.4850376627166401E-2</v>
      </c>
      <c r="AW148" s="39">
        <f t="shared" si="106"/>
        <v>1.47</v>
      </c>
      <c r="AX148" s="39">
        <f t="shared" si="107"/>
        <v>7.4251883135832003E-3</v>
      </c>
      <c r="AY148" s="39">
        <f t="shared" si="108"/>
        <v>0.74</v>
      </c>
      <c r="AZ148" s="39">
        <f t="shared" si="109"/>
        <v>1.4850376627166401E-3</v>
      </c>
      <c r="BA148" s="39">
        <f t="shared" si="110"/>
        <v>0.15</v>
      </c>
      <c r="BB148" s="39">
        <f t="shared" si="111"/>
        <v>5.9401506508665602E-3</v>
      </c>
      <c r="BC148" s="39">
        <f t="shared" si="112"/>
        <v>0.59</v>
      </c>
      <c r="BD148" s="39">
        <f t="shared" si="113"/>
        <v>2.9700753254332801E-3</v>
      </c>
      <c r="BE148" s="39">
        <f t="shared" si="114"/>
        <v>0.3</v>
      </c>
      <c r="BF148" s="39">
        <f t="shared" si="115"/>
        <v>1.4850376627166401E-3</v>
      </c>
      <c r="BG148" s="39">
        <f t="shared" si="116"/>
        <v>0.15</v>
      </c>
      <c r="BH148" s="39">
        <f t="shared" si="117"/>
        <v>2.9700753254332808E-4</v>
      </c>
      <c r="BI148" s="39">
        <f t="shared" si="118"/>
        <v>0.03</v>
      </c>
    </row>
    <row r="149" spans="1:61" s="39" customFormat="1" x14ac:dyDescent="0.25">
      <c r="A149" s="40">
        <v>7.5</v>
      </c>
      <c r="B149" s="50">
        <f t="shared" si="73"/>
        <v>41</v>
      </c>
      <c r="C149" s="51">
        <f t="shared" si="63"/>
        <v>0</v>
      </c>
      <c r="D149" s="52">
        <f t="shared" si="64"/>
        <v>0</v>
      </c>
      <c r="E149" s="53">
        <f t="shared" si="65"/>
        <v>1</v>
      </c>
      <c r="F149" s="68">
        <f t="shared" si="62"/>
        <v>40</v>
      </c>
      <c r="G149" s="61">
        <f t="shared" si="87"/>
        <v>0.77506308477256036</v>
      </c>
      <c r="H149" s="56">
        <f t="shared" si="74"/>
        <v>4.6296296296296298</v>
      </c>
      <c r="I149" s="52">
        <f t="shared" si="75"/>
        <v>1.38</v>
      </c>
      <c r="J149" s="56">
        <f t="shared" si="76"/>
        <v>1.705138786499633</v>
      </c>
      <c r="K149" s="56">
        <f t="shared" si="88"/>
        <v>4.2296556072947015E-4</v>
      </c>
      <c r="L149" s="51">
        <f t="shared" si="77"/>
        <v>2.2000000000000002</v>
      </c>
      <c r="M149" s="52">
        <f t="shared" si="66"/>
        <v>0</v>
      </c>
      <c r="N149" s="68">
        <v>0</v>
      </c>
      <c r="O149" s="63">
        <f t="shared" si="78"/>
        <v>2146.5035891560092</v>
      </c>
      <c r="P149" s="58">
        <f t="shared" si="79"/>
        <v>480</v>
      </c>
      <c r="Q149" s="61">
        <f t="shared" si="80"/>
        <v>0.38753154238628018</v>
      </c>
      <c r="R149" s="56">
        <f t="shared" si="81"/>
        <v>2.3148148148148149</v>
      </c>
      <c r="S149" s="56">
        <f t="shared" si="67"/>
        <v>0.85256939324981651</v>
      </c>
      <c r="T149" s="56">
        <f t="shared" si="68"/>
        <v>2.1148278036473508E-4</v>
      </c>
      <c r="U149" s="61">
        <f t="shared" si="82"/>
        <v>0.19376577119314009</v>
      </c>
      <c r="V149" s="56">
        <f t="shared" si="83"/>
        <v>1.1574074074074074</v>
      </c>
      <c r="W149" s="56">
        <f t="shared" si="69"/>
        <v>0.42628469662490825</v>
      </c>
      <c r="X149" s="56">
        <f t="shared" si="70"/>
        <v>1.0574139018236754E-4</v>
      </c>
      <c r="Y149" s="61">
        <f t="shared" si="84"/>
        <v>3.8753154238628004E-2</v>
      </c>
      <c r="Z149" s="56">
        <f t="shared" si="85"/>
        <v>0.23148148148148148</v>
      </c>
      <c r="AA149" s="56">
        <f t="shared" si="71"/>
        <v>8.5256939324981615E-2</v>
      </c>
      <c r="AB149" s="56">
        <f t="shared" si="72"/>
        <v>2.1148278036473495E-5</v>
      </c>
      <c r="AC149" s="64">
        <f t="shared" si="86"/>
        <v>0.34201388888889023</v>
      </c>
      <c r="AD149" s="39">
        <f t="shared" si="89"/>
        <v>0.12103131938605231</v>
      </c>
      <c r="AE149" s="39">
        <f t="shared" si="90"/>
        <v>11.4</v>
      </c>
      <c r="AF149" s="39">
        <f t="shared" si="91"/>
        <v>6.0515659693026157E-2</v>
      </c>
      <c r="AG149" s="39">
        <f t="shared" si="90"/>
        <v>5.87</v>
      </c>
      <c r="AH149" s="39">
        <f t="shared" si="92"/>
        <v>3.0257829846513078E-2</v>
      </c>
      <c r="AI149" s="39">
        <f t="shared" si="120"/>
        <v>2.98</v>
      </c>
      <c r="AJ149" s="39">
        <f t="shared" si="94"/>
        <v>6.0515659693026157E-3</v>
      </c>
      <c r="AK149" s="39">
        <f t="shared" si="120"/>
        <v>0.6</v>
      </c>
      <c r="AL149" s="39">
        <f t="shared" si="95"/>
        <v>6.0515659693026157E-2</v>
      </c>
      <c r="AM149" s="39">
        <f t="shared" si="96"/>
        <v>5.87</v>
      </c>
      <c r="AN149" s="39">
        <f t="shared" si="97"/>
        <v>3.0257829846513078E-2</v>
      </c>
      <c r="AO149" s="39">
        <f t="shared" si="98"/>
        <v>2.98</v>
      </c>
      <c r="AP149" s="39">
        <f t="shared" si="99"/>
        <v>1.5128914923256539E-2</v>
      </c>
      <c r="AQ149" s="39">
        <f t="shared" si="100"/>
        <v>1.5</v>
      </c>
      <c r="AR149" s="39">
        <f t="shared" si="101"/>
        <v>3.0257829846513078E-3</v>
      </c>
      <c r="AS149" s="39">
        <f t="shared" si="102"/>
        <v>0.3</v>
      </c>
      <c r="AT149" s="39">
        <f t="shared" si="103"/>
        <v>3.0257829846513078E-2</v>
      </c>
      <c r="AU149" s="39">
        <f t="shared" si="104"/>
        <v>2.98</v>
      </c>
      <c r="AV149" s="39">
        <f t="shared" si="105"/>
        <v>1.5128914923256539E-2</v>
      </c>
      <c r="AW149" s="39">
        <f t="shared" si="106"/>
        <v>1.5</v>
      </c>
      <c r="AX149" s="39">
        <f t="shared" si="107"/>
        <v>7.5644574616282696E-3</v>
      </c>
      <c r="AY149" s="39">
        <f t="shared" si="108"/>
        <v>0.75</v>
      </c>
      <c r="AZ149" s="39">
        <f t="shared" si="109"/>
        <v>1.5128914923256539E-3</v>
      </c>
      <c r="BA149" s="39">
        <f t="shared" si="110"/>
        <v>0.15</v>
      </c>
      <c r="BB149" s="39">
        <f t="shared" si="111"/>
        <v>6.0515659693026157E-3</v>
      </c>
      <c r="BC149" s="39">
        <f t="shared" si="112"/>
        <v>0.6</v>
      </c>
      <c r="BD149" s="39">
        <f t="shared" si="113"/>
        <v>3.0257829846513078E-3</v>
      </c>
      <c r="BE149" s="39">
        <f t="shared" si="114"/>
        <v>0.3</v>
      </c>
      <c r="BF149" s="39">
        <f t="shared" si="115"/>
        <v>1.5128914923256539E-3</v>
      </c>
      <c r="BG149" s="39">
        <f t="shared" si="116"/>
        <v>0.15</v>
      </c>
      <c r="BH149" s="39">
        <f t="shared" si="117"/>
        <v>3.0257829846513083E-4</v>
      </c>
      <c r="BI149" s="39">
        <f t="shared" si="118"/>
        <v>0.03</v>
      </c>
    </row>
    <row r="150" spans="1:61" s="39" customFormat="1" x14ac:dyDescent="0.25">
      <c r="A150" s="40">
        <v>7.5</v>
      </c>
      <c r="B150" s="50">
        <f t="shared" si="73"/>
        <v>41</v>
      </c>
      <c r="C150" s="51">
        <f t="shared" si="63"/>
        <v>0</v>
      </c>
      <c r="D150" s="52">
        <f t="shared" si="64"/>
        <v>0</v>
      </c>
      <c r="E150" s="53">
        <f t="shared" si="65"/>
        <v>1</v>
      </c>
      <c r="F150" s="68">
        <f t="shared" si="62"/>
        <v>40</v>
      </c>
      <c r="G150" s="61">
        <f t="shared" si="87"/>
        <v>0.78115489285082962</v>
      </c>
      <c r="H150" s="56">
        <f t="shared" si="74"/>
        <v>4.6296296296296298</v>
      </c>
      <c r="I150" s="52">
        <f t="shared" si="75"/>
        <v>1.38</v>
      </c>
      <c r="J150" s="56">
        <f t="shared" si="76"/>
        <v>1.7185407642718253</v>
      </c>
      <c r="K150" s="56">
        <f t="shared" si="88"/>
        <v>4.2628996756847927E-4</v>
      </c>
      <c r="L150" s="51">
        <f t="shared" si="77"/>
        <v>2.2000000000000002</v>
      </c>
      <c r="M150" s="52">
        <f t="shared" si="66"/>
        <v>0</v>
      </c>
      <c r="N150" s="68">
        <v>0</v>
      </c>
      <c r="O150" s="63">
        <f t="shared" si="78"/>
        <v>2159.6027162242294</v>
      </c>
      <c r="P150" s="58">
        <f t="shared" si="79"/>
        <v>480</v>
      </c>
      <c r="Q150" s="61">
        <f t="shared" si="80"/>
        <v>0.39057744642541481</v>
      </c>
      <c r="R150" s="56">
        <f t="shared" si="81"/>
        <v>2.3148148148148149</v>
      </c>
      <c r="S150" s="56">
        <f t="shared" si="67"/>
        <v>0.85927038213591267</v>
      </c>
      <c r="T150" s="56">
        <f t="shared" si="68"/>
        <v>2.1314498378423964E-4</v>
      </c>
      <c r="U150" s="61">
        <f t="shared" si="82"/>
        <v>0.1952887232127074</v>
      </c>
      <c r="V150" s="56">
        <f t="shared" si="83"/>
        <v>1.1574074074074074</v>
      </c>
      <c r="W150" s="56">
        <f t="shared" si="69"/>
        <v>0.42963519106795633</v>
      </c>
      <c r="X150" s="56">
        <f t="shared" si="70"/>
        <v>1.0657249189211982E-4</v>
      </c>
      <c r="Y150" s="61">
        <f t="shared" si="84"/>
        <v>3.905774464254147E-2</v>
      </c>
      <c r="Z150" s="56">
        <f t="shared" si="85"/>
        <v>0.23148148148148148</v>
      </c>
      <c r="AA150" s="56">
        <f t="shared" si="71"/>
        <v>8.5927038213591239E-2</v>
      </c>
      <c r="AB150" s="56">
        <f t="shared" si="72"/>
        <v>2.1314498378423958E-5</v>
      </c>
      <c r="AC150" s="64">
        <f t="shared" si="86"/>
        <v>0.3421006944444458</v>
      </c>
      <c r="AD150" s="39">
        <f t="shared" si="89"/>
        <v>0.12327713970299845</v>
      </c>
      <c r="AE150" s="39">
        <f t="shared" si="90"/>
        <v>11.6</v>
      </c>
      <c r="AF150" s="39">
        <f t="shared" si="91"/>
        <v>6.1638569851499223E-2</v>
      </c>
      <c r="AG150" s="39">
        <f t="shared" si="90"/>
        <v>5.98</v>
      </c>
      <c r="AH150" s="39">
        <f t="shared" si="92"/>
        <v>3.0819284925749611E-2</v>
      </c>
      <c r="AI150" s="39">
        <f t="shared" si="120"/>
        <v>3.03</v>
      </c>
      <c r="AJ150" s="39">
        <f t="shared" si="94"/>
        <v>6.1638569851499223E-3</v>
      </c>
      <c r="AK150" s="39">
        <f t="shared" si="120"/>
        <v>0.61</v>
      </c>
      <c r="AL150" s="39">
        <f t="shared" si="95"/>
        <v>6.1638569851499223E-2</v>
      </c>
      <c r="AM150" s="39">
        <f t="shared" si="96"/>
        <v>5.98</v>
      </c>
      <c r="AN150" s="39">
        <f t="shared" si="97"/>
        <v>3.0819284925749611E-2</v>
      </c>
      <c r="AO150" s="39">
        <f t="shared" si="98"/>
        <v>3.03</v>
      </c>
      <c r="AP150" s="39">
        <f t="shared" si="99"/>
        <v>1.5409642462874806E-2</v>
      </c>
      <c r="AQ150" s="39">
        <f t="shared" si="100"/>
        <v>1.53</v>
      </c>
      <c r="AR150" s="39">
        <f t="shared" si="101"/>
        <v>3.0819284925749611E-3</v>
      </c>
      <c r="AS150" s="39">
        <f t="shared" si="102"/>
        <v>0.31</v>
      </c>
      <c r="AT150" s="39">
        <f t="shared" si="103"/>
        <v>3.0819284925749611E-2</v>
      </c>
      <c r="AU150" s="39">
        <f t="shared" si="104"/>
        <v>3.03</v>
      </c>
      <c r="AV150" s="39">
        <f t="shared" si="105"/>
        <v>1.5409642462874806E-2</v>
      </c>
      <c r="AW150" s="39">
        <f t="shared" si="106"/>
        <v>1.53</v>
      </c>
      <c r="AX150" s="39">
        <f t="shared" si="107"/>
        <v>7.7048212314374028E-3</v>
      </c>
      <c r="AY150" s="39">
        <f t="shared" si="108"/>
        <v>0.77</v>
      </c>
      <c r="AZ150" s="39">
        <f t="shared" si="109"/>
        <v>1.5409642462874806E-3</v>
      </c>
      <c r="BA150" s="39">
        <f t="shared" si="110"/>
        <v>0.15</v>
      </c>
      <c r="BB150" s="39">
        <f t="shared" si="111"/>
        <v>6.1638569851499223E-3</v>
      </c>
      <c r="BC150" s="39">
        <f t="shared" si="112"/>
        <v>0.61</v>
      </c>
      <c r="BD150" s="39">
        <f t="shared" si="113"/>
        <v>3.0819284925749611E-3</v>
      </c>
      <c r="BE150" s="39">
        <f t="shared" si="114"/>
        <v>0.31</v>
      </c>
      <c r="BF150" s="39">
        <f t="shared" si="115"/>
        <v>1.5409642462874806E-3</v>
      </c>
      <c r="BG150" s="39">
        <f t="shared" si="116"/>
        <v>0.15</v>
      </c>
      <c r="BH150" s="39">
        <f t="shared" si="117"/>
        <v>3.0819284925749619E-4</v>
      </c>
      <c r="BI150" s="39">
        <f t="shared" si="118"/>
        <v>0.03</v>
      </c>
    </row>
    <row r="151" spans="1:61" s="39" customFormat="1" x14ac:dyDescent="0.25">
      <c r="A151" s="40">
        <v>7.5</v>
      </c>
      <c r="B151" s="50">
        <f t="shared" si="73"/>
        <v>41</v>
      </c>
      <c r="C151" s="51">
        <f t="shared" si="63"/>
        <v>0</v>
      </c>
      <c r="D151" s="52">
        <f t="shared" si="64"/>
        <v>0</v>
      </c>
      <c r="E151" s="53">
        <f t="shared" si="65"/>
        <v>1</v>
      </c>
      <c r="F151" s="68">
        <f t="shared" si="62"/>
        <v>40</v>
      </c>
      <c r="G151" s="61">
        <f t="shared" si="87"/>
        <v>0.78721877321622591</v>
      </c>
      <c r="H151" s="56">
        <f t="shared" si="74"/>
        <v>4.6296296296296298</v>
      </c>
      <c r="I151" s="52">
        <f t="shared" si="75"/>
        <v>1.38</v>
      </c>
      <c r="J151" s="56">
        <f t="shared" si="76"/>
        <v>1.731881301075697</v>
      </c>
      <c r="K151" s="56">
        <f t="shared" si="88"/>
        <v>4.2959913376325288E-4</v>
      </c>
      <c r="L151" s="51">
        <f t="shared" si="77"/>
        <v>2.2000000000000002</v>
      </c>
      <c r="M151" s="52">
        <f t="shared" si="66"/>
        <v>0</v>
      </c>
      <c r="N151" s="68">
        <v>0</v>
      </c>
      <c r="O151" s="63">
        <f t="shared" si="78"/>
        <v>2172.6418056267207</v>
      </c>
      <c r="P151" s="58">
        <f t="shared" si="79"/>
        <v>480</v>
      </c>
      <c r="Q151" s="61">
        <f t="shared" si="80"/>
        <v>0.39360938660811295</v>
      </c>
      <c r="R151" s="56">
        <f t="shared" si="81"/>
        <v>2.3148148148148149</v>
      </c>
      <c r="S151" s="56">
        <f t="shared" si="67"/>
        <v>0.86594065053784852</v>
      </c>
      <c r="T151" s="56">
        <f t="shared" si="68"/>
        <v>2.1479956688162644E-4</v>
      </c>
      <c r="U151" s="61">
        <f t="shared" si="82"/>
        <v>0.19680469330405648</v>
      </c>
      <c r="V151" s="56">
        <f t="shared" si="83"/>
        <v>1.1574074074074074</v>
      </c>
      <c r="W151" s="56">
        <f t="shared" si="69"/>
        <v>0.43297032526892426</v>
      </c>
      <c r="X151" s="56">
        <f t="shared" si="70"/>
        <v>1.0739978344081322E-4</v>
      </c>
      <c r="Y151" s="61">
        <f t="shared" si="84"/>
        <v>3.9360938660811286E-2</v>
      </c>
      <c r="Z151" s="56">
        <f t="shared" si="85"/>
        <v>0.23148148148148148</v>
      </c>
      <c r="AA151" s="56">
        <f t="shared" si="71"/>
        <v>8.6594065053784836E-2</v>
      </c>
      <c r="AB151" s="56">
        <f t="shared" si="72"/>
        <v>2.1479956688162642E-5</v>
      </c>
      <c r="AC151" s="64">
        <f t="shared" si="86"/>
        <v>0.34218750000000137</v>
      </c>
      <c r="AD151" s="39">
        <f t="shared" si="89"/>
        <v>0.12554039367599509</v>
      </c>
      <c r="AE151" s="39">
        <f t="shared" si="90"/>
        <v>11.8</v>
      </c>
      <c r="AF151" s="39">
        <f t="shared" si="91"/>
        <v>6.2770196837997547E-2</v>
      </c>
      <c r="AG151" s="39">
        <f t="shared" si="90"/>
        <v>6.08</v>
      </c>
      <c r="AH151" s="39">
        <f t="shared" si="92"/>
        <v>3.1385098418998773E-2</v>
      </c>
      <c r="AI151" s="39">
        <f t="shared" si="120"/>
        <v>3.09</v>
      </c>
      <c r="AJ151" s="39">
        <f t="shared" si="94"/>
        <v>6.2770196837997547E-3</v>
      </c>
      <c r="AK151" s="39">
        <f t="shared" si="120"/>
        <v>0.63</v>
      </c>
      <c r="AL151" s="39">
        <f t="shared" si="95"/>
        <v>6.2770196837997547E-2</v>
      </c>
      <c r="AM151" s="39">
        <f t="shared" si="96"/>
        <v>6.08</v>
      </c>
      <c r="AN151" s="39">
        <f t="shared" si="97"/>
        <v>3.1385098418998773E-2</v>
      </c>
      <c r="AO151" s="39">
        <f t="shared" si="98"/>
        <v>3.09</v>
      </c>
      <c r="AP151" s="39">
        <f t="shared" si="99"/>
        <v>1.5692549209499387E-2</v>
      </c>
      <c r="AQ151" s="39">
        <f t="shared" si="100"/>
        <v>1.56</v>
      </c>
      <c r="AR151" s="39">
        <f t="shared" si="101"/>
        <v>3.1385098418998773E-3</v>
      </c>
      <c r="AS151" s="39">
        <f t="shared" si="102"/>
        <v>0.31</v>
      </c>
      <c r="AT151" s="39">
        <f t="shared" si="103"/>
        <v>3.1385098418998773E-2</v>
      </c>
      <c r="AU151" s="39">
        <f t="shared" si="104"/>
        <v>3.09</v>
      </c>
      <c r="AV151" s="39">
        <f t="shared" si="105"/>
        <v>1.5692549209499387E-2</v>
      </c>
      <c r="AW151" s="39">
        <f t="shared" si="106"/>
        <v>1.56</v>
      </c>
      <c r="AX151" s="39">
        <f t="shared" si="107"/>
        <v>7.8462746047496933E-3</v>
      </c>
      <c r="AY151" s="39">
        <f t="shared" si="108"/>
        <v>0.78</v>
      </c>
      <c r="AZ151" s="39">
        <f t="shared" si="109"/>
        <v>1.5692549209499387E-3</v>
      </c>
      <c r="BA151" s="39">
        <f t="shared" si="110"/>
        <v>0.16</v>
      </c>
      <c r="BB151" s="39">
        <f t="shared" si="111"/>
        <v>6.2770196837997547E-3</v>
      </c>
      <c r="BC151" s="39">
        <f t="shared" si="112"/>
        <v>0.63</v>
      </c>
      <c r="BD151" s="39">
        <f t="shared" si="113"/>
        <v>3.1385098418998773E-3</v>
      </c>
      <c r="BE151" s="39">
        <f t="shared" si="114"/>
        <v>0.31</v>
      </c>
      <c r="BF151" s="39">
        <f t="shared" si="115"/>
        <v>1.5692549209499387E-3</v>
      </c>
      <c r="BG151" s="39">
        <f t="shared" si="116"/>
        <v>0.16</v>
      </c>
      <c r="BH151" s="39">
        <f t="shared" si="117"/>
        <v>3.1385098418998782E-4</v>
      </c>
      <c r="BI151" s="39">
        <f t="shared" si="118"/>
        <v>0.03</v>
      </c>
    </row>
    <row r="152" spans="1:61" s="39" customFormat="1" x14ac:dyDescent="0.25">
      <c r="A152" s="40">
        <v>7.5</v>
      </c>
      <c r="B152" s="50">
        <f t="shared" si="73"/>
        <v>41</v>
      </c>
      <c r="C152" s="51">
        <f t="shared" si="63"/>
        <v>0</v>
      </c>
      <c r="D152" s="52">
        <f t="shared" si="64"/>
        <v>0</v>
      </c>
      <c r="E152" s="53">
        <f t="shared" si="65"/>
        <v>1</v>
      </c>
      <c r="F152" s="68">
        <f t="shared" si="62"/>
        <v>40</v>
      </c>
      <c r="G152" s="61">
        <f t="shared" si="87"/>
        <v>0.79325485390251793</v>
      </c>
      <c r="H152" s="56">
        <f t="shared" si="74"/>
        <v>4.6296296296296298</v>
      </c>
      <c r="I152" s="52">
        <f t="shared" si="75"/>
        <v>1.38</v>
      </c>
      <c r="J152" s="56">
        <f t="shared" si="76"/>
        <v>1.7451606785855396</v>
      </c>
      <c r="K152" s="56">
        <f t="shared" si="88"/>
        <v>4.3289312918407083E-4</v>
      </c>
      <c r="L152" s="51">
        <f t="shared" si="77"/>
        <v>2.2000000000000002</v>
      </c>
      <c r="M152" s="52">
        <f t="shared" si="66"/>
        <v>0</v>
      </c>
      <c r="N152" s="68">
        <v>0</v>
      </c>
      <c r="O152" s="63">
        <f t="shared" si="78"/>
        <v>2185.6211325361169</v>
      </c>
      <c r="P152" s="58">
        <f t="shared" si="79"/>
        <v>480</v>
      </c>
      <c r="Q152" s="61">
        <f t="shared" si="80"/>
        <v>0.39662742695125897</v>
      </c>
      <c r="R152" s="56">
        <f t="shared" si="81"/>
        <v>2.3148148148148149</v>
      </c>
      <c r="S152" s="56">
        <f t="shared" si="67"/>
        <v>0.87258033929276979</v>
      </c>
      <c r="T152" s="56">
        <f t="shared" si="68"/>
        <v>2.1644656459203542E-4</v>
      </c>
      <c r="U152" s="61">
        <f t="shared" si="82"/>
        <v>0.19831371347562948</v>
      </c>
      <c r="V152" s="56">
        <f t="shared" si="83"/>
        <v>1.1574074074074074</v>
      </c>
      <c r="W152" s="56">
        <f t="shared" si="69"/>
        <v>0.4362901696463849</v>
      </c>
      <c r="X152" s="56">
        <f t="shared" si="70"/>
        <v>1.0822328229601771E-4</v>
      </c>
      <c r="Y152" s="61">
        <f t="shared" si="84"/>
        <v>3.9662742695125888E-2</v>
      </c>
      <c r="Z152" s="56">
        <f t="shared" si="85"/>
        <v>0.23148148148148148</v>
      </c>
      <c r="AA152" s="56">
        <f t="shared" si="71"/>
        <v>8.725803392927696E-2</v>
      </c>
      <c r="AB152" s="56">
        <f t="shared" si="72"/>
        <v>2.1644656459203536E-5</v>
      </c>
      <c r="AC152" s="64">
        <f t="shared" si="86"/>
        <v>0.34227430555555693</v>
      </c>
      <c r="AD152" s="39">
        <f t="shared" si="89"/>
        <v>0.12782100138096483</v>
      </c>
      <c r="AE152" s="39">
        <f t="shared" si="90"/>
        <v>12</v>
      </c>
      <c r="AF152" s="39">
        <f t="shared" si="91"/>
        <v>6.3910500690482416E-2</v>
      </c>
      <c r="AG152" s="39">
        <f t="shared" si="90"/>
        <v>6.19</v>
      </c>
      <c r="AH152" s="39">
        <f t="shared" si="92"/>
        <v>3.1955250345241208E-2</v>
      </c>
      <c r="AI152" s="39">
        <f t="shared" si="120"/>
        <v>3.15</v>
      </c>
      <c r="AJ152" s="39">
        <f t="shared" si="94"/>
        <v>6.3910500690482416E-3</v>
      </c>
      <c r="AK152" s="39">
        <f t="shared" si="120"/>
        <v>0.64</v>
      </c>
      <c r="AL152" s="39">
        <f t="shared" si="95"/>
        <v>6.3910500690482416E-2</v>
      </c>
      <c r="AM152" s="39">
        <f t="shared" si="96"/>
        <v>6.19</v>
      </c>
      <c r="AN152" s="39">
        <f t="shared" si="97"/>
        <v>3.1955250345241208E-2</v>
      </c>
      <c r="AO152" s="39">
        <f t="shared" si="98"/>
        <v>3.15</v>
      </c>
      <c r="AP152" s="39">
        <f t="shared" si="99"/>
        <v>1.5977625172620604E-2</v>
      </c>
      <c r="AQ152" s="39">
        <f t="shared" si="100"/>
        <v>1.59</v>
      </c>
      <c r="AR152" s="39">
        <f t="shared" si="101"/>
        <v>3.1955250345241208E-3</v>
      </c>
      <c r="AS152" s="39">
        <f t="shared" si="102"/>
        <v>0.32</v>
      </c>
      <c r="AT152" s="39">
        <f t="shared" si="103"/>
        <v>3.1955250345241208E-2</v>
      </c>
      <c r="AU152" s="39">
        <f t="shared" si="104"/>
        <v>3.15</v>
      </c>
      <c r="AV152" s="39">
        <f t="shared" si="105"/>
        <v>1.5977625172620604E-2</v>
      </c>
      <c r="AW152" s="39">
        <f t="shared" si="106"/>
        <v>1.59</v>
      </c>
      <c r="AX152" s="39">
        <f t="shared" si="107"/>
        <v>7.988812586310302E-3</v>
      </c>
      <c r="AY152" s="39">
        <f t="shared" si="108"/>
        <v>0.8</v>
      </c>
      <c r="AZ152" s="39">
        <f t="shared" si="109"/>
        <v>1.5977625172620604E-3</v>
      </c>
      <c r="BA152" s="39">
        <f t="shared" si="110"/>
        <v>0.16</v>
      </c>
      <c r="BB152" s="39">
        <f t="shared" si="111"/>
        <v>6.3910500690482416E-3</v>
      </c>
      <c r="BC152" s="39">
        <f t="shared" si="112"/>
        <v>0.64</v>
      </c>
      <c r="BD152" s="39">
        <f t="shared" si="113"/>
        <v>3.1955250345241208E-3</v>
      </c>
      <c r="BE152" s="39">
        <f t="shared" si="114"/>
        <v>0.32</v>
      </c>
      <c r="BF152" s="39">
        <f t="shared" si="115"/>
        <v>1.5977625172620604E-3</v>
      </c>
      <c r="BG152" s="39">
        <f t="shared" si="116"/>
        <v>0.16</v>
      </c>
      <c r="BH152" s="39">
        <f t="shared" si="117"/>
        <v>3.1955250345241216E-4</v>
      </c>
      <c r="BI152" s="39">
        <f t="shared" si="118"/>
        <v>0.03</v>
      </c>
    </row>
    <row r="153" spans="1:61" s="39" customFormat="1" x14ac:dyDescent="0.25">
      <c r="A153" s="40">
        <v>7.5</v>
      </c>
      <c r="B153" s="50">
        <f t="shared" si="73"/>
        <v>41</v>
      </c>
      <c r="C153" s="51">
        <f t="shared" si="63"/>
        <v>0</v>
      </c>
      <c r="D153" s="52">
        <f t="shared" si="64"/>
        <v>0</v>
      </c>
      <c r="E153" s="53">
        <f t="shared" si="65"/>
        <v>1</v>
      </c>
      <c r="F153" s="68">
        <f t="shared" si="62"/>
        <v>40</v>
      </c>
      <c r="G153" s="61">
        <f t="shared" si="87"/>
        <v>0.79926326235650735</v>
      </c>
      <c r="H153" s="56">
        <f t="shared" si="74"/>
        <v>4.6296296296296298</v>
      </c>
      <c r="I153" s="52">
        <f t="shared" si="75"/>
        <v>1.38</v>
      </c>
      <c r="J153" s="56">
        <f t="shared" si="76"/>
        <v>1.7583791771843162</v>
      </c>
      <c r="K153" s="56">
        <f t="shared" si="88"/>
        <v>4.361720233808949E-4</v>
      </c>
      <c r="L153" s="51">
        <f t="shared" si="77"/>
        <v>2.2000000000000002</v>
      </c>
      <c r="M153" s="52">
        <f t="shared" si="66"/>
        <v>0</v>
      </c>
      <c r="N153" s="68">
        <v>0</v>
      </c>
      <c r="O153" s="63">
        <f t="shared" si="78"/>
        <v>2198.5409708638449</v>
      </c>
      <c r="P153" s="58">
        <f t="shared" si="79"/>
        <v>480</v>
      </c>
      <c r="Q153" s="61">
        <f t="shared" si="80"/>
        <v>0.39963163117825368</v>
      </c>
      <c r="R153" s="56">
        <f t="shared" si="81"/>
        <v>2.3148148148148149</v>
      </c>
      <c r="S153" s="56">
        <f t="shared" si="67"/>
        <v>0.87918958859215812</v>
      </c>
      <c r="T153" s="56">
        <f t="shared" si="68"/>
        <v>2.1808601169044745E-4</v>
      </c>
      <c r="U153" s="61">
        <f t="shared" si="82"/>
        <v>0.19981581558912684</v>
      </c>
      <c r="V153" s="56">
        <f t="shared" si="83"/>
        <v>1.1574074074074074</v>
      </c>
      <c r="W153" s="56">
        <f t="shared" si="69"/>
        <v>0.43959479429607906</v>
      </c>
      <c r="X153" s="56">
        <f t="shared" si="70"/>
        <v>1.0904300584522373E-4</v>
      </c>
      <c r="Y153" s="61">
        <f t="shared" si="84"/>
        <v>3.9963163117825357E-2</v>
      </c>
      <c r="Z153" s="56">
        <f t="shared" si="85"/>
        <v>0.23148148148148148</v>
      </c>
      <c r="AA153" s="56">
        <f t="shared" si="71"/>
        <v>8.7918958859215787E-2</v>
      </c>
      <c r="AB153" s="56">
        <f t="shared" si="72"/>
        <v>2.180860116904474E-5</v>
      </c>
      <c r="AC153" s="64">
        <f t="shared" si="86"/>
        <v>0.3423611111111125</v>
      </c>
      <c r="AD153" s="39">
        <f t="shared" si="89"/>
        <v>0.13011888326023979</v>
      </c>
      <c r="AE153" s="39">
        <f t="shared" si="90"/>
        <v>12.2</v>
      </c>
      <c r="AF153" s="39">
        <f t="shared" si="91"/>
        <v>6.5059441630119896E-2</v>
      </c>
      <c r="AG153" s="39">
        <f t="shared" si="90"/>
        <v>6.3</v>
      </c>
      <c r="AH153" s="39">
        <f t="shared" si="92"/>
        <v>3.2529720815059948E-2</v>
      </c>
      <c r="AI153" s="39">
        <f t="shared" si="120"/>
        <v>3.2</v>
      </c>
      <c r="AJ153" s="39">
        <f t="shared" si="94"/>
        <v>6.5059441630119898E-3</v>
      </c>
      <c r="AK153" s="39">
        <f t="shared" si="120"/>
        <v>0.65</v>
      </c>
      <c r="AL153" s="39">
        <f t="shared" si="95"/>
        <v>6.5059441630119896E-2</v>
      </c>
      <c r="AM153" s="39">
        <f t="shared" si="96"/>
        <v>6.3</v>
      </c>
      <c r="AN153" s="39">
        <f t="shared" si="97"/>
        <v>3.2529720815059948E-2</v>
      </c>
      <c r="AO153" s="39">
        <f t="shared" si="98"/>
        <v>3.2</v>
      </c>
      <c r="AP153" s="39">
        <f t="shared" si="99"/>
        <v>1.6264860407529974E-2</v>
      </c>
      <c r="AQ153" s="39">
        <f t="shared" si="100"/>
        <v>1.61</v>
      </c>
      <c r="AR153" s="39">
        <f t="shared" si="101"/>
        <v>3.2529720815059949E-3</v>
      </c>
      <c r="AS153" s="39">
        <f t="shared" si="102"/>
        <v>0.32</v>
      </c>
      <c r="AT153" s="39">
        <f t="shared" si="103"/>
        <v>3.2529720815059948E-2</v>
      </c>
      <c r="AU153" s="39">
        <f t="shared" si="104"/>
        <v>3.2</v>
      </c>
      <c r="AV153" s="39">
        <f t="shared" si="105"/>
        <v>1.6264860407529974E-2</v>
      </c>
      <c r="AW153" s="39">
        <f t="shared" si="106"/>
        <v>1.61</v>
      </c>
      <c r="AX153" s="39">
        <f t="shared" si="107"/>
        <v>8.132430203764987E-3</v>
      </c>
      <c r="AY153" s="39">
        <f t="shared" si="108"/>
        <v>0.81</v>
      </c>
      <c r="AZ153" s="39">
        <f t="shared" si="109"/>
        <v>1.6264860407529975E-3</v>
      </c>
      <c r="BA153" s="39">
        <f t="shared" si="110"/>
        <v>0.16</v>
      </c>
      <c r="BB153" s="39">
        <f t="shared" si="111"/>
        <v>6.5059441630119898E-3</v>
      </c>
      <c r="BC153" s="39">
        <f t="shared" si="112"/>
        <v>0.65</v>
      </c>
      <c r="BD153" s="39">
        <f t="shared" si="113"/>
        <v>3.2529720815059949E-3</v>
      </c>
      <c r="BE153" s="39">
        <f t="shared" si="114"/>
        <v>0.32</v>
      </c>
      <c r="BF153" s="39">
        <f t="shared" si="115"/>
        <v>1.6264860407529975E-3</v>
      </c>
      <c r="BG153" s="39">
        <f t="shared" si="116"/>
        <v>0.16</v>
      </c>
      <c r="BH153" s="39">
        <f t="shared" si="117"/>
        <v>3.2529720815059957E-4</v>
      </c>
      <c r="BI153" s="39">
        <f t="shared" si="118"/>
        <v>0.03</v>
      </c>
    </row>
    <row r="154" spans="1:61" s="39" customFormat="1" x14ac:dyDescent="0.25">
      <c r="A154" s="40">
        <v>7.5</v>
      </c>
      <c r="B154" s="50">
        <f t="shared" si="73"/>
        <v>41</v>
      </c>
      <c r="C154" s="51">
        <f t="shared" si="63"/>
        <v>0</v>
      </c>
      <c r="D154" s="52">
        <f t="shared" si="64"/>
        <v>0</v>
      </c>
      <c r="E154" s="53">
        <f t="shared" si="65"/>
        <v>1</v>
      </c>
      <c r="F154" s="68">
        <f t="shared" si="62"/>
        <v>40</v>
      </c>
      <c r="G154" s="61">
        <f t="shared" si="87"/>
        <v>0.80524412544071966</v>
      </c>
      <c r="H154" s="56">
        <f t="shared" si="74"/>
        <v>4.6296296296296298</v>
      </c>
      <c r="I154" s="52">
        <f t="shared" si="75"/>
        <v>1.38</v>
      </c>
      <c r="J154" s="56">
        <f t="shared" si="76"/>
        <v>1.7715370759695834</v>
      </c>
      <c r="K154" s="56">
        <f t="shared" si="88"/>
        <v>4.3943588558483719E-4</v>
      </c>
      <c r="L154" s="51">
        <f t="shared" si="77"/>
        <v>2.2000000000000002</v>
      </c>
      <c r="M154" s="52">
        <f t="shared" si="66"/>
        <v>0</v>
      </c>
      <c r="N154" s="68">
        <v>0</v>
      </c>
      <c r="O154" s="63">
        <f t="shared" si="78"/>
        <v>2211.401593265904</v>
      </c>
      <c r="P154" s="58">
        <f t="shared" si="79"/>
        <v>480</v>
      </c>
      <c r="Q154" s="61">
        <f t="shared" si="80"/>
        <v>0.40262206272035983</v>
      </c>
      <c r="R154" s="56">
        <f t="shared" si="81"/>
        <v>2.3148148148148149</v>
      </c>
      <c r="S154" s="56">
        <f t="shared" si="67"/>
        <v>0.88576853798479172</v>
      </c>
      <c r="T154" s="56">
        <f t="shared" si="68"/>
        <v>2.1971794279241859E-4</v>
      </c>
      <c r="U154" s="61">
        <f t="shared" si="82"/>
        <v>0.20131103136017992</v>
      </c>
      <c r="V154" s="56">
        <f t="shared" si="83"/>
        <v>1.1574074074074074</v>
      </c>
      <c r="W154" s="56">
        <f t="shared" si="69"/>
        <v>0.44288426899239586</v>
      </c>
      <c r="X154" s="56">
        <f t="shared" si="70"/>
        <v>1.098589713962093E-4</v>
      </c>
      <c r="Y154" s="61">
        <f t="shared" si="84"/>
        <v>4.0262206272035972E-2</v>
      </c>
      <c r="Z154" s="56">
        <f t="shared" si="85"/>
        <v>0.23148148148148148</v>
      </c>
      <c r="AA154" s="56">
        <f t="shared" si="71"/>
        <v>8.8576853798479141E-2</v>
      </c>
      <c r="AB154" s="56">
        <f t="shared" si="72"/>
        <v>2.1971794279241845E-5</v>
      </c>
      <c r="AC154" s="64">
        <f t="shared" si="86"/>
        <v>0.34244791666666807</v>
      </c>
      <c r="AD154" s="39">
        <f t="shared" si="89"/>
        <v>0.13243396012088185</v>
      </c>
      <c r="AE154" s="39">
        <f t="shared" si="90"/>
        <v>12.4</v>
      </c>
      <c r="AF154" s="39">
        <f t="shared" si="91"/>
        <v>6.6216980060440925E-2</v>
      </c>
      <c r="AG154" s="39">
        <f t="shared" si="90"/>
        <v>6.41</v>
      </c>
      <c r="AH154" s="39">
        <f t="shared" si="92"/>
        <v>3.3108490030220462E-2</v>
      </c>
      <c r="AI154" s="39">
        <f t="shared" si="120"/>
        <v>3.26</v>
      </c>
      <c r="AJ154" s="39">
        <f t="shared" si="94"/>
        <v>6.6216980060440937E-3</v>
      </c>
      <c r="AK154" s="39">
        <f t="shared" si="120"/>
        <v>0.66</v>
      </c>
      <c r="AL154" s="39">
        <f t="shared" si="95"/>
        <v>6.6216980060440925E-2</v>
      </c>
      <c r="AM154" s="39">
        <f t="shared" si="96"/>
        <v>6.41</v>
      </c>
      <c r="AN154" s="39">
        <f t="shared" si="97"/>
        <v>3.3108490030220462E-2</v>
      </c>
      <c r="AO154" s="39">
        <f t="shared" si="98"/>
        <v>3.26</v>
      </c>
      <c r="AP154" s="39">
        <f t="shared" si="99"/>
        <v>1.6554245015110231E-2</v>
      </c>
      <c r="AQ154" s="39">
        <f t="shared" si="100"/>
        <v>1.64</v>
      </c>
      <c r="AR154" s="39">
        <f t="shared" si="101"/>
        <v>3.3108490030220468E-3</v>
      </c>
      <c r="AS154" s="39">
        <f t="shared" si="102"/>
        <v>0.33</v>
      </c>
      <c r="AT154" s="39">
        <f t="shared" si="103"/>
        <v>3.3108490030220462E-2</v>
      </c>
      <c r="AU154" s="39">
        <f t="shared" si="104"/>
        <v>3.26</v>
      </c>
      <c r="AV154" s="39">
        <f t="shared" si="105"/>
        <v>1.6554245015110231E-2</v>
      </c>
      <c r="AW154" s="39">
        <f t="shared" si="106"/>
        <v>1.64</v>
      </c>
      <c r="AX154" s="39">
        <f t="shared" si="107"/>
        <v>8.2771225075551156E-3</v>
      </c>
      <c r="AY154" s="39">
        <f t="shared" si="108"/>
        <v>0.82</v>
      </c>
      <c r="AZ154" s="39">
        <f t="shared" si="109"/>
        <v>1.6554245015110234E-3</v>
      </c>
      <c r="BA154" s="39">
        <f t="shared" si="110"/>
        <v>0.17</v>
      </c>
      <c r="BB154" s="39">
        <f t="shared" si="111"/>
        <v>6.6216980060440928E-3</v>
      </c>
      <c r="BC154" s="39">
        <f t="shared" si="112"/>
        <v>0.66</v>
      </c>
      <c r="BD154" s="39">
        <f t="shared" si="113"/>
        <v>3.3108490030220464E-3</v>
      </c>
      <c r="BE154" s="39">
        <f t="shared" si="114"/>
        <v>0.33</v>
      </c>
      <c r="BF154" s="39">
        <f t="shared" si="115"/>
        <v>1.6554245015110232E-3</v>
      </c>
      <c r="BG154" s="39">
        <f t="shared" si="116"/>
        <v>0.17</v>
      </c>
      <c r="BH154" s="39">
        <f t="shared" si="117"/>
        <v>3.3108490030220474E-4</v>
      </c>
      <c r="BI154" s="39">
        <f t="shared" si="118"/>
        <v>0.03</v>
      </c>
    </row>
    <row r="155" spans="1:61" s="39" customFormat="1" x14ac:dyDescent="0.25">
      <c r="A155" s="40">
        <v>7.5</v>
      </c>
      <c r="B155" s="50">
        <f t="shared" si="73"/>
        <v>41</v>
      </c>
      <c r="C155" s="51">
        <f t="shared" si="63"/>
        <v>0</v>
      </c>
      <c r="D155" s="52">
        <f t="shared" si="64"/>
        <v>0</v>
      </c>
      <c r="E155" s="53">
        <f t="shared" si="65"/>
        <v>1</v>
      </c>
      <c r="F155" s="68">
        <f t="shared" si="62"/>
        <v>40</v>
      </c>
      <c r="G155" s="61">
        <f t="shared" si="87"/>
        <v>0.81119756943608312</v>
      </c>
      <c r="H155" s="56">
        <f t="shared" si="74"/>
        <v>4.6296296296296298</v>
      </c>
      <c r="I155" s="52">
        <f t="shared" si="75"/>
        <v>1.38</v>
      </c>
      <c r="J155" s="56">
        <f t="shared" si="76"/>
        <v>1.784634652759383</v>
      </c>
      <c r="K155" s="56">
        <f t="shared" si="88"/>
        <v>4.4268478470962171E-4</v>
      </c>
      <c r="L155" s="51">
        <f t="shared" si="77"/>
        <v>2.2000000000000002</v>
      </c>
      <c r="M155" s="52">
        <f t="shared" si="66"/>
        <v>0</v>
      </c>
      <c r="N155" s="68">
        <v>0</v>
      </c>
      <c r="O155" s="63">
        <f t="shared" si="78"/>
        <v>2224.2032711486204</v>
      </c>
      <c r="P155" s="58">
        <f t="shared" si="79"/>
        <v>480</v>
      </c>
      <c r="Q155" s="61">
        <f t="shared" si="80"/>
        <v>0.40559878471804156</v>
      </c>
      <c r="R155" s="56">
        <f t="shared" si="81"/>
        <v>2.3148148148148149</v>
      </c>
      <c r="S155" s="56">
        <f t="shared" si="67"/>
        <v>0.89231732637969152</v>
      </c>
      <c r="T155" s="56">
        <f t="shared" si="68"/>
        <v>2.2134239235481085E-4</v>
      </c>
      <c r="U155" s="61">
        <f t="shared" si="82"/>
        <v>0.20279939235902078</v>
      </c>
      <c r="V155" s="56">
        <f t="shared" si="83"/>
        <v>1.1574074074074074</v>
      </c>
      <c r="W155" s="56">
        <f t="shared" si="69"/>
        <v>0.44615866318984576</v>
      </c>
      <c r="X155" s="56">
        <f t="shared" si="70"/>
        <v>1.1067119617740543E-4</v>
      </c>
      <c r="Y155" s="61">
        <f t="shared" si="84"/>
        <v>4.0559878471804145E-2</v>
      </c>
      <c r="Z155" s="56">
        <f t="shared" si="85"/>
        <v>0.23148148148148148</v>
      </c>
      <c r="AA155" s="56">
        <f t="shared" si="71"/>
        <v>8.923173263796913E-2</v>
      </c>
      <c r="AB155" s="56">
        <f t="shared" si="72"/>
        <v>2.2134239235481077E-5</v>
      </c>
      <c r="AC155" s="64">
        <f t="shared" si="86"/>
        <v>0.34253472222222364</v>
      </c>
      <c r="AD155" s="39">
        <f t="shared" si="89"/>
        <v>0.1347661531330106</v>
      </c>
      <c r="AE155" s="39">
        <f t="shared" si="90"/>
        <v>12.61</v>
      </c>
      <c r="AF155" s="39">
        <f t="shared" si="91"/>
        <v>6.7383076566505301E-2</v>
      </c>
      <c r="AG155" s="39">
        <f t="shared" si="90"/>
        <v>6.52</v>
      </c>
      <c r="AH155" s="39">
        <f t="shared" si="92"/>
        <v>3.3691538283252651E-2</v>
      </c>
      <c r="AI155" s="39">
        <f t="shared" si="120"/>
        <v>3.31</v>
      </c>
      <c r="AJ155" s="39">
        <f t="shared" si="94"/>
        <v>6.7383076566505306E-3</v>
      </c>
      <c r="AK155" s="39">
        <f t="shared" si="120"/>
        <v>0.67</v>
      </c>
      <c r="AL155" s="39">
        <f t="shared" si="95"/>
        <v>6.7383076566505301E-2</v>
      </c>
      <c r="AM155" s="39">
        <f t="shared" si="96"/>
        <v>6.52</v>
      </c>
      <c r="AN155" s="39">
        <f t="shared" si="97"/>
        <v>3.3691538283252651E-2</v>
      </c>
      <c r="AO155" s="39">
        <f t="shared" si="98"/>
        <v>3.31</v>
      </c>
      <c r="AP155" s="39">
        <f t="shared" si="99"/>
        <v>1.6845769141626325E-2</v>
      </c>
      <c r="AQ155" s="39">
        <f t="shared" si="100"/>
        <v>1.67</v>
      </c>
      <c r="AR155" s="39">
        <f t="shared" si="101"/>
        <v>3.3691538283252653E-3</v>
      </c>
      <c r="AS155" s="39">
        <f t="shared" si="102"/>
        <v>0.34</v>
      </c>
      <c r="AT155" s="39">
        <f t="shared" si="103"/>
        <v>3.3691538283252651E-2</v>
      </c>
      <c r="AU155" s="39">
        <f t="shared" si="104"/>
        <v>3.31</v>
      </c>
      <c r="AV155" s="39">
        <f t="shared" si="105"/>
        <v>1.6845769141626325E-2</v>
      </c>
      <c r="AW155" s="39">
        <f t="shared" si="106"/>
        <v>1.67</v>
      </c>
      <c r="AX155" s="39">
        <f t="shared" si="107"/>
        <v>8.4228845708131626E-3</v>
      </c>
      <c r="AY155" s="39">
        <f t="shared" si="108"/>
        <v>0.84</v>
      </c>
      <c r="AZ155" s="39">
        <f t="shared" si="109"/>
        <v>1.6845769141626327E-3</v>
      </c>
      <c r="BA155" s="39">
        <f t="shared" si="110"/>
        <v>0.17</v>
      </c>
      <c r="BB155" s="39">
        <f t="shared" si="111"/>
        <v>6.7383076566505298E-3</v>
      </c>
      <c r="BC155" s="39">
        <f t="shared" si="112"/>
        <v>0.67</v>
      </c>
      <c r="BD155" s="39">
        <f t="shared" si="113"/>
        <v>3.3691538283252649E-3</v>
      </c>
      <c r="BE155" s="39">
        <f t="shared" si="114"/>
        <v>0.34</v>
      </c>
      <c r="BF155" s="39">
        <f t="shared" si="115"/>
        <v>1.6845769141626324E-3</v>
      </c>
      <c r="BG155" s="39">
        <f t="shared" si="116"/>
        <v>0.17</v>
      </c>
      <c r="BH155" s="39">
        <f t="shared" si="117"/>
        <v>3.3691538283252661E-4</v>
      </c>
      <c r="BI155" s="39">
        <f t="shared" si="118"/>
        <v>0.03</v>
      </c>
    </row>
    <row r="156" spans="1:61" s="39" customFormat="1" x14ac:dyDescent="0.25">
      <c r="A156" s="40">
        <v>7.5</v>
      </c>
      <c r="B156" s="50">
        <f t="shared" si="73"/>
        <v>41</v>
      </c>
      <c r="C156" s="51">
        <f t="shared" si="63"/>
        <v>0</v>
      </c>
      <c r="D156" s="52">
        <f t="shared" si="64"/>
        <v>0</v>
      </c>
      <c r="E156" s="53">
        <f t="shared" si="65"/>
        <v>1</v>
      </c>
      <c r="F156" s="68">
        <f t="shared" si="62"/>
        <v>40</v>
      </c>
      <c r="G156" s="61">
        <f t="shared" si="87"/>
        <v>0.81712372004459466</v>
      </c>
      <c r="H156" s="56">
        <f t="shared" si="74"/>
        <v>4.6296296296296298</v>
      </c>
      <c r="I156" s="52">
        <f t="shared" si="75"/>
        <v>1.38</v>
      </c>
      <c r="J156" s="56">
        <f t="shared" si="76"/>
        <v>1.7976721840981085</v>
      </c>
      <c r="K156" s="56">
        <f t="shared" si="88"/>
        <v>4.4591878935303975E-4</v>
      </c>
      <c r="L156" s="51">
        <f t="shared" si="77"/>
        <v>2.2000000000000002</v>
      </c>
      <c r="M156" s="52">
        <f t="shared" si="66"/>
        <v>0</v>
      </c>
      <c r="N156" s="68">
        <v>0</v>
      </c>
      <c r="O156" s="63">
        <f t="shared" si="78"/>
        <v>2236.9462746743743</v>
      </c>
      <c r="P156" s="58">
        <f t="shared" si="79"/>
        <v>480</v>
      </c>
      <c r="Q156" s="61">
        <f t="shared" si="80"/>
        <v>0.40856186002229733</v>
      </c>
      <c r="R156" s="56">
        <f t="shared" si="81"/>
        <v>2.3148148148148149</v>
      </c>
      <c r="S156" s="56">
        <f t="shared" si="67"/>
        <v>0.89883609204905424</v>
      </c>
      <c r="T156" s="56">
        <f t="shared" si="68"/>
        <v>2.2295939467651988E-4</v>
      </c>
      <c r="U156" s="61">
        <f t="shared" si="82"/>
        <v>0.20428093001114866</v>
      </c>
      <c r="V156" s="56">
        <f t="shared" si="83"/>
        <v>1.1574074074074074</v>
      </c>
      <c r="W156" s="56">
        <f t="shared" si="69"/>
        <v>0.44941804602452712</v>
      </c>
      <c r="X156" s="56">
        <f t="shared" si="70"/>
        <v>1.1147969733825994E-4</v>
      </c>
      <c r="Y156" s="61">
        <f t="shared" si="84"/>
        <v>4.0856186002229719E-2</v>
      </c>
      <c r="Z156" s="56">
        <f t="shared" si="85"/>
        <v>0.23148148148148148</v>
      </c>
      <c r="AA156" s="56">
        <f t="shared" si="71"/>
        <v>8.9883609204905388E-2</v>
      </c>
      <c r="AB156" s="56">
        <f t="shared" si="72"/>
        <v>2.229593946765198E-5</v>
      </c>
      <c r="AC156" s="64">
        <f t="shared" si="86"/>
        <v>0.34262152777777921</v>
      </c>
      <c r="AD156" s="39">
        <f t="shared" si="89"/>
        <v>0.13711538382813881</v>
      </c>
      <c r="AE156" s="39">
        <f t="shared" si="90"/>
        <v>12.81</v>
      </c>
      <c r="AF156" s="39">
        <f t="shared" si="91"/>
        <v>6.8557691914069407E-2</v>
      </c>
      <c r="AG156" s="39">
        <f t="shared" si="90"/>
        <v>6.63</v>
      </c>
      <c r="AH156" s="39">
        <f t="shared" si="92"/>
        <v>3.4278845957034704E-2</v>
      </c>
      <c r="AI156" s="39">
        <f t="shared" si="120"/>
        <v>3.37</v>
      </c>
      <c r="AJ156" s="39">
        <f t="shared" si="94"/>
        <v>6.8557691914069409E-3</v>
      </c>
      <c r="AK156" s="39">
        <f t="shared" si="120"/>
        <v>0.68</v>
      </c>
      <c r="AL156" s="39">
        <f t="shared" si="95"/>
        <v>6.8557691914069407E-2</v>
      </c>
      <c r="AM156" s="39">
        <f t="shared" si="96"/>
        <v>6.63</v>
      </c>
      <c r="AN156" s="39">
        <f t="shared" si="97"/>
        <v>3.4278845957034704E-2</v>
      </c>
      <c r="AO156" s="39">
        <f t="shared" si="98"/>
        <v>3.37</v>
      </c>
      <c r="AP156" s="39">
        <f t="shared" si="99"/>
        <v>1.7139422978517352E-2</v>
      </c>
      <c r="AQ156" s="39">
        <f t="shared" si="100"/>
        <v>1.7</v>
      </c>
      <c r="AR156" s="39">
        <f t="shared" si="101"/>
        <v>3.4278845957034705E-3</v>
      </c>
      <c r="AS156" s="39">
        <f t="shared" si="102"/>
        <v>0.34</v>
      </c>
      <c r="AT156" s="39">
        <f t="shared" si="103"/>
        <v>3.4278845957034704E-2</v>
      </c>
      <c r="AU156" s="39">
        <f t="shared" si="104"/>
        <v>3.37</v>
      </c>
      <c r="AV156" s="39">
        <f t="shared" si="105"/>
        <v>1.7139422978517352E-2</v>
      </c>
      <c r="AW156" s="39">
        <f t="shared" si="106"/>
        <v>1.7</v>
      </c>
      <c r="AX156" s="39">
        <f t="shared" si="107"/>
        <v>8.5697114892586759E-3</v>
      </c>
      <c r="AY156" s="39">
        <f t="shared" si="108"/>
        <v>0.85</v>
      </c>
      <c r="AZ156" s="39">
        <f t="shared" si="109"/>
        <v>1.7139422978517352E-3</v>
      </c>
      <c r="BA156" s="39">
        <f t="shared" si="110"/>
        <v>0.17</v>
      </c>
      <c r="BB156" s="39">
        <f t="shared" si="111"/>
        <v>6.85576919140694E-3</v>
      </c>
      <c r="BC156" s="39">
        <f t="shared" si="112"/>
        <v>0.68</v>
      </c>
      <c r="BD156" s="39">
        <f t="shared" si="113"/>
        <v>3.42788459570347E-3</v>
      </c>
      <c r="BE156" s="39">
        <f t="shared" si="114"/>
        <v>0.34</v>
      </c>
      <c r="BF156" s="39">
        <f t="shared" si="115"/>
        <v>1.713942297851735E-3</v>
      </c>
      <c r="BG156" s="39">
        <f t="shared" si="116"/>
        <v>0.17</v>
      </c>
      <c r="BH156" s="39">
        <f t="shared" si="117"/>
        <v>3.4278845957034712E-4</v>
      </c>
      <c r="BI156" s="39">
        <f t="shared" si="118"/>
        <v>0.03</v>
      </c>
    </row>
    <row r="157" spans="1:61" s="39" customFormat="1" x14ac:dyDescent="0.25">
      <c r="A157" s="40">
        <v>7.5</v>
      </c>
      <c r="B157" s="50">
        <f t="shared" si="73"/>
        <v>41</v>
      </c>
      <c r="C157" s="51">
        <f t="shared" si="63"/>
        <v>0</v>
      </c>
      <c r="D157" s="52">
        <f t="shared" si="64"/>
        <v>0</v>
      </c>
      <c r="E157" s="53">
        <f t="shared" si="65"/>
        <v>1</v>
      </c>
      <c r="F157" s="68">
        <f t="shared" si="62"/>
        <v>40</v>
      </c>
      <c r="G157" s="61">
        <f t="shared" si="87"/>
        <v>0.82302270239197417</v>
      </c>
      <c r="H157" s="56">
        <f t="shared" si="74"/>
        <v>4.6296296296296298</v>
      </c>
      <c r="I157" s="52">
        <f t="shared" si="75"/>
        <v>1.38</v>
      </c>
      <c r="J157" s="56">
        <f t="shared" si="76"/>
        <v>1.8106499452623432</v>
      </c>
      <c r="K157" s="56">
        <f t="shared" si="88"/>
        <v>4.4913796779839791E-4</v>
      </c>
      <c r="L157" s="51">
        <f t="shared" si="77"/>
        <v>2.2000000000000002</v>
      </c>
      <c r="M157" s="52">
        <f t="shared" si="66"/>
        <v>0</v>
      </c>
      <c r="N157" s="68">
        <v>0</v>
      </c>
      <c r="O157" s="63">
        <f t="shared" si="78"/>
        <v>2249.6308727673022</v>
      </c>
      <c r="P157" s="58">
        <f t="shared" si="79"/>
        <v>480</v>
      </c>
      <c r="Q157" s="61">
        <f t="shared" si="80"/>
        <v>0.41151135119598709</v>
      </c>
      <c r="R157" s="56">
        <f t="shared" si="81"/>
        <v>2.3148148148148149</v>
      </c>
      <c r="S157" s="56">
        <f t="shared" si="67"/>
        <v>0.90532497263117162</v>
      </c>
      <c r="T157" s="56">
        <f t="shared" si="68"/>
        <v>2.2456898389919895E-4</v>
      </c>
      <c r="U157" s="61">
        <f t="shared" si="82"/>
        <v>0.20575567559799354</v>
      </c>
      <c r="V157" s="56">
        <f t="shared" si="83"/>
        <v>1.1574074074074074</v>
      </c>
      <c r="W157" s="56">
        <f t="shared" si="69"/>
        <v>0.45266248631558581</v>
      </c>
      <c r="X157" s="56">
        <f t="shared" si="70"/>
        <v>1.1228449194959948E-4</v>
      </c>
      <c r="Y157" s="61">
        <f t="shared" si="84"/>
        <v>4.1151135119598697E-2</v>
      </c>
      <c r="Z157" s="56">
        <f t="shared" si="85"/>
        <v>0.23148148148148148</v>
      </c>
      <c r="AA157" s="56">
        <f t="shared" si="71"/>
        <v>9.0532497263117143E-2</v>
      </c>
      <c r="AB157" s="56">
        <f t="shared" si="72"/>
        <v>2.2456898389919887E-5</v>
      </c>
      <c r="AC157" s="64">
        <f t="shared" si="86"/>
        <v>0.34270833333333478</v>
      </c>
      <c r="AD157" s="39">
        <f t="shared" si="89"/>
        <v>0.13948157409751574</v>
      </c>
      <c r="AE157" s="39">
        <f t="shared" si="90"/>
        <v>13.02</v>
      </c>
      <c r="AF157" s="39">
        <f t="shared" si="91"/>
        <v>6.9740787048757871E-2</v>
      </c>
      <c r="AG157" s="39">
        <f t="shared" si="90"/>
        <v>6.74</v>
      </c>
      <c r="AH157" s="39">
        <f t="shared" si="92"/>
        <v>3.4870393524378936E-2</v>
      </c>
      <c r="AI157" s="39">
        <f t="shared" si="120"/>
        <v>3.43</v>
      </c>
      <c r="AJ157" s="39">
        <f t="shared" si="94"/>
        <v>6.974078704875787E-3</v>
      </c>
      <c r="AK157" s="39">
        <f t="shared" si="120"/>
        <v>0.69</v>
      </c>
      <c r="AL157" s="39">
        <f t="shared" si="95"/>
        <v>6.9740787048757871E-2</v>
      </c>
      <c r="AM157" s="39">
        <f t="shared" si="96"/>
        <v>6.74</v>
      </c>
      <c r="AN157" s="39">
        <f t="shared" si="97"/>
        <v>3.4870393524378936E-2</v>
      </c>
      <c r="AO157" s="39">
        <f t="shared" si="98"/>
        <v>3.43</v>
      </c>
      <c r="AP157" s="39">
        <f t="shared" si="99"/>
        <v>1.7435196762189468E-2</v>
      </c>
      <c r="AQ157" s="39">
        <f t="shared" si="100"/>
        <v>1.73</v>
      </c>
      <c r="AR157" s="39">
        <f t="shared" si="101"/>
        <v>3.4870393524378935E-3</v>
      </c>
      <c r="AS157" s="39">
        <f t="shared" si="102"/>
        <v>0.35</v>
      </c>
      <c r="AT157" s="39">
        <f t="shared" si="103"/>
        <v>3.4870393524378936E-2</v>
      </c>
      <c r="AU157" s="39">
        <f t="shared" si="104"/>
        <v>3.43</v>
      </c>
      <c r="AV157" s="39">
        <f t="shared" si="105"/>
        <v>1.7435196762189468E-2</v>
      </c>
      <c r="AW157" s="39">
        <f t="shared" si="106"/>
        <v>1.73</v>
      </c>
      <c r="AX157" s="39">
        <f t="shared" si="107"/>
        <v>8.7175983810947339E-3</v>
      </c>
      <c r="AY157" s="39">
        <f t="shared" si="108"/>
        <v>0.87</v>
      </c>
      <c r="AZ157" s="39">
        <f t="shared" si="109"/>
        <v>1.7435196762189467E-3</v>
      </c>
      <c r="BA157" s="39">
        <f t="shared" si="110"/>
        <v>0.17</v>
      </c>
      <c r="BB157" s="39">
        <f t="shared" si="111"/>
        <v>6.9740787048757861E-3</v>
      </c>
      <c r="BC157" s="39">
        <f t="shared" si="112"/>
        <v>0.69</v>
      </c>
      <c r="BD157" s="39">
        <f t="shared" si="113"/>
        <v>3.487039352437893E-3</v>
      </c>
      <c r="BE157" s="39">
        <f t="shared" si="114"/>
        <v>0.35</v>
      </c>
      <c r="BF157" s="39">
        <f t="shared" si="115"/>
        <v>1.7435196762189465E-3</v>
      </c>
      <c r="BG157" s="39">
        <f t="shared" si="116"/>
        <v>0.17</v>
      </c>
      <c r="BH157" s="39">
        <f t="shared" si="117"/>
        <v>3.4870393524378943E-4</v>
      </c>
      <c r="BI157" s="39">
        <f t="shared" si="118"/>
        <v>0.03</v>
      </c>
    </row>
    <row r="158" spans="1:61" s="39" customFormat="1" x14ac:dyDescent="0.25">
      <c r="A158" s="40">
        <v>7.5</v>
      </c>
      <c r="B158" s="50">
        <f t="shared" si="73"/>
        <v>41</v>
      </c>
      <c r="C158" s="51">
        <f t="shared" si="63"/>
        <v>0</v>
      </c>
      <c r="D158" s="52">
        <f t="shared" si="64"/>
        <v>0</v>
      </c>
      <c r="E158" s="53">
        <f t="shared" si="65"/>
        <v>1</v>
      </c>
      <c r="F158" s="68">
        <f t="shared" si="62"/>
        <v>40</v>
      </c>
      <c r="G158" s="61">
        <f t="shared" si="87"/>
        <v>0.82889464103030641</v>
      </c>
      <c r="H158" s="56">
        <f t="shared" si="74"/>
        <v>4.6296296296296298</v>
      </c>
      <c r="I158" s="52">
        <f t="shared" si="75"/>
        <v>1.38</v>
      </c>
      <c r="J158" s="56">
        <f t="shared" si="76"/>
        <v>1.8235682102666741</v>
      </c>
      <c r="K158" s="56">
        <f t="shared" si="88"/>
        <v>4.5234238801595997E-4</v>
      </c>
      <c r="L158" s="51">
        <f t="shared" si="77"/>
        <v>2.2000000000000002</v>
      </c>
      <c r="M158" s="52">
        <f t="shared" si="66"/>
        <v>0</v>
      </c>
      <c r="N158" s="68">
        <v>0</v>
      </c>
      <c r="O158" s="63">
        <f t="shared" si="78"/>
        <v>2262.2573331189706</v>
      </c>
      <c r="P158" s="58">
        <f t="shared" si="79"/>
        <v>480</v>
      </c>
      <c r="Q158" s="61">
        <f t="shared" si="80"/>
        <v>0.41444732051515321</v>
      </c>
      <c r="R158" s="56">
        <f t="shared" si="81"/>
        <v>2.3148148148148149</v>
      </c>
      <c r="S158" s="56">
        <f t="shared" si="67"/>
        <v>0.91178410513333707</v>
      </c>
      <c r="T158" s="56">
        <f t="shared" si="68"/>
        <v>2.2617119400797998E-4</v>
      </c>
      <c r="U158" s="61">
        <f t="shared" si="82"/>
        <v>0.2072236602575766</v>
      </c>
      <c r="V158" s="56">
        <f t="shared" si="83"/>
        <v>1.1574074074074074</v>
      </c>
      <c r="W158" s="56">
        <f t="shared" si="69"/>
        <v>0.45589205256666854</v>
      </c>
      <c r="X158" s="56">
        <f t="shared" si="70"/>
        <v>1.1308559700398999E-4</v>
      </c>
      <c r="Y158" s="61">
        <f t="shared" si="84"/>
        <v>4.1444732051515311E-2</v>
      </c>
      <c r="Z158" s="56">
        <f t="shared" si="85"/>
        <v>0.23148148148148148</v>
      </c>
      <c r="AA158" s="56">
        <f t="shared" si="71"/>
        <v>9.1178410513333696E-2</v>
      </c>
      <c r="AB158" s="56">
        <f t="shared" si="72"/>
        <v>2.2617119400797992E-5</v>
      </c>
      <c r="AC158" s="64">
        <f t="shared" si="86"/>
        <v>0.34279513888889035</v>
      </c>
      <c r="AD158" s="39">
        <f t="shared" si="89"/>
        <v>0.14186464619047787</v>
      </c>
      <c r="AE158" s="39">
        <f t="shared" si="90"/>
        <v>13.23</v>
      </c>
      <c r="AF158" s="39">
        <f t="shared" si="91"/>
        <v>7.0932323095238933E-2</v>
      </c>
      <c r="AG158" s="39">
        <f t="shared" si="90"/>
        <v>6.85</v>
      </c>
      <c r="AH158" s="39">
        <f t="shared" si="92"/>
        <v>3.5466161547619467E-2</v>
      </c>
      <c r="AI158" s="39">
        <f t="shared" si="120"/>
        <v>3.48</v>
      </c>
      <c r="AJ158" s="39">
        <f t="shared" si="94"/>
        <v>7.0932323095238932E-3</v>
      </c>
      <c r="AK158" s="39">
        <f t="shared" si="120"/>
        <v>0.71</v>
      </c>
      <c r="AL158" s="39">
        <f t="shared" si="95"/>
        <v>7.0932323095238933E-2</v>
      </c>
      <c r="AM158" s="39">
        <f t="shared" si="96"/>
        <v>6.85</v>
      </c>
      <c r="AN158" s="39">
        <f t="shared" si="97"/>
        <v>3.5466161547619467E-2</v>
      </c>
      <c r="AO158" s="39">
        <f t="shared" si="98"/>
        <v>3.48</v>
      </c>
      <c r="AP158" s="39">
        <f t="shared" si="99"/>
        <v>1.7733080773809733E-2</v>
      </c>
      <c r="AQ158" s="39">
        <f t="shared" si="100"/>
        <v>1.76</v>
      </c>
      <c r="AR158" s="39">
        <f t="shared" si="101"/>
        <v>3.5466161547619466E-3</v>
      </c>
      <c r="AS158" s="39">
        <f t="shared" si="102"/>
        <v>0.35</v>
      </c>
      <c r="AT158" s="39">
        <f t="shared" si="103"/>
        <v>3.5466161547619467E-2</v>
      </c>
      <c r="AU158" s="39">
        <f t="shared" si="104"/>
        <v>3.48</v>
      </c>
      <c r="AV158" s="39">
        <f t="shared" si="105"/>
        <v>1.7733080773809733E-2</v>
      </c>
      <c r="AW158" s="39">
        <f t="shared" si="106"/>
        <v>1.76</v>
      </c>
      <c r="AX158" s="39">
        <f t="shared" si="107"/>
        <v>8.8665403869048667E-3</v>
      </c>
      <c r="AY158" s="39">
        <f t="shared" si="108"/>
        <v>0.88</v>
      </c>
      <c r="AZ158" s="39">
        <f t="shared" si="109"/>
        <v>1.7733080773809733E-3</v>
      </c>
      <c r="BA158" s="39">
        <f t="shared" si="110"/>
        <v>0.18</v>
      </c>
      <c r="BB158" s="39">
        <f t="shared" si="111"/>
        <v>7.0932323095238923E-3</v>
      </c>
      <c r="BC158" s="39">
        <f t="shared" si="112"/>
        <v>0.71</v>
      </c>
      <c r="BD158" s="39">
        <f t="shared" si="113"/>
        <v>3.5466161547619461E-3</v>
      </c>
      <c r="BE158" s="39">
        <f t="shared" si="114"/>
        <v>0.35</v>
      </c>
      <c r="BF158" s="39">
        <f t="shared" si="115"/>
        <v>1.7733080773809731E-3</v>
      </c>
      <c r="BG158" s="39">
        <f t="shared" si="116"/>
        <v>0.18</v>
      </c>
      <c r="BH158" s="39">
        <f t="shared" si="117"/>
        <v>3.5466161547619473E-4</v>
      </c>
      <c r="BI158" s="39">
        <f t="shared" si="118"/>
        <v>0.04</v>
      </c>
    </row>
    <row r="159" spans="1:61" s="39" customFormat="1" x14ac:dyDescent="0.25">
      <c r="A159" s="40">
        <v>7.5</v>
      </c>
      <c r="B159" s="50">
        <f t="shared" si="73"/>
        <v>41</v>
      </c>
      <c r="C159" s="51">
        <f t="shared" si="63"/>
        <v>0</v>
      </c>
      <c r="D159" s="52">
        <f t="shared" si="64"/>
        <v>0</v>
      </c>
      <c r="E159" s="53">
        <f t="shared" si="65"/>
        <v>1</v>
      </c>
      <c r="F159" s="68">
        <f t="shared" si="62"/>
        <v>40</v>
      </c>
      <c r="G159" s="61">
        <f t="shared" si="87"/>
        <v>0.8347396599406709</v>
      </c>
      <c r="H159" s="56">
        <f t="shared" si="74"/>
        <v>4.6296296296296298</v>
      </c>
      <c r="I159" s="52">
        <f t="shared" si="75"/>
        <v>1.38</v>
      </c>
      <c r="J159" s="56">
        <f t="shared" si="76"/>
        <v>1.8364272518694762</v>
      </c>
      <c r="K159" s="56">
        <f t="shared" si="88"/>
        <v>4.5553211766438234E-4</v>
      </c>
      <c r="L159" s="51">
        <f t="shared" si="77"/>
        <v>2.2000000000000002</v>
      </c>
      <c r="M159" s="52">
        <f t="shared" si="66"/>
        <v>0</v>
      </c>
      <c r="N159" s="68">
        <v>0</v>
      </c>
      <c r="O159" s="63">
        <f t="shared" si="78"/>
        <v>2274.825922194027</v>
      </c>
      <c r="P159" s="58">
        <f t="shared" si="79"/>
        <v>480</v>
      </c>
      <c r="Q159" s="61">
        <f t="shared" si="80"/>
        <v>0.41736982997033545</v>
      </c>
      <c r="R159" s="56">
        <f t="shared" si="81"/>
        <v>2.3148148148148149</v>
      </c>
      <c r="S159" s="56">
        <f t="shared" si="67"/>
        <v>0.9182136259347381</v>
      </c>
      <c r="T159" s="56">
        <f t="shared" si="68"/>
        <v>2.2776605883219117E-4</v>
      </c>
      <c r="U159" s="61">
        <f t="shared" si="82"/>
        <v>0.20868491498516772</v>
      </c>
      <c r="V159" s="56">
        <f t="shared" si="83"/>
        <v>1.1574074074074074</v>
      </c>
      <c r="W159" s="56">
        <f t="shared" si="69"/>
        <v>0.45910681296736905</v>
      </c>
      <c r="X159" s="56">
        <f t="shared" si="70"/>
        <v>1.1388302941609558E-4</v>
      </c>
      <c r="Y159" s="61">
        <f t="shared" si="84"/>
        <v>4.1736982997033531E-2</v>
      </c>
      <c r="Z159" s="56">
        <f t="shared" si="85"/>
        <v>0.23148148148148148</v>
      </c>
      <c r="AA159" s="56">
        <f t="shared" si="71"/>
        <v>9.1821362593473774E-2</v>
      </c>
      <c r="AB159" s="56">
        <f t="shared" si="72"/>
        <v>2.2776605883219105E-5</v>
      </c>
      <c r="AC159" s="64">
        <f t="shared" si="86"/>
        <v>0.34288194444444592</v>
      </c>
      <c r="AD159" s="39">
        <f t="shared" si="89"/>
        <v>0.14426452271280729</v>
      </c>
      <c r="AE159" s="39">
        <f t="shared" si="90"/>
        <v>13.43</v>
      </c>
      <c r="AF159" s="39">
        <f t="shared" si="91"/>
        <v>7.2132261356403646E-2</v>
      </c>
      <c r="AG159" s="39">
        <f t="shared" si="90"/>
        <v>6.96</v>
      </c>
      <c r="AH159" s="39">
        <f t="shared" si="92"/>
        <v>3.6066130678201823E-2</v>
      </c>
      <c r="AI159" s="39">
        <f t="shared" si="120"/>
        <v>3.54</v>
      </c>
      <c r="AJ159" s="39">
        <f t="shared" si="94"/>
        <v>7.2132261356403649E-3</v>
      </c>
      <c r="AK159" s="39">
        <f t="shared" si="120"/>
        <v>0.72</v>
      </c>
      <c r="AL159" s="39">
        <f t="shared" si="95"/>
        <v>7.2132261356403646E-2</v>
      </c>
      <c r="AM159" s="39">
        <f t="shared" si="96"/>
        <v>6.96</v>
      </c>
      <c r="AN159" s="39">
        <f t="shared" si="97"/>
        <v>3.6066130678201823E-2</v>
      </c>
      <c r="AO159" s="39">
        <f t="shared" si="98"/>
        <v>3.54</v>
      </c>
      <c r="AP159" s="39">
        <f t="shared" si="99"/>
        <v>1.8033065339100911E-2</v>
      </c>
      <c r="AQ159" s="39">
        <f t="shared" si="100"/>
        <v>1.79</v>
      </c>
      <c r="AR159" s="39">
        <f t="shared" si="101"/>
        <v>3.6066130678201825E-3</v>
      </c>
      <c r="AS159" s="39">
        <f t="shared" si="102"/>
        <v>0.36</v>
      </c>
      <c r="AT159" s="39">
        <f t="shared" si="103"/>
        <v>3.6066130678201823E-2</v>
      </c>
      <c r="AU159" s="39">
        <f t="shared" si="104"/>
        <v>3.54</v>
      </c>
      <c r="AV159" s="39">
        <f t="shared" si="105"/>
        <v>1.8033065339100911E-2</v>
      </c>
      <c r="AW159" s="39">
        <f t="shared" si="106"/>
        <v>1.79</v>
      </c>
      <c r="AX159" s="39">
        <f t="shared" si="107"/>
        <v>9.0165326695504557E-3</v>
      </c>
      <c r="AY159" s="39">
        <f t="shared" si="108"/>
        <v>0.9</v>
      </c>
      <c r="AZ159" s="39">
        <f t="shared" si="109"/>
        <v>1.8033065339100912E-3</v>
      </c>
      <c r="BA159" s="39">
        <f t="shared" si="110"/>
        <v>0.18</v>
      </c>
      <c r="BB159" s="39">
        <f t="shared" si="111"/>
        <v>7.2132261356403641E-3</v>
      </c>
      <c r="BC159" s="39">
        <f t="shared" si="112"/>
        <v>0.72</v>
      </c>
      <c r="BD159" s="39">
        <f t="shared" si="113"/>
        <v>3.606613067820182E-3</v>
      </c>
      <c r="BE159" s="39">
        <f t="shared" si="114"/>
        <v>0.36</v>
      </c>
      <c r="BF159" s="39">
        <f t="shared" si="115"/>
        <v>1.803306533910091E-3</v>
      </c>
      <c r="BG159" s="39">
        <f t="shared" si="116"/>
        <v>0.18</v>
      </c>
      <c r="BH159" s="39">
        <f t="shared" si="117"/>
        <v>3.6066130678201832E-4</v>
      </c>
      <c r="BI159" s="39">
        <f t="shared" si="118"/>
        <v>0.04</v>
      </c>
    </row>
    <row r="160" spans="1:61" s="39" customFormat="1" x14ac:dyDescent="0.25">
      <c r="A160" s="40">
        <v>7.5</v>
      </c>
      <c r="B160" s="50">
        <f t="shared" si="73"/>
        <v>41</v>
      </c>
      <c r="C160" s="51">
        <f t="shared" si="63"/>
        <v>0</v>
      </c>
      <c r="D160" s="52">
        <f t="shared" si="64"/>
        <v>0</v>
      </c>
      <c r="E160" s="53">
        <f t="shared" si="65"/>
        <v>1</v>
      </c>
      <c r="F160" s="68">
        <f t="shared" si="62"/>
        <v>40</v>
      </c>
      <c r="G160" s="61">
        <f t="shared" si="87"/>
        <v>0.84055788253575947</v>
      </c>
      <c r="H160" s="56">
        <f t="shared" si="74"/>
        <v>4.6296296296296298</v>
      </c>
      <c r="I160" s="52">
        <f t="shared" si="75"/>
        <v>1.38</v>
      </c>
      <c r="J160" s="56">
        <f t="shared" si="76"/>
        <v>1.8492273415786711</v>
      </c>
      <c r="K160" s="56">
        <f t="shared" si="88"/>
        <v>4.5870722409214175E-4</v>
      </c>
      <c r="L160" s="51">
        <f t="shared" si="77"/>
        <v>2.2000000000000002</v>
      </c>
      <c r="M160" s="52">
        <f t="shared" si="66"/>
        <v>0</v>
      </c>
      <c r="N160" s="68">
        <v>0</v>
      </c>
      <c r="O160" s="63">
        <f t="shared" si="78"/>
        <v>2287.336905235823</v>
      </c>
      <c r="P160" s="58">
        <f t="shared" si="79"/>
        <v>480</v>
      </c>
      <c r="Q160" s="61">
        <f t="shared" si="80"/>
        <v>0.42027894126787974</v>
      </c>
      <c r="R160" s="56">
        <f t="shared" si="81"/>
        <v>2.3148148148148149</v>
      </c>
      <c r="S160" s="56">
        <f t="shared" si="67"/>
        <v>0.92461367078933554</v>
      </c>
      <c r="T160" s="56">
        <f t="shared" si="68"/>
        <v>2.2935361204607087E-4</v>
      </c>
      <c r="U160" s="61">
        <f t="shared" si="82"/>
        <v>0.21013947063393987</v>
      </c>
      <c r="V160" s="56">
        <f t="shared" si="83"/>
        <v>1.1574074074074074</v>
      </c>
      <c r="W160" s="56">
        <f t="shared" si="69"/>
        <v>0.46230683539466777</v>
      </c>
      <c r="X160" s="56">
        <f t="shared" si="70"/>
        <v>1.1467680602303544E-4</v>
      </c>
      <c r="Y160" s="61">
        <f t="shared" si="84"/>
        <v>4.2027894126787958E-2</v>
      </c>
      <c r="Z160" s="56">
        <f t="shared" si="85"/>
        <v>0.23148148148148148</v>
      </c>
      <c r="AA160" s="56">
        <f t="shared" si="71"/>
        <v>9.2461367078933515E-2</v>
      </c>
      <c r="AB160" s="56">
        <f t="shared" si="72"/>
        <v>2.2935361204607084E-5</v>
      </c>
      <c r="AC160" s="64">
        <f t="shared" si="86"/>
        <v>0.34296875000000149</v>
      </c>
      <c r="AD160" s="39">
        <f t="shared" si="89"/>
        <v>0.14668112662509761</v>
      </c>
      <c r="AE160" s="39">
        <f t="shared" si="90"/>
        <v>13.64</v>
      </c>
      <c r="AF160" s="39">
        <f t="shared" si="91"/>
        <v>7.3340563312548804E-2</v>
      </c>
      <c r="AG160" s="39">
        <f t="shared" si="90"/>
        <v>7.07</v>
      </c>
      <c r="AH160" s="39">
        <f t="shared" si="92"/>
        <v>3.6670281656274402E-2</v>
      </c>
      <c r="AI160" s="39">
        <f t="shared" si="120"/>
        <v>3.6</v>
      </c>
      <c r="AJ160" s="39">
        <f t="shared" si="94"/>
        <v>7.3340563312548806E-3</v>
      </c>
      <c r="AK160" s="39">
        <f t="shared" si="120"/>
        <v>0.73</v>
      </c>
      <c r="AL160" s="39">
        <f t="shared" si="95"/>
        <v>7.3340563312548804E-2</v>
      </c>
      <c r="AM160" s="39">
        <f t="shared" si="96"/>
        <v>7.07</v>
      </c>
      <c r="AN160" s="39">
        <f t="shared" si="97"/>
        <v>3.6670281656274402E-2</v>
      </c>
      <c r="AO160" s="39">
        <f t="shared" si="98"/>
        <v>3.6</v>
      </c>
      <c r="AP160" s="39">
        <f t="shared" si="99"/>
        <v>1.8335140828137201E-2</v>
      </c>
      <c r="AQ160" s="39">
        <f t="shared" si="100"/>
        <v>1.82</v>
      </c>
      <c r="AR160" s="39">
        <f t="shared" si="101"/>
        <v>3.6670281656274403E-3</v>
      </c>
      <c r="AS160" s="39">
        <f t="shared" si="102"/>
        <v>0.37</v>
      </c>
      <c r="AT160" s="39">
        <f t="shared" si="103"/>
        <v>3.6670281656274402E-2</v>
      </c>
      <c r="AU160" s="39">
        <f t="shared" si="104"/>
        <v>3.6</v>
      </c>
      <c r="AV160" s="39">
        <f t="shared" si="105"/>
        <v>1.8335140828137201E-2</v>
      </c>
      <c r="AW160" s="39">
        <f t="shared" si="106"/>
        <v>1.82</v>
      </c>
      <c r="AX160" s="39">
        <f t="shared" si="107"/>
        <v>9.1675704140686005E-3</v>
      </c>
      <c r="AY160" s="39">
        <f t="shared" si="108"/>
        <v>0.91</v>
      </c>
      <c r="AZ160" s="39">
        <f t="shared" si="109"/>
        <v>1.8335140828137201E-3</v>
      </c>
      <c r="BA160" s="39">
        <f t="shared" si="110"/>
        <v>0.18</v>
      </c>
      <c r="BB160" s="39">
        <f t="shared" si="111"/>
        <v>7.3340563312548797E-3</v>
      </c>
      <c r="BC160" s="39">
        <f t="shared" si="112"/>
        <v>0.73</v>
      </c>
      <c r="BD160" s="39">
        <f t="shared" si="113"/>
        <v>3.6670281656274398E-3</v>
      </c>
      <c r="BE160" s="39">
        <f t="shared" si="114"/>
        <v>0.37</v>
      </c>
      <c r="BF160" s="39">
        <f t="shared" si="115"/>
        <v>1.8335140828137199E-3</v>
      </c>
      <c r="BG160" s="39">
        <f t="shared" si="116"/>
        <v>0.18</v>
      </c>
      <c r="BH160" s="39">
        <f t="shared" si="117"/>
        <v>3.6670281656274407E-4</v>
      </c>
      <c r="BI160" s="39">
        <f t="shared" si="118"/>
        <v>0.04</v>
      </c>
    </row>
    <row r="161" spans="1:61" s="39" customFormat="1" x14ac:dyDescent="0.25">
      <c r="A161" s="40">
        <v>7.5</v>
      </c>
      <c r="B161" s="50">
        <f t="shared" si="73"/>
        <v>41</v>
      </c>
      <c r="C161" s="51">
        <f t="shared" si="63"/>
        <v>0</v>
      </c>
      <c r="D161" s="52">
        <f t="shared" si="64"/>
        <v>0</v>
      </c>
      <c r="E161" s="53">
        <f t="shared" si="65"/>
        <v>1</v>
      </c>
      <c r="F161" s="68">
        <f t="shared" si="62"/>
        <v>40</v>
      </c>
      <c r="G161" s="61">
        <f t="shared" si="87"/>
        <v>0.84634943166248211</v>
      </c>
      <c r="H161" s="56">
        <f t="shared" si="74"/>
        <v>4.6296296296296298</v>
      </c>
      <c r="I161" s="52">
        <f t="shared" si="75"/>
        <v>1.38</v>
      </c>
      <c r="J161" s="56">
        <f t="shared" si="76"/>
        <v>1.8619687496574608</v>
      </c>
      <c r="K161" s="56">
        <f t="shared" si="88"/>
        <v>4.618677743389587E-4</v>
      </c>
      <c r="L161" s="51">
        <f t="shared" si="77"/>
        <v>2.2000000000000002</v>
      </c>
      <c r="M161" s="52">
        <f t="shared" si="66"/>
        <v>0</v>
      </c>
      <c r="N161" s="68">
        <v>0</v>
      </c>
      <c r="O161" s="63">
        <f t="shared" si="78"/>
        <v>2299.7905462720105</v>
      </c>
      <c r="P161" s="58">
        <f t="shared" si="79"/>
        <v>480</v>
      </c>
      <c r="Q161" s="61">
        <f t="shared" si="80"/>
        <v>0.42317471583124106</v>
      </c>
      <c r="R161" s="56">
        <f t="shared" si="81"/>
        <v>2.3148148148148149</v>
      </c>
      <c r="S161" s="56">
        <f t="shared" si="67"/>
        <v>0.93098437482873042</v>
      </c>
      <c r="T161" s="56">
        <f t="shared" si="68"/>
        <v>2.3093388716947935E-4</v>
      </c>
      <c r="U161" s="61">
        <f t="shared" si="82"/>
        <v>0.21158735791562053</v>
      </c>
      <c r="V161" s="56">
        <f t="shared" si="83"/>
        <v>1.1574074074074074</v>
      </c>
      <c r="W161" s="56">
        <f t="shared" si="69"/>
        <v>0.46549218741436521</v>
      </c>
      <c r="X161" s="56">
        <f t="shared" si="70"/>
        <v>1.1546694358473968E-4</v>
      </c>
      <c r="Y161" s="61">
        <f t="shared" si="84"/>
        <v>4.2317471583124093E-2</v>
      </c>
      <c r="Z161" s="56">
        <f t="shared" si="85"/>
        <v>0.23148148148148148</v>
      </c>
      <c r="AA161" s="56">
        <f t="shared" si="71"/>
        <v>9.3098437482873012E-2</v>
      </c>
      <c r="AB161" s="56">
        <f t="shared" si="72"/>
        <v>2.3093388716947923E-5</v>
      </c>
      <c r="AC161" s="64">
        <f t="shared" si="86"/>
        <v>0.34305555555555706</v>
      </c>
      <c r="AD161" s="39">
        <f t="shared" si="89"/>
        <v>0.14911438124112725</v>
      </c>
      <c r="AE161" s="39">
        <f t="shared" si="90"/>
        <v>13.85</v>
      </c>
      <c r="AF161" s="39">
        <f t="shared" si="91"/>
        <v>7.4557190620563624E-2</v>
      </c>
      <c r="AG161" s="39">
        <f t="shared" si="90"/>
        <v>7.18</v>
      </c>
      <c r="AH161" s="39">
        <f t="shared" si="92"/>
        <v>3.7278595310281812E-2</v>
      </c>
      <c r="AI161" s="39">
        <f t="shared" si="120"/>
        <v>3.66</v>
      </c>
      <c r="AJ161" s="39">
        <f t="shared" si="94"/>
        <v>7.4557190620563622E-3</v>
      </c>
      <c r="AK161" s="39">
        <f t="shared" si="120"/>
        <v>0.74</v>
      </c>
      <c r="AL161" s="39">
        <f t="shared" si="95"/>
        <v>7.4557190620563624E-2</v>
      </c>
      <c r="AM161" s="39">
        <f t="shared" si="96"/>
        <v>7.18</v>
      </c>
      <c r="AN161" s="39">
        <f t="shared" si="97"/>
        <v>3.7278595310281812E-2</v>
      </c>
      <c r="AO161" s="39">
        <f t="shared" si="98"/>
        <v>3.66</v>
      </c>
      <c r="AP161" s="39">
        <f t="shared" si="99"/>
        <v>1.8639297655140906E-2</v>
      </c>
      <c r="AQ161" s="39">
        <f t="shared" si="100"/>
        <v>1.85</v>
      </c>
      <c r="AR161" s="39">
        <f t="shared" si="101"/>
        <v>3.7278595310281811E-3</v>
      </c>
      <c r="AS161" s="39">
        <f t="shared" si="102"/>
        <v>0.37</v>
      </c>
      <c r="AT161" s="39">
        <f t="shared" si="103"/>
        <v>3.7278595310281812E-2</v>
      </c>
      <c r="AU161" s="39">
        <f t="shared" si="104"/>
        <v>3.66</v>
      </c>
      <c r="AV161" s="39">
        <f t="shared" si="105"/>
        <v>1.8639297655140906E-2</v>
      </c>
      <c r="AW161" s="39">
        <f t="shared" si="106"/>
        <v>1.85</v>
      </c>
      <c r="AX161" s="39">
        <f t="shared" si="107"/>
        <v>9.319648827570453E-3</v>
      </c>
      <c r="AY161" s="39">
        <f t="shared" si="108"/>
        <v>0.93</v>
      </c>
      <c r="AZ161" s="39">
        <f t="shared" si="109"/>
        <v>1.8639297655140905E-3</v>
      </c>
      <c r="BA161" s="39">
        <f t="shared" si="110"/>
        <v>0.19</v>
      </c>
      <c r="BB161" s="39">
        <f t="shared" si="111"/>
        <v>7.4557190620563613E-3</v>
      </c>
      <c r="BC161" s="39">
        <f t="shared" si="112"/>
        <v>0.74</v>
      </c>
      <c r="BD161" s="39">
        <f t="shared" si="113"/>
        <v>3.7278595310281807E-3</v>
      </c>
      <c r="BE161" s="39">
        <f t="shared" si="114"/>
        <v>0.37</v>
      </c>
      <c r="BF161" s="39">
        <f t="shared" si="115"/>
        <v>1.8639297655140903E-3</v>
      </c>
      <c r="BG161" s="39">
        <f t="shared" si="116"/>
        <v>0.19</v>
      </c>
      <c r="BH161" s="39">
        <f t="shared" si="117"/>
        <v>3.7278595310281817E-4</v>
      </c>
      <c r="BI161" s="39">
        <f t="shared" si="118"/>
        <v>0.04</v>
      </c>
    </row>
    <row r="162" spans="1:61" s="39" customFormat="1" x14ac:dyDescent="0.25">
      <c r="A162" s="40">
        <v>7.5</v>
      </c>
      <c r="B162" s="50">
        <f t="shared" si="73"/>
        <v>41</v>
      </c>
      <c r="C162" s="51">
        <f t="shared" si="63"/>
        <v>0</v>
      </c>
      <c r="D162" s="52">
        <f t="shared" si="64"/>
        <v>0</v>
      </c>
      <c r="E162" s="53">
        <f t="shared" si="65"/>
        <v>1</v>
      </c>
      <c r="F162" s="68">
        <f t="shared" si="62"/>
        <v>40</v>
      </c>
      <c r="G162" s="61">
        <f t="shared" si="87"/>
        <v>0.85211442960456096</v>
      </c>
      <c r="H162" s="56">
        <f t="shared" si="74"/>
        <v>4.6296296296296298</v>
      </c>
      <c r="I162" s="52">
        <f t="shared" si="75"/>
        <v>1.38</v>
      </c>
      <c r="J162" s="56">
        <f t="shared" si="76"/>
        <v>1.8746517451300342</v>
      </c>
      <c r="K162" s="56">
        <f t="shared" si="88"/>
        <v>4.6501383513721119E-4</v>
      </c>
      <c r="L162" s="51">
        <f t="shared" si="77"/>
        <v>2.2000000000000002</v>
      </c>
      <c r="M162" s="52">
        <f t="shared" si="66"/>
        <v>0</v>
      </c>
      <c r="N162" s="68">
        <v>0</v>
      </c>
      <c r="O162" s="63">
        <f t="shared" si="78"/>
        <v>2312.1871081201157</v>
      </c>
      <c r="P162" s="58">
        <f t="shared" si="79"/>
        <v>480</v>
      </c>
      <c r="Q162" s="61">
        <f t="shared" si="80"/>
        <v>0.42605721480228048</v>
      </c>
      <c r="R162" s="56">
        <f t="shared" si="81"/>
        <v>2.3148148148148149</v>
      </c>
      <c r="S162" s="56">
        <f t="shared" si="67"/>
        <v>0.93732587256501709</v>
      </c>
      <c r="T162" s="56">
        <f t="shared" si="68"/>
        <v>2.325069175686056E-4</v>
      </c>
      <c r="U162" s="61">
        <f t="shared" si="82"/>
        <v>0.21302860740114024</v>
      </c>
      <c r="V162" s="56">
        <f t="shared" si="83"/>
        <v>1.1574074074074074</v>
      </c>
      <c r="W162" s="56">
        <f t="shared" si="69"/>
        <v>0.46866293628250855</v>
      </c>
      <c r="X162" s="56">
        <f t="shared" si="70"/>
        <v>1.162534587843028E-4</v>
      </c>
      <c r="Y162" s="61">
        <f t="shared" si="84"/>
        <v>4.2605721480228037E-2</v>
      </c>
      <c r="Z162" s="56">
        <f t="shared" si="85"/>
        <v>0.23148148148148148</v>
      </c>
      <c r="AA162" s="56">
        <f t="shared" si="71"/>
        <v>9.3732587256501687E-2</v>
      </c>
      <c r="AB162" s="56">
        <f t="shared" si="72"/>
        <v>2.3250691756860553E-5</v>
      </c>
      <c r="AC162" s="64">
        <f t="shared" si="86"/>
        <v>0.34314236111111263</v>
      </c>
      <c r="AD162" s="39">
        <f t="shared" si="89"/>
        <v>0.15156421022624036</v>
      </c>
      <c r="AE162" s="39">
        <f t="shared" si="90"/>
        <v>14.06</v>
      </c>
      <c r="AF162" s="39">
        <f t="shared" si="91"/>
        <v>7.5782105113120182E-2</v>
      </c>
      <c r="AG162" s="39">
        <f t="shared" si="90"/>
        <v>7.3</v>
      </c>
      <c r="AH162" s="39">
        <f t="shared" si="92"/>
        <v>3.7891052556560091E-2</v>
      </c>
      <c r="AI162" s="39">
        <f t="shared" si="120"/>
        <v>3.72</v>
      </c>
      <c r="AJ162" s="39">
        <f t="shared" si="94"/>
        <v>7.5782105113120181E-3</v>
      </c>
      <c r="AK162" s="39">
        <f t="shared" si="120"/>
        <v>0.75</v>
      </c>
      <c r="AL162" s="39">
        <f t="shared" si="95"/>
        <v>7.5782105113120182E-2</v>
      </c>
      <c r="AM162" s="39">
        <f t="shared" si="96"/>
        <v>7.3</v>
      </c>
      <c r="AN162" s="39">
        <f t="shared" si="97"/>
        <v>3.7891052556560091E-2</v>
      </c>
      <c r="AO162" s="39">
        <f t="shared" si="98"/>
        <v>3.72</v>
      </c>
      <c r="AP162" s="39">
        <f t="shared" si="99"/>
        <v>1.8945526278280046E-2</v>
      </c>
      <c r="AQ162" s="39">
        <f t="shared" si="100"/>
        <v>1.88</v>
      </c>
      <c r="AR162" s="39">
        <f t="shared" si="101"/>
        <v>3.789105255656009E-3</v>
      </c>
      <c r="AS162" s="39">
        <f t="shared" si="102"/>
        <v>0.38</v>
      </c>
      <c r="AT162" s="39">
        <f t="shared" si="103"/>
        <v>3.7891052556560091E-2</v>
      </c>
      <c r="AU162" s="39">
        <f t="shared" si="104"/>
        <v>3.72</v>
      </c>
      <c r="AV162" s="39">
        <f t="shared" si="105"/>
        <v>1.8945526278280046E-2</v>
      </c>
      <c r="AW162" s="39">
        <f t="shared" si="106"/>
        <v>1.88</v>
      </c>
      <c r="AX162" s="39">
        <f t="shared" si="107"/>
        <v>9.4727631391400228E-3</v>
      </c>
      <c r="AY162" s="39">
        <f t="shared" si="108"/>
        <v>0.94</v>
      </c>
      <c r="AZ162" s="39">
        <f t="shared" si="109"/>
        <v>1.8945526278280045E-3</v>
      </c>
      <c r="BA162" s="39">
        <f t="shared" si="110"/>
        <v>0.19</v>
      </c>
      <c r="BB162" s="39">
        <f t="shared" si="111"/>
        <v>7.5782105113120172E-3</v>
      </c>
      <c r="BC162" s="39">
        <f t="shared" si="112"/>
        <v>0.75</v>
      </c>
      <c r="BD162" s="39">
        <f t="shared" si="113"/>
        <v>3.7891052556560086E-3</v>
      </c>
      <c r="BE162" s="39">
        <f t="shared" si="114"/>
        <v>0.38</v>
      </c>
      <c r="BF162" s="39">
        <f t="shared" si="115"/>
        <v>1.8945526278280043E-3</v>
      </c>
      <c r="BG162" s="39">
        <f t="shared" si="116"/>
        <v>0.19</v>
      </c>
      <c r="BH162" s="39">
        <f t="shared" si="117"/>
        <v>3.7891052556560096E-4</v>
      </c>
      <c r="BI162" s="39">
        <f t="shared" si="118"/>
        <v>0.04</v>
      </c>
    </row>
    <row r="163" spans="1:61" s="39" customFormat="1" x14ac:dyDescent="0.25">
      <c r="A163" s="40">
        <v>7.5</v>
      </c>
      <c r="B163" s="50">
        <f t="shared" si="73"/>
        <v>41</v>
      </c>
      <c r="C163" s="51">
        <f t="shared" si="63"/>
        <v>0</v>
      </c>
      <c r="D163" s="52">
        <f t="shared" si="64"/>
        <v>0</v>
      </c>
      <c r="E163" s="53">
        <f t="shared" si="65"/>
        <v>1</v>
      </c>
      <c r="F163" s="68">
        <f t="shared" si="62"/>
        <v>40</v>
      </c>
      <c r="G163" s="61">
        <f t="shared" si="87"/>
        <v>0.85785299808511195</v>
      </c>
      <c r="H163" s="56">
        <f t="shared" si="74"/>
        <v>4.6296296296296298</v>
      </c>
      <c r="I163" s="52">
        <f t="shared" si="75"/>
        <v>1.38</v>
      </c>
      <c r="J163" s="56">
        <f t="shared" si="76"/>
        <v>1.8872765957872464</v>
      </c>
      <c r="K163" s="56">
        <f t="shared" si="88"/>
        <v>4.681454729133452E-4</v>
      </c>
      <c r="L163" s="51">
        <f t="shared" si="77"/>
        <v>2.2000000000000002</v>
      </c>
      <c r="M163" s="52">
        <f t="shared" si="66"/>
        <v>0</v>
      </c>
      <c r="N163" s="68">
        <v>0</v>
      </c>
      <c r="O163" s="63">
        <f t="shared" si="78"/>
        <v>2324.5268523930836</v>
      </c>
      <c r="P163" s="58">
        <f t="shared" si="79"/>
        <v>480</v>
      </c>
      <c r="Q163" s="61">
        <f t="shared" si="80"/>
        <v>0.42892649904255598</v>
      </c>
      <c r="R163" s="56">
        <f t="shared" si="81"/>
        <v>2.3148148148148149</v>
      </c>
      <c r="S163" s="56">
        <f t="shared" si="67"/>
        <v>0.94363829789362319</v>
      </c>
      <c r="T163" s="56">
        <f t="shared" si="68"/>
        <v>2.340727364566726E-4</v>
      </c>
      <c r="U163" s="61">
        <f t="shared" si="82"/>
        <v>0.21446324952127799</v>
      </c>
      <c r="V163" s="56">
        <f t="shared" si="83"/>
        <v>1.1574074074074074</v>
      </c>
      <c r="W163" s="56">
        <f t="shared" si="69"/>
        <v>0.4718191489468116</v>
      </c>
      <c r="X163" s="56">
        <f t="shared" si="70"/>
        <v>1.170363682283363E-4</v>
      </c>
      <c r="Y163" s="61">
        <f t="shared" si="84"/>
        <v>4.2892649904255585E-2</v>
      </c>
      <c r="Z163" s="56">
        <f t="shared" si="85"/>
        <v>0.23148148148148148</v>
      </c>
      <c r="AA163" s="56">
        <f t="shared" si="71"/>
        <v>9.4363829789362294E-2</v>
      </c>
      <c r="AB163" s="56">
        <f t="shared" si="72"/>
        <v>2.3407273645667254E-5</v>
      </c>
      <c r="AC163" s="64">
        <f t="shared" si="86"/>
        <v>0.3432291666666682</v>
      </c>
      <c r="AD163" s="39">
        <f t="shared" si="89"/>
        <v>0.15403053759573507</v>
      </c>
      <c r="AE163" s="39">
        <f t="shared" si="90"/>
        <v>14.28</v>
      </c>
      <c r="AF163" s="39">
        <f t="shared" si="91"/>
        <v>7.7015268797867534E-2</v>
      </c>
      <c r="AG163" s="39">
        <f t="shared" si="90"/>
        <v>7.41</v>
      </c>
      <c r="AH163" s="39">
        <f t="shared" si="92"/>
        <v>3.8507634398933767E-2</v>
      </c>
      <c r="AI163" s="39">
        <f t="shared" ref="AI163:AK178" si="121">ROUND((1-EXP(-AH163))*100,2)</f>
        <v>3.78</v>
      </c>
      <c r="AJ163" s="39">
        <f t="shared" si="94"/>
        <v>7.7015268797867532E-3</v>
      </c>
      <c r="AK163" s="39">
        <f t="shared" si="121"/>
        <v>0.77</v>
      </c>
      <c r="AL163" s="39">
        <f t="shared" si="95"/>
        <v>7.7015268797867534E-2</v>
      </c>
      <c r="AM163" s="39">
        <f t="shared" si="96"/>
        <v>7.41</v>
      </c>
      <c r="AN163" s="39">
        <f t="shared" si="97"/>
        <v>3.8507634398933767E-2</v>
      </c>
      <c r="AO163" s="39">
        <f t="shared" si="98"/>
        <v>3.78</v>
      </c>
      <c r="AP163" s="39">
        <f t="shared" si="99"/>
        <v>1.9253817199466883E-2</v>
      </c>
      <c r="AQ163" s="39">
        <f t="shared" si="100"/>
        <v>1.91</v>
      </c>
      <c r="AR163" s="39">
        <f t="shared" si="101"/>
        <v>3.8507634398933766E-3</v>
      </c>
      <c r="AS163" s="39">
        <f t="shared" si="102"/>
        <v>0.38</v>
      </c>
      <c r="AT163" s="39">
        <f t="shared" si="103"/>
        <v>3.8507634398933767E-2</v>
      </c>
      <c r="AU163" s="39">
        <f t="shared" si="104"/>
        <v>3.78</v>
      </c>
      <c r="AV163" s="39">
        <f t="shared" si="105"/>
        <v>1.9253817199466883E-2</v>
      </c>
      <c r="AW163" s="39">
        <f t="shared" si="106"/>
        <v>1.91</v>
      </c>
      <c r="AX163" s="39">
        <f t="shared" si="107"/>
        <v>9.6269085997334417E-3</v>
      </c>
      <c r="AY163" s="39">
        <f t="shared" si="108"/>
        <v>0.96</v>
      </c>
      <c r="AZ163" s="39">
        <f t="shared" si="109"/>
        <v>1.9253817199466883E-3</v>
      </c>
      <c r="BA163" s="39">
        <f t="shared" si="110"/>
        <v>0.19</v>
      </c>
      <c r="BB163" s="39">
        <f t="shared" si="111"/>
        <v>7.7015268797867523E-3</v>
      </c>
      <c r="BC163" s="39">
        <f t="shared" si="112"/>
        <v>0.77</v>
      </c>
      <c r="BD163" s="39">
        <f t="shared" si="113"/>
        <v>3.8507634398933762E-3</v>
      </c>
      <c r="BE163" s="39">
        <f t="shared" si="114"/>
        <v>0.38</v>
      </c>
      <c r="BF163" s="39">
        <f t="shared" si="115"/>
        <v>1.9253817199466881E-3</v>
      </c>
      <c r="BG163" s="39">
        <f t="shared" si="116"/>
        <v>0.19</v>
      </c>
      <c r="BH163" s="39">
        <f t="shared" si="117"/>
        <v>3.850763439893377E-4</v>
      </c>
      <c r="BI163" s="39">
        <f t="shared" si="118"/>
        <v>0.04</v>
      </c>
    </row>
    <row r="164" spans="1:61" s="39" customFormat="1" x14ac:dyDescent="0.25">
      <c r="A164" s="40">
        <v>7.5</v>
      </c>
      <c r="B164" s="50">
        <f t="shared" si="73"/>
        <v>41</v>
      </c>
      <c r="C164" s="51">
        <f t="shared" si="63"/>
        <v>0</v>
      </c>
      <c r="D164" s="52">
        <f t="shared" si="64"/>
        <v>0</v>
      </c>
      <c r="E164" s="53">
        <f t="shared" si="65"/>
        <v>1</v>
      </c>
      <c r="F164" s="68">
        <f t="shared" si="62"/>
        <v>40</v>
      </c>
      <c r="G164" s="61">
        <f t="shared" si="87"/>
        <v>0.86356525826921504</v>
      </c>
      <c r="H164" s="56">
        <f t="shared" si="74"/>
        <v>4.6296296296296298</v>
      </c>
      <c r="I164" s="52">
        <f t="shared" si="75"/>
        <v>1.38</v>
      </c>
      <c r="J164" s="56">
        <f t="shared" si="76"/>
        <v>1.8998435681922732</v>
      </c>
      <c r="K164" s="56">
        <f t="shared" si="88"/>
        <v>4.7126275378927651E-4</v>
      </c>
      <c r="L164" s="51">
        <f t="shared" si="77"/>
        <v>2.2000000000000002</v>
      </c>
      <c r="M164" s="52">
        <f t="shared" si="66"/>
        <v>0</v>
      </c>
      <c r="N164" s="68">
        <v>0</v>
      </c>
      <c r="O164" s="63">
        <f t="shared" si="78"/>
        <v>2336.8100395048004</v>
      </c>
      <c r="P164" s="58">
        <f t="shared" si="79"/>
        <v>480</v>
      </c>
      <c r="Q164" s="61">
        <f t="shared" si="80"/>
        <v>0.43178262913460752</v>
      </c>
      <c r="R164" s="56">
        <f t="shared" si="81"/>
        <v>2.3148148148148149</v>
      </c>
      <c r="S164" s="56">
        <f t="shared" si="67"/>
        <v>0.94992178409613659</v>
      </c>
      <c r="T164" s="56">
        <f t="shared" si="68"/>
        <v>2.3563137689463825E-4</v>
      </c>
      <c r="U164" s="61">
        <f t="shared" si="82"/>
        <v>0.21589131456730376</v>
      </c>
      <c r="V164" s="56">
        <f t="shared" si="83"/>
        <v>1.1574074074074074</v>
      </c>
      <c r="W164" s="56">
        <f t="shared" si="69"/>
        <v>0.47496089204806829</v>
      </c>
      <c r="X164" s="56">
        <f t="shared" si="70"/>
        <v>1.1781568844731913E-4</v>
      </c>
      <c r="Y164" s="61">
        <f t="shared" si="84"/>
        <v>4.317826291346074E-2</v>
      </c>
      <c r="Z164" s="56">
        <f t="shared" si="85"/>
        <v>0.23148148148148148</v>
      </c>
      <c r="AA164" s="56">
        <f t="shared" si="71"/>
        <v>9.4992178409613631E-2</v>
      </c>
      <c r="AB164" s="56">
        <f t="shared" si="72"/>
        <v>2.3563137689463815E-5</v>
      </c>
      <c r="AC164" s="64">
        <f t="shared" si="86"/>
        <v>0.34331597222222376</v>
      </c>
      <c r="AD164" s="39">
        <f t="shared" si="89"/>
        <v>0.15651328771325906</v>
      </c>
      <c r="AE164" s="39">
        <f t="shared" si="90"/>
        <v>14.49</v>
      </c>
      <c r="AF164" s="39">
        <f t="shared" si="91"/>
        <v>7.8256643856629532E-2</v>
      </c>
      <c r="AG164" s="39">
        <f t="shared" si="90"/>
        <v>7.53</v>
      </c>
      <c r="AH164" s="39">
        <f t="shared" si="92"/>
        <v>3.9128321928314766E-2</v>
      </c>
      <c r="AI164" s="39">
        <f t="shared" si="121"/>
        <v>3.84</v>
      </c>
      <c r="AJ164" s="39">
        <f t="shared" si="94"/>
        <v>7.8256643856629525E-3</v>
      </c>
      <c r="AK164" s="39">
        <f t="shared" si="121"/>
        <v>0.78</v>
      </c>
      <c r="AL164" s="39">
        <f t="shared" si="95"/>
        <v>7.8256643856629532E-2</v>
      </c>
      <c r="AM164" s="39">
        <f t="shared" si="96"/>
        <v>7.53</v>
      </c>
      <c r="AN164" s="39">
        <f t="shared" si="97"/>
        <v>3.9128321928314766E-2</v>
      </c>
      <c r="AO164" s="39">
        <f t="shared" si="98"/>
        <v>3.84</v>
      </c>
      <c r="AP164" s="39">
        <f t="shared" si="99"/>
        <v>1.9564160964157383E-2</v>
      </c>
      <c r="AQ164" s="39">
        <f t="shared" si="100"/>
        <v>1.94</v>
      </c>
      <c r="AR164" s="39">
        <f t="shared" si="101"/>
        <v>3.9128321928314762E-3</v>
      </c>
      <c r="AS164" s="39">
        <f t="shared" si="102"/>
        <v>0.39</v>
      </c>
      <c r="AT164" s="39">
        <f t="shared" si="103"/>
        <v>3.9128321928314766E-2</v>
      </c>
      <c r="AU164" s="39">
        <f t="shared" si="104"/>
        <v>3.84</v>
      </c>
      <c r="AV164" s="39">
        <f t="shared" si="105"/>
        <v>1.9564160964157383E-2</v>
      </c>
      <c r="AW164" s="39">
        <f t="shared" si="106"/>
        <v>1.94</v>
      </c>
      <c r="AX164" s="39">
        <f t="shared" si="107"/>
        <v>9.7820804820786915E-3</v>
      </c>
      <c r="AY164" s="39">
        <f t="shared" si="108"/>
        <v>0.97</v>
      </c>
      <c r="AZ164" s="39">
        <f t="shared" si="109"/>
        <v>1.9564160964157381E-3</v>
      </c>
      <c r="BA164" s="39">
        <f t="shared" si="110"/>
        <v>0.2</v>
      </c>
      <c r="BB164" s="39">
        <f t="shared" si="111"/>
        <v>7.8256643856629525E-3</v>
      </c>
      <c r="BC164" s="39">
        <f t="shared" si="112"/>
        <v>0.78</v>
      </c>
      <c r="BD164" s="39">
        <f t="shared" si="113"/>
        <v>3.9128321928314762E-3</v>
      </c>
      <c r="BE164" s="39">
        <f t="shared" si="114"/>
        <v>0.39</v>
      </c>
      <c r="BF164" s="39">
        <f t="shared" si="115"/>
        <v>1.9564160964157381E-3</v>
      </c>
      <c r="BG164" s="39">
        <f t="shared" si="116"/>
        <v>0.2</v>
      </c>
      <c r="BH164" s="39">
        <f t="shared" si="117"/>
        <v>3.9128321928314771E-4</v>
      </c>
      <c r="BI164" s="39">
        <f t="shared" si="118"/>
        <v>0.04</v>
      </c>
    </row>
    <row r="165" spans="1:61" s="39" customFormat="1" x14ac:dyDescent="0.25">
      <c r="A165" s="40">
        <v>7.5</v>
      </c>
      <c r="B165" s="50">
        <f t="shared" si="73"/>
        <v>41</v>
      </c>
      <c r="C165" s="51">
        <f t="shared" si="63"/>
        <v>0</v>
      </c>
      <c r="D165" s="52">
        <f t="shared" si="64"/>
        <v>0</v>
      </c>
      <c r="E165" s="53">
        <f t="shared" si="65"/>
        <v>1</v>
      </c>
      <c r="F165" s="68">
        <f t="shared" si="62"/>
        <v>40</v>
      </c>
      <c r="G165" s="61">
        <f t="shared" si="87"/>
        <v>0.86925133076647243</v>
      </c>
      <c r="H165" s="56">
        <f t="shared" si="74"/>
        <v>4.6296296296296298</v>
      </c>
      <c r="I165" s="52">
        <f t="shared" si="75"/>
        <v>1.38</v>
      </c>
      <c r="J165" s="56">
        <f t="shared" si="76"/>
        <v>1.9123529276862394</v>
      </c>
      <c r="K165" s="56">
        <f t="shared" si="88"/>
        <v>4.743657435837867E-4</v>
      </c>
      <c r="L165" s="51">
        <f t="shared" si="77"/>
        <v>2.2000000000000002</v>
      </c>
      <c r="M165" s="52">
        <f t="shared" si="66"/>
        <v>0</v>
      </c>
      <c r="N165" s="68">
        <v>0</v>
      </c>
      <c r="O165" s="63">
        <f t="shared" si="78"/>
        <v>2349.0369286755886</v>
      </c>
      <c r="P165" s="58">
        <f t="shared" si="79"/>
        <v>480</v>
      </c>
      <c r="Q165" s="61">
        <f t="shared" si="80"/>
        <v>0.43462566538323621</v>
      </c>
      <c r="R165" s="56">
        <f t="shared" si="81"/>
        <v>2.3148148148148149</v>
      </c>
      <c r="S165" s="56">
        <f t="shared" si="67"/>
        <v>0.95617646384311972</v>
      </c>
      <c r="T165" s="56">
        <f t="shared" si="68"/>
        <v>2.3718287179189335E-4</v>
      </c>
      <c r="U165" s="61">
        <f t="shared" si="82"/>
        <v>0.21731283269161811</v>
      </c>
      <c r="V165" s="56">
        <f t="shared" si="83"/>
        <v>1.1574074074074074</v>
      </c>
      <c r="W165" s="56">
        <f t="shared" si="69"/>
        <v>0.47808823192155986</v>
      </c>
      <c r="X165" s="56">
        <f t="shared" si="70"/>
        <v>1.1859143589594667E-4</v>
      </c>
      <c r="Y165" s="61">
        <f t="shared" si="84"/>
        <v>4.3462566538323609E-2</v>
      </c>
      <c r="Z165" s="56">
        <f t="shared" si="85"/>
        <v>0.23148148148148148</v>
      </c>
      <c r="AA165" s="56">
        <f t="shared" si="71"/>
        <v>9.5617646384311944E-2</v>
      </c>
      <c r="AB165" s="56">
        <f t="shared" si="72"/>
        <v>2.3718287179189326E-5</v>
      </c>
      <c r="AC165" s="64">
        <f t="shared" si="86"/>
        <v>0.34340277777777933</v>
      </c>
      <c r="AD165" s="39">
        <f t="shared" si="89"/>
        <v>0.15901238528921266</v>
      </c>
      <c r="AE165" s="39">
        <f t="shared" si="90"/>
        <v>14.7</v>
      </c>
      <c r="AF165" s="39">
        <f t="shared" si="91"/>
        <v>7.950619264460633E-2</v>
      </c>
      <c r="AG165" s="39">
        <f t="shared" si="90"/>
        <v>7.64</v>
      </c>
      <c r="AH165" s="39">
        <f t="shared" si="92"/>
        <v>3.9753096322303165E-2</v>
      </c>
      <c r="AI165" s="39">
        <f t="shared" si="121"/>
        <v>3.9</v>
      </c>
      <c r="AJ165" s="39">
        <f t="shared" si="94"/>
        <v>7.950619264460633E-3</v>
      </c>
      <c r="AK165" s="39">
        <f t="shared" si="121"/>
        <v>0.79</v>
      </c>
      <c r="AL165" s="39">
        <f t="shared" si="95"/>
        <v>7.950619264460633E-2</v>
      </c>
      <c r="AM165" s="39">
        <f t="shared" si="96"/>
        <v>7.64</v>
      </c>
      <c r="AN165" s="39">
        <f t="shared" si="97"/>
        <v>3.9753096322303165E-2</v>
      </c>
      <c r="AO165" s="39">
        <f t="shared" si="98"/>
        <v>3.9</v>
      </c>
      <c r="AP165" s="39">
        <f t="shared" si="99"/>
        <v>1.9876548161151582E-2</v>
      </c>
      <c r="AQ165" s="39">
        <f t="shared" si="100"/>
        <v>1.97</v>
      </c>
      <c r="AR165" s="39">
        <f t="shared" si="101"/>
        <v>3.9753096322303165E-3</v>
      </c>
      <c r="AS165" s="39">
        <f t="shared" si="102"/>
        <v>0.4</v>
      </c>
      <c r="AT165" s="39">
        <f t="shared" si="103"/>
        <v>3.9753096322303165E-2</v>
      </c>
      <c r="AU165" s="39">
        <f t="shared" si="104"/>
        <v>3.9</v>
      </c>
      <c r="AV165" s="39">
        <f t="shared" si="105"/>
        <v>1.9876548161151582E-2</v>
      </c>
      <c r="AW165" s="39">
        <f t="shared" si="106"/>
        <v>1.97</v>
      </c>
      <c r="AX165" s="39">
        <f t="shared" si="107"/>
        <v>9.9382740805757912E-3</v>
      </c>
      <c r="AY165" s="39">
        <f t="shared" si="108"/>
        <v>0.99</v>
      </c>
      <c r="AZ165" s="39">
        <f t="shared" si="109"/>
        <v>1.9876548161151582E-3</v>
      </c>
      <c r="BA165" s="39">
        <f t="shared" si="110"/>
        <v>0.2</v>
      </c>
      <c r="BB165" s="39">
        <f t="shared" si="111"/>
        <v>7.950619264460633E-3</v>
      </c>
      <c r="BC165" s="39">
        <f t="shared" si="112"/>
        <v>0.79</v>
      </c>
      <c r="BD165" s="39">
        <f t="shared" si="113"/>
        <v>3.9753096322303165E-3</v>
      </c>
      <c r="BE165" s="39">
        <f t="shared" si="114"/>
        <v>0.4</v>
      </c>
      <c r="BF165" s="39">
        <f t="shared" si="115"/>
        <v>1.9876548161151582E-3</v>
      </c>
      <c r="BG165" s="39">
        <f t="shared" si="116"/>
        <v>0.2</v>
      </c>
      <c r="BH165" s="39">
        <f t="shared" si="117"/>
        <v>3.9753096322303171E-4</v>
      </c>
      <c r="BI165" s="39">
        <f t="shared" si="118"/>
        <v>0.04</v>
      </c>
    </row>
    <row r="166" spans="1:61" s="39" customFormat="1" x14ac:dyDescent="0.25">
      <c r="A166" s="40">
        <v>7.5</v>
      </c>
      <c r="B166" s="50">
        <f t="shared" si="73"/>
        <v>41</v>
      </c>
      <c r="C166" s="51">
        <f t="shared" si="63"/>
        <v>0</v>
      </c>
      <c r="D166" s="52">
        <f t="shared" si="64"/>
        <v>0</v>
      </c>
      <c r="E166" s="53">
        <f t="shared" si="65"/>
        <v>1</v>
      </c>
      <c r="F166" s="68">
        <f t="shared" si="62"/>
        <v>40</v>
      </c>
      <c r="G166" s="61">
        <f t="shared" si="87"/>
        <v>0.87491133563355539</v>
      </c>
      <c r="H166" s="56">
        <f t="shared" si="74"/>
        <v>4.6296296296296298</v>
      </c>
      <c r="I166" s="52">
        <f t="shared" si="75"/>
        <v>1.38</v>
      </c>
      <c r="J166" s="56">
        <f t="shared" si="76"/>
        <v>1.9248049383938219</v>
      </c>
      <c r="K166" s="56">
        <f t="shared" si="88"/>
        <v>4.7745450781391357E-4</v>
      </c>
      <c r="L166" s="51">
        <f t="shared" si="77"/>
        <v>2.2000000000000002</v>
      </c>
      <c r="M166" s="52">
        <f t="shared" si="66"/>
        <v>0</v>
      </c>
      <c r="N166" s="68">
        <v>0</v>
      </c>
      <c r="O166" s="63">
        <f t="shared" si="78"/>
        <v>2361.2077779376768</v>
      </c>
      <c r="P166" s="58">
        <f t="shared" si="79"/>
        <v>480</v>
      </c>
      <c r="Q166" s="61">
        <f t="shared" si="80"/>
        <v>0.43745566781677769</v>
      </c>
      <c r="R166" s="56">
        <f t="shared" si="81"/>
        <v>2.3148148148148149</v>
      </c>
      <c r="S166" s="56">
        <f t="shared" si="67"/>
        <v>0.96240246919691097</v>
      </c>
      <c r="T166" s="56">
        <f t="shared" si="68"/>
        <v>2.3872725390695679E-4</v>
      </c>
      <c r="U166" s="61">
        <f t="shared" si="82"/>
        <v>0.21872783390838885</v>
      </c>
      <c r="V166" s="56">
        <f t="shared" si="83"/>
        <v>1.1574074074074074</v>
      </c>
      <c r="W166" s="56">
        <f t="shared" si="69"/>
        <v>0.48120123459845549</v>
      </c>
      <c r="X166" s="56">
        <f t="shared" si="70"/>
        <v>1.1936362695347839E-4</v>
      </c>
      <c r="Y166" s="61">
        <f t="shared" si="84"/>
        <v>4.3745566781677757E-2</v>
      </c>
      <c r="Z166" s="56">
        <f t="shared" si="85"/>
        <v>0.23148148148148148</v>
      </c>
      <c r="AA166" s="56">
        <f t="shared" si="71"/>
        <v>9.6240246919691075E-2</v>
      </c>
      <c r="AB166" s="56">
        <f t="shared" si="72"/>
        <v>2.3872725390695673E-5</v>
      </c>
      <c r="AC166" s="64">
        <f t="shared" si="86"/>
        <v>0.3434895833333349</v>
      </c>
      <c r="AD166" s="39">
        <f t="shared" si="89"/>
        <v>0.16152775537915914</v>
      </c>
      <c r="AE166" s="39">
        <f t="shared" si="90"/>
        <v>14.92</v>
      </c>
      <c r="AF166" s="39">
        <f t="shared" si="91"/>
        <v>8.0763877689579572E-2</v>
      </c>
      <c r="AG166" s="39">
        <f t="shared" si="90"/>
        <v>7.76</v>
      </c>
      <c r="AH166" s="39">
        <f t="shared" si="92"/>
        <v>4.0381938844789786E-2</v>
      </c>
      <c r="AI166" s="39">
        <f t="shared" si="121"/>
        <v>3.96</v>
      </c>
      <c r="AJ166" s="39">
        <f t="shared" si="94"/>
        <v>8.0763877689579572E-3</v>
      </c>
      <c r="AK166" s="39">
        <f t="shared" si="121"/>
        <v>0.8</v>
      </c>
      <c r="AL166" s="39">
        <f t="shared" si="95"/>
        <v>8.0763877689579572E-2</v>
      </c>
      <c r="AM166" s="39">
        <f t="shared" si="96"/>
        <v>7.76</v>
      </c>
      <c r="AN166" s="39">
        <f t="shared" si="97"/>
        <v>4.0381938844789786E-2</v>
      </c>
      <c r="AO166" s="39">
        <f t="shared" si="98"/>
        <v>3.96</v>
      </c>
      <c r="AP166" s="39">
        <f t="shared" si="99"/>
        <v>2.0190969422394893E-2</v>
      </c>
      <c r="AQ166" s="39">
        <f t="shared" si="100"/>
        <v>2</v>
      </c>
      <c r="AR166" s="39">
        <f t="shared" si="101"/>
        <v>4.0381938844789786E-3</v>
      </c>
      <c r="AS166" s="39">
        <f t="shared" si="102"/>
        <v>0.4</v>
      </c>
      <c r="AT166" s="39">
        <f t="shared" si="103"/>
        <v>4.0381938844789786E-2</v>
      </c>
      <c r="AU166" s="39">
        <f t="shared" si="104"/>
        <v>3.96</v>
      </c>
      <c r="AV166" s="39">
        <f t="shared" si="105"/>
        <v>2.0190969422394893E-2</v>
      </c>
      <c r="AW166" s="39">
        <f t="shared" si="106"/>
        <v>2</v>
      </c>
      <c r="AX166" s="39">
        <f t="shared" si="107"/>
        <v>1.0095484711197446E-2</v>
      </c>
      <c r="AY166" s="39">
        <f t="shared" si="108"/>
        <v>1</v>
      </c>
      <c r="AZ166" s="39">
        <f t="shared" si="109"/>
        <v>2.0190969422394893E-3</v>
      </c>
      <c r="BA166" s="39">
        <f t="shared" si="110"/>
        <v>0.2</v>
      </c>
      <c r="BB166" s="39">
        <f t="shared" si="111"/>
        <v>8.0763877689579572E-3</v>
      </c>
      <c r="BC166" s="39">
        <f t="shared" si="112"/>
        <v>0.8</v>
      </c>
      <c r="BD166" s="39">
        <f t="shared" si="113"/>
        <v>4.0381938844789786E-3</v>
      </c>
      <c r="BE166" s="39">
        <f t="shared" si="114"/>
        <v>0.4</v>
      </c>
      <c r="BF166" s="39">
        <f t="shared" si="115"/>
        <v>2.0190969422394893E-3</v>
      </c>
      <c r="BG166" s="39">
        <f t="shared" si="116"/>
        <v>0.2</v>
      </c>
      <c r="BH166" s="39">
        <f t="shared" si="117"/>
        <v>4.038193884478979E-4</v>
      </c>
      <c r="BI166" s="39">
        <f t="shared" si="118"/>
        <v>0.04</v>
      </c>
    </row>
    <row r="167" spans="1:61" s="39" customFormat="1" x14ac:dyDescent="0.25">
      <c r="A167" s="40">
        <v>7.5</v>
      </c>
      <c r="B167" s="50">
        <f t="shared" si="73"/>
        <v>41</v>
      </c>
      <c r="C167" s="51">
        <f t="shared" si="63"/>
        <v>0</v>
      </c>
      <c r="D167" s="52">
        <f t="shared" si="64"/>
        <v>0</v>
      </c>
      <c r="E167" s="53">
        <f t="shared" si="65"/>
        <v>1</v>
      </c>
      <c r="F167" s="68">
        <f t="shared" si="62"/>
        <v>40</v>
      </c>
      <c r="G167" s="61">
        <f t="shared" si="87"/>
        <v>0.88054539237673868</v>
      </c>
      <c r="H167" s="56">
        <f t="shared" si="74"/>
        <v>4.6296296296296298</v>
      </c>
      <c r="I167" s="52">
        <f t="shared" si="75"/>
        <v>1.38</v>
      </c>
      <c r="J167" s="56">
        <f t="shared" si="76"/>
        <v>1.9371998632288252</v>
      </c>
      <c r="K167" s="56">
        <f t="shared" si="88"/>
        <v>4.805291116963336E-4</v>
      </c>
      <c r="L167" s="51">
        <f t="shared" si="77"/>
        <v>2.2000000000000002</v>
      </c>
      <c r="M167" s="52">
        <f t="shared" si="66"/>
        <v>0</v>
      </c>
      <c r="N167" s="68">
        <v>0</v>
      </c>
      <c r="O167" s="63">
        <f t="shared" si="78"/>
        <v>2373.3228441406472</v>
      </c>
      <c r="P167" s="58">
        <f t="shared" si="79"/>
        <v>480</v>
      </c>
      <c r="Q167" s="61">
        <f t="shared" si="80"/>
        <v>0.44027269618836934</v>
      </c>
      <c r="R167" s="56">
        <f t="shared" si="81"/>
        <v>2.3148148148148149</v>
      </c>
      <c r="S167" s="56">
        <f t="shared" si="67"/>
        <v>0.9685999316144126</v>
      </c>
      <c r="T167" s="56">
        <f t="shared" si="68"/>
        <v>2.402645558481668E-4</v>
      </c>
      <c r="U167" s="61">
        <f t="shared" si="82"/>
        <v>0.22013634809418467</v>
      </c>
      <c r="V167" s="56">
        <f t="shared" si="83"/>
        <v>1.1574074074074074</v>
      </c>
      <c r="W167" s="56">
        <f t="shared" si="69"/>
        <v>0.4842999658072063</v>
      </c>
      <c r="X167" s="56">
        <f t="shared" si="70"/>
        <v>1.201322779240834E-4</v>
      </c>
      <c r="Y167" s="61">
        <f t="shared" si="84"/>
        <v>4.402726961883692E-2</v>
      </c>
      <c r="Z167" s="56">
        <f t="shared" si="85"/>
        <v>0.23148148148148148</v>
      </c>
      <c r="AA167" s="56">
        <f t="shared" si="71"/>
        <v>9.6859993161441227E-2</v>
      </c>
      <c r="AB167" s="56">
        <f t="shared" si="72"/>
        <v>2.4026455584816678E-5</v>
      </c>
      <c r="AC167" s="64">
        <f t="shared" si="86"/>
        <v>0.34357638888889047</v>
      </c>
      <c r="AD167" s="39">
        <f t="shared" si="89"/>
        <v>0.16405932338224227</v>
      </c>
      <c r="AE167" s="39">
        <f t="shared" si="90"/>
        <v>15.13</v>
      </c>
      <c r="AF167" s="39">
        <f t="shared" si="91"/>
        <v>8.2029661691121136E-2</v>
      </c>
      <c r="AG167" s="39">
        <f t="shared" si="90"/>
        <v>7.88</v>
      </c>
      <c r="AH167" s="39">
        <f t="shared" si="92"/>
        <v>4.1014830845560568E-2</v>
      </c>
      <c r="AI167" s="39">
        <f t="shared" si="121"/>
        <v>4.0199999999999996</v>
      </c>
      <c r="AJ167" s="39">
        <f t="shared" si="94"/>
        <v>8.202966169112114E-3</v>
      </c>
      <c r="AK167" s="39">
        <f t="shared" si="121"/>
        <v>0.82</v>
      </c>
      <c r="AL167" s="39">
        <f t="shared" si="95"/>
        <v>8.2029661691121136E-2</v>
      </c>
      <c r="AM167" s="39">
        <f t="shared" si="96"/>
        <v>7.88</v>
      </c>
      <c r="AN167" s="39">
        <f t="shared" si="97"/>
        <v>4.1014830845560568E-2</v>
      </c>
      <c r="AO167" s="39">
        <f t="shared" si="98"/>
        <v>4.0199999999999996</v>
      </c>
      <c r="AP167" s="39">
        <f t="shared" si="99"/>
        <v>2.0507415422780284E-2</v>
      </c>
      <c r="AQ167" s="39">
        <f t="shared" si="100"/>
        <v>2.0299999999999998</v>
      </c>
      <c r="AR167" s="39">
        <f t="shared" si="101"/>
        <v>4.101483084556057E-3</v>
      </c>
      <c r="AS167" s="39">
        <f t="shared" si="102"/>
        <v>0.41</v>
      </c>
      <c r="AT167" s="39">
        <f t="shared" si="103"/>
        <v>4.1014830845560568E-2</v>
      </c>
      <c r="AU167" s="39">
        <f t="shared" si="104"/>
        <v>4.0199999999999996</v>
      </c>
      <c r="AV167" s="39">
        <f t="shared" si="105"/>
        <v>2.0507415422780284E-2</v>
      </c>
      <c r="AW167" s="39">
        <f t="shared" si="106"/>
        <v>2.0299999999999998</v>
      </c>
      <c r="AX167" s="39">
        <f t="shared" si="107"/>
        <v>1.0253707711390142E-2</v>
      </c>
      <c r="AY167" s="39">
        <f t="shared" si="108"/>
        <v>1.02</v>
      </c>
      <c r="AZ167" s="39">
        <f t="shared" si="109"/>
        <v>2.0507415422780285E-3</v>
      </c>
      <c r="BA167" s="39">
        <f t="shared" si="110"/>
        <v>0.2</v>
      </c>
      <c r="BB167" s="39">
        <f t="shared" si="111"/>
        <v>8.202966169112114E-3</v>
      </c>
      <c r="BC167" s="39">
        <f t="shared" si="112"/>
        <v>0.82</v>
      </c>
      <c r="BD167" s="39">
        <f t="shared" si="113"/>
        <v>4.101483084556057E-3</v>
      </c>
      <c r="BE167" s="39">
        <f t="shared" si="114"/>
        <v>0.41</v>
      </c>
      <c r="BF167" s="39">
        <f t="shared" si="115"/>
        <v>2.0507415422780285E-3</v>
      </c>
      <c r="BG167" s="39">
        <f t="shared" si="116"/>
        <v>0.2</v>
      </c>
      <c r="BH167" s="39">
        <f t="shared" si="117"/>
        <v>4.1014830845560572E-4</v>
      </c>
      <c r="BI167" s="39">
        <f t="shared" si="118"/>
        <v>0.04</v>
      </c>
    </row>
    <row r="168" spans="1:61" s="39" customFormat="1" x14ac:dyDescent="0.25">
      <c r="A168" s="40">
        <v>7.5</v>
      </c>
      <c r="B168" s="50">
        <f t="shared" si="73"/>
        <v>41</v>
      </c>
      <c r="C168" s="51">
        <f t="shared" si="63"/>
        <v>0</v>
      </c>
      <c r="D168" s="52">
        <f t="shared" si="64"/>
        <v>0</v>
      </c>
      <c r="E168" s="53">
        <f t="shared" si="65"/>
        <v>1</v>
      </c>
      <c r="F168" s="68">
        <f t="shared" si="62"/>
        <v>40</v>
      </c>
      <c r="G168" s="61">
        <f t="shared" si="87"/>
        <v>0.88615361995442432</v>
      </c>
      <c r="H168" s="56">
        <f t="shared" si="74"/>
        <v>4.6296296296296298</v>
      </c>
      <c r="I168" s="52">
        <f t="shared" si="75"/>
        <v>1.38</v>
      </c>
      <c r="J168" s="56">
        <f t="shared" si="76"/>
        <v>1.9495379638997337</v>
      </c>
      <c r="K168" s="56">
        <f t="shared" si="88"/>
        <v>4.8358962014873958E-4</v>
      </c>
      <c r="L168" s="51">
        <f t="shared" si="77"/>
        <v>2.2000000000000002</v>
      </c>
      <c r="M168" s="52">
        <f t="shared" si="66"/>
        <v>0</v>
      </c>
      <c r="N168" s="68">
        <v>0</v>
      </c>
      <c r="O168" s="63">
        <f t="shared" si="78"/>
        <v>2385.3823829568541</v>
      </c>
      <c r="P168" s="58">
        <f t="shared" si="79"/>
        <v>480</v>
      </c>
      <c r="Q168" s="61">
        <f t="shared" si="80"/>
        <v>0.44307680997721216</v>
      </c>
      <c r="R168" s="56">
        <f t="shared" si="81"/>
        <v>2.3148148148148149</v>
      </c>
      <c r="S168" s="56">
        <f t="shared" si="67"/>
        <v>0.97476898194986683</v>
      </c>
      <c r="T168" s="56">
        <f t="shared" si="68"/>
        <v>2.4179481007436979E-4</v>
      </c>
      <c r="U168" s="61">
        <f t="shared" si="82"/>
        <v>0.22153840498860608</v>
      </c>
      <c r="V168" s="56">
        <f t="shared" si="83"/>
        <v>1.1574074074074074</v>
      </c>
      <c r="W168" s="56">
        <f t="shared" si="69"/>
        <v>0.48738449097493342</v>
      </c>
      <c r="X168" s="56">
        <f t="shared" si="70"/>
        <v>1.2089740503718489E-4</v>
      </c>
      <c r="Y168" s="61">
        <f t="shared" si="84"/>
        <v>4.4307680997721199E-2</v>
      </c>
      <c r="Z168" s="56">
        <f t="shared" si="85"/>
        <v>0.23148148148148148</v>
      </c>
      <c r="AA168" s="56">
        <f t="shared" si="71"/>
        <v>9.7476898194986644E-2</v>
      </c>
      <c r="AB168" s="56">
        <f t="shared" si="72"/>
        <v>2.4179481007436969E-5</v>
      </c>
      <c r="AC168" s="64">
        <f t="shared" si="86"/>
        <v>0.34366319444444604</v>
      </c>
      <c r="AD168" s="39">
        <f t="shared" si="89"/>
        <v>0.16660701503961123</v>
      </c>
      <c r="AE168" s="39">
        <f t="shared" si="90"/>
        <v>15.35</v>
      </c>
      <c r="AF168" s="39">
        <f t="shared" si="91"/>
        <v>8.3303507519805614E-2</v>
      </c>
      <c r="AG168" s="39">
        <f t="shared" si="90"/>
        <v>7.99</v>
      </c>
      <c r="AH168" s="39">
        <f t="shared" si="92"/>
        <v>4.1651753759902807E-2</v>
      </c>
      <c r="AI168" s="39">
        <f t="shared" si="121"/>
        <v>4.08</v>
      </c>
      <c r="AJ168" s="39">
        <f t="shared" si="94"/>
        <v>8.3303507519805631E-3</v>
      </c>
      <c r="AK168" s="39">
        <f t="shared" si="121"/>
        <v>0.83</v>
      </c>
      <c r="AL168" s="39">
        <f t="shared" si="95"/>
        <v>8.3303507519805614E-2</v>
      </c>
      <c r="AM168" s="39">
        <f t="shared" si="96"/>
        <v>7.99</v>
      </c>
      <c r="AN168" s="39">
        <f t="shared" si="97"/>
        <v>4.1651753759902807E-2</v>
      </c>
      <c r="AO168" s="39">
        <f t="shared" si="98"/>
        <v>4.08</v>
      </c>
      <c r="AP168" s="39">
        <f t="shared" si="99"/>
        <v>2.0825876879951404E-2</v>
      </c>
      <c r="AQ168" s="39">
        <f t="shared" si="100"/>
        <v>2.06</v>
      </c>
      <c r="AR168" s="39">
        <f t="shared" si="101"/>
        <v>4.1651753759902816E-3</v>
      </c>
      <c r="AS168" s="39">
        <f t="shared" si="102"/>
        <v>0.42</v>
      </c>
      <c r="AT168" s="39">
        <f t="shared" si="103"/>
        <v>4.1651753759902807E-2</v>
      </c>
      <c r="AU168" s="39">
        <f t="shared" si="104"/>
        <v>4.08</v>
      </c>
      <c r="AV168" s="39">
        <f t="shared" si="105"/>
        <v>2.0825876879951404E-2</v>
      </c>
      <c r="AW168" s="39">
        <f t="shared" si="106"/>
        <v>2.06</v>
      </c>
      <c r="AX168" s="39">
        <f t="shared" si="107"/>
        <v>1.0412938439975702E-2</v>
      </c>
      <c r="AY168" s="39">
        <f t="shared" si="108"/>
        <v>1.04</v>
      </c>
      <c r="AZ168" s="39">
        <f t="shared" si="109"/>
        <v>2.0825876879951408E-3</v>
      </c>
      <c r="BA168" s="39">
        <f t="shared" si="110"/>
        <v>0.21</v>
      </c>
      <c r="BB168" s="39">
        <f t="shared" si="111"/>
        <v>8.3303507519805631E-3</v>
      </c>
      <c r="BC168" s="39">
        <f t="shared" si="112"/>
        <v>0.83</v>
      </c>
      <c r="BD168" s="39">
        <f t="shared" si="113"/>
        <v>4.1651753759902816E-3</v>
      </c>
      <c r="BE168" s="39">
        <f t="shared" si="114"/>
        <v>0.42</v>
      </c>
      <c r="BF168" s="39">
        <f t="shared" si="115"/>
        <v>2.0825876879951408E-3</v>
      </c>
      <c r="BG168" s="39">
        <f t="shared" si="116"/>
        <v>0.21</v>
      </c>
      <c r="BH168" s="39">
        <f t="shared" si="117"/>
        <v>4.1651753759902816E-4</v>
      </c>
      <c r="BI168" s="39">
        <f t="shared" si="118"/>
        <v>0.04</v>
      </c>
    </row>
    <row r="169" spans="1:61" s="39" customFormat="1" x14ac:dyDescent="0.25">
      <c r="A169" s="40">
        <v>7.5</v>
      </c>
      <c r="B169" s="50">
        <f t="shared" si="73"/>
        <v>41</v>
      </c>
      <c r="C169" s="51">
        <f t="shared" si="63"/>
        <v>0</v>
      </c>
      <c r="D169" s="52">
        <f t="shared" si="64"/>
        <v>0</v>
      </c>
      <c r="E169" s="53">
        <f t="shared" si="65"/>
        <v>1</v>
      </c>
      <c r="F169" s="68">
        <f t="shared" si="62"/>
        <v>40</v>
      </c>
      <c r="G169" s="61">
        <f t="shared" si="87"/>
        <v>0.89173613677965291</v>
      </c>
      <c r="H169" s="56">
        <f t="shared" si="74"/>
        <v>4.6296296296296298</v>
      </c>
      <c r="I169" s="52">
        <f t="shared" si="75"/>
        <v>1.38</v>
      </c>
      <c r="J169" s="56">
        <f t="shared" si="76"/>
        <v>1.9618195009152366</v>
      </c>
      <c r="K169" s="56">
        <f t="shared" si="88"/>
        <v>4.8663609779121093E-4</v>
      </c>
      <c r="L169" s="51">
        <f t="shared" si="77"/>
        <v>2.2000000000000002</v>
      </c>
      <c r="M169" s="52">
        <f t="shared" si="66"/>
        <v>0</v>
      </c>
      <c r="N169" s="68">
        <v>0</v>
      </c>
      <c r="O169" s="63">
        <f t="shared" si="78"/>
        <v>2397.3866488868207</v>
      </c>
      <c r="P169" s="58">
        <f t="shared" si="79"/>
        <v>480</v>
      </c>
      <c r="Q169" s="61">
        <f t="shared" si="80"/>
        <v>0.44586806838982646</v>
      </c>
      <c r="R169" s="56">
        <f t="shared" si="81"/>
        <v>2.3148148148148149</v>
      </c>
      <c r="S169" s="56">
        <f t="shared" si="67"/>
        <v>0.9809097504576183</v>
      </c>
      <c r="T169" s="56">
        <f t="shared" si="68"/>
        <v>2.4331804889560546E-4</v>
      </c>
      <c r="U169" s="61">
        <f t="shared" si="82"/>
        <v>0.22293403419491323</v>
      </c>
      <c r="V169" s="56">
        <f t="shared" si="83"/>
        <v>1.1574074074074074</v>
      </c>
      <c r="W169" s="56">
        <f t="shared" si="69"/>
        <v>0.49045487522880915</v>
      </c>
      <c r="X169" s="56">
        <f t="shared" si="70"/>
        <v>1.2165902444780273E-4</v>
      </c>
      <c r="Y169" s="61">
        <f t="shared" si="84"/>
        <v>4.4586806838982633E-2</v>
      </c>
      <c r="Z169" s="56">
        <f t="shared" si="85"/>
        <v>0.23148148148148148</v>
      </c>
      <c r="AA169" s="56">
        <f t="shared" si="71"/>
        <v>9.8090975045761794E-2</v>
      </c>
      <c r="AB169" s="56">
        <f t="shared" si="72"/>
        <v>2.4331804889560544E-5</v>
      </c>
      <c r="AC169" s="64">
        <f t="shared" si="86"/>
        <v>0.34375000000000161</v>
      </c>
      <c r="AD169" s="39">
        <f t="shared" si="89"/>
        <v>0.16917075643285273</v>
      </c>
      <c r="AE169" s="39">
        <f t="shared" si="90"/>
        <v>15.56</v>
      </c>
      <c r="AF169" s="39">
        <f t="shared" si="91"/>
        <v>8.4585378216426366E-2</v>
      </c>
      <c r="AG169" s="39">
        <f t="shared" si="90"/>
        <v>8.11</v>
      </c>
      <c r="AH169" s="39">
        <f t="shared" si="92"/>
        <v>4.2292689108213183E-2</v>
      </c>
      <c r="AI169" s="39">
        <f t="shared" si="121"/>
        <v>4.1399999999999997</v>
      </c>
      <c r="AJ169" s="39">
        <f t="shared" si="94"/>
        <v>8.458537821642638E-3</v>
      </c>
      <c r="AK169" s="39">
        <f t="shared" si="121"/>
        <v>0.84</v>
      </c>
      <c r="AL169" s="39">
        <f t="shared" si="95"/>
        <v>8.4585378216426366E-2</v>
      </c>
      <c r="AM169" s="39">
        <f t="shared" si="96"/>
        <v>8.11</v>
      </c>
      <c r="AN169" s="39">
        <f t="shared" si="97"/>
        <v>4.2292689108213183E-2</v>
      </c>
      <c r="AO169" s="39">
        <f t="shared" si="98"/>
        <v>4.1399999999999997</v>
      </c>
      <c r="AP169" s="39">
        <f t="shared" si="99"/>
        <v>2.1146344554106591E-2</v>
      </c>
      <c r="AQ169" s="39">
        <f t="shared" si="100"/>
        <v>2.09</v>
      </c>
      <c r="AR169" s="39">
        <f t="shared" si="101"/>
        <v>4.229268910821319E-3</v>
      </c>
      <c r="AS169" s="39">
        <f t="shared" si="102"/>
        <v>0.42</v>
      </c>
      <c r="AT169" s="39">
        <f t="shared" si="103"/>
        <v>4.2292689108213183E-2</v>
      </c>
      <c r="AU169" s="39">
        <f t="shared" si="104"/>
        <v>4.1399999999999997</v>
      </c>
      <c r="AV169" s="39">
        <f t="shared" si="105"/>
        <v>2.1146344554106591E-2</v>
      </c>
      <c r="AW169" s="39">
        <f t="shared" si="106"/>
        <v>2.09</v>
      </c>
      <c r="AX169" s="39">
        <f t="shared" si="107"/>
        <v>1.0573172277053296E-2</v>
      </c>
      <c r="AY169" s="39">
        <f t="shared" si="108"/>
        <v>1.05</v>
      </c>
      <c r="AZ169" s="39">
        <f t="shared" si="109"/>
        <v>2.1146344554106595E-3</v>
      </c>
      <c r="BA169" s="39">
        <f t="shared" si="110"/>
        <v>0.21</v>
      </c>
      <c r="BB169" s="39">
        <f t="shared" si="111"/>
        <v>8.458537821642638E-3</v>
      </c>
      <c r="BC169" s="39">
        <f t="shared" si="112"/>
        <v>0.84</v>
      </c>
      <c r="BD169" s="39">
        <f t="shared" si="113"/>
        <v>4.229268910821319E-3</v>
      </c>
      <c r="BE169" s="39">
        <f t="shared" si="114"/>
        <v>0.42</v>
      </c>
      <c r="BF169" s="39">
        <f t="shared" si="115"/>
        <v>2.1146344554106595E-3</v>
      </c>
      <c r="BG169" s="39">
        <f t="shared" si="116"/>
        <v>0.21</v>
      </c>
      <c r="BH169" s="39">
        <f t="shared" si="117"/>
        <v>4.2292689108213192E-4</v>
      </c>
      <c r="BI169" s="39">
        <f t="shared" si="118"/>
        <v>0.04</v>
      </c>
    </row>
    <row r="170" spans="1:61" s="39" customFormat="1" x14ac:dyDescent="0.25">
      <c r="A170" s="40">
        <v>7.5</v>
      </c>
      <c r="B170" s="50">
        <f t="shared" si="73"/>
        <v>41</v>
      </c>
      <c r="C170" s="51">
        <f t="shared" si="63"/>
        <v>0</v>
      </c>
      <c r="D170" s="52">
        <f t="shared" si="64"/>
        <v>0</v>
      </c>
      <c r="E170" s="53">
        <f t="shared" si="65"/>
        <v>1</v>
      </c>
      <c r="F170" s="68">
        <f t="shared" si="62"/>
        <v>40</v>
      </c>
      <c r="G170" s="61">
        <f t="shared" si="87"/>
        <v>0.89729306072260417</v>
      </c>
      <c r="H170" s="56">
        <f t="shared" si="74"/>
        <v>4.6296296296296298</v>
      </c>
      <c r="I170" s="52">
        <f t="shared" si="75"/>
        <v>1.38</v>
      </c>
      <c r="J170" s="56">
        <f t="shared" si="76"/>
        <v>1.9740447335897293</v>
      </c>
      <c r="K170" s="56">
        <f t="shared" si="88"/>
        <v>4.8966860894757852E-4</v>
      </c>
      <c r="L170" s="51">
        <f t="shared" si="77"/>
        <v>2.2000000000000002</v>
      </c>
      <c r="M170" s="52">
        <f t="shared" si="66"/>
        <v>0</v>
      </c>
      <c r="N170" s="68">
        <v>0</v>
      </c>
      <c r="O170" s="63">
        <f t="shared" si="78"/>
        <v>2409.3358952646081</v>
      </c>
      <c r="P170" s="58">
        <f t="shared" si="79"/>
        <v>480</v>
      </c>
      <c r="Q170" s="61">
        <f t="shared" si="80"/>
        <v>0.44864653036130209</v>
      </c>
      <c r="R170" s="56">
        <f t="shared" si="81"/>
        <v>2.3148148148148149</v>
      </c>
      <c r="S170" s="56">
        <f t="shared" si="67"/>
        <v>0.98702236679486466</v>
      </c>
      <c r="T170" s="56">
        <f t="shared" si="68"/>
        <v>2.4483430447378926E-4</v>
      </c>
      <c r="U170" s="61">
        <f t="shared" si="82"/>
        <v>0.22432326518065104</v>
      </c>
      <c r="V170" s="56">
        <f t="shared" si="83"/>
        <v>1.1574074074074074</v>
      </c>
      <c r="W170" s="56">
        <f t="shared" si="69"/>
        <v>0.49351118339743233</v>
      </c>
      <c r="X170" s="56">
        <f t="shared" si="70"/>
        <v>1.2241715223689463E-4</v>
      </c>
      <c r="Y170" s="61">
        <f t="shared" si="84"/>
        <v>4.4864653036130193E-2</v>
      </c>
      <c r="Z170" s="56">
        <f t="shared" si="85"/>
        <v>0.23148148148148148</v>
      </c>
      <c r="AA170" s="56">
        <f t="shared" si="71"/>
        <v>9.8702236679486438E-2</v>
      </c>
      <c r="AB170" s="56">
        <f t="shared" si="72"/>
        <v>2.4483430447378915E-5</v>
      </c>
      <c r="AC170" s="64">
        <f t="shared" si="86"/>
        <v>0.34383680555555718</v>
      </c>
      <c r="AD170" s="39">
        <f t="shared" si="89"/>
        <v>0.17175047398243021</v>
      </c>
      <c r="AE170" s="39">
        <f t="shared" si="90"/>
        <v>15.78</v>
      </c>
      <c r="AF170" s="39">
        <f t="shared" si="91"/>
        <v>8.5875236991215104E-2</v>
      </c>
      <c r="AG170" s="39">
        <f t="shared" si="90"/>
        <v>8.23</v>
      </c>
      <c r="AH170" s="39">
        <f t="shared" si="92"/>
        <v>4.2937618495607552E-2</v>
      </c>
      <c r="AI170" s="39">
        <f t="shared" si="121"/>
        <v>4.2</v>
      </c>
      <c r="AJ170" s="39">
        <f t="shared" si="94"/>
        <v>8.5875236991215121E-3</v>
      </c>
      <c r="AK170" s="39">
        <f t="shared" si="121"/>
        <v>0.86</v>
      </c>
      <c r="AL170" s="39">
        <f t="shared" si="95"/>
        <v>8.5875236991215104E-2</v>
      </c>
      <c r="AM170" s="39">
        <f t="shared" si="96"/>
        <v>8.23</v>
      </c>
      <c r="AN170" s="39">
        <f t="shared" si="97"/>
        <v>4.2937618495607552E-2</v>
      </c>
      <c r="AO170" s="39">
        <f t="shared" si="98"/>
        <v>4.2</v>
      </c>
      <c r="AP170" s="39">
        <f t="shared" si="99"/>
        <v>2.1468809247803776E-2</v>
      </c>
      <c r="AQ170" s="39">
        <f t="shared" si="100"/>
        <v>2.12</v>
      </c>
      <c r="AR170" s="39">
        <f t="shared" si="101"/>
        <v>4.2937618495607561E-3</v>
      </c>
      <c r="AS170" s="39">
        <f t="shared" si="102"/>
        <v>0.43</v>
      </c>
      <c r="AT170" s="39">
        <f t="shared" si="103"/>
        <v>4.2937618495607552E-2</v>
      </c>
      <c r="AU170" s="39">
        <f t="shared" si="104"/>
        <v>4.2</v>
      </c>
      <c r="AV170" s="39">
        <f t="shared" si="105"/>
        <v>2.1468809247803776E-2</v>
      </c>
      <c r="AW170" s="39">
        <f t="shared" si="106"/>
        <v>2.12</v>
      </c>
      <c r="AX170" s="39">
        <f t="shared" si="107"/>
        <v>1.0734404623901888E-2</v>
      </c>
      <c r="AY170" s="39">
        <f t="shared" si="108"/>
        <v>1.07</v>
      </c>
      <c r="AZ170" s="39">
        <f t="shared" si="109"/>
        <v>2.146880924780378E-3</v>
      </c>
      <c r="BA170" s="39">
        <f t="shared" si="110"/>
        <v>0.21</v>
      </c>
      <c r="BB170" s="39">
        <f t="shared" si="111"/>
        <v>8.5875236991215121E-3</v>
      </c>
      <c r="BC170" s="39">
        <f t="shared" si="112"/>
        <v>0.86</v>
      </c>
      <c r="BD170" s="39">
        <f t="shared" si="113"/>
        <v>4.2937618495607561E-3</v>
      </c>
      <c r="BE170" s="39">
        <f t="shared" si="114"/>
        <v>0.43</v>
      </c>
      <c r="BF170" s="39">
        <f t="shared" si="115"/>
        <v>2.146880924780378E-3</v>
      </c>
      <c r="BG170" s="39">
        <f t="shared" si="116"/>
        <v>0.21</v>
      </c>
      <c r="BH170" s="39">
        <f t="shared" si="117"/>
        <v>4.2937618495607566E-4</v>
      </c>
      <c r="BI170" s="39">
        <f t="shared" si="118"/>
        <v>0.04</v>
      </c>
    </row>
    <row r="171" spans="1:61" s="39" customFormat="1" x14ac:dyDescent="0.25">
      <c r="A171" s="40">
        <v>7.5</v>
      </c>
      <c r="B171" s="50">
        <f t="shared" si="73"/>
        <v>41</v>
      </c>
      <c r="C171" s="51">
        <f t="shared" si="63"/>
        <v>0</v>
      </c>
      <c r="D171" s="52">
        <f t="shared" si="64"/>
        <v>0</v>
      </c>
      <c r="E171" s="53">
        <f t="shared" si="65"/>
        <v>1</v>
      </c>
      <c r="F171" s="68">
        <f t="shared" si="62"/>
        <v>40</v>
      </c>
      <c r="G171" s="61">
        <f t="shared" si="87"/>
        <v>0.90282450911308532</v>
      </c>
      <c r="H171" s="56">
        <f t="shared" si="74"/>
        <v>4.6296296296296298</v>
      </c>
      <c r="I171" s="52">
        <f t="shared" si="75"/>
        <v>1.38</v>
      </c>
      <c r="J171" s="56">
        <f t="shared" si="76"/>
        <v>1.9862139200487878</v>
      </c>
      <c r="K171" s="56">
        <f t="shared" si="88"/>
        <v>4.9268721764678212E-4</v>
      </c>
      <c r="L171" s="51">
        <f t="shared" si="77"/>
        <v>2.2000000000000002</v>
      </c>
      <c r="M171" s="52">
        <f t="shared" si="66"/>
        <v>0</v>
      </c>
      <c r="N171" s="68">
        <v>0</v>
      </c>
      <c r="O171" s="63">
        <f t="shared" si="78"/>
        <v>2421.2303742631639</v>
      </c>
      <c r="P171" s="58">
        <f t="shared" si="79"/>
        <v>480</v>
      </c>
      <c r="Q171" s="61">
        <f t="shared" si="80"/>
        <v>0.45141225455654266</v>
      </c>
      <c r="R171" s="56">
        <f t="shared" si="81"/>
        <v>2.3148148148148149</v>
      </c>
      <c r="S171" s="56">
        <f t="shared" si="67"/>
        <v>0.99310696002439391</v>
      </c>
      <c r="T171" s="56">
        <f t="shared" si="68"/>
        <v>2.4634360882339106E-4</v>
      </c>
      <c r="U171" s="61">
        <f t="shared" si="82"/>
        <v>0.22570612727827133</v>
      </c>
      <c r="V171" s="56">
        <f t="shared" si="83"/>
        <v>1.1574074074074074</v>
      </c>
      <c r="W171" s="56">
        <f t="shared" si="69"/>
        <v>0.49655348001219696</v>
      </c>
      <c r="X171" s="56">
        <f t="shared" si="70"/>
        <v>1.2317180441169553E-4</v>
      </c>
      <c r="Y171" s="61">
        <f t="shared" si="84"/>
        <v>4.5141225455654251E-2</v>
      </c>
      <c r="Z171" s="56">
        <f t="shared" si="85"/>
        <v>0.23148148148148148</v>
      </c>
      <c r="AA171" s="56">
        <f t="shared" si="71"/>
        <v>9.9310696002439358E-2</v>
      </c>
      <c r="AB171" s="56">
        <f t="shared" si="72"/>
        <v>2.4634360882339096E-5</v>
      </c>
      <c r="AC171" s="64">
        <f t="shared" si="86"/>
        <v>0.34392361111111275</v>
      </c>
      <c r="AD171" s="39">
        <f t="shared" si="89"/>
        <v>0.17434609444613033</v>
      </c>
      <c r="AE171" s="39">
        <f t="shared" si="90"/>
        <v>16</v>
      </c>
      <c r="AF171" s="39">
        <f t="shared" si="91"/>
        <v>8.7173047223065167E-2</v>
      </c>
      <c r="AG171" s="39">
        <f t="shared" si="90"/>
        <v>8.35</v>
      </c>
      <c r="AH171" s="39">
        <f t="shared" si="92"/>
        <v>4.3586523611532584E-2</v>
      </c>
      <c r="AI171" s="39">
        <f t="shared" si="121"/>
        <v>4.2699999999999996</v>
      </c>
      <c r="AJ171" s="39">
        <f t="shared" si="94"/>
        <v>8.7173047223065188E-3</v>
      </c>
      <c r="AK171" s="39">
        <f t="shared" si="121"/>
        <v>0.87</v>
      </c>
      <c r="AL171" s="39">
        <f t="shared" si="95"/>
        <v>8.7173047223065167E-2</v>
      </c>
      <c r="AM171" s="39">
        <f t="shared" si="96"/>
        <v>8.35</v>
      </c>
      <c r="AN171" s="39">
        <f t="shared" si="97"/>
        <v>4.3586523611532584E-2</v>
      </c>
      <c r="AO171" s="39">
        <f t="shared" si="98"/>
        <v>4.2699999999999996</v>
      </c>
      <c r="AP171" s="39">
        <f t="shared" si="99"/>
        <v>2.1793261805766292E-2</v>
      </c>
      <c r="AQ171" s="39">
        <f t="shared" si="100"/>
        <v>2.16</v>
      </c>
      <c r="AR171" s="39">
        <f t="shared" si="101"/>
        <v>4.3586523611532594E-3</v>
      </c>
      <c r="AS171" s="39">
        <f t="shared" si="102"/>
        <v>0.43</v>
      </c>
      <c r="AT171" s="39">
        <f t="shared" si="103"/>
        <v>4.3586523611532584E-2</v>
      </c>
      <c r="AU171" s="39">
        <f t="shared" si="104"/>
        <v>4.2699999999999996</v>
      </c>
      <c r="AV171" s="39">
        <f t="shared" si="105"/>
        <v>2.1793261805766292E-2</v>
      </c>
      <c r="AW171" s="39">
        <f t="shared" si="106"/>
        <v>2.16</v>
      </c>
      <c r="AX171" s="39">
        <f t="shared" si="107"/>
        <v>1.0896630902883146E-2</v>
      </c>
      <c r="AY171" s="39">
        <f t="shared" si="108"/>
        <v>1.08</v>
      </c>
      <c r="AZ171" s="39">
        <f t="shared" si="109"/>
        <v>2.1793261805766297E-3</v>
      </c>
      <c r="BA171" s="39">
        <f t="shared" si="110"/>
        <v>0.22</v>
      </c>
      <c r="BB171" s="39">
        <f t="shared" si="111"/>
        <v>8.7173047223065188E-3</v>
      </c>
      <c r="BC171" s="39">
        <f t="shared" si="112"/>
        <v>0.87</v>
      </c>
      <c r="BD171" s="39">
        <f t="shared" si="113"/>
        <v>4.3586523611532594E-3</v>
      </c>
      <c r="BE171" s="39">
        <f t="shared" si="114"/>
        <v>0.43</v>
      </c>
      <c r="BF171" s="39">
        <f t="shared" si="115"/>
        <v>2.1793261805766297E-3</v>
      </c>
      <c r="BG171" s="39">
        <f t="shared" si="116"/>
        <v>0.22</v>
      </c>
      <c r="BH171" s="39">
        <f t="shared" si="117"/>
        <v>4.3586523611532598E-4</v>
      </c>
      <c r="BI171" s="39">
        <f t="shared" si="118"/>
        <v>0.04</v>
      </c>
    </row>
    <row r="172" spans="1:61" s="39" customFormat="1" x14ac:dyDescent="0.25">
      <c r="A172" s="40">
        <v>7.5</v>
      </c>
      <c r="B172" s="50">
        <f t="shared" si="73"/>
        <v>41</v>
      </c>
      <c r="C172" s="51">
        <f t="shared" si="63"/>
        <v>0</v>
      </c>
      <c r="D172" s="52">
        <f t="shared" si="64"/>
        <v>0</v>
      </c>
      <c r="E172" s="53">
        <f t="shared" si="65"/>
        <v>1</v>
      </c>
      <c r="F172" s="68">
        <f t="shared" si="62"/>
        <v>40</v>
      </c>
      <c r="G172" s="61">
        <f t="shared" si="87"/>
        <v>0.90833059874300859</v>
      </c>
      <c r="H172" s="56">
        <f t="shared" si="74"/>
        <v>4.6296296296296298</v>
      </c>
      <c r="I172" s="52">
        <f t="shared" si="75"/>
        <v>1.38</v>
      </c>
      <c r="J172" s="56">
        <f t="shared" si="76"/>
        <v>1.998327317234619</v>
      </c>
      <c r="K172" s="56">
        <f t="shared" si="88"/>
        <v>4.9569198762422278E-4</v>
      </c>
      <c r="L172" s="51">
        <f t="shared" si="77"/>
        <v>2.2000000000000002</v>
      </c>
      <c r="M172" s="52">
        <f t="shared" si="66"/>
        <v>0</v>
      </c>
      <c r="N172" s="68">
        <v>0</v>
      </c>
      <c r="O172" s="63">
        <f t="shared" si="78"/>
        <v>2433.0703368996424</v>
      </c>
      <c r="P172" s="58">
        <f t="shared" si="79"/>
        <v>480</v>
      </c>
      <c r="Q172" s="61">
        <f t="shared" si="80"/>
        <v>0.45416529937150429</v>
      </c>
      <c r="R172" s="56">
        <f t="shared" si="81"/>
        <v>2.3148148148148149</v>
      </c>
      <c r="S172" s="56">
        <f t="shared" si="67"/>
        <v>0.99916365861730949</v>
      </c>
      <c r="T172" s="56">
        <f t="shared" si="68"/>
        <v>2.4784599381211139E-4</v>
      </c>
      <c r="U172" s="61">
        <f t="shared" si="82"/>
        <v>0.22708264968575215</v>
      </c>
      <c r="V172" s="56">
        <f t="shared" si="83"/>
        <v>1.1574074074074074</v>
      </c>
      <c r="W172" s="56">
        <f t="shared" si="69"/>
        <v>0.49958182930865475</v>
      </c>
      <c r="X172" s="56">
        <f t="shared" si="70"/>
        <v>1.239229969060557E-4</v>
      </c>
      <c r="Y172" s="61">
        <f t="shared" si="84"/>
        <v>4.5416529937150417E-2</v>
      </c>
      <c r="Z172" s="56">
        <f t="shared" si="85"/>
        <v>0.23148148148148148</v>
      </c>
      <c r="AA172" s="56">
        <f t="shared" si="71"/>
        <v>9.991636586173093E-2</v>
      </c>
      <c r="AB172" s="56">
        <f t="shared" si="72"/>
        <v>2.4784599381211139E-5</v>
      </c>
      <c r="AC172" s="64">
        <f t="shared" si="86"/>
        <v>0.34401041666666832</v>
      </c>
      <c r="AD172" s="39">
        <f t="shared" si="89"/>
        <v>0.17695754491751647</v>
      </c>
      <c r="AE172" s="39">
        <f t="shared" si="90"/>
        <v>16.22</v>
      </c>
      <c r="AF172" s="39">
        <f t="shared" si="91"/>
        <v>8.8478772458758237E-2</v>
      </c>
      <c r="AG172" s="39">
        <f t="shared" si="90"/>
        <v>8.4700000000000006</v>
      </c>
      <c r="AH172" s="39">
        <f t="shared" si="92"/>
        <v>4.4239386229379118E-2</v>
      </c>
      <c r="AI172" s="39">
        <f t="shared" si="121"/>
        <v>4.33</v>
      </c>
      <c r="AJ172" s="39">
        <f t="shared" si="94"/>
        <v>8.8478772458758254E-3</v>
      </c>
      <c r="AK172" s="39">
        <f t="shared" si="121"/>
        <v>0.88</v>
      </c>
      <c r="AL172" s="39">
        <f t="shared" si="95"/>
        <v>8.8478772458758237E-2</v>
      </c>
      <c r="AM172" s="39">
        <f t="shared" si="96"/>
        <v>8.4700000000000006</v>
      </c>
      <c r="AN172" s="39">
        <f t="shared" si="97"/>
        <v>4.4239386229379118E-2</v>
      </c>
      <c r="AO172" s="39">
        <f t="shared" si="98"/>
        <v>4.33</v>
      </c>
      <c r="AP172" s="39">
        <f t="shared" si="99"/>
        <v>2.2119693114689559E-2</v>
      </c>
      <c r="AQ172" s="39">
        <f t="shared" si="100"/>
        <v>2.19</v>
      </c>
      <c r="AR172" s="39">
        <f t="shared" si="101"/>
        <v>4.4239386229379127E-3</v>
      </c>
      <c r="AS172" s="39">
        <f t="shared" si="102"/>
        <v>0.44</v>
      </c>
      <c r="AT172" s="39">
        <f t="shared" si="103"/>
        <v>4.4239386229379118E-2</v>
      </c>
      <c r="AU172" s="39">
        <f t="shared" si="104"/>
        <v>4.33</v>
      </c>
      <c r="AV172" s="39">
        <f t="shared" si="105"/>
        <v>2.2119693114689559E-2</v>
      </c>
      <c r="AW172" s="39">
        <f t="shared" si="106"/>
        <v>2.19</v>
      </c>
      <c r="AX172" s="39">
        <f t="shared" si="107"/>
        <v>1.105984655734478E-2</v>
      </c>
      <c r="AY172" s="39">
        <f t="shared" si="108"/>
        <v>1.1000000000000001</v>
      </c>
      <c r="AZ172" s="39">
        <f t="shared" si="109"/>
        <v>2.2119693114689564E-3</v>
      </c>
      <c r="BA172" s="39">
        <f t="shared" si="110"/>
        <v>0.22</v>
      </c>
      <c r="BB172" s="39">
        <f t="shared" si="111"/>
        <v>8.8478772458758254E-3</v>
      </c>
      <c r="BC172" s="39">
        <f t="shared" si="112"/>
        <v>0.88</v>
      </c>
      <c r="BD172" s="39">
        <f t="shared" si="113"/>
        <v>4.4239386229379127E-3</v>
      </c>
      <c r="BE172" s="39">
        <f t="shared" si="114"/>
        <v>0.44</v>
      </c>
      <c r="BF172" s="39">
        <f t="shared" si="115"/>
        <v>2.2119693114689564E-3</v>
      </c>
      <c r="BG172" s="39">
        <f t="shared" si="116"/>
        <v>0.22</v>
      </c>
      <c r="BH172" s="39">
        <f t="shared" si="117"/>
        <v>4.4239386229379135E-4</v>
      </c>
      <c r="BI172" s="39">
        <f t="shared" si="118"/>
        <v>0.04</v>
      </c>
    </row>
    <row r="173" spans="1:61" s="39" customFormat="1" x14ac:dyDescent="0.25">
      <c r="A173" s="40">
        <v>7.5</v>
      </c>
      <c r="B173" s="50">
        <f t="shared" si="73"/>
        <v>41</v>
      </c>
      <c r="C173" s="51">
        <f t="shared" si="63"/>
        <v>0</v>
      </c>
      <c r="D173" s="52">
        <f t="shared" si="64"/>
        <v>0</v>
      </c>
      <c r="E173" s="53">
        <f t="shared" si="65"/>
        <v>1</v>
      </c>
      <c r="F173" s="68">
        <f t="shared" si="62"/>
        <v>40</v>
      </c>
      <c r="G173" s="61">
        <f t="shared" si="87"/>
        <v>0.91381144586885732</v>
      </c>
      <c r="H173" s="56">
        <f t="shared" si="74"/>
        <v>4.6296296296296298</v>
      </c>
      <c r="I173" s="52">
        <f t="shared" si="75"/>
        <v>1.38</v>
      </c>
      <c r="J173" s="56">
        <f t="shared" si="76"/>
        <v>2.0103851809114861</v>
      </c>
      <c r="K173" s="56">
        <f t="shared" si="88"/>
        <v>4.98682982323109E-4</v>
      </c>
      <c r="L173" s="51">
        <f t="shared" si="77"/>
        <v>2.2000000000000002</v>
      </c>
      <c r="M173" s="52">
        <f t="shared" si="66"/>
        <v>0</v>
      </c>
      <c r="N173" s="68">
        <v>0</v>
      </c>
      <c r="O173" s="63">
        <f t="shared" si="78"/>
        <v>2444.8560330407045</v>
      </c>
      <c r="P173" s="58">
        <f t="shared" si="79"/>
        <v>480</v>
      </c>
      <c r="Q173" s="61">
        <f t="shared" si="80"/>
        <v>0.45690572293442866</v>
      </c>
      <c r="R173" s="56">
        <f t="shared" si="81"/>
        <v>2.3148148148148149</v>
      </c>
      <c r="S173" s="56">
        <f t="shared" si="67"/>
        <v>1.0051925904557431</v>
      </c>
      <c r="T173" s="56">
        <f t="shared" si="68"/>
        <v>2.493414911615545E-4</v>
      </c>
      <c r="U173" s="61">
        <f t="shared" si="82"/>
        <v>0.22845286146721433</v>
      </c>
      <c r="V173" s="56">
        <f t="shared" si="83"/>
        <v>1.1574074074074074</v>
      </c>
      <c r="W173" s="56">
        <f t="shared" si="69"/>
        <v>0.50259629522787153</v>
      </c>
      <c r="X173" s="56">
        <f t="shared" si="70"/>
        <v>1.2467074558077725E-4</v>
      </c>
      <c r="Y173" s="61">
        <f t="shared" si="84"/>
        <v>4.5690572293442852E-2</v>
      </c>
      <c r="Z173" s="56">
        <f t="shared" si="85"/>
        <v>0.23148148148148148</v>
      </c>
      <c r="AA173" s="56">
        <f t="shared" si="71"/>
        <v>0.10051925904557428</v>
      </c>
      <c r="AB173" s="56">
        <f t="shared" si="72"/>
        <v>2.4934149116155444E-5</v>
      </c>
      <c r="AC173" s="64">
        <f t="shared" si="86"/>
        <v>0.34409722222222389</v>
      </c>
      <c r="AD173" s="39">
        <f t="shared" si="89"/>
        <v>0.17958475282438943</v>
      </c>
      <c r="AE173" s="39">
        <f t="shared" si="90"/>
        <v>16.440000000000001</v>
      </c>
      <c r="AF173" s="39">
        <f t="shared" si="91"/>
        <v>8.9792376412194716E-2</v>
      </c>
      <c r="AG173" s="39">
        <f t="shared" si="90"/>
        <v>8.59</v>
      </c>
      <c r="AH173" s="39">
        <f t="shared" si="92"/>
        <v>4.4896188206097358E-2</v>
      </c>
      <c r="AI173" s="39">
        <f t="shared" si="121"/>
        <v>4.3899999999999997</v>
      </c>
      <c r="AJ173" s="39">
        <f t="shared" si="94"/>
        <v>8.9792376412194744E-3</v>
      </c>
      <c r="AK173" s="39">
        <f t="shared" si="121"/>
        <v>0.89</v>
      </c>
      <c r="AL173" s="39">
        <f t="shared" si="95"/>
        <v>8.9792376412194716E-2</v>
      </c>
      <c r="AM173" s="39">
        <f t="shared" si="96"/>
        <v>8.59</v>
      </c>
      <c r="AN173" s="39">
        <f t="shared" si="97"/>
        <v>4.4896188206097358E-2</v>
      </c>
      <c r="AO173" s="39">
        <f t="shared" si="98"/>
        <v>4.3899999999999997</v>
      </c>
      <c r="AP173" s="39">
        <f t="shared" si="99"/>
        <v>2.2448094103048679E-2</v>
      </c>
      <c r="AQ173" s="39">
        <f t="shared" si="100"/>
        <v>2.2200000000000002</v>
      </c>
      <c r="AR173" s="39">
        <f t="shared" si="101"/>
        <v>4.4896188206097372E-3</v>
      </c>
      <c r="AS173" s="39">
        <f t="shared" si="102"/>
        <v>0.45</v>
      </c>
      <c r="AT173" s="39">
        <f t="shared" si="103"/>
        <v>4.4896188206097358E-2</v>
      </c>
      <c r="AU173" s="39">
        <f t="shared" si="104"/>
        <v>4.3899999999999997</v>
      </c>
      <c r="AV173" s="39">
        <f t="shared" si="105"/>
        <v>2.2448094103048679E-2</v>
      </c>
      <c r="AW173" s="39">
        <f t="shared" si="106"/>
        <v>2.2200000000000002</v>
      </c>
      <c r="AX173" s="39">
        <f t="shared" si="107"/>
        <v>1.1224047051524339E-2</v>
      </c>
      <c r="AY173" s="39">
        <f t="shared" si="108"/>
        <v>1.1200000000000001</v>
      </c>
      <c r="AZ173" s="39">
        <f t="shared" si="109"/>
        <v>2.2448094103048686E-3</v>
      </c>
      <c r="BA173" s="39">
        <f t="shared" si="110"/>
        <v>0.22</v>
      </c>
      <c r="BB173" s="39">
        <f t="shared" si="111"/>
        <v>8.9792376412194744E-3</v>
      </c>
      <c r="BC173" s="39">
        <f t="shared" si="112"/>
        <v>0.89</v>
      </c>
      <c r="BD173" s="39">
        <f t="shared" si="113"/>
        <v>4.4896188206097372E-3</v>
      </c>
      <c r="BE173" s="39">
        <f t="shared" si="114"/>
        <v>0.45</v>
      </c>
      <c r="BF173" s="39">
        <f t="shared" si="115"/>
        <v>2.2448094103048686E-3</v>
      </c>
      <c r="BG173" s="39">
        <f t="shared" si="116"/>
        <v>0.22</v>
      </c>
      <c r="BH173" s="39">
        <f t="shared" si="117"/>
        <v>4.4896188206097374E-4</v>
      </c>
      <c r="BI173" s="39">
        <f t="shared" si="118"/>
        <v>0.04</v>
      </c>
    </row>
    <row r="174" spans="1:61" s="39" customFormat="1" x14ac:dyDescent="0.25">
      <c r="A174" s="40">
        <v>7.5</v>
      </c>
      <c r="B174" s="50">
        <f t="shared" si="73"/>
        <v>41</v>
      </c>
      <c r="C174" s="51">
        <f t="shared" si="63"/>
        <v>0</v>
      </c>
      <c r="D174" s="52">
        <f t="shared" si="64"/>
        <v>0</v>
      </c>
      <c r="E174" s="53">
        <f t="shared" si="65"/>
        <v>1</v>
      </c>
      <c r="F174" s="68">
        <f t="shared" ref="F174:F237" si="122">B174-SUM(C174:E174)</f>
        <v>40</v>
      </c>
      <c r="G174" s="61">
        <f t="shared" si="87"/>
        <v>0.91926716621414029</v>
      </c>
      <c r="H174" s="56">
        <f t="shared" si="74"/>
        <v>4.6296296296296298</v>
      </c>
      <c r="I174" s="52">
        <f t="shared" si="75"/>
        <v>1.38</v>
      </c>
      <c r="J174" s="56">
        <f t="shared" si="76"/>
        <v>2.0223877656711089</v>
      </c>
      <c r="K174" s="56">
        <f t="shared" si="88"/>
        <v>5.016602648957952E-4</v>
      </c>
      <c r="L174" s="51">
        <f t="shared" si="77"/>
        <v>2.2000000000000002</v>
      </c>
      <c r="M174" s="52">
        <f t="shared" si="66"/>
        <v>0</v>
      </c>
      <c r="N174" s="68">
        <v>0</v>
      </c>
      <c r="O174" s="63">
        <f t="shared" si="78"/>
        <v>2456.5877114077866</v>
      </c>
      <c r="P174" s="58">
        <f t="shared" si="79"/>
        <v>480</v>
      </c>
      <c r="Q174" s="61">
        <f t="shared" si="80"/>
        <v>0.45963358310707014</v>
      </c>
      <c r="R174" s="56">
        <f t="shared" si="81"/>
        <v>2.3148148148148149</v>
      </c>
      <c r="S174" s="56">
        <f t="shared" si="67"/>
        <v>1.0111938828355544</v>
      </c>
      <c r="T174" s="56">
        <f t="shared" si="68"/>
        <v>2.508301324478976E-4</v>
      </c>
      <c r="U174" s="61">
        <f t="shared" si="82"/>
        <v>0.22981679155353507</v>
      </c>
      <c r="V174" s="56">
        <f t="shared" si="83"/>
        <v>1.1574074074074074</v>
      </c>
      <c r="W174" s="56">
        <f t="shared" si="69"/>
        <v>0.50559694141777722</v>
      </c>
      <c r="X174" s="56">
        <f t="shared" si="70"/>
        <v>1.254150662239488E-4</v>
      </c>
      <c r="Y174" s="61">
        <f t="shared" si="84"/>
        <v>4.5963358310706998E-2</v>
      </c>
      <c r="Z174" s="56">
        <f t="shared" si="85"/>
        <v>0.23148148148148148</v>
      </c>
      <c r="AA174" s="56">
        <f t="shared" si="71"/>
        <v>0.10111938828355541</v>
      </c>
      <c r="AB174" s="56">
        <f t="shared" si="72"/>
        <v>2.5083013244789756E-5</v>
      </c>
      <c r="AC174" s="64">
        <f t="shared" si="86"/>
        <v>0.34418402777777946</v>
      </c>
      <c r="AD174" s="39">
        <f t="shared" si="89"/>
        <v>0.18222764592725507</v>
      </c>
      <c r="AE174" s="39">
        <f t="shared" si="90"/>
        <v>16.66</v>
      </c>
      <c r="AF174" s="39">
        <f t="shared" si="91"/>
        <v>9.1113822963627536E-2</v>
      </c>
      <c r="AG174" s="39">
        <f t="shared" si="90"/>
        <v>8.7100000000000009</v>
      </c>
      <c r="AH174" s="39">
        <f t="shared" si="92"/>
        <v>4.5556911481813768E-2</v>
      </c>
      <c r="AI174" s="39">
        <f t="shared" si="121"/>
        <v>4.45</v>
      </c>
      <c r="AJ174" s="39">
        <f t="shared" si="94"/>
        <v>9.1113822963627567E-3</v>
      </c>
      <c r="AK174" s="39">
        <f t="shared" si="121"/>
        <v>0.91</v>
      </c>
      <c r="AL174" s="39">
        <f t="shared" si="95"/>
        <v>9.1113822963627536E-2</v>
      </c>
      <c r="AM174" s="39">
        <f t="shared" si="96"/>
        <v>8.7100000000000009</v>
      </c>
      <c r="AN174" s="39">
        <f t="shared" si="97"/>
        <v>4.5556911481813768E-2</v>
      </c>
      <c r="AO174" s="39">
        <f t="shared" si="98"/>
        <v>4.45</v>
      </c>
      <c r="AP174" s="39">
        <f t="shared" si="99"/>
        <v>2.2778455740906884E-2</v>
      </c>
      <c r="AQ174" s="39">
        <f t="shared" si="100"/>
        <v>2.25</v>
      </c>
      <c r="AR174" s="39">
        <f t="shared" si="101"/>
        <v>4.5556911481813784E-3</v>
      </c>
      <c r="AS174" s="39">
        <f t="shared" si="102"/>
        <v>0.45</v>
      </c>
      <c r="AT174" s="39">
        <f t="shared" si="103"/>
        <v>4.5556911481813768E-2</v>
      </c>
      <c r="AU174" s="39">
        <f t="shared" si="104"/>
        <v>4.45</v>
      </c>
      <c r="AV174" s="39">
        <f t="shared" si="105"/>
        <v>2.2778455740906884E-2</v>
      </c>
      <c r="AW174" s="39">
        <f t="shared" si="106"/>
        <v>2.25</v>
      </c>
      <c r="AX174" s="39">
        <f t="shared" si="107"/>
        <v>1.1389227870453442E-2</v>
      </c>
      <c r="AY174" s="39">
        <f t="shared" si="108"/>
        <v>1.1299999999999999</v>
      </c>
      <c r="AZ174" s="39">
        <f t="shared" si="109"/>
        <v>2.2778455740906892E-3</v>
      </c>
      <c r="BA174" s="39">
        <f t="shared" si="110"/>
        <v>0.23</v>
      </c>
      <c r="BB174" s="39">
        <f t="shared" si="111"/>
        <v>9.1113822963627567E-3</v>
      </c>
      <c r="BC174" s="39">
        <f t="shared" si="112"/>
        <v>0.91</v>
      </c>
      <c r="BD174" s="39">
        <f t="shared" si="113"/>
        <v>4.5556911481813784E-3</v>
      </c>
      <c r="BE174" s="39">
        <f t="shared" si="114"/>
        <v>0.45</v>
      </c>
      <c r="BF174" s="39">
        <f t="shared" si="115"/>
        <v>2.2778455740906892E-3</v>
      </c>
      <c r="BG174" s="39">
        <f t="shared" si="116"/>
        <v>0.23</v>
      </c>
      <c r="BH174" s="39">
        <f t="shared" si="117"/>
        <v>4.5556911481813787E-4</v>
      </c>
      <c r="BI174" s="39">
        <f t="shared" si="118"/>
        <v>0.05</v>
      </c>
    </row>
    <row r="175" spans="1:61" s="39" customFormat="1" x14ac:dyDescent="0.25">
      <c r="A175" s="40">
        <v>7.5</v>
      </c>
      <c r="B175" s="50">
        <f t="shared" si="73"/>
        <v>41</v>
      </c>
      <c r="C175" s="51">
        <f t="shared" si="63"/>
        <v>0</v>
      </c>
      <c r="D175" s="52">
        <f t="shared" si="64"/>
        <v>0</v>
      </c>
      <c r="E175" s="53">
        <f t="shared" si="65"/>
        <v>1</v>
      </c>
      <c r="F175" s="68">
        <f t="shared" si="122"/>
        <v>40</v>
      </c>
      <c r="G175" s="61">
        <f t="shared" si="87"/>
        <v>0.92469787497183531</v>
      </c>
      <c r="H175" s="56">
        <f t="shared" si="74"/>
        <v>4.6296296296296298</v>
      </c>
      <c r="I175" s="52">
        <f t="shared" si="75"/>
        <v>1.38</v>
      </c>
      <c r="J175" s="56">
        <f t="shared" si="76"/>
        <v>2.0343353249380378</v>
      </c>
      <c r="K175" s="56">
        <f t="shared" si="88"/>
        <v>5.0462389820511602E-4</v>
      </c>
      <c r="L175" s="51">
        <f t="shared" si="77"/>
        <v>2.2000000000000002</v>
      </c>
      <c r="M175" s="52">
        <f t="shared" si="66"/>
        <v>0</v>
      </c>
      <c r="N175" s="68">
        <v>0</v>
      </c>
      <c r="O175" s="63">
        <f t="shared" si="78"/>
        <v>2468.2656195823529</v>
      </c>
      <c r="P175" s="58">
        <f t="shared" si="79"/>
        <v>480</v>
      </c>
      <c r="Q175" s="61">
        <f t="shared" si="80"/>
        <v>0.46234893748591765</v>
      </c>
      <c r="R175" s="56">
        <f t="shared" si="81"/>
        <v>2.3148148148148149</v>
      </c>
      <c r="S175" s="56">
        <f t="shared" si="67"/>
        <v>1.0171676624690189</v>
      </c>
      <c r="T175" s="56">
        <f t="shared" si="68"/>
        <v>2.5231194910255801E-4</v>
      </c>
      <c r="U175" s="61">
        <f t="shared" si="82"/>
        <v>0.23117446874295883</v>
      </c>
      <c r="V175" s="56">
        <f t="shared" si="83"/>
        <v>1.1574074074074074</v>
      </c>
      <c r="W175" s="56">
        <f t="shared" si="69"/>
        <v>0.50858383123450945</v>
      </c>
      <c r="X175" s="56">
        <f t="shared" si="70"/>
        <v>1.2615597455127901E-4</v>
      </c>
      <c r="Y175" s="61">
        <f t="shared" si="84"/>
        <v>4.623489374859175E-2</v>
      </c>
      <c r="Z175" s="56">
        <f t="shared" si="85"/>
        <v>0.23148148148148148</v>
      </c>
      <c r="AA175" s="56">
        <f t="shared" si="71"/>
        <v>0.10171676624690186</v>
      </c>
      <c r="AB175" s="56">
        <f t="shared" si="72"/>
        <v>2.5231194910255798E-5</v>
      </c>
      <c r="AC175" s="64">
        <f t="shared" si="86"/>
        <v>0.34427083333333502</v>
      </c>
      <c r="AD175" s="39">
        <f t="shared" si="89"/>
        <v>0.18488615231779909</v>
      </c>
      <c r="AE175" s="39">
        <f t="shared" si="90"/>
        <v>16.88</v>
      </c>
      <c r="AF175" s="39">
        <f t="shared" si="91"/>
        <v>9.2443076158899545E-2</v>
      </c>
      <c r="AG175" s="39">
        <f t="shared" si="90"/>
        <v>8.83</v>
      </c>
      <c r="AH175" s="39">
        <f t="shared" si="92"/>
        <v>4.6221538079449773E-2</v>
      </c>
      <c r="AI175" s="39">
        <f t="shared" si="121"/>
        <v>4.5199999999999996</v>
      </c>
      <c r="AJ175" s="39">
        <f t="shared" si="94"/>
        <v>9.2443076158899573E-3</v>
      </c>
      <c r="AK175" s="39">
        <f t="shared" si="121"/>
        <v>0.92</v>
      </c>
      <c r="AL175" s="39">
        <f t="shared" si="95"/>
        <v>9.2443076158899545E-2</v>
      </c>
      <c r="AM175" s="39">
        <f t="shared" si="96"/>
        <v>8.83</v>
      </c>
      <c r="AN175" s="39">
        <f t="shared" si="97"/>
        <v>4.6221538079449773E-2</v>
      </c>
      <c r="AO175" s="39">
        <f t="shared" si="98"/>
        <v>4.5199999999999996</v>
      </c>
      <c r="AP175" s="39">
        <f t="shared" si="99"/>
        <v>2.3110769039724886E-2</v>
      </c>
      <c r="AQ175" s="39">
        <f t="shared" si="100"/>
        <v>2.2799999999999998</v>
      </c>
      <c r="AR175" s="39">
        <f t="shared" si="101"/>
        <v>4.6221538079449787E-3</v>
      </c>
      <c r="AS175" s="39">
        <f t="shared" si="102"/>
        <v>0.46</v>
      </c>
      <c r="AT175" s="39">
        <f t="shared" si="103"/>
        <v>4.6221538079449773E-2</v>
      </c>
      <c r="AU175" s="39">
        <f t="shared" si="104"/>
        <v>4.5199999999999996</v>
      </c>
      <c r="AV175" s="39">
        <f t="shared" si="105"/>
        <v>2.3110769039724886E-2</v>
      </c>
      <c r="AW175" s="39">
        <f t="shared" si="106"/>
        <v>2.2799999999999998</v>
      </c>
      <c r="AX175" s="39">
        <f t="shared" si="107"/>
        <v>1.1555384519862443E-2</v>
      </c>
      <c r="AY175" s="39">
        <f t="shared" si="108"/>
        <v>1.1499999999999999</v>
      </c>
      <c r="AZ175" s="39">
        <f t="shared" si="109"/>
        <v>2.3110769039724893E-3</v>
      </c>
      <c r="BA175" s="39">
        <f t="shared" si="110"/>
        <v>0.23</v>
      </c>
      <c r="BB175" s="39">
        <f t="shared" si="111"/>
        <v>9.2443076158899573E-3</v>
      </c>
      <c r="BC175" s="39">
        <f t="shared" si="112"/>
        <v>0.92</v>
      </c>
      <c r="BD175" s="39">
        <f t="shared" si="113"/>
        <v>4.6221538079449787E-3</v>
      </c>
      <c r="BE175" s="39">
        <f t="shared" si="114"/>
        <v>0.46</v>
      </c>
      <c r="BF175" s="39">
        <f t="shared" si="115"/>
        <v>2.3110769039724893E-3</v>
      </c>
      <c r="BG175" s="39">
        <f t="shared" si="116"/>
        <v>0.23</v>
      </c>
      <c r="BH175" s="39">
        <f t="shared" si="117"/>
        <v>4.6221538079449791E-4</v>
      </c>
      <c r="BI175" s="39">
        <f t="shared" si="118"/>
        <v>0.05</v>
      </c>
    </row>
    <row r="176" spans="1:61" s="39" customFormat="1" x14ac:dyDescent="0.25">
      <c r="A176" s="40">
        <v>7.5</v>
      </c>
      <c r="B176" s="50">
        <f t="shared" si="73"/>
        <v>41</v>
      </c>
      <c r="C176" s="51">
        <f t="shared" si="63"/>
        <v>0</v>
      </c>
      <c r="D176" s="52">
        <f t="shared" si="64"/>
        <v>0</v>
      </c>
      <c r="E176" s="53">
        <f t="shared" si="65"/>
        <v>1</v>
      </c>
      <c r="F176" s="68">
        <f t="shared" si="122"/>
        <v>40</v>
      </c>
      <c r="G176" s="61">
        <f t="shared" si="87"/>
        <v>0.93010368680682154</v>
      </c>
      <c r="H176" s="56">
        <f t="shared" si="74"/>
        <v>4.6296296296296298</v>
      </c>
      <c r="I176" s="52">
        <f t="shared" si="75"/>
        <v>1.38</v>
      </c>
      <c r="J176" s="56">
        <f t="shared" si="76"/>
        <v>2.0462281109750076</v>
      </c>
      <c r="K176" s="56">
        <f t="shared" si="88"/>
        <v>5.0757394482571331E-4</v>
      </c>
      <c r="L176" s="51">
        <f t="shared" si="77"/>
        <v>2.2000000000000002</v>
      </c>
      <c r="M176" s="52">
        <f t="shared" si="66"/>
        <v>0</v>
      </c>
      <c r="N176" s="68">
        <v>0</v>
      </c>
      <c r="O176" s="63">
        <f t="shared" si="78"/>
        <v>2479.8900040111189</v>
      </c>
      <c r="P176" s="58">
        <f t="shared" si="79"/>
        <v>480</v>
      </c>
      <c r="Q176" s="61">
        <f t="shared" si="80"/>
        <v>0.46505184340341077</v>
      </c>
      <c r="R176" s="56">
        <f t="shared" si="81"/>
        <v>2.3148148148148149</v>
      </c>
      <c r="S176" s="56">
        <f t="shared" si="67"/>
        <v>1.0231140554875038</v>
      </c>
      <c r="T176" s="56">
        <f t="shared" si="68"/>
        <v>2.5378697241285666E-4</v>
      </c>
      <c r="U176" s="61">
        <f t="shared" si="82"/>
        <v>0.23252592170170538</v>
      </c>
      <c r="V176" s="56">
        <f t="shared" si="83"/>
        <v>1.1574074074074074</v>
      </c>
      <c r="W176" s="56">
        <f t="shared" si="69"/>
        <v>0.51155702774375189</v>
      </c>
      <c r="X176" s="56">
        <f t="shared" si="70"/>
        <v>1.2689348620642833E-4</v>
      </c>
      <c r="Y176" s="61">
        <f t="shared" si="84"/>
        <v>4.6505184340341059E-2</v>
      </c>
      <c r="Z176" s="56">
        <f t="shared" si="85"/>
        <v>0.23148148148148148</v>
      </c>
      <c r="AA176" s="56">
        <f t="shared" si="71"/>
        <v>0.10231140554875033</v>
      </c>
      <c r="AB176" s="56">
        <f t="shared" si="72"/>
        <v>2.5378697241285656E-5</v>
      </c>
      <c r="AC176" s="64">
        <f t="shared" si="86"/>
        <v>0.34435763888889059</v>
      </c>
      <c r="AD176" s="39">
        <f t="shared" si="89"/>
        <v>0.18756020041736871</v>
      </c>
      <c r="AE176" s="39">
        <f t="shared" si="90"/>
        <v>17.100000000000001</v>
      </c>
      <c r="AF176" s="39">
        <f t="shared" si="91"/>
        <v>9.3780100208684353E-2</v>
      </c>
      <c r="AG176" s="39">
        <f t="shared" si="90"/>
        <v>8.9499999999999993</v>
      </c>
      <c r="AH176" s="39">
        <f t="shared" si="92"/>
        <v>4.6890050104342176E-2</v>
      </c>
      <c r="AI176" s="39">
        <f t="shared" si="121"/>
        <v>4.58</v>
      </c>
      <c r="AJ176" s="39">
        <f t="shared" si="94"/>
        <v>9.378010020868438E-3</v>
      </c>
      <c r="AK176" s="39">
        <f t="shared" si="121"/>
        <v>0.93</v>
      </c>
      <c r="AL176" s="39">
        <f t="shared" si="95"/>
        <v>9.3780100208684353E-2</v>
      </c>
      <c r="AM176" s="39">
        <f t="shared" si="96"/>
        <v>8.9499999999999993</v>
      </c>
      <c r="AN176" s="39">
        <f t="shared" si="97"/>
        <v>4.6890050104342176E-2</v>
      </c>
      <c r="AO176" s="39">
        <f t="shared" si="98"/>
        <v>4.58</v>
      </c>
      <c r="AP176" s="39">
        <f t="shared" si="99"/>
        <v>2.3445025052171088E-2</v>
      </c>
      <c r="AQ176" s="39">
        <f t="shared" si="100"/>
        <v>2.3199999999999998</v>
      </c>
      <c r="AR176" s="39">
        <f t="shared" si="101"/>
        <v>4.689005010434219E-3</v>
      </c>
      <c r="AS176" s="39">
        <f t="shared" si="102"/>
        <v>0.47</v>
      </c>
      <c r="AT176" s="39">
        <f t="shared" si="103"/>
        <v>4.6890050104342176E-2</v>
      </c>
      <c r="AU176" s="39">
        <f t="shared" si="104"/>
        <v>4.58</v>
      </c>
      <c r="AV176" s="39">
        <f t="shared" si="105"/>
        <v>2.3445025052171088E-2</v>
      </c>
      <c r="AW176" s="39">
        <f t="shared" si="106"/>
        <v>2.3199999999999998</v>
      </c>
      <c r="AX176" s="39">
        <f t="shared" si="107"/>
        <v>1.1722512526085544E-2</v>
      </c>
      <c r="AY176" s="39">
        <f t="shared" si="108"/>
        <v>1.17</v>
      </c>
      <c r="AZ176" s="39">
        <f t="shared" si="109"/>
        <v>2.3445025052171095E-3</v>
      </c>
      <c r="BA176" s="39">
        <f t="shared" si="110"/>
        <v>0.23</v>
      </c>
      <c r="BB176" s="39">
        <f t="shared" si="111"/>
        <v>9.378010020868438E-3</v>
      </c>
      <c r="BC176" s="39">
        <f t="shared" si="112"/>
        <v>0.93</v>
      </c>
      <c r="BD176" s="39">
        <f t="shared" si="113"/>
        <v>4.689005010434219E-3</v>
      </c>
      <c r="BE176" s="39">
        <f t="shared" si="114"/>
        <v>0.47</v>
      </c>
      <c r="BF176" s="39">
        <f t="shared" si="115"/>
        <v>2.3445025052171095E-3</v>
      </c>
      <c r="BG176" s="39">
        <f t="shared" si="116"/>
        <v>0.23</v>
      </c>
      <c r="BH176" s="39">
        <f t="shared" si="117"/>
        <v>4.6890050104342193E-4</v>
      </c>
      <c r="BI176" s="39">
        <f t="shared" si="118"/>
        <v>0.05</v>
      </c>
    </row>
    <row r="177" spans="1:61" s="39" customFormat="1" x14ac:dyDescent="0.25">
      <c r="A177" s="40">
        <v>7.5</v>
      </c>
      <c r="B177" s="50">
        <f t="shared" si="73"/>
        <v>41</v>
      </c>
      <c r="C177" s="51">
        <f t="shared" ref="C177:C240" si="123">$D$22</f>
        <v>0</v>
      </c>
      <c r="D177" s="52">
        <f t="shared" ref="D177:D240" si="124">$D$23</f>
        <v>0</v>
      </c>
      <c r="E177" s="53">
        <f t="shared" ref="E177:E240" si="125">$D$24</f>
        <v>1</v>
      </c>
      <c r="F177" s="68">
        <f t="shared" si="122"/>
        <v>40</v>
      </c>
      <c r="G177" s="61">
        <f t="shared" si="87"/>
        <v>0.93548471585830029</v>
      </c>
      <c r="H177" s="56">
        <f t="shared" si="74"/>
        <v>4.6296296296296298</v>
      </c>
      <c r="I177" s="52">
        <f t="shared" si="75"/>
        <v>1.38</v>
      </c>
      <c r="J177" s="56">
        <f t="shared" si="76"/>
        <v>2.0580663748882606</v>
      </c>
      <c r="K177" s="56">
        <f t="shared" si="88"/>
        <v>5.1051046704535718E-4</v>
      </c>
      <c r="L177" s="51">
        <f t="shared" si="77"/>
        <v>2.2000000000000002</v>
      </c>
      <c r="M177" s="52">
        <f t="shared" ref="M177:M240" si="126">$C$14</f>
        <v>0</v>
      </c>
      <c r="N177" s="68">
        <v>0</v>
      </c>
      <c r="O177" s="63">
        <f t="shared" si="78"/>
        <v>2491.4611100112529</v>
      </c>
      <c r="P177" s="58">
        <f t="shared" si="79"/>
        <v>480</v>
      </c>
      <c r="Q177" s="61">
        <f t="shared" si="80"/>
        <v>0.46774235792915014</v>
      </c>
      <c r="R177" s="56">
        <f t="shared" si="81"/>
        <v>2.3148148148148149</v>
      </c>
      <c r="S177" s="56">
        <f t="shared" ref="S177:S240" si="127">Q177*SUM($L177:$N177)</f>
        <v>1.0290331874441303</v>
      </c>
      <c r="T177" s="56">
        <f t="shared" ref="T177:T240" si="128">Q177*$I177*$B177*$A177/(3600*$D$2)</f>
        <v>2.5525523352267859E-4</v>
      </c>
      <c r="U177" s="61">
        <f t="shared" si="82"/>
        <v>0.23387117896457507</v>
      </c>
      <c r="V177" s="56">
        <f t="shared" si="83"/>
        <v>1.1574074074074074</v>
      </c>
      <c r="W177" s="56">
        <f t="shared" ref="W177:W240" si="129">U177*SUM($L177:$N177)</f>
        <v>0.51451659372206515</v>
      </c>
      <c r="X177" s="56">
        <f t="shared" ref="X177:X240" si="130">U177*$I177*$B177*$A177/(3600*$D$2)</f>
        <v>1.276276167613393E-4</v>
      </c>
      <c r="Y177" s="61">
        <f t="shared" si="84"/>
        <v>4.6774235792914995E-2</v>
      </c>
      <c r="Z177" s="56">
        <f t="shared" si="85"/>
        <v>0.23148148148148148</v>
      </c>
      <c r="AA177" s="56">
        <f t="shared" ref="AA177:AA240" si="131">Y177*SUM($L177:$N177)</f>
        <v>0.102903318744413</v>
      </c>
      <c r="AB177" s="56">
        <f t="shared" ref="AB177:AB240" si="132">Y177*$I177*$B177*$A177/(3600*$D$2)</f>
        <v>2.5525523352267848E-5</v>
      </c>
      <c r="AC177" s="64">
        <f t="shared" si="86"/>
        <v>0.34444444444444616</v>
      </c>
      <c r="AD177" s="39">
        <f t="shared" si="89"/>
        <v>0.19024971897546131</v>
      </c>
      <c r="AE177" s="39">
        <f t="shared" si="90"/>
        <v>17.32</v>
      </c>
      <c r="AF177" s="39">
        <f t="shared" si="91"/>
        <v>9.5124859487730654E-2</v>
      </c>
      <c r="AG177" s="39">
        <f t="shared" si="90"/>
        <v>9.07</v>
      </c>
      <c r="AH177" s="39">
        <f t="shared" si="92"/>
        <v>4.7562429743865327E-2</v>
      </c>
      <c r="AI177" s="39">
        <f t="shared" si="121"/>
        <v>4.6399999999999997</v>
      </c>
      <c r="AJ177" s="39">
        <f t="shared" si="94"/>
        <v>9.5124859487730681E-3</v>
      </c>
      <c r="AK177" s="39">
        <f t="shared" si="121"/>
        <v>0.95</v>
      </c>
      <c r="AL177" s="39">
        <f t="shared" si="95"/>
        <v>9.5124859487730654E-2</v>
      </c>
      <c r="AM177" s="39">
        <f t="shared" si="96"/>
        <v>9.07</v>
      </c>
      <c r="AN177" s="39">
        <f t="shared" si="97"/>
        <v>4.7562429743865327E-2</v>
      </c>
      <c r="AO177" s="39">
        <f t="shared" si="98"/>
        <v>4.6399999999999997</v>
      </c>
      <c r="AP177" s="39">
        <f t="shared" si="99"/>
        <v>2.3781214871932663E-2</v>
      </c>
      <c r="AQ177" s="39">
        <f t="shared" si="100"/>
        <v>2.35</v>
      </c>
      <c r="AR177" s="39">
        <f t="shared" si="101"/>
        <v>4.7562429743865341E-3</v>
      </c>
      <c r="AS177" s="39">
        <f t="shared" si="102"/>
        <v>0.47</v>
      </c>
      <c r="AT177" s="39">
        <f t="shared" si="103"/>
        <v>4.7562429743865327E-2</v>
      </c>
      <c r="AU177" s="39">
        <f t="shared" si="104"/>
        <v>4.6399999999999997</v>
      </c>
      <c r="AV177" s="39">
        <f t="shared" si="105"/>
        <v>2.3781214871932663E-2</v>
      </c>
      <c r="AW177" s="39">
        <f t="shared" si="106"/>
        <v>2.35</v>
      </c>
      <c r="AX177" s="39">
        <f t="shared" si="107"/>
        <v>1.1890607435966332E-2</v>
      </c>
      <c r="AY177" s="39">
        <f t="shared" si="108"/>
        <v>1.18</v>
      </c>
      <c r="AZ177" s="39">
        <f t="shared" si="109"/>
        <v>2.378121487193267E-3</v>
      </c>
      <c r="BA177" s="39">
        <f t="shared" si="110"/>
        <v>0.24</v>
      </c>
      <c r="BB177" s="39">
        <f t="shared" si="111"/>
        <v>9.5124859487730681E-3</v>
      </c>
      <c r="BC177" s="39">
        <f t="shared" si="112"/>
        <v>0.95</v>
      </c>
      <c r="BD177" s="39">
        <f t="shared" si="113"/>
        <v>4.7562429743865341E-3</v>
      </c>
      <c r="BE177" s="39">
        <f t="shared" si="114"/>
        <v>0.47</v>
      </c>
      <c r="BF177" s="39">
        <f t="shared" si="115"/>
        <v>2.378121487193267E-3</v>
      </c>
      <c r="BG177" s="39">
        <f t="shared" si="116"/>
        <v>0.24</v>
      </c>
      <c r="BH177" s="39">
        <f t="shared" si="117"/>
        <v>4.7562429743865347E-4</v>
      </c>
      <c r="BI177" s="39">
        <f t="shared" si="118"/>
        <v>0.05</v>
      </c>
    </row>
    <row r="178" spans="1:61" s="39" customFormat="1" x14ac:dyDescent="0.25">
      <c r="A178" s="40">
        <v>7.5</v>
      </c>
      <c r="B178" s="50">
        <f t="shared" ref="B178:B241" si="133">$C$6</f>
        <v>41</v>
      </c>
      <c r="C178" s="51">
        <f t="shared" si="123"/>
        <v>0</v>
      </c>
      <c r="D178" s="52">
        <f t="shared" si="124"/>
        <v>0</v>
      </c>
      <c r="E178" s="53">
        <f t="shared" si="125"/>
        <v>1</v>
      </c>
      <c r="F178" s="68">
        <f t="shared" si="122"/>
        <v>40</v>
      </c>
      <c r="G178" s="61">
        <f t="shared" si="87"/>
        <v>0.9408410757422051</v>
      </c>
      <c r="H178" s="56">
        <f t="shared" ref="H178:H241" si="134">(($C178*1*1)+($D178*100*1)+($E178*1000*1))/$D$2</f>
        <v>4.6296296296296298</v>
      </c>
      <c r="I178" s="52">
        <f t="shared" ref="I178:I241" si="135">$D$10</f>
        <v>1.38</v>
      </c>
      <c r="J178" s="56">
        <f t="shared" ref="J178:J241" si="136">G178*SUM($L178:$N178)</f>
        <v>2.0698503666328514</v>
      </c>
      <c r="K178" s="56">
        <f t="shared" si="88"/>
        <v>5.1343352686626122E-4</v>
      </c>
      <c r="L178" s="51">
        <f t="shared" ref="L178:L241" si="137">$C$13</f>
        <v>2.2000000000000002</v>
      </c>
      <c r="M178" s="52">
        <f t="shared" si="126"/>
        <v>0</v>
      </c>
      <c r="N178" s="68">
        <v>0</v>
      </c>
      <c r="O178" s="63">
        <f t="shared" ref="O178:O241" si="138">((((P177*0.0408*44.01*L177)-(O177*0.0408*44.01*L177)+(B177*I177*38000*44.01*0.0408/$D$2))*(A177/3600))+(O177*44.01*0.0408))/(44.01*0.0408)</f>
        <v>2502.9791817755531</v>
      </c>
      <c r="P178" s="58">
        <f t="shared" ref="P178:P241" si="139">$C$9</f>
        <v>480</v>
      </c>
      <c r="Q178" s="61">
        <f t="shared" ref="Q178:Q241" si="140">IF(Q177+((R177-S177-T177)*$A177/3600)&lt;0,0,Q177+((R177-S177-T177)*$A177/3600))</f>
        <v>0.47042053787110255</v>
      </c>
      <c r="R178" s="56">
        <f t="shared" ref="R178:R241" si="141">(($C178*1*0.5)+($D178*100*0.5)+($E178*1000*0.5))/$D$2</f>
        <v>2.3148148148148149</v>
      </c>
      <c r="S178" s="56">
        <f t="shared" si="127"/>
        <v>1.0349251833164257</v>
      </c>
      <c r="T178" s="56">
        <f t="shared" si="128"/>
        <v>2.5671676343313061E-4</v>
      </c>
      <c r="U178" s="61">
        <f t="shared" ref="U178:U241" si="142">IF(U177+((V177-W177-X177)*$A177/3600)&lt;0,0,U177+((V177-W177-X177)*$A177/3600))</f>
        <v>0.23521026893555128</v>
      </c>
      <c r="V178" s="56">
        <f t="shared" ref="V178:V241" si="143">(($C178*1*0.25)+($D178*100*0.25)+($E178*1000*0.25))/$D$2</f>
        <v>1.1574074074074074</v>
      </c>
      <c r="W178" s="56">
        <f t="shared" si="129"/>
        <v>0.51746259165821284</v>
      </c>
      <c r="X178" s="56">
        <f t="shared" si="130"/>
        <v>1.283583817165653E-4</v>
      </c>
      <c r="Y178" s="61">
        <f t="shared" ref="Y178:Y241" si="144">IF(Y177+((Z177-AA177-AB177)*$A177/3600)&lt;0,0,Y177+((Z177-AA177-AB177)*$A177/3600))</f>
        <v>4.7042053787110238E-2</v>
      </c>
      <c r="Z178" s="56">
        <f t="shared" ref="Z178:Z241" si="145">(($C178*1*0.05)+($D178*100*0.05)+($E178*1000*0.05))/$D$2</f>
        <v>0.23148148148148148</v>
      </c>
      <c r="AA178" s="56">
        <f t="shared" si="131"/>
        <v>0.10349251833164254</v>
      </c>
      <c r="AB178" s="56">
        <f t="shared" si="132"/>
        <v>2.5671676343313046E-5</v>
      </c>
      <c r="AC178" s="64">
        <f t="shared" ref="AC178:AC241" si="146">AC177+(A177*0.0000115740740740741)</f>
        <v>0.34453125000000173</v>
      </c>
      <c r="AD178" s="39">
        <f t="shared" si="89"/>
        <v>0.19295463706822014</v>
      </c>
      <c r="AE178" s="39">
        <f t="shared" si="90"/>
        <v>17.55</v>
      </c>
      <c r="AF178" s="39">
        <f t="shared" si="91"/>
        <v>9.6477318534110068E-2</v>
      </c>
      <c r="AG178" s="39">
        <f t="shared" si="90"/>
        <v>9.1999999999999993</v>
      </c>
      <c r="AH178" s="39">
        <f t="shared" si="92"/>
        <v>4.8238659267055034E-2</v>
      </c>
      <c r="AI178" s="39">
        <f t="shared" si="121"/>
        <v>4.71</v>
      </c>
      <c r="AJ178" s="39">
        <f t="shared" si="94"/>
        <v>9.6477318534110099E-3</v>
      </c>
      <c r="AK178" s="39">
        <f t="shared" si="121"/>
        <v>0.96</v>
      </c>
      <c r="AL178" s="39">
        <f t="shared" si="95"/>
        <v>9.6477318534110068E-2</v>
      </c>
      <c r="AM178" s="39">
        <f t="shared" si="96"/>
        <v>9.1999999999999993</v>
      </c>
      <c r="AN178" s="39">
        <f t="shared" si="97"/>
        <v>4.8238659267055034E-2</v>
      </c>
      <c r="AO178" s="39">
        <f t="shared" si="98"/>
        <v>4.71</v>
      </c>
      <c r="AP178" s="39">
        <f t="shared" si="99"/>
        <v>2.4119329633527517E-2</v>
      </c>
      <c r="AQ178" s="39">
        <f t="shared" si="100"/>
        <v>2.38</v>
      </c>
      <c r="AR178" s="39">
        <f t="shared" si="101"/>
        <v>4.823865926705505E-3</v>
      </c>
      <c r="AS178" s="39">
        <f t="shared" si="102"/>
        <v>0.48</v>
      </c>
      <c r="AT178" s="39">
        <f t="shared" si="103"/>
        <v>4.8238659267055034E-2</v>
      </c>
      <c r="AU178" s="39">
        <f t="shared" si="104"/>
        <v>4.71</v>
      </c>
      <c r="AV178" s="39">
        <f t="shared" si="105"/>
        <v>2.4119329633527517E-2</v>
      </c>
      <c r="AW178" s="39">
        <f t="shared" si="106"/>
        <v>2.38</v>
      </c>
      <c r="AX178" s="39">
        <f t="shared" si="107"/>
        <v>1.2059664816763759E-2</v>
      </c>
      <c r="AY178" s="39">
        <f t="shared" si="108"/>
        <v>1.2</v>
      </c>
      <c r="AZ178" s="39">
        <f t="shared" si="109"/>
        <v>2.4119329633527525E-3</v>
      </c>
      <c r="BA178" s="39">
        <f t="shared" si="110"/>
        <v>0.24</v>
      </c>
      <c r="BB178" s="39">
        <f t="shared" si="111"/>
        <v>9.6477318534110099E-3</v>
      </c>
      <c r="BC178" s="39">
        <f t="shared" si="112"/>
        <v>0.96</v>
      </c>
      <c r="BD178" s="39">
        <f t="shared" si="113"/>
        <v>4.823865926705505E-3</v>
      </c>
      <c r="BE178" s="39">
        <f t="shared" si="114"/>
        <v>0.48</v>
      </c>
      <c r="BF178" s="39">
        <f t="shared" si="115"/>
        <v>2.4119329633527525E-3</v>
      </c>
      <c r="BG178" s="39">
        <f t="shared" si="116"/>
        <v>0.24</v>
      </c>
      <c r="BH178" s="39">
        <f t="shared" si="117"/>
        <v>4.8238659267055056E-4</v>
      </c>
      <c r="BI178" s="39">
        <f t="shared" si="118"/>
        <v>0.05</v>
      </c>
    </row>
    <row r="179" spans="1:61" s="39" customFormat="1" x14ac:dyDescent="0.25">
      <c r="A179" s="40">
        <v>7.5</v>
      </c>
      <c r="B179" s="50">
        <f t="shared" si="133"/>
        <v>41</v>
      </c>
      <c r="C179" s="51">
        <f t="shared" si="123"/>
        <v>0</v>
      </c>
      <c r="D179" s="52">
        <f t="shared" si="124"/>
        <v>0</v>
      </c>
      <c r="E179" s="53">
        <f t="shared" si="125"/>
        <v>1</v>
      </c>
      <c r="F179" s="68">
        <f t="shared" si="122"/>
        <v>40</v>
      </c>
      <c r="G179" s="61">
        <f t="shared" ref="G179:G242" si="147">IF(G178+((H178-J178-K178)*$A178/3600)&lt;0,0,G178+((H178-J178-K178)*$A178/3600))</f>
        <v>0.94617287955360074</v>
      </c>
      <c r="H179" s="56">
        <f t="shared" si="134"/>
        <v>4.6296296296296298</v>
      </c>
      <c r="I179" s="52">
        <f t="shared" si="135"/>
        <v>1.38</v>
      </c>
      <c r="J179" s="56">
        <f t="shared" si="136"/>
        <v>2.0815803350179216</v>
      </c>
      <c r="K179" s="56">
        <f t="shared" ref="K179:K242" si="148">G179*$I179*$B179*$A179/(3600*$D$2)</f>
        <v>5.1634318600639198E-4</v>
      </c>
      <c r="L179" s="51">
        <f t="shared" si="137"/>
        <v>2.2000000000000002</v>
      </c>
      <c r="M179" s="52">
        <f t="shared" si="126"/>
        <v>0</v>
      </c>
      <c r="N179" s="68">
        <v>0</v>
      </c>
      <c r="O179" s="63">
        <f t="shared" si="138"/>
        <v>2514.4444623776003</v>
      </c>
      <c r="P179" s="58">
        <f t="shared" si="139"/>
        <v>480</v>
      </c>
      <c r="Q179" s="61">
        <f t="shared" si="140"/>
        <v>0.47308643977680037</v>
      </c>
      <c r="R179" s="56">
        <f t="shared" si="141"/>
        <v>2.3148148148148149</v>
      </c>
      <c r="S179" s="56">
        <f t="shared" si="127"/>
        <v>1.0407901675089608</v>
      </c>
      <c r="T179" s="56">
        <f t="shared" si="128"/>
        <v>2.5817159300319599E-4</v>
      </c>
      <c r="U179" s="61">
        <f t="shared" si="142"/>
        <v>0.23654321988840019</v>
      </c>
      <c r="V179" s="56">
        <f t="shared" si="143"/>
        <v>1.1574074074074074</v>
      </c>
      <c r="W179" s="56">
        <f t="shared" si="129"/>
        <v>0.5203950837544804</v>
      </c>
      <c r="X179" s="56">
        <f t="shared" si="130"/>
        <v>1.29085796501598E-4</v>
      </c>
      <c r="Y179" s="61">
        <f t="shared" si="144"/>
        <v>4.7308643977680018E-2</v>
      </c>
      <c r="Z179" s="56">
        <f t="shared" si="145"/>
        <v>0.23148148148148148</v>
      </c>
      <c r="AA179" s="56">
        <f t="shared" si="131"/>
        <v>0.10407901675089605</v>
      </c>
      <c r="AB179" s="56">
        <f t="shared" si="132"/>
        <v>2.5817159300319589E-5</v>
      </c>
      <c r="AC179" s="64">
        <f t="shared" si="146"/>
        <v>0.3446180555555573</v>
      </c>
      <c r="AD179" s="39">
        <f t="shared" ref="AD179:AD242" si="149">AD178+($I179*$G179*$A179*1/3600)</f>
        <v>0.19567488409693673</v>
      </c>
      <c r="AE179" s="39">
        <f t="shared" ref="AE179:AG242" si="150">ROUND((1-EXP(-AD179))*100,2)</f>
        <v>17.77</v>
      </c>
      <c r="AF179" s="39">
        <f t="shared" ref="AF179:AF242" si="151">AF178+($I179*$G179*$A179*0.5/3600)</f>
        <v>9.7837442048468365E-2</v>
      </c>
      <c r="AG179" s="39">
        <f t="shared" si="150"/>
        <v>9.32</v>
      </c>
      <c r="AH179" s="39">
        <f t="shared" ref="AH179:AH242" si="152">AH178+($I179*$G179*$A179*0.25/3600)</f>
        <v>4.8918721024234182E-2</v>
      </c>
      <c r="AI179" s="39">
        <f t="shared" ref="AI179:AK194" si="153">ROUND((1-EXP(-AH179))*100,2)</f>
        <v>4.7699999999999996</v>
      </c>
      <c r="AJ179" s="39">
        <f t="shared" ref="AJ179:AJ242" si="154">AJ178+($I179*$G179*$A179*0.05/3600)</f>
        <v>9.7837442048468396E-3</v>
      </c>
      <c r="AK179" s="39">
        <f t="shared" si="153"/>
        <v>0.97</v>
      </c>
      <c r="AL179" s="39">
        <f t="shared" ref="AL179:AL242" si="155">AL178+($I179*$Q179*$A179*1/3600)</f>
        <v>9.7837442048468365E-2</v>
      </c>
      <c r="AM179" s="39">
        <f t="shared" ref="AM179:AM242" si="156">ROUND((1-EXP(-AL179))*100,2)</f>
        <v>9.32</v>
      </c>
      <c r="AN179" s="39">
        <f t="shared" ref="AN179:AN242" si="157">AN178+($I179*$Q179*$A179*0.5/3600)</f>
        <v>4.8918721024234182E-2</v>
      </c>
      <c r="AO179" s="39">
        <f t="shared" ref="AO179:AO242" si="158">ROUND((1-EXP(-AN179))*100,2)</f>
        <v>4.7699999999999996</v>
      </c>
      <c r="AP179" s="39">
        <f t="shared" ref="AP179:AP242" si="159">AP178+($I179*$Q179*$A179*0.25/3600)</f>
        <v>2.4459360512117091E-2</v>
      </c>
      <c r="AQ179" s="39">
        <f t="shared" ref="AQ179:AQ242" si="160">ROUND((1-EXP(-AP179))*100,2)</f>
        <v>2.42</v>
      </c>
      <c r="AR179" s="39">
        <f t="shared" ref="AR179:AR242" si="161">AR178+($I179*$Q179*$A179*0.05/3600)</f>
        <v>4.8918721024234198E-3</v>
      </c>
      <c r="AS179" s="39">
        <f t="shared" ref="AS179:AS242" si="162">ROUND((1-EXP(-AR179))*100,2)</f>
        <v>0.49</v>
      </c>
      <c r="AT179" s="39">
        <f t="shared" ref="AT179:AT242" si="163">AT178+($I179*$U179*$A179*1/3600)</f>
        <v>4.8918721024234182E-2</v>
      </c>
      <c r="AU179" s="39">
        <f t="shared" ref="AU179:AU242" si="164">ROUND((1-EXP(-AT179))*100,2)</f>
        <v>4.7699999999999996</v>
      </c>
      <c r="AV179" s="39">
        <f t="shared" ref="AV179:AV242" si="165">AV178+($I179*$U179*$A179*0.5/3600)</f>
        <v>2.4459360512117091E-2</v>
      </c>
      <c r="AW179" s="39">
        <f t="shared" ref="AW179:AW242" si="166">ROUND((1-EXP(-AV179))*100,2)</f>
        <v>2.42</v>
      </c>
      <c r="AX179" s="39">
        <f t="shared" ref="AX179:AX242" si="167">AX178+($I179*$U179*$A179*0.25/3600)</f>
        <v>1.2229680256058546E-2</v>
      </c>
      <c r="AY179" s="39">
        <f t="shared" ref="AY179:AY242" si="168">ROUND((1-EXP(-AX179))*100,2)</f>
        <v>1.22</v>
      </c>
      <c r="AZ179" s="39">
        <f t="shared" ref="AZ179:AZ242" si="169">AZ178+($I179*$U179*$A179*0.05/3600)</f>
        <v>2.4459360512117099E-3</v>
      </c>
      <c r="BA179" s="39">
        <f t="shared" ref="BA179:BA242" si="170">ROUND((1-EXP(-AZ179))*100,2)</f>
        <v>0.24</v>
      </c>
      <c r="BB179" s="39">
        <f t="shared" ref="BB179:BB242" si="171">BB178+($I179*$Y179*$A179*1/3600)</f>
        <v>9.7837442048468396E-3</v>
      </c>
      <c r="BC179" s="39">
        <f t="shared" ref="BC179:BC242" si="172">ROUND((1-EXP(-BB179))*100,2)</f>
        <v>0.97</v>
      </c>
      <c r="BD179" s="39">
        <f t="shared" ref="BD179:BD242" si="173">BD178+($I179*$Y179*$A179*0.5/3600)</f>
        <v>4.8918721024234198E-3</v>
      </c>
      <c r="BE179" s="39">
        <f t="shared" ref="BE179:BE242" si="174">ROUND((1-EXP(-BD179))*100,2)</f>
        <v>0.49</v>
      </c>
      <c r="BF179" s="39">
        <f t="shared" ref="BF179:BF242" si="175">BF178+($I179*$Y179*$A179*0.25/3600)</f>
        <v>2.4459360512117099E-3</v>
      </c>
      <c r="BG179" s="39">
        <f t="shared" ref="BG179:BG242" si="176">ROUND((1-EXP(-BF179))*100,2)</f>
        <v>0.24</v>
      </c>
      <c r="BH179" s="39">
        <f t="shared" ref="BH179:BH242" si="177">BH178+($I179*$Y179*$A179*0.05/3600)</f>
        <v>4.8918721024234207E-4</v>
      </c>
      <c r="BI179" s="39">
        <f t="shared" ref="BI179:BI242" si="178">ROUND((1-EXP(-BH179))*100,2)</f>
        <v>0.05</v>
      </c>
    </row>
    <row r="180" spans="1:61" s="39" customFormat="1" x14ac:dyDescent="0.25">
      <c r="A180" s="40">
        <v>7.5</v>
      </c>
      <c r="B180" s="50">
        <f t="shared" si="133"/>
        <v>41</v>
      </c>
      <c r="C180" s="51">
        <f t="shared" si="123"/>
        <v>0</v>
      </c>
      <c r="D180" s="52">
        <f t="shared" si="124"/>
        <v>0</v>
      </c>
      <c r="E180" s="53">
        <f t="shared" si="125"/>
        <v>1</v>
      </c>
      <c r="F180" s="68">
        <f t="shared" si="122"/>
        <v>40</v>
      </c>
      <c r="G180" s="61">
        <f t="shared" si="147"/>
        <v>0.95148023986907093</v>
      </c>
      <c r="H180" s="56">
        <f t="shared" si="134"/>
        <v>4.6296296296296298</v>
      </c>
      <c r="I180" s="52">
        <f t="shared" si="135"/>
        <v>1.38</v>
      </c>
      <c r="J180" s="56">
        <f t="shared" si="136"/>
        <v>2.0932565277119561</v>
      </c>
      <c r="K180" s="56">
        <f t="shared" si="148"/>
        <v>5.1923950590077191E-4</v>
      </c>
      <c r="L180" s="51">
        <f t="shared" si="137"/>
        <v>2.2000000000000002</v>
      </c>
      <c r="M180" s="52">
        <f t="shared" si="126"/>
        <v>0</v>
      </c>
      <c r="N180" s="68">
        <v>0</v>
      </c>
      <c r="O180" s="63">
        <f t="shared" si="138"/>
        <v>2525.8571937768879</v>
      </c>
      <c r="P180" s="58">
        <f t="shared" si="139"/>
        <v>480</v>
      </c>
      <c r="Q180" s="61">
        <f t="shared" si="140"/>
        <v>0.47574011993453547</v>
      </c>
      <c r="R180" s="56">
        <f t="shared" si="141"/>
        <v>2.3148148148148149</v>
      </c>
      <c r="S180" s="56">
        <f t="shared" si="127"/>
        <v>1.0466282638559781</v>
      </c>
      <c r="T180" s="56">
        <f t="shared" si="128"/>
        <v>2.5961975295038596E-4</v>
      </c>
      <c r="U180" s="61">
        <f t="shared" si="142"/>
        <v>0.23787005996726773</v>
      </c>
      <c r="V180" s="56">
        <f t="shared" si="143"/>
        <v>1.1574074074074074</v>
      </c>
      <c r="W180" s="56">
        <f t="shared" si="129"/>
        <v>0.52331413192798903</v>
      </c>
      <c r="X180" s="56">
        <f t="shared" si="130"/>
        <v>1.2980987647519298E-4</v>
      </c>
      <c r="Y180" s="61">
        <f t="shared" si="144"/>
        <v>4.7574011993453527E-2</v>
      </c>
      <c r="Z180" s="56">
        <f t="shared" si="145"/>
        <v>0.23148148148148148</v>
      </c>
      <c r="AA180" s="56">
        <f t="shared" si="131"/>
        <v>0.10466282638559776</v>
      </c>
      <c r="AB180" s="56">
        <f t="shared" si="132"/>
        <v>2.5961975295038582E-5</v>
      </c>
      <c r="AC180" s="64">
        <f t="shared" si="146"/>
        <v>0.34470486111111287</v>
      </c>
      <c r="AD180" s="39">
        <f t="shared" si="149"/>
        <v>0.19841038978656031</v>
      </c>
      <c r="AE180" s="39">
        <f t="shared" si="150"/>
        <v>18</v>
      </c>
      <c r="AF180" s="39">
        <f t="shared" si="151"/>
        <v>9.9205194893280155E-2</v>
      </c>
      <c r="AG180" s="39">
        <f t="shared" si="150"/>
        <v>9.44</v>
      </c>
      <c r="AH180" s="39">
        <f t="shared" si="152"/>
        <v>4.9602597446640077E-2</v>
      </c>
      <c r="AI180" s="39">
        <f t="shared" si="153"/>
        <v>4.84</v>
      </c>
      <c r="AJ180" s="39">
        <f t="shared" si="154"/>
        <v>9.9205194893280182E-3</v>
      </c>
      <c r="AK180" s="39">
        <f t="shared" si="153"/>
        <v>0.99</v>
      </c>
      <c r="AL180" s="39">
        <f t="shared" si="155"/>
        <v>9.9205194893280155E-2</v>
      </c>
      <c r="AM180" s="39">
        <f t="shared" si="156"/>
        <v>9.44</v>
      </c>
      <c r="AN180" s="39">
        <f t="shared" si="157"/>
        <v>4.9602597446640077E-2</v>
      </c>
      <c r="AO180" s="39">
        <f t="shared" si="158"/>
        <v>4.84</v>
      </c>
      <c r="AP180" s="39">
        <f t="shared" si="159"/>
        <v>2.4801298723320039E-2</v>
      </c>
      <c r="AQ180" s="39">
        <f t="shared" si="160"/>
        <v>2.4500000000000002</v>
      </c>
      <c r="AR180" s="39">
        <f t="shared" si="161"/>
        <v>4.9602597446640091E-3</v>
      </c>
      <c r="AS180" s="39">
        <f t="shared" si="162"/>
        <v>0.49</v>
      </c>
      <c r="AT180" s="39">
        <f t="shared" si="163"/>
        <v>4.9602597446640077E-2</v>
      </c>
      <c r="AU180" s="39">
        <f t="shared" si="164"/>
        <v>4.84</v>
      </c>
      <c r="AV180" s="39">
        <f t="shared" si="165"/>
        <v>2.4801298723320039E-2</v>
      </c>
      <c r="AW180" s="39">
        <f t="shared" si="166"/>
        <v>2.4500000000000002</v>
      </c>
      <c r="AX180" s="39">
        <f t="shared" si="167"/>
        <v>1.2400649361660019E-2</v>
      </c>
      <c r="AY180" s="39">
        <f t="shared" si="168"/>
        <v>1.23</v>
      </c>
      <c r="AZ180" s="39">
        <f t="shared" si="169"/>
        <v>2.4801298723320046E-3</v>
      </c>
      <c r="BA180" s="39">
        <f t="shared" si="170"/>
        <v>0.25</v>
      </c>
      <c r="BB180" s="39">
        <f t="shared" si="171"/>
        <v>9.9205194893280182E-3</v>
      </c>
      <c r="BC180" s="39">
        <f t="shared" si="172"/>
        <v>0.99</v>
      </c>
      <c r="BD180" s="39">
        <f t="shared" si="173"/>
        <v>4.9602597446640091E-3</v>
      </c>
      <c r="BE180" s="39">
        <f t="shared" si="174"/>
        <v>0.49</v>
      </c>
      <c r="BF180" s="39">
        <f t="shared" si="175"/>
        <v>2.4801298723320046E-3</v>
      </c>
      <c r="BG180" s="39">
        <f t="shared" si="176"/>
        <v>0.25</v>
      </c>
      <c r="BH180" s="39">
        <f t="shared" si="177"/>
        <v>4.96025974466401E-4</v>
      </c>
      <c r="BI180" s="39">
        <f t="shared" si="178"/>
        <v>0.05</v>
      </c>
    </row>
    <row r="181" spans="1:61" s="39" customFormat="1" x14ac:dyDescent="0.25">
      <c r="A181" s="40">
        <v>7.5</v>
      </c>
      <c r="B181" s="50">
        <f t="shared" si="133"/>
        <v>41</v>
      </c>
      <c r="C181" s="51">
        <f t="shared" si="123"/>
        <v>0</v>
      </c>
      <c r="D181" s="52">
        <f t="shared" si="124"/>
        <v>0</v>
      </c>
      <c r="E181" s="53">
        <f t="shared" si="125"/>
        <v>1</v>
      </c>
      <c r="F181" s="68">
        <f t="shared" si="122"/>
        <v>40</v>
      </c>
      <c r="G181" s="61">
        <f t="shared" si="147"/>
        <v>0.95676326874909545</v>
      </c>
      <c r="H181" s="56">
        <f t="shared" si="134"/>
        <v>4.6296296296296298</v>
      </c>
      <c r="I181" s="52">
        <f t="shared" si="135"/>
        <v>1.38</v>
      </c>
      <c r="J181" s="56">
        <f t="shared" si="136"/>
        <v>2.1048791912480103</v>
      </c>
      <c r="K181" s="56">
        <f t="shared" si="148"/>
        <v>5.2212254770277601E-4</v>
      </c>
      <c r="L181" s="51">
        <f t="shared" si="137"/>
        <v>2.2000000000000002</v>
      </c>
      <c r="M181" s="52">
        <f t="shared" si="126"/>
        <v>0</v>
      </c>
      <c r="N181" s="68">
        <v>0</v>
      </c>
      <c r="O181" s="63">
        <f t="shared" si="138"/>
        <v>2537.2176168239289</v>
      </c>
      <c r="P181" s="58">
        <f t="shared" si="139"/>
        <v>480</v>
      </c>
      <c r="Q181" s="61">
        <f t="shared" si="140"/>
        <v>0.47838163437454773</v>
      </c>
      <c r="R181" s="56">
        <f t="shared" si="141"/>
        <v>2.3148148148148149</v>
      </c>
      <c r="S181" s="56">
        <f t="shared" si="127"/>
        <v>1.0524395956240051</v>
      </c>
      <c r="T181" s="56">
        <f t="shared" si="128"/>
        <v>2.61061273851388E-4</v>
      </c>
      <c r="U181" s="61">
        <f t="shared" si="142"/>
        <v>0.23919081718727386</v>
      </c>
      <c r="V181" s="56">
        <f t="shared" si="143"/>
        <v>1.1574074074074074</v>
      </c>
      <c r="W181" s="56">
        <f t="shared" si="129"/>
        <v>0.52621979781200257</v>
      </c>
      <c r="X181" s="56">
        <f t="shared" si="130"/>
        <v>1.30530636925694E-4</v>
      </c>
      <c r="Y181" s="61">
        <f t="shared" si="144"/>
        <v>4.7838163437454756E-2</v>
      </c>
      <c r="Z181" s="56">
        <f t="shared" si="145"/>
        <v>0.23148148148148148</v>
      </c>
      <c r="AA181" s="56">
        <f t="shared" si="131"/>
        <v>0.10524395956240047</v>
      </c>
      <c r="AB181" s="56">
        <f t="shared" si="132"/>
        <v>2.6106127385138791E-5</v>
      </c>
      <c r="AC181" s="64">
        <f t="shared" si="146"/>
        <v>0.34479166666666844</v>
      </c>
      <c r="AD181" s="39">
        <f t="shared" si="149"/>
        <v>0.20116108418421397</v>
      </c>
      <c r="AE181" s="39">
        <f t="shared" si="150"/>
        <v>18.22</v>
      </c>
      <c r="AF181" s="39">
        <f t="shared" si="151"/>
        <v>0.10058054209210698</v>
      </c>
      <c r="AG181" s="39">
        <f t="shared" si="150"/>
        <v>9.57</v>
      </c>
      <c r="AH181" s="39">
        <f t="shared" si="152"/>
        <v>5.0290271046053492E-2</v>
      </c>
      <c r="AI181" s="39">
        <f t="shared" si="153"/>
        <v>4.9000000000000004</v>
      </c>
      <c r="AJ181" s="39">
        <f t="shared" si="154"/>
        <v>1.0058054209210701E-2</v>
      </c>
      <c r="AK181" s="39">
        <f t="shared" si="153"/>
        <v>1</v>
      </c>
      <c r="AL181" s="39">
        <f t="shared" si="155"/>
        <v>0.10058054209210698</v>
      </c>
      <c r="AM181" s="39">
        <f t="shared" si="156"/>
        <v>9.57</v>
      </c>
      <c r="AN181" s="39">
        <f t="shared" si="157"/>
        <v>5.0290271046053492E-2</v>
      </c>
      <c r="AO181" s="39">
        <f t="shared" si="158"/>
        <v>4.9000000000000004</v>
      </c>
      <c r="AP181" s="39">
        <f t="shared" si="159"/>
        <v>2.5145135523026746E-2</v>
      </c>
      <c r="AQ181" s="39">
        <f t="shared" si="160"/>
        <v>2.48</v>
      </c>
      <c r="AR181" s="39">
        <f t="shared" si="161"/>
        <v>5.0290271046053506E-3</v>
      </c>
      <c r="AS181" s="39">
        <f t="shared" si="162"/>
        <v>0.5</v>
      </c>
      <c r="AT181" s="39">
        <f t="shared" si="163"/>
        <v>5.0290271046053492E-2</v>
      </c>
      <c r="AU181" s="39">
        <f t="shared" si="164"/>
        <v>4.9000000000000004</v>
      </c>
      <c r="AV181" s="39">
        <f t="shared" si="165"/>
        <v>2.5145135523026746E-2</v>
      </c>
      <c r="AW181" s="39">
        <f t="shared" si="166"/>
        <v>2.48</v>
      </c>
      <c r="AX181" s="39">
        <f t="shared" si="167"/>
        <v>1.2572567761513373E-2</v>
      </c>
      <c r="AY181" s="39">
        <f t="shared" si="168"/>
        <v>1.25</v>
      </c>
      <c r="AZ181" s="39">
        <f t="shared" si="169"/>
        <v>2.5145135523026753E-3</v>
      </c>
      <c r="BA181" s="39">
        <f t="shared" si="170"/>
        <v>0.25</v>
      </c>
      <c r="BB181" s="39">
        <f t="shared" si="171"/>
        <v>1.0058054209210701E-2</v>
      </c>
      <c r="BC181" s="39">
        <f t="shared" si="172"/>
        <v>1</v>
      </c>
      <c r="BD181" s="39">
        <f t="shared" si="173"/>
        <v>5.0290271046053506E-3</v>
      </c>
      <c r="BE181" s="39">
        <f t="shared" si="174"/>
        <v>0.5</v>
      </c>
      <c r="BF181" s="39">
        <f t="shared" si="175"/>
        <v>2.5145135523026753E-3</v>
      </c>
      <c r="BG181" s="39">
        <f t="shared" si="176"/>
        <v>0.25</v>
      </c>
      <c r="BH181" s="39">
        <f t="shared" si="177"/>
        <v>5.0290271046053508E-4</v>
      </c>
      <c r="BI181" s="39">
        <f t="shared" si="178"/>
        <v>0.05</v>
      </c>
    </row>
    <row r="182" spans="1:61" s="39" customFormat="1" x14ac:dyDescent="0.25">
      <c r="A182" s="40">
        <v>7.5</v>
      </c>
      <c r="B182" s="50">
        <f t="shared" si="133"/>
        <v>41</v>
      </c>
      <c r="C182" s="51">
        <f t="shared" si="123"/>
        <v>0</v>
      </c>
      <c r="D182" s="52">
        <f t="shared" si="124"/>
        <v>0</v>
      </c>
      <c r="E182" s="53">
        <f t="shared" si="125"/>
        <v>1</v>
      </c>
      <c r="F182" s="68">
        <f t="shared" si="122"/>
        <v>40</v>
      </c>
      <c r="G182" s="61">
        <f t="shared" si="147"/>
        <v>0.96202207774041615</v>
      </c>
      <c r="H182" s="56">
        <f t="shared" si="134"/>
        <v>4.6296296296296298</v>
      </c>
      <c r="I182" s="52">
        <f t="shared" si="135"/>
        <v>1.38</v>
      </c>
      <c r="J182" s="56">
        <f t="shared" si="136"/>
        <v>2.1164485710289158</v>
      </c>
      <c r="K182" s="56">
        <f t="shared" si="148"/>
        <v>5.2499237228542379E-4</v>
      </c>
      <c r="L182" s="51">
        <f t="shared" si="137"/>
        <v>2.2000000000000002</v>
      </c>
      <c r="M182" s="52">
        <f t="shared" si="126"/>
        <v>0</v>
      </c>
      <c r="N182" s="68">
        <v>0</v>
      </c>
      <c r="O182" s="63">
        <f t="shared" si="138"/>
        <v>2548.5259712653378</v>
      </c>
      <c r="P182" s="58">
        <f t="shared" si="139"/>
        <v>480</v>
      </c>
      <c r="Q182" s="61">
        <f t="shared" si="140"/>
        <v>0.48101103887020807</v>
      </c>
      <c r="R182" s="56">
        <f t="shared" si="141"/>
        <v>2.3148148148148149</v>
      </c>
      <c r="S182" s="56">
        <f t="shared" si="127"/>
        <v>1.0582242855144579</v>
      </c>
      <c r="T182" s="56">
        <f t="shared" si="128"/>
        <v>2.624961861427119E-4</v>
      </c>
      <c r="U182" s="61">
        <f t="shared" si="142"/>
        <v>0.24050551943510404</v>
      </c>
      <c r="V182" s="56">
        <f t="shared" si="143"/>
        <v>1.1574074074074074</v>
      </c>
      <c r="W182" s="56">
        <f t="shared" si="129"/>
        <v>0.52911214275722895</v>
      </c>
      <c r="X182" s="56">
        <f t="shared" si="130"/>
        <v>1.3124809307135595E-4</v>
      </c>
      <c r="Y182" s="61">
        <f t="shared" si="144"/>
        <v>4.8101103887020789E-2</v>
      </c>
      <c r="Z182" s="56">
        <f t="shared" si="145"/>
        <v>0.23148148148148148</v>
      </c>
      <c r="AA182" s="56">
        <f t="shared" si="131"/>
        <v>0.10582242855144575</v>
      </c>
      <c r="AB182" s="56">
        <f t="shared" si="132"/>
        <v>2.6249618614271179E-5</v>
      </c>
      <c r="AC182" s="64">
        <f t="shared" si="146"/>
        <v>0.34487847222222401</v>
      </c>
      <c r="AD182" s="39">
        <f t="shared" si="149"/>
        <v>0.20392689765771765</v>
      </c>
      <c r="AE182" s="39">
        <f t="shared" si="150"/>
        <v>18.45</v>
      </c>
      <c r="AF182" s="39">
        <f t="shared" si="151"/>
        <v>0.10196344882885883</v>
      </c>
      <c r="AG182" s="39">
        <f t="shared" si="150"/>
        <v>9.69</v>
      </c>
      <c r="AH182" s="39">
        <f t="shared" si="152"/>
        <v>5.0981724414429413E-2</v>
      </c>
      <c r="AI182" s="39">
        <f t="shared" si="153"/>
        <v>4.97</v>
      </c>
      <c r="AJ182" s="39">
        <f t="shared" si="154"/>
        <v>1.0196344882885885E-2</v>
      </c>
      <c r="AK182" s="39">
        <f t="shared" si="153"/>
        <v>1.01</v>
      </c>
      <c r="AL182" s="39">
        <f t="shared" si="155"/>
        <v>0.10196344882885883</v>
      </c>
      <c r="AM182" s="39">
        <f t="shared" si="156"/>
        <v>9.69</v>
      </c>
      <c r="AN182" s="39">
        <f t="shared" si="157"/>
        <v>5.0981724414429413E-2</v>
      </c>
      <c r="AO182" s="39">
        <f t="shared" si="158"/>
        <v>4.97</v>
      </c>
      <c r="AP182" s="39">
        <f t="shared" si="159"/>
        <v>2.5490862207214707E-2</v>
      </c>
      <c r="AQ182" s="39">
        <f t="shared" si="160"/>
        <v>2.52</v>
      </c>
      <c r="AR182" s="39">
        <f t="shared" si="161"/>
        <v>5.0981724414429427E-3</v>
      </c>
      <c r="AS182" s="39">
        <f t="shared" si="162"/>
        <v>0.51</v>
      </c>
      <c r="AT182" s="39">
        <f t="shared" si="163"/>
        <v>5.0981724414429413E-2</v>
      </c>
      <c r="AU182" s="39">
        <f t="shared" si="164"/>
        <v>4.97</v>
      </c>
      <c r="AV182" s="39">
        <f t="shared" si="165"/>
        <v>2.5490862207214707E-2</v>
      </c>
      <c r="AW182" s="39">
        <f t="shared" si="166"/>
        <v>2.52</v>
      </c>
      <c r="AX182" s="39">
        <f t="shared" si="167"/>
        <v>1.2745431103607353E-2</v>
      </c>
      <c r="AY182" s="39">
        <f t="shared" si="168"/>
        <v>1.27</v>
      </c>
      <c r="AZ182" s="39">
        <f t="shared" si="169"/>
        <v>2.5490862207214714E-3</v>
      </c>
      <c r="BA182" s="39">
        <f t="shared" si="170"/>
        <v>0.25</v>
      </c>
      <c r="BB182" s="39">
        <f t="shared" si="171"/>
        <v>1.0196344882885885E-2</v>
      </c>
      <c r="BC182" s="39">
        <f t="shared" si="172"/>
        <v>1.01</v>
      </c>
      <c r="BD182" s="39">
        <f t="shared" si="173"/>
        <v>5.0981724414429427E-3</v>
      </c>
      <c r="BE182" s="39">
        <f t="shared" si="174"/>
        <v>0.51</v>
      </c>
      <c r="BF182" s="39">
        <f t="shared" si="175"/>
        <v>2.5490862207214714E-3</v>
      </c>
      <c r="BG182" s="39">
        <f t="shared" si="176"/>
        <v>0.25</v>
      </c>
      <c r="BH182" s="39">
        <f t="shared" si="177"/>
        <v>5.0981724414429427E-4</v>
      </c>
      <c r="BI182" s="39">
        <f t="shared" si="178"/>
        <v>0.05</v>
      </c>
    </row>
    <row r="183" spans="1:61" s="39" customFormat="1" x14ac:dyDescent="0.25">
      <c r="A183" s="40">
        <v>7.5</v>
      </c>
      <c r="B183" s="50">
        <f t="shared" si="133"/>
        <v>41</v>
      </c>
      <c r="C183" s="51">
        <f t="shared" si="123"/>
        <v>0</v>
      </c>
      <c r="D183" s="52">
        <f t="shared" si="124"/>
        <v>0</v>
      </c>
      <c r="E183" s="53">
        <f t="shared" si="125"/>
        <v>1</v>
      </c>
      <c r="F183" s="68">
        <f t="shared" si="122"/>
        <v>40</v>
      </c>
      <c r="G183" s="61">
        <f t="shared" si="147"/>
        <v>0.96725677787839204</v>
      </c>
      <c r="H183" s="56">
        <f t="shared" si="134"/>
        <v>4.6296296296296298</v>
      </c>
      <c r="I183" s="52">
        <f t="shared" si="135"/>
        <v>1.38</v>
      </c>
      <c r="J183" s="56">
        <f t="shared" si="136"/>
        <v>2.1279649113324628</v>
      </c>
      <c r="K183" s="56">
        <f t="shared" si="148"/>
        <v>5.2784904024266407E-4</v>
      </c>
      <c r="L183" s="51">
        <f t="shared" si="137"/>
        <v>2.2000000000000002</v>
      </c>
      <c r="M183" s="52">
        <f t="shared" si="126"/>
        <v>0</v>
      </c>
      <c r="N183" s="68">
        <v>0</v>
      </c>
      <c r="O183" s="63">
        <f t="shared" si="138"/>
        <v>2559.7824957488901</v>
      </c>
      <c r="P183" s="58">
        <f t="shared" si="139"/>
        <v>480</v>
      </c>
      <c r="Q183" s="61">
        <f t="shared" si="140"/>
        <v>0.48362838893919602</v>
      </c>
      <c r="R183" s="56">
        <f t="shared" si="141"/>
        <v>2.3148148148148149</v>
      </c>
      <c r="S183" s="56">
        <f t="shared" si="127"/>
        <v>1.0639824556662314</v>
      </c>
      <c r="T183" s="56">
        <f t="shared" si="128"/>
        <v>2.6392452012133203E-4</v>
      </c>
      <c r="U183" s="61">
        <f t="shared" si="142"/>
        <v>0.24181419446959801</v>
      </c>
      <c r="V183" s="56">
        <f t="shared" si="143"/>
        <v>1.1574074074074074</v>
      </c>
      <c r="W183" s="56">
        <f t="shared" si="129"/>
        <v>0.5319912278331157</v>
      </c>
      <c r="X183" s="56">
        <f t="shared" si="130"/>
        <v>1.3196226006066602E-4</v>
      </c>
      <c r="Y183" s="61">
        <f t="shared" si="144"/>
        <v>4.8362838893919582E-2</v>
      </c>
      <c r="Z183" s="56">
        <f t="shared" si="145"/>
        <v>0.23148148148148148</v>
      </c>
      <c r="AA183" s="56">
        <f t="shared" si="131"/>
        <v>0.10639824556662308</v>
      </c>
      <c r="AB183" s="56">
        <f t="shared" si="132"/>
        <v>2.6392452012133199E-5</v>
      </c>
      <c r="AC183" s="64">
        <f t="shared" si="146"/>
        <v>0.34496527777777958</v>
      </c>
      <c r="AD183" s="39">
        <f t="shared" si="149"/>
        <v>0.20670776089411802</v>
      </c>
      <c r="AE183" s="39">
        <f t="shared" si="150"/>
        <v>18.670000000000002</v>
      </c>
      <c r="AF183" s="39">
        <f t="shared" si="151"/>
        <v>0.10335388044705901</v>
      </c>
      <c r="AG183" s="39">
        <f t="shared" si="150"/>
        <v>9.82</v>
      </c>
      <c r="AH183" s="39">
        <f t="shared" si="152"/>
        <v>5.1676940223529505E-2</v>
      </c>
      <c r="AI183" s="39">
        <f t="shared" si="153"/>
        <v>5.04</v>
      </c>
      <c r="AJ183" s="39">
        <f t="shared" si="154"/>
        <v>1.0335388044705905E-2</v>
      </c>
      <c r="AK183" s="39">
        <f t="shared" si="153"/>
        <v>1.03</v>
      </c>
      <c r="AL183" s="39">
        <f t="shared" si="155"/>
        <v>0.10335388044705901</v>
      </c>
      <c r="AM183" s="39">
        <f t="shared" si="156"/>
        <v>9.82</v>
      </c>
      <c r="AN183" s="39">
        <f t="shared" si="157"/>
        <v>5.1676940223529505E-2</v>
      </c>
      <c r="AO183" s="39">
        <f t="shared" si="158"/>
        <v>5.04</v>
      </c>
      <c r="AP183" s="39">
        <f t="shared" si="159"/>
        <v>2.5838470111764753E-2</v>
      </c>
      <c r="AQ183" s="39">
        <f t="shared" si="160"/>
        <v>2.5499999999999998</v>
      </c>
      <c r="AR183" s="39">
        <f t="shared" si="161"/>
        <v>5.1676940223529524E-3</v>
      </c>
      <c r="AS183" s="39">
        <f t="shared" si="162"/>
        <v>0.52</v>
      </c>
      <c r="AT183" s="39">
        <f t="shared" si="163"/>
        <v>5.1676940223529505E-2</v>
      </c>
      <c r="AU183" s="39">
        <f t="shared" si="164"/>
        <v>5.04</v>
      </c>
      <c r="AV183" s="39">
        <f t="shared" si="165"/>
        <v>2.5838470111764753E-2</v>
      </c>
      <c r="AW183" s="39">
        <f t="shared" si="166"/>
        <v>2.5499999999999998</v>
      </c>
      <c r="AX183" s="39">
        <f t="shared" si="167"/>
        <v>1.2919235055882376E-2</v>
      </c>
      <c r="AY183" s="39">
        <f t="shared" si="168"/>
        <v>1.28</v>
      </c>
      <c r="AZ183" s="39">
        <f t="shared" si="169"/>
        <v>2.5838470111764762E-3</v>
      </c>
      <c r="BA183" s="39">
        <f t="shared" si="170"/>
        <v>0.26</v>
      </c>
      <c r="BB183" s="39">
        <f t="shared" si="171"/>
        <v>1.0335388044705905E-2</v>
      </c>
      <c r="BC183" s="39">
        <f t="shared" si="172"/>
        <v>1.03</v>
      </c>
      <c r="BD183" s="39">
        <f t="shared" si="173"/>
        <v>5.1676940223529524E-3</v>
      </c>
      <c r="BE183" s="39">
        <f t="shared" si="174"/>
        <v>0.52</v>
      </c>
      <c r="BF183" s="39">
        <f t="shared" si="175"/>
        <v>2.5838470111764762E-3</v>
      </c>
      <c r="BG183" s="39">
        <f t="shared" si="176"/>
        <v>0.26</v>
      </c>
      <c r="BH183" s="39">
        <f t="shared" si="177"/>
        <v>5.1676940223529524E-4</v>
      </c>
      <c r="BI183" s="39">
        <f t="shared" si="178"/>
        <v>0.05</v>
      </c>
    </row>
    <row r="184" spans="1:61" s="39" customFormat="1" x14ac:dyDescent="0.25">
      <c r="A184" s="40">
        <v>7.5</v>
      </c>
      <c r="B184" s="50">
        <f t="shared" si="133"/>
        <v>41</v>
      </c>
      <c r="C184" s="51">
        <f t="shared" si="123"/>
        <v>0</v>
      </c>
      <c r="D184" s="52">
        <f t="shared" si="124"/>
        <v>0</v>
      </c>
      <c r="E184" s="53">
        <f t="shared" si="125"/>
        <v>1</v>
      </c>
      <c r="F184" s="68">
        <f t="shared" si="122"/>
        <v>40</v>
      </c>
      <c r="G184" s="61">
        <f t="shared" si="147"/>
        <v>0.97246747968934399</v>
      </c>
      <c r="H184" s="56">
        <f t="shared" si="134"/>
        <v>4.6296296296296298</v>
      </c>
      <c r="I184" s="52">
        <f t="shared" si="135"/>
        <v>1.38</v>
      </c>
      <c r="J184" s="56">
        <f t="shared" si="136"/>
        <v>2.139428455316557</v>
      </c>
      <c r="K184" s="56">
        <f t="shared" si="148"/>
        <v>5.3069261189065461E-4</v>
      </c>
      <c r="L184" s="51">
        <f t="shared" si="137"/>
        <v>2.2000000000000002</v>
      </c>
      <c r="M184" s="52">
        <f t="shared" si="126"/>
        <v>0</v>
      </c>
      <c r="N184" s="68">
        <v>0</v>
      </c>
      <c r="O184" s="63">
        <f t="shared" si="138"/>
        <v>2570.9874278285597</v>
      </c>
      <c r="P184" s="58">
        <f t="shared" si="139"/>
        <v>480</v>
      </c>
      <c r="Q184" s="61">
        <f t="shared" si="140"/>
        <v>0.486233739844672</v>
      </c>
      <c r="R184" s="56">
        <f t="shared" si="141"/>
        <v>2.3148148148148149</v>
      </c>
      <c r="S184" s="56">
        <f t="shared" si="127"/>
        <v>1.0697142276582785</v>
      </c>
      <c r="T184" s="56">
        <f t="shared" si="128"/>
        <v>2.653463059453273E-4</v>
      </c>
      <c r="U184" s="61">
        <f t="shared" si="142"/>
        <v>0.243116869922336</v>
      </c>
      <c r="V184" s="56">
        <f t="shared" si="143"/>
        <v>1.1574074074074074</v>
      </c>
      <c r="W184" s="56">
        <f t="shared" si="129"/>
        <v>0.53485711382913925</v>
      </c>
      <c r="X184" s="56">
        <f t="shared" si="130"/>
        <v>1.3267315297266365E-4</v>
      </c>
      <c r="Y184" s="61">
        <f t="shared" si="144"/>
        <v>4.8623373984467179E-2</v>
      </c>
      <c r="Z184" s="56">
        <f t="shared" si="145"/>
        <v>0.23148148148148148</v>
      </c>
      <c r="AA184" s="56">
        <f t="shared" si="131"/>
        <v>0.1069714227658278</v>
      </c>
      <c r="AB184" s="56">
        <f t="shared" si="132"/>
        <v>2.6534630594532724E-5</v>
      </c>
      <c r="AC184" s="64">
        <f t="shared" si="146"/>
        <v>0.34505208333333515</v>
      </c>
      <c r="AD184" s="39">
        <f t="shared" si="149"/>
        <v>0.20950360489822489</v>
      </c>
      <c r="AE184" s="39">
        <f t="shared" si="150"/>
        <v>18.899999999999999</v>
      </c>
      <c r="AF184" s="39">
        <f t="shared" si="151"/>
        <v>0.10475180244911245</v>
      </c>
      <c r="AG184" s="39">
        <f t="shared" si="150"/>
        <v>9.9499999999999993</v>
      </c>
      <c r="AH184" s="39">
        <f t="shared" si="152"/>
        <v>5.2375901224556223E-2</v>
      </c>
      <c r="AI184" s="39">
        <f t="shared" si="153"/>
        <v>5.0999999999999996</v>
      </c>
      <c r="AJ184" s="39">
        <f t="shared" si="154"/>
        <v>1.0475180244911248E-2</v>
      </c>
      <c r="AK184" s="39">
        <f t="shared" si="153"/>
        <v>1.04</v>
      </c>
      <c r="AL184" s="39">
        <f t="shared" si="155"/>
        <v>0.10475180244911245</v>
      </c>
      <c r="AM184" s="39">
        <f t="shared" si="156"/>
        <v>9.9499999999999993</v>
      </c>
      <c r="AN184" s="39">
        <f t="shared" si="157"/>
        <v>5.2375901224556223E-2</v>
      </c>
      <c r="AO184" s="39">
        <f t="shared" si="158"/>
        <v>5.0999999999999996</v>
      </c>
      <c r="AP184" s="39">
        <f t="shared" si="159"/>
        <v>2.6187950612278112E-2</v>
      </c>
      <c r="AQ184" s="39">
        <f t="shared" si="160"/>
        <v>2.58</v>
      </c>
      <c r="AR184" s="39">
        <f t="shared" si="161"/>
        <v>5.2375901224556241E-3</v>
      </c>
      <c r="AS184" s="39">
        <f t="shared" si="162"/>
        <v>0.52</v>
      </c>
      <c r="AT184" s="39">
        <f t="shared" si="163"/>
        <v>5.2375901224556223E-2</v>
      </c>
      <c r="AU184" s="39">
        <f t="shared" si="164"/>
        <v>5.0999999999999996</v>
      </c>
      <c r="AV184" s="39">
        <f t="shared" si="165"/>
        <v>2.6187950612278112E-2</v>
      </c>
      <c r="AW184" s="39">
        <f t="shared" si="166"/>
        <v>2.58</v>
      </c>
      <c r="AX184" s="39">
        <f t="shared" si="167"/>
        <v>1.3093975306139056E-2</v>
      </c>
      <c r="AY184" s="39">
        <f t="shared" si="168"/>
        <v>1.3</v>
      </c>
      <c r="AZ184" s="39">
        <f t="shared" si="169"/>
        <v>2.618795061227812E-3</v>
      </c>
      <c r="BA184" s="39">
        <f t="shared" si="170"/>
        <v>0.26</v>
      </c>
      <c r="BB184" s="39">
        <f t="shared" si="171"/>
        <v>1.0475180244911248E-2</v>
      </c>
      <c r="BC184" s="39">
        <f t="shared" si="172"/>
        <v>1.04</v>
      </c>
      <c r="BD184" s="39">
        <f t="shared" si="173"/>
        <v>5.2375901224556241E-3</v>
      </c>
      <c r="BE184" s="39">
        <f t="shared" si="174"/>
        <v>0.52</v>
      </c>
      <c r="BF184" s="39">
        <f t="shared" si="175"/>
        <v>2.618795061227812E-3</v>
      </c>
      <c r="BG184" s="39">
        <f t="shared" si="176"/>
        <v>0.26</v>
      </c>
      <c r="BH184" s="39">
        <f t="shared" si="177"/>
        <v>5.2375901224556236E-4</v>
      </c>
      <c r="BI184" s="39">
        <f t="shared" si="178"/>
        <v>0.05</v>
      </c>
    </row>
    <row r="185" spans="1:61" s="39" customFormat="1" x14ac:dyDescent="0.25">
      <c r="A185" s="40">
        <v>7.5</v>
      </c>
      <c r="B185" s="50">
        <f t="shared" si="133"/>
        <v>41</v>
      </c>
      <c r="C185" s="51">
        <f t="shared" si="123"/>
        <v>0</v>
      </c>
      <c r="D185" s="52">
        <f t="shared" si="124"/>
        <v>0</v>
      </c>
      <c r="E185" s="53">
        <f t="shared" si="125"/>
        <v>1</v>
      </c>
      <c r="F185" s="68">
        <f t="shared" si="122"/>
        <v>40</v>
      </c>
      <c r="G185" s="61">
        <f t="shared" si="147"/>
        <v>0.9776542931928881</v>
      </c>
      <c r="H185" s="56">
        <f t="shared" si="134"/>
        <v>4.6296296296296298</v>
      </c>
      <c r="I185" s="52">
        <f t="shared" si="135"/>
        <v>1.38</v>
      </c>
      <c r="J185" s="56">
        <f t="shared" si="136"/>
        <v>2.1508394450243542</v>
      </c>
      <c r="K185" s="56">
        <f t="shared" si="148"/>
        <v>5.3352314726903566E-4</v>
      </c>
      <c r="L185" s="51">
        <f t="shared" si="137"/>
        <v>2.2000000000000002</v>
      </c>
      <c r="M185" s="52">
        <f t="shared" si="126"/>
        <v>0</v>
      </c>
      <c r="N185" s="68">
        <v>0</v>
      </c>
      <c r="O185" s="63">
        <f t="shared" si="138"/>
        <v>2582.1410039695302</v>
      </c>
      <c r="P185" s="58">
        <f t="shared" si="139"/>
        <v>480</v>
      </c>
      <c r="Q185" s="61">
        <f t="shared" si="140"/>
        <v>0.48882714659644405</v>
      </c>
      <c r="R185" s="56">
        <f t="shared" si="141"/>
        <v>2.3148148148148149</v>
      </c>
      <c r="S185" s="56">
        <f t="shared" si="127"/>
        <v>1.0754197225121771</v>
      </c>
      <c r="T185" s="56">
        <f t="shared" si="128"/>
        <v>2.6676157363451783E-4</v>
      </c>
      <c r="U185" s="61">
        <f t="shared" si="142"/>
        <v>0.24441357329822203</v>
      </c>
      <c r="V185" s="56">
        <f t="shared" si="143"/>
        <v>1.1574074074074074</v>
      </c>
      <c r="W185" s="56">
        <f t="shared" si="129"/>
        <v>0.53770986125608855</v>
      </c>
      <c r="X185" s="56">
        <f t="shared" si="130"/>
        <v>1.3338078681725892E-4</v>
      </c>
      <c r="Y185" s="61">
        <f t="shared" si="144"/>
        <v>4.8882714659644388E-2</v>
      </c>
      <c r="Z185" s="56">
        <f t="shared" si="145"/>
        <v>0.23148148148148148</v>
      </c>
      <c r="AA185" s="56">
        <f t="shared" si="131"/>
        <v>0.10754197225121766</v>
      </c>
      <c r="AB185" s="56">
        <f t="shared" si="132"/>
        <v>2.6676157363451768E-5</v>
      </c>
      <c r="AC185" s="64">
        <f t="shared" si="146"/>
        <v>0.34513888888889072</v>
      </c>
      <c r="AD185" s="39">
        <f t="shared" si="149"/>
        <v>0.21231436099115444</v>
      </c>
      <c r="AE185" s="39">
        <f t="shared" si="150"/>
        <v>19.13</v>
      </c>
      <c r="AF185" s="39">
        <f t="shared" si="151"/>
        <v>0.10615718049557722</v>
      </c>
      <c r="AG185" s="39">
        <f t="shared" si="150"/>
        <v>10.07</v>
      </c>
      <c r="AH185" s="39">
        <f t="shared" si="152"/>
        <v>5.3078590247788611E-2</v>
      </c>
      <c r="AI185" s="39">
        <f t="shared" si="153"/>
        <v>5.17</v>
      </c>
      <c r="AJ185" s="39">
        <f t="shared" si="154"/>
        <v>1.0615718049557726E-2</v>
      </c>
      <c r="AK185" s="39">
        <f t="shared" si="153"/>
        <v>1.06</v>
      </c>
      <c r="AL185" s="39">
        <f t="shared" si="155"/>
        <v>0.10615718049557722</v>
      </c>
      <c r="AM185" s="39">
        <f t="shared" si="156"/>
        <v>10.07</v>
      </c>
      <c r="AN185" s="39">
        <f t="shared" si="157"/>
        <v>5.3078590247788611E-2</v>
      </c>
      <c r="AO185" s="39">
        <f t="shared" si="158"/>
        <v>5.17</v>
      </c>
      <c r="AP185" s="39">
        <f t="shared" si="159"/>
        <v>2.6539295123894305E-2</v>
      </c>
      <c r="AQ185" s="39">
        <f t="shared" si="160"/>
        <v>2.62</v>
      </c>
      <c r="AR185" s="39">
        <f t="shared" si="161"/>
        <v>5.3078590247788628E-3</v>
      </c>
      <c r="AS185" s="39">
        <f t="shared" si="162"/>
        <v>0.53</v>
      </c>
      <c r="AT185" s="39">
        <f t="shared" si="163"/>
        <v>5.3078590247788611E-2</v>
      </c>
      <c r="AU185" s="39">
        <f t="shared" si="164"/>
        <v>5.17</v>
      </c>
      <c r="AV185" s="39">
        <f t="shared" si="165"/>
        <v>2.6539295123894305E-2</v>
      </c>
      <c r="AW185" s="39">
        <f t="shared" si="166"/>
        <v>2.62</v>
      </c>
      <c r="AX185" s="39">
        <f t="shared" si="167"/>
        <v>1.3269647561947153E-2</v>
      </c>
      <c r="AY185" s="39">
        <f t="shared" si="168"/>
        <v>1.32</v>
      </c>
      <c r="AZ185" s="39">
        <f t="shared" si="169"/>
        <v>2.6539295123894314E-3</v>
      </c>
      <c r="BA185" s="39">
        <f t="shared" si="170"/>
        <v>0.27</v>
      </c>
      <c r="BB185" s="39">
        <f t="shared" si="171"/>
        <v>1.0615718049557726E-2</v>
      </c>
      <c r="BC185" s="39">
        <f t="shared" si="172"/>
        <v>1.06</v>
      </c>
      <c r="BD185" s="39">
        <f t="shared" si="173"/>
        <v>5.3078590247788628E-3</v>
      </c>
      <c r="BE185" s="39">
        <f t="shared" si="174"/>
        <v>0.53</v>
      </c>
      <c r="BF185" s="39">
        <f t="shared" si="175"/>
        <v>2.6539295123894314E-3</v>
      </c>
      <c r="BG185" s="39">
        <f t="shared" si="176"/>
        <v>0.27</v>
      </c>
      <c r="BH185" s="39">
        <f t="shared" si="177"/>
        <v>5.3078590247788624E-4</v>
      </c>
      <c r="BI185" s="39">
        <f t="shared" si="178"/>
        <v>0.05</v>
      </c>
    </row>
    <row r="186" spans="1:61" s="39" customFormat="1" x14ac:dyDescent="0.25">
      <c r="A186" s="40">
        <v>7.5</v>
      </c>
      <c r="B186" s="50">
        <f t="shared" si="133"/>
        <v>41</v>
      </c>
      <c r="C186" s="51">
        <f t="shared" si="123"/>
        <v>0</v>
      </c>
      <c r="D186" s="52">
        <f t="shared" si="124"/>
        <v>0</v>
      </c>
      <c r="E186" s="53">
        <f t="shared" si="125"/>
        <v>1</v>
      </c>
      <c r="F186" s="68">
        <f t="shared" si="122"/>
        <v>40</v>
      </c>
      <c r="G186" s="61">
        <f t="shared" si="147"/>
        <v>0.98281732790425891</v>
      </c>
      <c r="H186" s="56">
        <f t="shared" si="134"/>
        <v>4.6296296296296298</v>
      </c>
      <c r="I186" s="52">
        <f t="shared" si="135"/>
        <v>1.38</v>
      </c>
      <c r="J186" s="56">
        <f t="shared" si="136"/>
        <v>2.1621981213893697</v>
      </c>
      <c r="K186" s="56">
        <f t="shared" si="148"/>
        <v>5.3634070614219686E-4</v>
      </c>
      <c r="L186" s="51">
        <f t="shared" si="137"/>
        <v>2.2000000000000002</v>
      </c>
      <c r="M186" s="52">
        <f t="shared" si="126"/>
        <v>0</v>
      </c>
      <c r="N186" s="68">
        <v>0</v>
      </c>
      <c r="O186" s="63">
        <f t="shared" si="138"/>
        <v>2593.2434595531881</v>
      </c>
      <c r="P186" s="58">
        <f t="shared" si="139"/>
        <v>480</v>
      </c>
      <c r="Q186" s="61">
        <f t="shared" si="140"/>
        <v>0.49140866395212945</v>
      </c>
      <c r="R186" s="56">
        <f t="shared" si="141"/>
        <v>2.3148148148148149</v>
      </c>
      <c r="S186" s="56">
        <f t="shared" si="127"/>
        <v>1.0810990606946849</v>
      </c>
      <c r="T186" s="56">
        <f t="shared" si="128"/>
        <v>2.6817035307109843E-4</v>
      </c>
      <c r="U186" s="61">
        <f t="shared" si="142"/>
        <v>0.24570433197606473</v>
      </c>
      <c r="V186" s="56">
        <f t="shared" si="143"/>
        <v>1.1574074074074074</v>
      </c>
      <c r="W186" s="56">
        <f t="shared" si="129"/>
        <v>0.54054953034734243</v>
      </c>
      <c r="X186" s="56">
        <f t="shared" si="130"/>
        <v>1.3408517653554921E-4</v>
      </c>
      <c r="Y186" s="61">
        <f t="shared" si="144"/>
        <v>4.914086639521293E-2</v>
      </c>
      <c r="Z186" s="56">
        <f t="shared" si="145"/>
        <v>0.23148148148148148</v>
      </c>
      <c r="AA186" s="56">
        <f t="shared" si="131"/>
        <v>0.10810990606946845</v>
      </c>
      <c r="AB186" s="56">
        <f t="shared" si="132"/>
        <v>2.6817035307109833E-5</v>
      </c>
      <c r="AC186" s="64">
        <f t="shared" si="146"/>
        <v>0.34522569444444628</v>
      </c>
      <c r="AD186" s="39">
        <f t="shared" si="149"/>
        <v>0.21513996080887918</v>
      </c>
      <c r="AE186" s="39">
        <f t="shared" si="150"/>
        <v>19.36</v>
      </c>
      <c r="AF186" s="39">
        <f t="shared" si="151"/>
        <v>0.10756998040443959</v>
      </c>
      <c r="AG186" s="39">
        <f t="shared" si="150"/>
        <v>10.199999999999999</v>
      </c>
      <c r="AH186" s="39">
        <f t="shared" si="152"/>
        <v>5.3784990202219794E-2</v>
      </c>
      <c r="AI186" s="39">
        <f t="shared" si="153"/>
        <v>5.24</v>
      </c>
      <c r="AJ186" s="39">
        <f t="shared" si="154"/>
        <v>1.0756998040443963E-2</v>
      </c>
      <c r="AK186" s="39">
        <f t="shared" si="153"/>
        <v>1.07</v>
      </c>
      <c r="AL186" s="39">
        <f t="shared" si="155"/>
        <v>0.10756998040443959</v>
      </c>
      <c r="AM186" s="39">
        <f t="shared" si="156"/>
        <v>10.199999999999999</v>
      </c>
      <c r="AN186" s="39">
        <f t="shared" si="157"/>
        <v>5.3784990202219794E-2</v>
      </c>
      <c r="AO186" s="39">
        <f t="shared" si="158"/>
        <v>5.24</v>
      </c>
      <c r="AP186" s="39">
        <f t="shared" si="159"/>
        <v>2.6892495101109897E-2</v>
      </c>
      <c r="AQ186" s="39">
        <f t="shared" si="160"/>
        <v>2.65</v>
      </c>
      <c r="AR186" s="39">
        <f t="shared" si="161"/>
        <v>5.3784990202219813E-3</v>
      </c>
      <c r="AS186" s="39">
        <f t="shared" si="162"/>
        <v>0.54</v>
      </c>
      <c r="AT186" s="39">
        <f t="shared" si="163"/>
        <v>5.3784990202219794E-2</v>
      </c>
      <c r="AU186" s="39">
        <f t="shared" si="164"/>
        <v>5.24</v>
      </c>
      <c r="AV186" s="39">
        <f t="shared" si="165"/>
        <v>2.6892495101109897E-2</v>
      </c>
      <c r="AW186" s="39">
        <f t="shared" si="166"/>
        <v>2.65</v>
      </c>
      <c r="AX186" s="39">
        <f t="shared" si="167"/>
        <v>1.3446247550554949E-2</v>
      </c>
      <c r="AY186" s="39">
        <f t="shared" si="168"/>
        <v>1.34</v>
      </c>
      <c r="AZ186" s="39">
        <f t="shared" si="169"/>
        <v>2.6892495101109907E-3</v>
      </c>
      <c r="BA186" s="39">
        <f t="shared" si="170"/>
        <v>0.27</v>
      </c>
      <c r="BB186" s="39">
        <f t="shared" si="171"/>
        <v>1.0756998040443963E-2</v>
      </c>
      <c r="BC186" s="39">
        <f t="shared" si="172"/>
        <v>1.07</v>
      </c>
      <c r="BD186" s="39">
        <f t="shared" si="173"/>
        <v>5.3784990202219813E-3</v>
      </c>
      <c r="BE186" s="39">
        <f t="shared" si="174"/>
        <v>0.54</v>
      </c>
      <c r="BF186" s="39">
        <f t="shared" si="175"/>
        <v>2.6892495101109907E-3</v>
      </c>
      <c r="BG186" s="39">
        <f t="shared" si="176"/>
        <v>0.27</v>
      </c>
      <c r="BH186" s="39">
        <f t="shared" si="177"/>
        <v>5.3784990202219811E-4</v>
      </c>
      <c r="BI186" s="39">
        <f t="shared" si="178"/>
        <v>0.05</v>
      </c>
    </row>
    <row r="187" spans="1:61" s="39" customFormat="1" x14ac:dyDescent="0.25">
      <c r="A187" s="40">
        <v>7.5</v>
      </c>
      <c r="B187" s="50">
        <f t="shared" si="133"/>
        <v>41</v>
      </c>
      <c r="C187" s="51">
        <f t="shared" si="123"/>
        <v>0</v>
      </c>
      <c r="D187" s="52">
        <f t="shared" si="124"/>
        <v>0</v>
      </c>
      <c r="E187" s="53">
        <f t="shared" si="125"/>
        <v>1</v>
      </c>
      <c r="F187" s="68">
        <f t="shared" si="122"/>
        <v>40</v>
      </c>
      <c r="G187" s="61">
        <f t="shared" si="147"/>
        <v>0.98795669283662169</v>
      </c>
      <c r="H187" s="56">
        <f t="shared" si="134"/>
        <v>4.6296296296296298</v>
      </c>
      <c r="I187" s="52">
        <f t="shared" si="135"/>
        <v>1.38</v>
      </c>
      <c r="J187" s="56">
        <f t="shared" si="136"/>
        <v>2.1735047242405678</v>
      </c>
      <c r="K187" s="56">
        <f t="shared" si="148"/>
        <v>5.3914534800054059E-4</v>
      </c>
      <c r="L187" s="51">
        <f t="shared" si="137"/>
        <v>2.2000000000000002</v>
      </c>
      <c r="M187" s="52">
        <f t="shared" si="126"/>
        <v>0</v>
      </c>
      <c r="N187" s="68">
        <v>0</v>
      </c>
      <c r="O187" s="63">
        <f t="shared" si="138"/>
        <v>2604.295028882088</v>
      </c>
      <c r="P187" s="58">
        <f t="shared" si="139"/>
        <v>480</v>
      </c>
      <c r="Q187" s="61">
        <f t="shared" si="140"/>
        <v>0.49397834641831084</v>
      </c>
      <c r="R187" s="56">
        <f t="shared" si="141"/>
        <v>2.3148148148148149</v>
      </c>
      <c r="S187" s="56">
        <f t="shared" si="127"/>
        <v>1.0867523621202839</v>
      </c>
      <c r="T187" s="56">
        <f t="shared" si="128"/>
        <v>2.695726740002703E-4</v>
      </c>
      <c r="U187" s="61">
        <f t="shared" si="142"/>
        <v>0.24698917320915542</v>
      </c>
      <c r="V187" s="56">
        <f t="shared" si="143"/>
        <v>1.1574074074074074</v>
      </c>
      <c r="W187" s="56">
        <f t="shared" si="129"/>
        <v>0.54337618106014196</v>
      </c>
      <c r="X187" s="56">
        <f t="shared" si="130"/>
        <v>1.3478633700013515E-4</v>
      </c>
      <c r="Y187" s="61">
        <f t="shared" si="144"/>
        <v>4.9397834641831069E-2</v>
      </c>
      <c r="Z187" s="56">
        <f t="shared" si="145"/>
        <v>0.23148148148148148</v>
      </c>
      <c r="AA187" s="56">
        <f t="shared" si="131"/>
        <v>0.10867523621202836</v>
      </c>
      <c r="AB187" s="56">
        <f t="shared" si="132"/>
        <v>2.6957267400027023E-5</v>
      </c>
      <c r="AC187" s="64">
        <f t="shared" si="146"/>
        <v>0.34531250000000185</v>
      </c>
      <c r="AD187" s="39">
        <f t="shared" si="149"/>
        <v>0.21798033630078448</v>
      </c>
      <c r="AE187" s="39">
        <f t="shared" si="150"/>
        <v>19.59</v>
      </c>
      <c r="AF187" s="39">
        <f t="shared" si="151"/>
        <v>0.10899016815039224</v>
      </c>
      <c r="AG187" s="39">
        <f t="shared" si="150"/>
        <v>10.33</v>
      </c>
      <c r="AH187" s="39">
        <f t="shared" si="152"/>
        <v>5.4495084075196119E-2</v>
      </c>
      <c r="AI187" s="39">
        <f t="shared" si="153"/>
        <v>5.3</v>
      </c>
      <c r="AJ187" s="39">
        <f t="shared" si="154"/>
        <v>1.0899016815039226E-2</v>
      </c>
      <c r="AK187" s="39">
        <f t="shared" si="153"/>
        <v>1.08</v>
      </c>
      <c r="AL187" s="39">
        <f t="shared" si="155"/>
        <v>0.10899016815039224</v>
      </c>
      <c r="AM187" s="39">
        <f t="shared" si="156"/>
        <v>10.33</v>
      </c>
      <c r="AN187" s="39">
        <f t="shared" si="157"/>
        <v>5.4495084075196119E-2</v>
      </c>
      <c r="AO187" s="39">
        <f t="shared" si="158"/>
        <v>5.3</v>
      </c>
      <c r="AP187" s="39">
        <f t="shared" si="159"/>
        <v>2.724754203759806E-2</v>
      </c>
      <c r="AQ187" s="39">
        <f t="shared" si="160"/>
        <v>2.69</v>
      </c>
      <c r="AR187" s="39">
        <f t="shared" si="161"/>
        <v>5.4495084075196131E-3</v>
      </c>
      <c r="AS187" s="39">
        <f t="shared" si="162"/>
        <v>0.54</v>
      </c>
      <c r="AT187" s="39">
        <f t="shared" si="163"/>
        <v>5.4495084075196119E-2</v>
      </c>
      <c r="AU187" s="39">
        <f t="shared" si="164"/>
        <v>5.3</v>
      </c>
      <c r="AV187" s="39">
        <f t="shared" si="165"/>
        <v>2.724754203759806E-2</v>
      </c>
      <c r="AW187" s="39">
        <f t="shared" si="166"/>
        <v>2.69</v>
      </c>
      <c r="AX187" s="39">
        <f t="shared" si="167"/>
        <v>1.362377101879903E-2</v>
      </c>
      <c r="AY187" s="39">
        <f t="shared" si="168"/>
        <v>1.35</v>
      </c>
      <c r="AZ187" s="39">
        <f t="shared" si="169"/>
        <v>2.7247542037598066E-3</v>
      </c>
      <c r="BA187" s="39">
        <f t="shared" si="170"/>
        <v>0.27</v>
      </c>
      <c r="BB187" s="39">
        <f t="shared" si="171"/>
        <v>1.0899016815039226E-2</v>
      </c>
      <c r="BC187" s="39">
        <f t="shared" si="172"/>
        <v>1.08</v>
      </c>
      <c r="BD187" s="39">
        <f t="shared" si="173"/>
        <v>5.4495084075196131E-3</v>
      </c>
      <c r="BE187" s="39">
        <f t="shared" si="174"/>
        <v>0.54</v>
      </c>
      <c r="BF187" s="39">
        <f t="shared" si="175"/>
        <v>2.7247542037598066E-3</v>
      </c>
      <c r="BG187" s="39">
        <f t="shared" si="176"/>
        <v>0.27</v>
      </c>
      <c r="BH187" s="39">
        <f t="shared" si="177"/>
        <v>5.4495084075196131E-4</v>
      </c>
      <c r="BI187" s="39">
        <f t="shared" si="178"/>
        <v>0.05</v>
      </c>
    </row>
    <row r="188" spans="1:61" s="39" customFormat="1" x14ac:dyDescent="0.25">
      <c r="A188" s="40">
        <v>7.5</v>
      </c>
      <c r="B188" s="50">
        <f t="shared" si="133"/>
        <v>41</v>
      </c>
      <c r="C188" s="51">
        <f t="shared" si="123"/>
        <v>0</v>
      </c>
      <c r="D188" s="52">
        <f t="shared" si="124"/>
        <v>0</v>
      </c>
      <c r="E188" s="53">
        <f t="shared" si="125"/>
        <v>1</v>
      </c>
      <c r="F188" s="68">
        <f t="shared" si="122"/>
        <v>40</v>
      </c>
      <c r="G188" s="61">
        <f t="shared" si="147"/>
        <v>0.99307249650337392</v>
      </c>
      <c r="H188" s="56">
        <f t="shared" si="134"/>
        <v>4.6296296296296298</v>
      </c>
      <c r="I188" s="52">
        <f t="shared" si="135"/>
        <v>1.38</v>
      </c>
      <c r="J188" s="56">
        <f t="shared" si="136"/>
        <v>2.1847594923074229</v>
      </c>
      <c r="K188" s="56">
        <f t="shared" si="148"/>
        <v>5.4193713206173702E-4</v>
      </c>
      <c r="L188" s="51">
        <f t="shared" si="137"/>
        <v>2.2000000000000002</v>
      </c>
      <c r="M188" s="52">
        <f t="shared" si="126"/>
        <v>0</v>
      </c>
      <c r="N188" s="68">
        <v>0</v>
      </c>
      <c r="O188" s="63">
        <f t="shared" si="138"/>
        <v>2615.2959451848965</v>
      </c>
      <c r="P188" s="58">
        <f t="shared" si="139"/>
        <v>480</v>
      </c>
      <c r="Q188" s="61">
        <f t="shared" si="140"/>
        <v>0.49653624825168696</v>
      </c>
      <c r="R188" s="56">
        <f t="shared" si="141"/>
        <v>2.3148148148148149</v>
      </c>
      <c r="S188" s="56">
        <f t="shared" si="127"/>
        <v>1.0923797461537115</v>
      </c>
      <c r="T188" s="56">
        <f t="shared" si="128"/>
        <v>2.7096856603086851E-4</v>
      </c>
      <c r="U188" s="61">
        <f t="shared" si="142"/>
        <v>0.24826812412584348</v>
      </c>
      <c r="V188" s="56">
        <f t="shared" si="143"/>
        <v>1.1574074074074074</v>
      </c>
      <c r="W188" s="56">
        <f t="shared" si="129"/>
        <v>0.54618987307685574</v>
      </c>
      <c r="X188" s="56">
        <f t="shared" si="130"/>
        <v>1.3548428301543425E-4</v>
      </c>
      <c r="Y188" s="61">
        <f t="shared" si="144"/>
        <v>4.9653624825168677E-2</v>
      </c>
      <c r="Z188" s="56">
        <f t="shared" si="145"/>
        <v>0.23148148148148148</v>
      </c>
      <c r="AA188" s="56">
        <f t="shared" si="131"/>
        <v>0.1092379746153711</v>
      </c>
      <c r="AB188" s="56">
        <f t="shared" si="132"/>
        <v>2.7096856603086836E-5</v>
      </c>
      <c r="AC188" s="64">
        <f t="shared" si="146"/>
        <v>0.34539930555555742</v>
      </c>
      <c r="AD188" s="39">
        <f t="shared" si="149"/>
        <v>0.22083541972823167</v>
      </c>
      <c r="AE188" s="39">
        <f t="shared" si="150"/>
        <v>19.82</v>
      </c>
      <c r="AF188" s="39">
        <f t="shared" si="151"/>
        <v>0.11041770986411584</v>
      </c>
      <c r="AG188" s="39">
        <f t="shared" si="150"/>
        <v>10.45</v>
      </c>
      <c r="AH188" s="39">
        <f t="shared" si="152"/>
        <v>5.5208854932057919E-2</v>
      </c>
      <c r="AI188" s="39">
        <f t="shared" si="153"/>
        <v>5.37</v>
      </c>
      <c r="AJ188" s="39">
        <f t="shared" si="154"/>
        <v>1.1041770986411585E-2</v>
      </c>
      <c r="AK188" s="39">
        <f t="shared" si="153"/>
        <v>1.1000000000000001</v>
      </c>
      <c r="AL188" s="39">
        <f t="shared" si="155"/>
        <v>0.11041770986411584</v>
      </c>
      <c r="AM188" s="39">
        <f t="shared" si="156"/>
        <v>10.45</v>
      </c>
      <c r="AN188" s="39">
        <f t="shared" si="157"/>
        <v>5.5208854932057919E-2</v>
      </c>
      <c r="AO188" s="39">
        <f t="shared" si="158"/>
        <v>5.37</v>
      </c>
      <c r="AP188" s="39">
        <f t="shared" si="159"/>
        <v>2.7604427466028959E-2</v>
      </c>
      <c r="AQ188" s="39">
        <f t="shared" si="160"/>
        <v>2.72</v>
      </c>
      <c r="AR188" s="39">
        <f t="shared" si="161"/>
        <v>5.5208854932057927E-3</v>
      </c>
      <c r="AS188" s="39">
        <f t="shared" si="162"/>
        <v>0.55000000000000004</v>
      </c>
      <c r="AT188" s="39">
        <f t="shared" si="163"/>
        <v>5.5208854932057919E-2</v>
      </c>
      <c r="AU188" s="39">
        <f t="shared" si="164"/>
        <v>5.37</v>
      </c>
      <c r="AV188" s="39">
        <f t="shared" si="165"/>
        <v>2.7604427466028959E-2</v>
      </c>
      <c r="AW188" s="39">
        <f t="shared" si="166"/>
        <v>2.72</v>
      </c>
      <c r="AX188" s="39">
        <f t="shared" si="167"/>
        <v>1.380221373301448E-2</v>
      </c>
      <c r="AY188" s="39">
        <f t="shared" si="168"/>
        <v>1.37</v>
      </c>
      <c r="AZ188" s="39">
        <f t="shared" si="169"/>
        <v>2.7604427466028964E-3</v>
      </c>
      <c r="BA188" s="39">
        <f t="shared" si="170"/>
        <v>0.28000000000000003</v>
      </c>
      <c r="BB188" s="39">
        <f t="shared" si="171"/>
        <v>1.1041770986411585E-2</v>
      </c>
      <c r="BC188" s="39">
        <f t="shared" si="172"/>
        <v>1.1000000000000001</v>
      </c>
      <c r="BD188" s="39">
        <f t="shared" si="173"/>
        <v>5.5208854932057927E-3</v>
      </c>
      <c r="BE188" s="39">
        <f t="shared" si="174"/>
        <v>0.55000000000000004</v>
      </c>
      <c r="BF188" s="39">
        <f t="shared" si="175"/>
        <v>2.7604427466028964E-3</v>
      </c>
      <c r="BG188" s="39">
        <f t="shared" si="176"/>
        <v>0.28000000000000003</v>
      </c>
      <c r="BH188" s="39">
        <f t="shared" si="177"/>
        <v>5.5208854932057932E-4</v>
      </c>
      <c r="BI188" s="39">
        <f t="shared" si="178"/>
        <v>0.06</v>
      </c>
    </row>
    <row r="189" spans="1:61" s="39" customFormat="1" x14ac:dyDescent="0.25">
      <c r="A189" s="40">
        <v>7.5</v>
      </c>
      <c r="B189" s="50">
        <f t="shared" si="133"/>
        <v>41</v>
      </c>
      <c r="C189" s="51">
        <f t="shared" si="123"/>
        <v>0</v>
      </c>
      <c r="D189" s="52">
        <f t="shared" si="124"/>
        <v>0</v>
      </c>
      <c r="E189" s="53">
        <f t="shared" si="125"/>
        <v>1</v>
      </c>
      <c r="F189" s="68">
        <f t="shared" si="122"/>
        <v>40</v>
      </c>
      <c r="G189" s="61">
        <f t="shared" si="147"/>
        <v>0.99816484692043672</v>
      </c>
      <c r="H189" s="56">
        <f t="shared" si="134"/>
        <v>4.6296296296296298</v>
      </c>
      <c r="I189" s="52">
        <f t="shared" si="135"/>
        <v>1.38</v>
      </c>
      <c r="J189" s="56">
        <f t="shared" si="136"/>
        <v>2.1959626632249609</v>
      </c>
      <c r="K189" s="56">
        <f t="shared" si="148"/>
        <v>5.4471611727197446E-4</v>
      </c>
      <c r="L189" s="51">
        <f t="shared" si="137"/>
        <v>2.2000000000000002</v>
      </c>
      <c r="M189" s="52">
        <f t="shared" si="126"/>
        <v>0</v>
      </c>
      <c r="N189" s="68">
        <v>0</v>
      </c>
      <c r="O189" s="63">
        <f t="shared" si="138"/>
        <v>2626.2464406213176</v>
      </c>
      <c r="P189" s="58">
        <f t="shared" si="139"/>
        <v>480</v>
      </c>
      <c r="Q189" s="61">
        <f t="shared" si="140"/>
        <v>0.49908242346021836</v>
      </c>
      <c r="R189" s="56">
        <f t="shared" si="141"/>
        <v>2.3148148148148149</v>
      </c>
      <c r="S189" s="56">
        <f t="shared" si="127"/>
        <v>1.0979813316124805</v>
      </c>
      <c r="T189" s="56">
        <f t="shared" si="128"/>
        <v>2.7235805863598723E-4</v>
      </c>
      <c r="U189" s="61">
        <f t="shared" si="142"/>
        <v>0.24954121173010918</v>
      </c>
      <c r="V189" s="56">
        <f t="shared" si="143"/>
        <v>1.1574074074074074</v>
      </c>
      <c r="W189" s="56">
        <f t="shared" si="129"/>
        <v>0.54899066580624023</v>
      </c>
      <c r="X189" s="56">
        <f t="shared" si="130"/>
        <v>1.3617902931799361E-4</v>
      </c>
      <c r="Y189" s="61">
        <f t="shared" si="144"/>
        <v>4.9908242346021814E-2</v>
      </c>
      <c r="Z189" s="56">
        <f t="shared" si="145"/>
        <v>0.23148148148148148</v>
      </c>
      <c r="AA189" s="56">
        <f t="shared" si="131"/>
        <v>0.10979813316124799</v>
      </c>
      <c r="AB189" s="56">
        <f t="shared" si="132"/>
        <v>2.7235805863598707E-5</v>
      </c>
      <c r="AC189" s="64">
        <f t="shared" si="146"/>
        <v>0.34548611111111299</v>
      </c>
      <c r="AD189" s="39">
        <f t="shared" si="149"/>
        <v>0.22370514366312794</v>
      </c>
      <c r="AE189" s="39">
        <f t="shared" si="150"/>
        <v>20.04</v>
      </c>
      <c r="AF189" s="39">
        <f t="shared" si="151"/>
        <v>0.11185257183156397</v>
      </c>
      <c r="AG189" s="39">
        <f t="shared" si="150"/>
        <v>10.58</v>
      </c>
      <c r="AH189" s="39">
        <f t="shared" si="152"/>
        <v>5.5926285915781984E-2</v>
      </c>
      <c r="AI189" s="39">
        <f t="shared" si="153"/>
        <v>5.44</v>
      </c>
      <c r="AJ189" s="39">
        <f t="shared" si="154"/>
        <v>1.1185257183156399E-2</v>
      </c>
      <c r="AK189" s="39">
        <f t="shared" si="153"/>
        <v>1.1100000000000001</v>
      </c>
      <c r="AL189" s="39">
        <f t="shared" si="155"/>
        <v>0.11185257183156397</v>
      </c>
      <c r="AM189" s="39">
        <f t="shared" si="156"/>
        <v>10.58</v>
      </c>
      <c r="AN189" s="39">
        <f t="shared" si="157"/>
        <v>5.5926285915781984E-2</v>
      </c>
      <c r="AO189" s="39">
        <f t="shared" si="158"/>
        <v>5.44</v>
      </c>
      <c r="AP189" s="39">
        <f t="shared" si="159"/>
        <v>2.7963142957890992E-2</v>
      </c>
      <c r="AQ189" s="39">
        <f t="shared" si="160"/>
        <v>2.76</v>
      </c>
      <c r="AR189" s="39">
        <f t="shared" si="161"/>
        <v>5.5926285915781993E-3</v>
      </c>
      <c r="AS189" s="39">
        <f t="shared" si="162"/>
        <v>0.56000000000000005</v>
      </c>
      <c r="AT189" s="39">
        <f t="shared" si="163"/>
        <v>5.5926285915781984E-2</v>
      </c>
      <c r="AU189" s="39">
        <f t="shared" si="164"/>
        <v>5.44</v>
      </c>
      <c r="AV189" s="39">
        <f t="shared" si="165"/>
        <v>2.7963142957890992E-2</v>
      </c>
      <c r="AW189" s="39">
        <f t="shared" si="166"/>
        <v>2.76</v>
      </c>
      <c r="AX189" s="39">
        <f t="shared" si="167"/>
        <v>1.3981571478945496E-2</v>
      </c>
      <c r="AY189" s="39">
        <f t="shared" si="168"/>
        <v>1.39</v>
      </c>
      <c r="AZ189" s="39">
        <f t="shared" si="169"/>
        <v>2.7963142957890996E-3</v>
      </c>
      <c r="BA189" s="39">
        <f t="shared" si="170"/>
        <v>0.28000000000000003</v>
      </c>
      <c r="BB189" s="39">
        <f t="shared" si="171"/>
        <v>1.1185257183156399E-2</v>
      </c>
      <c r="BC189" s="39">
        <f t="shared" si="172"/>
        <v>1.1100000000000001</v>
      </c>
      <c r="BD189" s="39">
        <f t="shared" si="173"/>
        <v>5.5926285915781993E-3</v>
      </c>
      <c r="BE189" s="39">
        <f t="shared" si="174"/>
        <v>0.56000000000000005</v>
      </c>
      <c r="BF189" s="39">
        <f t="shared" si="175"/>
        <v>2.7963142957890996E-3</v>
      </c>
      <c r="BG189" s="39">
        <f t="shared" si="176"/>
        <v>0.28000000000000003</v>
      </c>
      <c r="BH189" s="39">
        <f t="shared" si="177"/>
        <v>5.5926285915781991E-4</v>
      </c>
      <c r="BI189" s="39">
        <f t="shared" si="178"/>
        <v>0.06</v>
      </c>
    </row>
    <row r="190" spans="1:61" s="39" customFormat="1" x14ac:dyDescent="0.25">
      <c r="A190" s="40">
        <v>7.5</v>
      </c>
      <c r="B190" s="50">
        <f t="shared" si="133"/>
        <v>41</v>
      </c>
      <c r="C190" s="51">
        <f t="shared" si="123"/>
        <v>0</v>
      </c>
      <c r="D190" s="52">
        <f t="shared" si="124"/>
        <v>0</v>
      </c>
      <c r="E190" s="53">
        <f t="shared" si="125"/>
        <v>1</v>
      </c>
      <c r="F190" s="68">
        <f t="shared" si="122"/>
        <v>40</v>
      </c>
      <c r="G190" s="61">
        <f t="shared" si="147"/>
        <v>1.0032338516085355</v>
      </c>
      <c r="H190" s="56">
        <f t="shared" si="134"/>
        <v>4.6296296296296298</v>
      </c>
      <c r="I190" s="52">
        <f t="shared" si="135"/>
        <v>1.38</v>
      </c>
      <c r="J190" s="56">
        <f t="shared" si="136"/>
        <v>2.2071144735387782</v>
      </c>
      <c r="K190" s="56">
        <f t="shared" si="148"/>
        <v>5.4748236230720427E-4</v>
      </c>
      <c r="L190" s="51">
        <f t="shared" si="137"/>
        <v>2.2000000000000002</v>
      </c>
      <c r="M190" s="52">
        <f t="shared" si="126"/>
        <v>0</v>
      </c>
      <c r="N190" s="68">
        <v>0</v>
      </c>
      <c r="O190" s="63">
        <f t="shared" si="138"/>
        <v>2637.1467462869882</v>
      </c>
      <c r="P190" s="58">
        <f t="shared" si="139"/>
        <v>480</v>
      </c>
      <c r="Q190" s="61">
        <f t="shared" si="140"/>
        <v>0.50161692580426775</v>
      </c>
      <c r="R190" s="56">
        <f t="shared" si="141"/>
        <v>2.3148148148148149</v>
      </c>
      <c r="S190" s="56">
        <f t="shared" si="127"/>
        <v>1.1035572367693891</v>
      </c>
      <c r="T190" s="56">
        <f t="shared" si="128"/>
        <v>2.7374118115360214E-4</v>
      </c>
      <c r="U190" s="61">
        <f t="shared" si="142"/>
        <v>0.25080846290213388</v>
      </c>
      <c r="V190" s="56">
        <f t="shared" si="143"/>
        <v>1.1574074074074074</v>
      </c>
      <c r="W190" s="56">
        <f t="shared" si="129"/>
        <v>0.55177861838469455</v>
      </c>
      <c r="X190" s="56">
        <f t="shared" si="130"/>
        <v>1.3687059057680107E-4</v>
      </c>
      <c r="Y190" s="61">
        <f t="shared" si="144"/>
        <v>5.0161692580426749E-2</v>
      </c>
      <c r="Z190" s="56">
        <f t="shared" si="145"/>
        <v>0.23148148148148148</v>
      </c>
      <c r="AA190" s="56">
        <f t="shared" si="131"/>
        <v>0.11035572367693885</v>
      </c>
      <c r="AB190" s="56">
        <f t="shared" si="132"/>
        <v>2.7374118115360194E-5</v>
      </c>
      <c r="AC190" s="64">
        <f t="shared" si="146"/>
        <v>0.34557291666666856</v>
      </c>
      <c r="AD190" s="39">
        <f t="shared" si="149"/>
        <v>0.22658944098650247</v>
      </c>
      <c r="AE190" s="39">
        <f t="shared" si="150"/>
        <v>20.28</v>
      </c>
      <c r="AF190" s="39">
        <f t="shared" si="151"/>
        <v>0.11329472049325123</v>
      </c>
      <c r="AG190" s="39">
        <f t="shared" si="150"/>
        <v>10.71</v>
      </c>
      <c r="AH190" s="39">
        <f t="shared" si="152"/>
        <v>5.6647360246625617E-2</v>
      </c>
      <c r="AI190" s="39">
        <f t="shared" si="153"/>
        <v>5.51</v>
      </c>
      <c r="AJ190" s="39">
        <f t="shared" si="154"/>
        <v>1.1329472049325126E-2</v>
      </c>
      <c r="AK190" s="39">
        <f t="shared" si="153"/>
        <v>1.1299999999999999</v>
      </c>
      <c r="AL190" s="39">
        <f t="shared" si="155"/>
        <v>0.11329472049325123</v>
      </c>
      <c r="AM190" s="39">
        <f t="shared" si="156"/>
        <v>10.71</v>
      </c>
      <c r="AN190" s="39">
        <f t="shared" si="157"/>
        <v>5.6647360246625617E-2</v>
      </c>
      <c r="AO190" s="39">
        <f t="shared" si="158"/>
        <v>5.51</v>
      </c>
      <c r="AP190" s="39">
        <f t="shared" si="159"/>
        <v>2.8323680123312808E-2</v>
      </c>
      <c r="AQ190" s="39">
        <f t="shared" si="160"/>
        <v>2.79</v>
      </c>
      <c r="AR190" s="39">
        <f t="shared" si="161"/>
        <v>5.6647360246625629E-3</v>
      </c>
      <c r="AS190" s="39">
        <f t="shared" si="162"/>
        <v>0.56000000000000005</v>
      </c>
      <c r="AT190" s="39">
        <f t="shared" si="163"/>
        <v>5.6647360246625617E-2</v>
      </c>
      <c r="AU190" s="39">
        <f t="shared" si="164"/>
        <v>5.51</v>
      </c>
      <c r="AV190" s="39">
        <f t="shared" si="165"/>
        <v>2.8323680123312808E-2</v>
      </c>
      <c r="AW190" s="39">
        <f t="shared" si="166"/>
        <v>2.79</v>
      </c>
      <c r="AX190" s="39">
        <f t="shared" si="167"/>
        <v>1.4161840061656404E-2</v>
      </c>
      <c r="AY190" s="39">
        <f t="shared" si="168"/>
        <v>1.41</v>
      </c>
      <c r="AZ190" s="39">
        <f t="shared" si="169"/>
        <v>2.8323680123312814E-3</v>
      </c>
      <c r="BA190" s="39">
        <f t="shared" si="170"/>
        <v>0.28000000000000003</v>
      </c>
      <c r="BB190" s="39">
        <f t="shared" si="171"/>
        <v>1.1329472049325126E-2</v>
      </c>
      <c r="BC190" s="39">
        <f t="shared" si="172"/>
        <v>1.1299999999999999</v>
      </c>
      <c r="BD190" s="39">
        <f t="shared" si="173"/>
        <v>5.6647360246625629E-3</v>
      </c>
      <c r="BE190" s="39">
        <f t="shared" si="174"/>
        <v>0.56000000000000005</v>
      </c>
      <c r="BF190" s="39">
        <f t="shared" si="175"/>
        <v>2.8323680123312814E-3</v>
      </c>
      <c r="BG190" s="39">
        <f t="shared" si="176"/>
        <v>0.28000000000000003</v>
      </c>
      <c r="BH190" s="39">
        <f t="shared" si="177"/>
        <v>5.664736024662562E-4</v>
      </c>
      <c r="BI190" s="39">
        <f t="shared" si="178"/>
        <v>0.06</v>
      </c>
    </row>
    <row r="191" spans="1:61" s="39" customFormat="1" x14ac:dyDescent="0.25">
      <c r="A191" s="40">
        <v>7.5</v>
      </c>
      <c r="B191" s="50">
        <f t="shared" si="133"/>
        <v>41</v>
      </c>
      <c r="C191" s="51">
        <f t="shared" si="123"/>
        <v>0</v>
      </c>
      <c r="D191" s="52">
        <f t="shared" si="124"/>
        <v>0</v>
      </c>
      <c r="E191" s="53">
        <f t="shared" si="125"/>
        <v>1</v>
      </c>
      <c r="F191" s="68">
        <f t="shared" si="122"/>
        <v>40</v>
      </c>
      <c r="G191" s="61">
        <f t="shared" si="147"/>
        <v>1.00827961759547</v>
      </c>
      <c r="H191" s="56">
        <f t="shared" si="134"/>
        <v>4.6296296296296298</v>
      </c>
      <c r="I191" s="52">
        <f t="shared" si="135"/>
        <v>1.38</v>
      </c>
      <c r="J191" s="56">
        <f t="shared" si="136"/>
        <v>2.2182151587100343</v>
      </c>
      <c r="K191" s="56">
        <f t="shared" si="148"/>
        <v>5.5023592557437967E-4</v>
      </c>
      <c r="L191" s="51">
        <f t="shared" si="137"/>
        <v>2.2000000000000002</v>
      </c>
      <c r="M191" s="52">
        <f t="shared" si="126"/>
        <v>0</v>
      </c>
      <c r="N191" s="68">
        <v>0</v>
      </c>
      <c r="O191" s="63">
        <f t="shared" si="138"/>
        <v>2647.9970922183579</v>
      </c>
      <c r="P191" s="58">
        <f t="shared" si="139"/>
        <v>480</v>
      </c>
      <c r="Q191" s="61">
        <f t="shared" si="140"/>
        <v>0.50413980879773501</v>
      </c>
      <c r="R191" s="56">
        <f t="shared" si="141"/>
        <v>2.3148148148148149</v>
      </c>
      <c r="S191" s="56">
        <f t="shared" si="127"/>
        <v>1.1091075793550171</v>
      </c>
      <c r="T191" s="56">
        <f t="shared" si="128"/>
        <v>2.7511796278718983E-4</v>
      </c>
      <c r="U191" s="61">
        <f t="shared" si="142"/>
        <v>0.25206990439886751</v>
      </c>
      <c r="V191" s="56">
        <f t="shared" si="143"/>
        <v>1.1574074074074074</v>
      </c>
      <c r="W191" s="56">
        <f t="shared" si="129"/>
        <v>0.55455378967750857</v>
      </c>
      <c r="X191" s="56">
        <f t="shared" si="130"/>
        <v>1.3755898139359492E-4</v>
      </c>
      <c r="Y191" s="61">
        <f t="shared" si="144"/>
        <v>5.0413980879773473E-2</v>
      </c>
      <c r="Z191" s="56">
        <f t="shared" si="145"/>
        <v>0.23148148148148148</v>
      </c>
      <c r="AA191" s="56">
        <f t="shared" si="131"/>
        <v>0.11091075793550165</v>
      </c>
      <c r="AB191" s="56">
        <f t="shared" si="132"/>
        <v>2.7511796278718968E-5</v>
      </c>
      <c r="AC191" s="64">
        <f t="shared" si="146"/>
        <v>0.34565972222222413</v>
      </c>
      <c r="AD191" s="39">
        <f t="shared" si="149"/>
        <v>0.22948824488708944</v>
      </c>
      <c r="AE191" s="39">
        <f t="shared" si="150"/>
        <v>20.51</v>
      </c>
      <c r="AF191" s="39">
        <f t="shared" si="151"/>
        <v>0.11474412244354472</v>
      </c>
      <c r="AG191" s="39">
        <f t="shared" si="150"/>
        <v>10.84</v>
      </c>
      <c r="AH191" s="39">
        <f t="shared" si="152"/>
        <v>5.7372061221772359E-2</v>
      </c>
      <c r="AI191" s="39">
        <f t="shared" si="153"/>
        <v>5.58</v>
      </c>
      <c r="AJ191" s="39">
        <f t="shared" si="154"/>
        <v>1.1474412244354474E-2</v>
      </c>
      <c r="AK191" s="39">
        <f t="shared" si="153"/>
        <v>1.1399999999999999</v>
      </c>
      <c r="AL191" s="39">
        <f t="shared" si="155"/>
        <v>0.11474412244354472</v>
      </c>
      <c r="AM191" s="39">
        <f t="shared" si="156"/>
        <v>10.84</v>
      </c>
      <c r="AN191" s="39">
        <f t="shared" si="157"/>
        <v>5.7372061221772359E-2</v>
      </c>
      <c r="AO191" s="39">
        <f t="shared" si="158"/>
        <v>5.58</v>
      </c>
      <c r="AP191" s="39">
        <f t="shared" si="159"/>
        <v>2.868603061088618E-2</v>
      </c>
      <c r="AQ191" s="39">
        <f t="shared" si="160"/>
        <v>2.83</v>
      </c>
      <c r="AR191" s="39">
        <f t="shared" si="161"/>
        <v>5.737206122177237E-3</v>
      </c>
      <c r="AS191" s="39">
        <f t="shared" si="162"/>
        <v>0.56999999999999995</v>
      </c>
      <c r="AT191" s="39">
        <f t="shared" si="163"/>
        <v>5.7372061221772359E-2</v>
      </c>
      <c r="AU191" s="39">
        <f t="shared" si="164"/>
        <v>5.58</v>
      </c>
      <c r="AV191" s="39">
        <f t="shared" si="165"/>
        <v>2.868603061088618E-2</v>
      </c>
      <c r="AW191" s="39">
        <f t="shared" si="166"/>
        <v>2.83</v>
      </c>
      <c r="AX191" s="39">
        <f t="shared" si="167"/>
        <v>1.434301530544309E-2</v>
      </c>
      <c r="AY191" s="39">
        <f t="shared" si="168"/>
        <v>1.42</v>
      </c>
      <c r="AZ191" s="39">
        <f t="shared" si="169"/>
        <v>2.8686030610886185E-3</v>
      </c>
      <c r="BA191" s="39">
        <f t="shared" si="170"/>
        <v>0.28999999999999998</v>
      </c>
      <c r="BB191" s="39">
        <f t="shared" si="171"/>
        <v>1.1474412244354474E-2</v>
      </c>
      <c r="BC191" s="39">
        <f t="shared" si="172"/>
        <v>1.1399999999999999</v>
      </c>
      <c r="BD191" s="39">
        <f t="shared" si="173"/>
        <v>5.737206122177237E-3</v>
      </c>
      <c r="BE191" s="39">
        <f t="shared" si="174"/>
        <v>0.56999999999999995</v>
      </c>
      <c r="BF191" s="39">
        <f t="shared" si="175"/>
        <v>2.8686030610886185E-3</v>
      </c>
      <c r="BG191" s="39">
        <f t="shared" si="176"/>
        <v>0.28999999999999998</v>
      </c>
      <c r="BH191" s="39">
        <f t="shared" si="177"/>
        <v>5.7372061221772368E-4</v>
      </c>
      <c r="BI191" s="39">
        <f t="shared" si="178"/>
        <v>0.06</v>
      </c>
    </row>
    <row r="192" spans="1:61" s="39" customFormat="1" x14ac:dyDescent="0.25">
      <c r="A192" s="40">
        <v>7.5</v>
      </c>
      <c r="B192" s="50">
        <f t="shared" si="133"/>
        <v>41</v>
      </c>
      <c r="C192" s="51">
        <f t="shared" si="123"/>
        <v>0</v>
      </c>
      <c r="D192" s="52">
        <f t="shared" si="124"/>
        <v>0</v>
      </c>
      <c r="E192" s="53">
        <f t="shared" si="125"/>
        <v>1</v>
      </c>
      <c r="F192" s="68">
        <f t="shared" si="122"/>
        <v>40</v>
      </c>
      <c r="G192" s="61">
        <f t="shared" si="147"/>
        <v>1.0133022514183743</v>
      </c>
      <c r="H192" s="56">
        <f t="shared" si="134"/>
        <v>4.6296296296296298</v>
      </c>
      <c r="I192" s="52">
        <f t="shared" si="135"/>
        <v>1.38</v>
      </c>
      <c r="J192" s="56">
        <f t="shared" si="136"/>
        <v>2.2292649531204236</v>
      </c>
      <c r="K192" s="56">
        <f t="shared" si="148"/>
        <v>5.529768652126892E-4</v>
      </c>
      <c r="L192" s="51">
        <f t="shared" si="137"/>
        <v>2.2000000000000002</v>
      </c>
      <c r="M192" s="52">
        <f t="shared" si="126"/>
        <v>0</v>
      </c>
      <c r="N192" s="68">
        <v>0</v>
      </c>
      <c r="O192" s="63">
        <f t="shared" si="138"/>
        <v>2658.7977073975426</v>
      </c>
      <c r="P192" s="58">
        <f t="shared" si="139"/>
        <v>480</v>
      </c>
      <c r="Q192" s="61">
        <f t="shared" si="140"/>
        <v>0.50665112570918713</v>
      </c>
      <c r="R192" s="56">
        <f t="shared" si="141"/>
        <v>2.3148148148148149</v>
      </c>
      <c r="S192" s="56">
        <f t="shared" si="127"/>
        <v>1.1146324765602118</v>
      </c>
      <c r="T192" s="56">
        <f t="shared" si="128"/>
        <v>2.764884326063446E-4</v>
      </c>
      <c r="U192" s="61">
        <f t="shared" si="142"/>
        <v>0.25332556285459357</v>
      </c>
      <c r="V192" s="56">
        <f t="shared" si="143"/>
        <v>1.1574074074074074</v>
      </c>
      <c r="W192" s="56">
        <f t="shared" si="129"/>
        <v>0.5573162382801059</v>
      </c>
      <c r="X192" s="56">
        <f t="shared" si="130"/>
        <v>1.382442163031723E-4</v>
      </c>
      <c r="Y192" s="61">
        <f t="shared" si="144"/>
        <v>5.0665112570918686E-2</v>
      </c>
      <c r="Z192" s="56">
        <f t="shared" si="145"/>
        <v>0.23148148148148148</v>
      </c>
      <c r="AA192" s="56">
        <f t="shared" si="131"/>
        <v>0.11146324765602111</v>
      </c>
      <c r="AB192" s="56">
        <f t="shared" si="132"/>
        <v>2.764884326063444E-5</v>
      </c>
      <c r="AC192" s="64">
        <f t="shared" si="146"/>
        <v>0.3457465277777797</v>
      </c>
      <c r="AD192" s="39">
        <f t="shared" si="149"/>
        <v>0.23240148885991727</v>
      </c>
      <c r="AE192" s="39">
        <f t="shared" si="150"/>
        <v>20.74</v>
      </c>
      <c r="AF192" s="39">
        <f t="shared" si="151"/>
        <v>0.11620074442995863</v>
      </c>
      <c r="AG192" s="39">
        <f t="shared" si="150"/>
        <v>10.97</v>
      </c>
      <c r="AH192" s="39">
        <f t="shared" si="152"/>
        <v>5.8100372214979316E-2</v>
      </c>
      <c r="AI192" s="39">
        <f t="shared" si="153"/>
        <v>5.64</v>
      </c>
      <c r="AJ192" s="39">
        <f t="shared" si="154"/>
        <v>1.1620074442995865E-2</v>
      </c>
      <c r="AK192" s="39">
        <f t="shared" si="153"/>
        <v>1.1599999999999999</v>
      </c>
      <c r="AL192" s="39">
        <f t="shared" si="155"/>
        <v>0.11620074442995863</v>
      </c>
      <c r="AM192" s="39">
        <f t="shared" si="156"/>
        <v>10.97</v>
      </c>
      <c r="AN192" s="39">
        <f t="shared" si="157"/>
        <v>5.8100372214979316E-2</v>
      </c>
      <c r="AO192" s="39">
        <f t="shared" si="158"/>
        <v>5.64</v>
      </c>
      <c r="AP192" s="39">
        <f t="shared" si="159"/>
        <v>2.9050186107489658E-2</v>
      </c>
      <c r="AQ192" s="39">
        <f t="shared" si="160"/>
        <v>2.86</v>
      </c>
      <c r="AR192" s="39">
        <f t="shared" si="161"/>
        <v>5.8100372214979325E-3</v>
      </c>
      <c r="AS192" s="39">
        <f t="shared" si="162"/>
        <v>0.57999999999999996</v>
      </c>
      <c r="AT192" s="39">
        <f t="shared" si="163"/>
        <v>5.8100372214979316E-2</v>
      </c>
      <c r="AU192" s="39">
        <f t="shared" si="164"/>
        <v>5.64</v>
      </c>
      <c r="AV192" s="39">
        <f t="shared" si="165"/>
        <v>2.9050186107489658E-2</v>
      </c>
      <c r="AW192" s="39">
        <f t="shared" si="166"/>
        <v>2.86</v>
      </c>
      <c r="AX192" s="39">
        <f t="shared" si="167"/>
        <v>1.4525093053744829E-2</v>
      </c>
      <c r="AY192" s="39">
        <f t="shared" si="168"/>
        <v>1.44</v>
      </c>
      <c r="AZ192" s="39">
        <f t="shared" si="169"/>
        <v>2.9050186107489663E-3</v>
      </c>
      <c r="BA192" s="39">
        <f t="shared" si="170"/>
        <v>0.28999999999999998</v>
      </c>
      <c r="BB192" s="39">
        <f t="shared" si="171"/>
        <v>1.1620074442995865E-2</v>
      </c>
      <c r="BC192" s="39">
        <f t="shared" si="172"/>
        <v>1.1599999999999999</v>
      </c>
      <c r="BD192" s="39">
        <f t="shared" si="173"/>
        <v>5.8100372214979325E-3</v>
      </c>
      <c r="BE192" s="39">
        <f t="shared" si="174"/>
        <v>0.57999999999999996</v>
      </c>
      <c r="BF192" s="39">
        <f t="shared" si="175"/>
        <v>2.9050186107489663E-3</v>
      </c>
      <c r="BG192" s="39">
        <f t="shared" si="176"/>
        <v>0.28999999999999998</v>
      </c>
      <c r="BH192" s="39">
        <f t="shared" si="177"/>
        <v>5.8100372214979327E-4</v>
      </c>
      <c r="BI192" s="39">
        <f t="shared" si="178"/>
        <v>0.06</v>
      </c>
    </row>
    <row r="193" spans="1:61" s="39" customFormat="1" x14ac:dyDescent="0.25">
      <c r="A193" s="40">
        <v>7.5</v>
      </c>
      <c r="B193" s="50">
        <f t="shared" si="133"/>
        <v>41</v>
      </c>
      <c r="C193" s="51">
        <f t="shared" si="123"/>
        <v>0</v>
      </c>
      <c r="D193" s="52">
        <f t="shared" si="124"/>
        <v>0</v>
      </c>
      <c r="E193" s="53">
        <f t="shared" si="125"/>
        <v>1</v>
      </c>
      <c r="F193" s="68">
        <f t="shared" si="122"/>
        <v>40</v>
      </c>
      <c r="G193" s="61">
        <f t="shared" si="147"/>
        <v>1.0183018591259658</v>
      </c>
      <c r="H193" s="56">
        <f t="shared" si="134"/>
        <v>4.6296296296296298</v>
      </c>
      <c r="I193" s="52">
        <f t="shared" si="135"/>
        <v>1.38</v>
      </c>
      <c r="J193" s="56">
        <f t="shared" si="136"/>
        <v>2.2402640900771251</v>
      </c>
      <c r="K193" s="56">
        <f t="shared" si="148"/>
        <v>5.5570523909478334E-4</v>
      </c>
      <c r="L193" s="51">
        <f t="shared" si="137"/>
        <v>2.2000000000000002</v>
      </c>
      <c r="M193" s="52">
        <f t="shared" si="126"/>
        <v>0</v>
      </c>
      <c r="N193" s="68">
        <v>0</v>
      </c>
      <c r="O193" s="63">
        <f t="shared" si="138"/>
        <v>2669.5488197571558</v>
      </c>
      <c r="P193" s="58">
        <f t="shared" si="139"/>
        <v>480</v>
      </c>
      <c r="Q193" s="61">
        <f t="shared" si="140"/>
        <v>0.50915092956298291</v>
      </c>
      <c r="R193" s="56">
        <f t="shared" si="141"/>
        <v>2.3148148148148149</v>
      </c>
      <c r="S193" s="56">
        <f t="shared" si="127"/>
        <v>1.1201320450385626</v>
      </c>
      <c r="T193" s="56">
        <f t="shared" si="128"/>
        <v>2.7785261954739167E-4</v>
      </c>
      <c r="U193" s="61">
        <f t="shared" si="142"/>
        <v>0.25457546478149146</v>
      </c>
      <c r="V193" s="56">
        <f t="shared" si="143"/>
        <v>1.1574074074074074</v>
      </c>
      <c r="W193" s="56">
        <f t="shared" si="129"/>
        <v>0.56006602251928128</v>
      </c>
      <c r="X193" s="56">
        <f t="shared" si="130"/>
        <v>1.3892630977369583E-4</v>
      </c>
      <c r="Y193" s="61">
        <f t="shared" si="144"/>
        <v>5.0915092956298272E-2</v>
      </c>
      <c r="Z193" s="56">
        <f t="shared" si="145"/>
        <v>0.23148148148148148</v>
      </c>
      <c r="AA193" s="56">
        <f t="shared" si="131"/>
        <v>0.11201320450385621</v>
      </c>
      <c r="AB193" s="56">
        <f t="shared" si="132"/>
        <v>2.778526195473916E-5</v>
      </c>
      <c r="AC193" s="64">
        <f t="shared" si="146"/>
        <v>0.34583333333333527</v>
      </c>
      <c r="AD193" s="39">
        <f t="shared" si="149"/>
        <v>0.23532910670490442</v>
      </c>
      <c r="AE193" s="39">
        <f t="shared" si="150"/>
        <v>20.97</v>
      </c>
      <c r="AF193" s="39">
        <f t="shared" si="151"/>
        <v>0.11766455335245221</v>
      </c>
      <c r="AG193" s="39">
        <f t="shared" si="150"/>
        <v>11.1</v>
      </c>
      <c r="AH193" s="39">
        <f t="shared" si="152"/>
        <v>5.8832276676226106E-2</v>
      </c>
      <c r="AI193" s="39">
        <f t="shared" si="153"/>
        <v>5.71</v>
      </c>
      <c r="AJ193" s="39">
        <f t="shared" si="154"/>
        <v>1.1766455335245223E-2</v>
      </c>
      <c r="AK193" s="39">
        <f t="shared" si="153"/>
        <v>1.17</v>
      </c>
      <c r="AL193" s="39">
        <f t="shared" si="155"/>
        <v>0.11766455335245221</v>
      </c>
      <c r="AM193" s="39">
        <f t="shared" si="156"/>
        <v>11.1</v>
      </c>
      <c r="AN193" s="39">
        <f t="shared" si="157"/>
        <v>5.8832276676226106E-2</v>
      </c>
      <c r="AO193" s="39">
        <f t="shared" si="158"/>
        <v>5.71</v>
      </c>
      <c r="AP193" s="39">
        <f t="shared" si="159"/>
        <v>2.9416138338113053E-2</v>
      </c>
      <c r="AQ193" s="39">
        <f t="shared" si="160"/>
        <v>2.9</v>
      </c>
      <c r="AR193" s="39">
        <f t="shared" si="161"/>
        <v>5.8832276676226113E-3</v>
      </c>
      <c r="AS193" s="39">
        <f t="shared" si="162"/>
        <v>0.59</v>
      </c>
      <c r="AT193" s="39">
        <f t="shared" si="163"/>
        <v>5.8832276676226106E-2</v>
      </c>
      <c r="AU193" s="39">
        <f t="shared" si="164"/>
        <v>5.71</v>
      </c>
      <c r="AV193" s="39">
        <f t="shared" si="165"/>
        <v>2.9416138338113053E-2</v>
      </c>
      <c r="AW193" s="39">
        <f t="shared" si="166"/>
        <v>2.9</v>
      </c>
      <c r="AX193" s="39">
        <f t="shared" si="167"/>
        <v>1.4708069169056526E-2</v>
      </c>
      <c r="AY193" s="39">
        <f t="shared" si="168"/>
        <v>1.46</v>
      </c>
      <c r="AZ193" s="39">
        <f t="shared" si="169"/>
        <v>2.9416138338113056E-3</v>
      </c>
      <c r="BA193" s="39">
        <f t="shared" si="170"/>
        <v>0.28999999999999998</v>
      </c>
      <c r="BB193" s="39">
        <f t="shared" si="171"/>
        <v>1.1766455335245223E-2</v>
      </c>
      <c r="BC193" s="39">
        <f t="shared" si="172"/>
        <v>1.17</v>
      </c>
      <c r="BD193" s="39">
        <f t="shared" si="173"/>
        <v>5.8832276676226113E-3</v>
      </c>
      <c r="BE193" s="39">
        <f t="shared" si="174"/>
        <v>0.59</v>
      </c>
      <c r="BF193" s="39">
        <f t="shared" si="175"/>
        <v>2.9416138338113056E-3</v>
      </c>
      <c r="BG193" s="39">
        <f t="shared" si="176"/>
        <v>0.28999999999999998</v>
      </c>
      <c r="BH193" s="39">
        <f t="shared" si="177"/>
        <v>5.8832276676226117E-4</v>
      </c>
      <c r="BI193" s="39">
        <f t="shared" si="178"/>
        <v>0.06</v>
      </c>
    </row>
    <row r="194" spans="1:61" s="39" customFormat="1" x14ac:dyDescent="0.25">
      <c r="A194" s="40">
        <v>7.5</v>
      </c>
      <c r="B194" s="50">
        <f t="shared" si="133"/>
        <v>41</v>
      </c>
      <c r="C194" s="51">
        <f t="shared" si="123"/>
        <v>0</v>
      </c>
      <c r="D194" s="52">
        <f t="shared" si="124"/>
        <v>0</v>
      </c>
      <c r="E194" s="53">
        <f t="shared" si="125"/>
        <v>1</v>
      </c>
      <c r="F194" s="68">
        <f t="shared" si="122"/>
        <v>40</v>
      </c>
      <c r="G194" s="61">
        <f t="shared" si="147"/>
        <v>1.0232785462807854</v>
      </c>
      <c r="H194" s="56">
        <f t="shared" si="134"/>
        <v>4.6296296296296298</v>
      </c>
      <c r="I194" s="52">
        <f t="shared" si="135"/>
        <v>1.38</v>
      </c>
      <c r="J194" s="56">
        <f t="shared" si="136"/>
        <v>2.251212801817728</v>
      </c>
      <c r="K194" s="56">
        <f t="shared" si="148"/>
        <v>5.5842110482799798E-4</v>
      </c>
      <c r="L194" s="51">
        <f t="shared" si="137"/>
        <v>2.2000000000000002</v>
      </c>
      <c r="M194" s="52">
        <f t="shared" si="126"/>
        <v>0</v>
      </c>
      <c r="N194" s="68">
        <v>0</v>
      </c>
      <c r="O194" s="63">
        <f t="shared" si="138"/>
        <v>2680.2506561851205</v>
      </c>
      <c r="P194" s="58">
        <f t="shared" si="139"/>
        <v>480</v>
      </c>
      <c r="Q194" s="61">
        <f t="shared" si="140"/>
        <v>0.5116392731403927</v>
      </c>
      <c r="R194" s="56">
        <f t="shared" si="141"/>
        <v>2.3148148148148149</v>
      </c>
      <c r="S194" s="56">
        <f t="shared" si="127"/>
        <v>1.125606400908864</v>
      </c>
      <c r="T194" s="56">
        <f t="shared" si="128"/>
        <v>2.7921055241399899E-4</v>
      </c>
      <c r="U194" s="61">
        <f t="shared" si="142"/>
        <v>0.25581963657019635</v>
      </c>
      <c r="V194" s="56">
        <f t="shared" si="143"/>
        <v>1.1574074074074074</v>
      </c>
      <c r="W194" s="56">
        <f t="shared" si="129"/>
        <v>0.562803200454432</v>
      </c>
      <c r="X194" s="56">
        <f t="shared" si="130"/>
        <v>1.3960527620699949E-4</v>
      </c>
      <c r="Y194" s="61">
        <f t="shared" si="144"/>
        <v>5.1163927314039251E-2</v>
      </c>
      <c r="Z194" s="56">
        <f t="shared" si="145"/>
        <v>0.23148148148148148</v>
      </c>
      <c r="AA194" s="56">
        <f t="shared" si="131"/>
        <v>0.11256064009088636</v>
      </c>
      <c r="AB194" s="56">
        <f t="shared" si="132"/>
        <v>2.7921055241399894E-5</v>
      </c>
      <c r="AC194" s="64">
        <f t="shared" si="146"/>
        <v>0.34592013888889084</v>
      </c>
      <c r="AD194" s="39">
        <f t="shared" si="149"/>
        <v>0.23827103252546167</v>
      </c>
      <c r="AE194" s="39">
        <f t="shared" si="150"/>
        <v>21.2</v>
      </c>
      <c r="AF194" s="39">
        <f t="shared" si="151"/>
        <v>0.11913551626273083</v>
      </c>
      <c r="AG194" s="39">
        <f t="shared" si="150"/>
        <v>11.23</v>
      </c>
      <c r="AH194" s="39">
        <f t="shared" si="152"/>
        <v>5.9567758131365417E-2</v>
      </c>
      <c r="AI194" s="39">
        <f t="shared" si="153"/>
        <v>5.78</v>
      </c>
      <c r="AJ194" s="39">
        <f t="shared" si="154"/>
        <v>1.1913551626273085E-2</v>
      </c>
      <c r="AK194" s="39">
        <f t="shared" si="153"/>
        <v>1.18</v>
      </c>
      <c r="AL194" s="39">
        <f t="shared" si="155"/>
        <v>0.11913551626273083</v>
      </c>
      <c r="AM194" s="39">
        <f t="shared" si="156"/>
        <v>11.23</v>
      </c>
      <c r="AN194" s="39">
        <f t="shared" si="157"/>
        <v>5.9567758131365417E-2</v>
      </c>
      <c r="AO194" s="39">
        <f t="shared" si="158"/>
        <v>5.78</v>
      </c>
      <c r="AP194" s="39">
        <f t="shared" si="159"/>
        <v>2.9783879065682708E-2</v>
      </c>
      <c r="AQ194" s="39">
        <f t="shared" si="160"/>
        <v>2.93</v>
      </c>
      <c r="AR194" s="39">
        <f t="shared" si="161"/>
        <v>5.9567758131365426E-3</v>
      </c>
      <c r="AS194" s="39">
        <f t="shared" si="162"/>
        <v>0.59</v>
      </c>
      <c r="AT194" s="39">
        <f t="shared" si="163"/>
        <v>5.9567758131365417E-2</v>
      </c>
      <c r="AU194" s="39">
        <f t="shared" si="164"/>
        <v>5.78</v>
      </c>
      <c r="AV194" s="39">
        <f t="shared" si="165"/>
        <v>2.9783879065682708E-2</v>
      </c>
      <c r="AW194" s="39">
        <f t="shared" si="166"/>
        <v>2.93</v>
      </c>
      <c r="AX194" s="39">
        <f t="shared" si="167"/>
        <v>1.4891939532841354E-2</v>
      </c>
      <c r="AY194" s="39">
        <f t="shared" si="168"/>
        <v>1.48</v>
      </c>
      <c r="AZ194" s="39">
        <f t="shared" si="169"/>
        <v>2.9783879065682713E-3</v>
      </c>
      <c r="BA194" s="39">
        <f t="shared" si="170"/>
        <v>0.3</v>
      </c>
      <c r="BB194" s="39">
        <f t="shared" si="171"/>
        <v>1.1913551626273085E-2</v>
      </c>
      <c r="BC194" s="39">
        <f t="shared" si="172"/>
        <v>1.18</v>
      </c>
      <c r="BD194" s="39">
        <f t="shared" si="173"/>
        <v>5.9567758131365426E-3</v>
      </c>
      <c r="BE194" s="39">
        <f t="shared" si="174"/>
        <v>0.59</v>
      </c>
      <c r="BF194" s="39">
        <f t="shared" si="175"/>
        <v>2.9783879065682713E-3</v>
      </c>
      <c r="BG194" s="39">
        <f t="shared" si="176"/>
        <v>0.3</v>
      </c>
      <c r="BH194" s="39">
        <f t="shared" si="177"/>
        <v>5.956775813136543E-4</v>
      </c>
      <c r="BI194" s="39">
        <f t="shared" si="178"/>
        <v>0.06</v>
      </c>
    </row>
    <row r="195" spans="1:61" s="39" customFormat="1" x14ac:dyDescent="0.25">
      <c r="A195" s="40">
        <v>7.5</v>
      </c>
      <c r="B195" s="50">
        <f t="shared" si="133"/>
        <v>41</v>
      </c>
      <c r="C195" s="51">
        <f t="shared" si="123"/>
        <v>0</v>
      </c>
      <c r="D195" s="52">
        <f t="shared" si="124"/>
        <v>0</v>
      </c>
      <c r="E195" s="53">
        <f t="shared" si="125"/>
        <v>1</v>
      </c>
      <c r="F195" s="68">
        <f t="shared" si="122"/>
        <v>40</v>
      </c>
      <c r="G195" s="61">
        <f t="shared" si="147"/>
        <v>1.0282324179614251</v>
      </c>
      <c r="H195" s="56">
        <f t="shared" si="134"/>
        <v>4.6296296296296298</v>
      </c>
      <c r="I195" s="52">
        <f t="shared" si="135"/>
        <v>1.38</v>
      </c>
      <c r="J195" s="56">
        <f t="shared" si="136"/>
        <v>2.2621113195151352</v>
      </c>
      <c r="K195" s="56">
        <f t="shared" si="148"/>
        <v>5.611245197555694E-4</v>
      </c>
      <c r="L195" s="51">
        <f t="shared" si="137"/>
        <v>2.2000000000000002</v>
      </c>
      <c r="M195" s="52">
        <f t="shared" si="126"/>
        <v>0</v>
      </c>
      <c r="N195" s="68">
        <v>0</v>
      </c>
      <c r="O195" s="63">
        <f t="shared" si="138"/>
        <v>2690.9034425294572</v>
      </c>
      <c r="P195" s="58">
        <f t="shared" si="139"/>
        <v>480</v>
      </c>
      <c r="Q195" s="61">
        <f t="shared" si="140"/>
        <v>0.51411620898071253</v>
      </c>
      <c r="R195" s="56">
        <f t="shared" si="141"/>
        <v>2.3148148148148149</v>
      </c>
      <c r="S195" s="56">
        <f t="shared" si="127"/>
        <v>1.1310556597575676</v>
      </c>
      <c r="T195" s="56">
        <f t="shared" si="128"/>
        <v>2.805622598777847E-4</v>
      </c>
      <c r="U195" s="61">
        <f t="shared" si="142"/>
        <v>0.25705810449035627</v>
      </c>
      <c r="V195" s="56">
        <f t="shared" si="143"/>
        <v>1.1574074074074074</v>
      </c>
      <c r="W195" s="56">
        <f t="shared" si="129"/>
        <v>0.56552782987878381</v>
      </c>
      <c r="X195" s="56">
        <f t="shared" si="130"/>
        <v>1.4028112993889235E-4</v>
      </c>
      <c r="Y195" s="61">
        <f t="shared" si="144"/>
        <v>5.1411620898071241E-2</v>
      </c>
      <c r="Z195" s="56">
        <f t="shared" si="145"/>
        <v>0.23148148148148148</v>
      </c>
      <c r="AA195" s="56">
        <f t="shared" si="131"/>
        <v>0.11310556597575674</v>
      </c>
      <c r="AB195" s="56">
        <f t="shared" si="132"/>
        <v>2.8056225987778462E-5</v>
      </c>
      <c r="AC195" s="64">
        <f t="shared" si="146"/>
        <v>0.34600694444444641</v>
      </c>
      <c r="AD195" s="39">
        <f t="shared" si="149"/>
        <v>0.24122720072710077</v>
      </c>
      <c r="AE195" s="39">
        <f t="shared" si="150"/>
        <v>21.43</v>
      </c>
      <c r="AF195" s="39">
        <f t="shared" si="151"/>
        <v>0.12061360036355039</v>
      </c>
      <c r="AG195" s="39">
        <f t="shared" si="150"/>
        <v>11.36</v>
      </c>
      <c r="AH195" s="39">
        <f t="shared" si="152"/>
        <v>6.0306800181775193E-2</v>
      </c>
      <c r="AI195" s="39">
        <f t="shared" ref="AI195:AK210" si="179">ROUND((1-EXP(-AH195))*100,2)</f>
        <v>5.85</v>
      </c>
      <c r="AJ195" s="39">
        <f t="shared" si="154"/>
        <v>1.2061360036355041E-2</v>
      </c>
      <c r="AK195" s="39">
        <f t="shared" si="179"/>
        <v>1.2</v>
      </c>
      <c r="AL195" s="39">
        <f t="shared" si="155"/>
        <v>0.12061360036355039</v>
      </c>
      <c r="AM195" s="39">
        <f t="shared" si="156"/>
        <v>11.36</v>
      </c>
      <c r="AN195" s="39">
        <f t="shared" si="157"/>
        <v>6.0306800181775193E-2</v>
      </c>
      <c r="AO195" s="39">
        <f t="shared" si="158"/>
        <v>5.85</v>
      </c>
      <c r="AP195" s="39">
        <f t="shared" si="159"/>
        <v>3.0153400090887596E-2</v>
      </c>
      <c r="AQ195" s="39">
        <f t="shared" si="160"/>
        <v>2.97</v>
      </c>
      <c r="AR195" s="39">
        <f t="shared" si="161"/>
        <v>6.0306800181775203E-3</v>
      </c>
      <c r="AS195" s="39">
        <f t="shared" si="162"/>
        <v>0.6</v>
      </c>
      <c r="AT195" s="39">
        <f t="shared" si="163"/>
        <v>6.0306800181775193E-2</v>
      </c>
      <c r="AU195" s="39">
        <f t="shared" si="164"/>
        <v>5.85</v>
      </c>
      <c r="AV195" s="39">
        <f t="shared" si="165"/>
        <v>3.0153400090887596E-2</v>
      </c>
      <c r="AW195" s="39">
        <f t="shared" si="166"/>
        <v>2.97</v>
      </c>
      <c r="AX195" s="39">
        <f t="shared" si="167"/>
        <v>1.5076700045443798E-2</v>
      </c>
      <c r="AY195" s="39">
        <f t="shared" si="168"/>
        <v>1.5</v>
      </c>
      <c r="AZ195" s="39">
        <f t="shared" si="169"/>
        <v>3.0153400090887602E-3</v>
      </c>
      <c r="BA195" s="39">
        <f t="shared" si="170"/>
        <v>0.3</v>
      </c>
      <c r="BB195" s="39">
        <f t="shared" si="171"/>
        <v>1.2061360036355041E-2</v>
      </c>
      <c r="BC195" s="39">
        <f t="shared" si="172"/>
        <v>1.2</v>
      </c>
      <c r="BD195" s="39">
        <f t="shared" si="173"/>
        <v>6.0306800181775203E-3</v>
      </c>
      <c r="BE195" s="39">
        <f t="shared" si="174"/>
        <v>0.6</v>
      </c>
      <c r="BF195" s="39">
        <f t="shared" si="175"/>
        <v>3.0153400090887602E-3</v>
      </c>
      <c r="BG195" s="39">
        <f t="shared" si="176"/>
        <v>0.3</v>
      </c>
      <c r="BH195" s="39">
        <f t="shared" si="177"/>
        <v>6.0306800181775201E-4</v>
      </c>
      <c r="BI195" s="39">
        <f t="shared" si="178"/>
        <v>0.06</v>
      </c>
    </row>
    <row r="196" spans="1:61" s="39" customFormat="1" x14ac:dyDescent="0.25">
      <c r="A196" s="40">
        <v>7.5</v>
      </c>
      <c r="B196" s="50">
        <f t="shared" si="133"/>
        <v>41</v>
      </c>
      <c r="C196" s="51">
        <f t="shared" si="123"/>
        <v>0</v>
      </c>
      <c r="D196" s="52">
        <f t="shared" si="124"/>
        <v>0</v>
      </c>
      <c r="E196" s="53">
        <f t="shared" si="125"/>
        <v>1</v>
      </c>
      <c r="F196" s="68">
        <f t="shared" si="122"/>
        <v>40</v>
      </c>
      <c r="G196" s="61">
        <f t="shared" si="147"/>
        <v>1.0331635787647475</v>
      </c>
      <c r="H196" s="56">
        <f t="shared" si="134"/>
        <v>4.6296296296296298</v>
      </c>
      <c r="I196" s="52">
        <f t="shared" si="135"/>
        <v>1.38</v>
      </c>
      <c r="J196" s="56">
        <f t="shared" si="136"/>
        <v>2.2729598732824448</v>
      </c>
      <c r="K196" s="56">
        <f t="shared" si="148"/>
        <v>5.6381554095784542E-4</v>
      </c>
      <c r="L196" s="51">
        <f t="shared" si="137"/>
        <v>2.2000000000000002</v>
      </c>
      <c r="M196" s="52">
        <f t="shared" si="126"/>
        <v>0</v>
      </c>
      <c r="N196" s="68">
        <v>0</v>
      </c>
      <c r="O196" s="63">
        <f t="shared" si="138"/>
        <v>2701.5074036030487</v>
      </c>
      <c r="P196" s="58">
        <f t="shared" si="139"/>
        <v>480</v>
      </c>
      <c r="Q196" s="61">
        <f t="shared" si="140"/>
        <v>0.51658178938237376</v>
      </c>
      <c r="R196" s="56">
        <f t="shared" si="141"/>
        <v>2.3148148148148149</v>
      </c>
      <c r="S196" s="56">
        <f t="shared" si="127"/>
        <v>1.1364799366412224</v>
      </c>
      <c r="T196" s="56">
        <f t="shared" si="128"/>
        <v>2.8190777047892271E-4</v>
      </c>
      <c r="U196" s="61">
        <f t="shared" si="142"/>
        <v>0.25829089469118688</v>
      </c>
      <c r="V196" s="56">
        <f t="shared" si="143"/>
        <v>1.1574074074074074</v>
      </c>
      <c r="W196" s="56">
        <f t="shared" si="129"/>
        <v>0.56823996832061119</v>
      </c>
      <c r="X196" s="56">
        <f t="shared" si="130"/>
        <v>1.4095388523946136E-4</v>
      </c>
      <c r="Y196" s="61">
        <f t="shared" si="144"/>
        <v>5.1658178938237362E-2</v>
      </c>
      <c r="Z196" s="56">
        <f t="shared" si="145"/>
        <v>0.23148148148148148</v>
      </c>
      <c r="AA196" s="56">
        <f t="shared" si="131"/>
        <v>0.1136479936641222</v>
      </c>
      <c r="AB196" s="56">
        <f t="shared" si="132"/>
        <v>2.8190777047892261E-5</v>
      </c>
      <c r="AC196" s="64">
        <f t="shared" si="146"/>
        <v>0.34609375000000198</v>
      </c>
      <c r="AD196" s="39">
        <f t="shared" si="149"/>
        <v>0.24419754601604943</v>
      </c>
      <c r="AE196" s="39">
        <f t="shared" si="150"/>
        <v>21.67</v>
      </c>
      <c r="AF196" s="39">
        <f t="shared" si="151"/>
        <v>0.12209877300802471</v>
      </c>
      <c r="AG196" s="39">
        <f t="shared" si="150"/>
        <v>11.49</v>
      </c>
      <c r="AH196" s="39">
        <f t="shared" si="152"/>
        <v>6.1049386504012357E-2</v>
      </c>
      <c r="AI196" s="39">
        <f t="shared" si="179"/>
        <v>5.92</v>
      </c>
      <c r="AJ196" s="39">
        <f t="shared" si="154"/>
        <v>1.2209877300802472E-2</v>
      </c>
      <c r="AK196" s="39">
        <f t="shared" si="179"/>
        <v>1.21</v>
      </c>
      <c r="AL196" s="39">
        <f t="shared" si="155"/>
        <v>0.12209877300802471</v>
      </c>
      <c r="AM196" s="39">
        <f t="shared" si="156"/>
        <v>11.49</v>
      </c>
      <c r="AN196" s="39">
        <f t="shared" si="157"/>
        <v>6.1049386504012357E-2</v>
      </c>
      <c r="AO196" s="39">
        <f t="shared" si="158"/>
        <v>5.92</v>
      </c>
      <c r="AP196" s="39">
        <f t="shared" si="159"/>
        <v>3.0524693252006178E-2</v>
      </c>
      <c r="AQ196" s="39">
        <f t="shared" si="160"/>
        <v>3.01</v>
      </c>
      <c r="AR196" s="39">
        <f t="shared" si="161"/>
        <v>6.1049386504012362E-3</v>
      </c>
      <c r="AS196" s="39">
        <f t="shared" si="162"/>
        <v>0.61</v>
      </c>
      <c r="AT196" s="39">
        <f t="shared" si="163"/>
        <v>6.1049386504012357E-2</v>
      </c>
      <c r="AU196" s="39">
        <f t="shared" si="164"/>
        <v>5.92</v>
      </c>
      <c r="AV196" s="39">
        <f t="shared" si="165"/>
        <v>3.0524693252006178E-2</v>
      </c>
      <c r="AW196" s="39">
        <f t="shared" si="166"/>
        <v>3.01</v>
      </c>
      <c r="AX196" s="39">
        <f t="shared" si="167"/>
        <v>1.5262346626003089E-2</v>
      </c>
      <c r="AY196" s="39">
        <f t="shared" si="168"/>
        <v>1.51</v>
      </c>
      <c r="AZ196" s="39">
        <f t="shared" si="169"/>
        <v>3.0524693252006181E-3</v>
      </c>
      <c r="BA196" s="39">
        <f t="shared" si="170"/>
        <v>0.3</v>
      </c>
      <c r="BB196" s="39">
        <f t="shared" si="171"/>
        <v>1.2209877300802472E-2</v>
      </c>
      <c r="BC196" s="39">
        <f t="shared" si="172"/>
        <v>1.21</v>
      </c>
      <c r="BD196" s="39">
        <f t="shared" si="173"/>
        <v>6.1049386504012362E-3</v>
      </c>
      <c r="BE196" s="39">
        <f t="shared" si="174"/>
        <v>0.61</v>
      </c>
      <c r="BF196" s="39">
        <f t="shared" si="175"/>
        <v>3.0524693252006181E-3</v>
      </c>
      <c r="BG196" s="39">
        <f t="shared" si="176"/>
        <v>0.3</v>
      </c>
      <c r="BH196" s="39">
        <f t="shared" si="177"/>
        <v>6.1049386504012366E-4</v>
      </c>
      <c r="BI196" s="39">
        <f t="shared" si="178"/>
        <v>0.06</v>
      </c>
    </row>
    <row r="197" spans="1:61" s="39" customFormat="1" x14ac:dyDescent="0.25">
      <c r="A197" s="40">
        <v>7.5</v>
      </c>
      <c r="B197" s="50">
        <f t="shared" si="133"/>
        <v>41</v>
      </c>
      <c r="C197" s="51">
        <f t="shared" si="123"/>
        <v>0</v>
      </c>
      <c r="D197" s="52">
        <f t="shared" si="124"/>
        <v>0</v>
      </c>
      <c r="E197" s="53">
        <f t="shared" si="125"/>
        <v>1</v>
      </c>
      <c r="F197" s="68">
        <f t="shared" si="122"/>
        <v>40</v>
      </c>
      <c r="G197" s="61">
        <f t="shared" si="147"/>
        <v>1.0380721328080937</v>
      </c>
      <c r="H197" s="56">
        <f t="shared" si="134"/>
        <v>4.6296296296296298</v>
      </c>
      <c r="I197" s="52">
        <f t="shared" si="135"/>
        <v>1.38</v>
      </c>
      <c r="J197" s="56">
        <f t="shared" si="136"/>
        <v>2.2837586921778064</v>
      </c>
      <c r="K197" s="56">
        <f t="shared" si="148"/>
        <v>5.6649422525349095E-4</v>
      </c>
      <c r="L197" s="51">
        <f t="shared" si="137"/>
        <v>2.2000000000000002</v>
      </c>
      <c r="M197" s="52">
        <f t="shared" si="126"/>
        <v>0</v>
      </c>
      <c r="N197" s="68">
        <v>0</v>
      </c>
      <c r="O197" s="63">
        <f t="shared" si="138"/>
        <v>2712.0627631883867</v>
      </c>
      <c r="P197" s="58">
        <f t="shared" si="139"/>
        <v>480</v>
      </c>
      <c r="Q197" s="61">
        <f t="shared" si="140"/>
        <v>0.51903606640404687</v>
      </c>
      <c r="R197" s="56">
        <f t="shared" si="141"/>
        <v>2.3148148148148149</v>
      </c>
      <c r="S197" s="56">
        <f t="shared" si="127"/>
        <v>1.1418793460889032</v>
      </c>
      <c r="T197" s="56">
        <f t="shared" si="128"/>
        <v>2.8324711262674548E-4</v>
      </c>
      <c r="U197" s="61">
        <f t="shared" si="142"/>
        <v>0.25951803320202343</v>
      </c>
      <c r="V197" s="56">
        <f t="shared" si="143"/>
        <v>1.1574074074074074</v>
      </c>
      <c r="W197" s="56">
        <f t="shared" si="129"/>
        <v>0.57093967304445159</v>
      </c>
      <c r="X197" s="56">
        <f t="shared" si="130"/>
        <v>1.4162355631337274E-4</v>
      </c>
      <c r="Y197" s="61">
        <f t="shared" si="144"/>
        <v>5.1903606640404679E-2</v>
      </c>
      <c r="Z197" s="56">
        <f t="shared" si="145"/>
        <v>0.23148148148148148</v>
      </c>
      <c r="AA197" s="56">
        <f t="shared" si="131"/>
        <v>0.1141879346088903</v>
      </c>
      <c r="AB197" s="56">
        <f t="shared" si="132"/>
        <v>2.8324711262674539E-5</v>
      </c>
      <c r="AC197" s="64">
        <f t="shared" si="146"/>
        <v>0.34618055555555755</v>
      </c>
      <c r="AD197" s="39">
        <f t="shared" si="149"/>
        <v>0.24718200339787269</v>
      </c>
      <c r="AE197" s="39">
        <f t="shared" si="150"/>
        <v>21.9</v>
      </c>
      <c r="AF197" s="39">
        <f t="shared" si="151"/>
        <v>0.12359100169893635</v>
      </c>
      <c r="AG197" s="39">
        <f t="shared" si="150"/>
        <v>11.63</v>
      </c>
      <c r="AH197" s="39">
        <f t="shared" si="152"/>
        <v>6.1795500849468173E-2</v>
      </c>
      <c r="AI197" s="39">
        <f t="shared" si="179"/>
        <v>5.99</v>
      </c>
      <c r="AJ197" s="39">
        <f t="shared" si="154"/>
        <v>1.2359100169893635E-2</v>
      </c>
      <c r="AK197" s="39">
        <f t="shared" si="179"/>
        <v>1.23</v>
      </c>
      <c r="AL197" s="39">
        <f t="shared" si="155"/>
        <v>0.12359100169893635</v>
      </c>
      <c r="AM197" s="39">
        <f t="shared" si="156"/>
        <v>11.63</v>
      </c>
      <c r="AN197" s="39">
        <f t="shared" si="157"/>
        <v>6.1795500849468173E-2</v>
      </c>
      <c r="AO197" s="39">
        <f t="shared" si="158"/>
        <v>5.99</v>
      </c>
      <c r="AP197" s="39">
        <f t="shared" si="159"/>
        <v>3.0897750424734086E-2</v>
      </c>
      <c r="AQ197" s="39">
        <f t="shared" si="160"/>
        <v>3.04</v>
      </c>
      <c r="AR197" s="39">
        <f t="shared" si="161"/>
        <v>6.1795500849468176E-3</v>
      </c>
      <c r="AS197" s="39">
        <f t="shared" si="162"/>
        <v>0.62</v>
      </c>
      <c r="AT197" s="39">
        <f t="shared" si="163"/>
        <v>6.1795500849468173E-2</v>
      </c>
      <c r="AU197" s="39">
        <f t="shared" si="164"/>
        <v>5.99</v>
      </c>
      <c r="AV197" s="39">
        <f t="shared" si="165"/>
        <v>3.0897750424734086E-2</v>
      </c>
      <c r="AW197" s="39">
        <f t="shared" si="166"/>
        <v>3.04</v>
      </c>
      <c r="AX197" s="39">
        <f t="shared" si="167"/>
        <v>1.5448875212367043E-2</v>
      </c>
      <c r="AY197" s="39">
        <f t="shared" si="168"/>
        <v>1.53</v>
      </c>
      <c r="AZ197" s="39">
        <f t="shared" si="169"/>
        <v>3.0897750424734088E-3</v>
      </c>
      <c r="BA197" s="39">
        <f t="shared" si="170"/>
        <v>0.31</v>
      </c>
      <c r="BB197" s="39">
        <f t="shared" si="171"/>
        <v>1.2359100169893635E-2</v>
      </c>
      <c r="BC197" s="39">
        <f t="shared" si="172"/>
        <v>1.23</v>
      </c>
      <c r="BD197" s="39">
        <f t="shared" si="173"/>
        <v>6.1795500849468176E-3</v>
      </c>
      <c r="BE197" s="39">
        <f t="shared" si="174"/>
        <v>0.62</v>
      </c>
      <c r="BF197" s="39">
        <f t="shared" si="175"/>
        <v>3.0897750424734088E-3</v>
      </c>
      <c r="BG197" s="39">
        <f t="shared" si="176"/>
        <v>0.31</v>
      </c>
      <c r="BH197" s="39">
        <f t="shared" si="177"/>
        <v>6.1795500849468185E-4</v>
      </c>
      <c r="BI197" s="39">
        <f t="shared" si="178"/>
        <v>0.06</v>
      </c>
    </row>
    <row r="198" spans="1:61" s="39" customFormat="1" x14ac:dyDescent="0.25">
      <c r="A198" s="40">
        <v>7.5</v>
      </c>
      <c r="B198" s="50">
        <f t="shared" si="133"/>
        <v>41</v>
      </c>
      <c r="C198" s="51">
        <f t="shared" si="123"/>
        <v>0</v>
      </c>
      <c r="D198" s="52">
        <f t="shared" si="124"/>
        <v>0</v>
      </c>
      <c r="E198" s="53">
        <f t="shared" si="125"/>
        <v>1</v>
      </c>
      <c r="F198" s="68">
        <f t="shared" si="122"/>
        <v>40</v>
      </c>
      <c r="G198" s="61">
        <f t="shared" si="147"/>
        <v>1.0429581837314825</v>
      </c>
      <c r="H198" s="56">
        <f t="shared" si="134"/>
        <v>4.6296296296296298</v>
      </c>
      <c r="I198" s="52">
        <f t="shared" si="135"/>
        <v>1.38</v>
      </c>
      <c r="J198" s="56">
        <f t="shared" si="136"/>
        <v>2.2945080042092618</v>
      </c>
      <c r="K198" s="56">
        <f t="shared" si="148"/>
        <v>5.6916062920068752E-4</v>
      </c>
      <c r="L198" s="51">
        <f t="shared" si="137"/>
        <v>2.2000000000000002</v>
      </c>
      <c r="M198" s="52">
        <f t="shared" si="126"/>
        <v>0</v>
      </c>
      <c r="N198" s="68">
        <v>0</v>
      </c>
      <c r="O198" s="63">
        <f t="shared" si="138"/>
        <v>2722.5697440422919</v>
      </c>
      <c r="P198" s="58">
        <f t="shared" si="139"/>
        <v>480</v>
      </c>
      <c r="Q198" s="61">
        <f t="shared" si="140"/>
        <v>0.52147909186574126</v>
      </c>
      <c r="R198" s="56">
        <f t="shared" si="141"/>
        <v>2.3148148148148149</v>
      </c>
      <c r="S198" s="56">
        <f t="shared" si="127"/>
        <v>1.1472540021046309</v>
      </c>
      <c r="T198" s="56">
        <f t="shared" si="128"/>
        <v>2.8458031460034376E-4</v>
      </c>
      <c r="U198" s="61">
        <f t="shared" si="142"/>
        <v>0.26073954593287063</v>
      </c>
      <c r="V198" s="56">
        <f t="shared" si="143"/>
        <v>1.1574074074074074</v>
      </c>
      <c r="W198" s="56">
        <f t="shared" si="129"/>
        <v>0.57362700105231545</v>
      </c>
      <c r="X198" s="56">
        <f t="shared" si="130"/>
        <v>1.4229015730017188E-4</v>
      </c>
      <c r="Y198" s="61">
        <f t="shared" si="144"/>
        <v>5.214790918657411E-2</v>
      </c>
      <c r="Z198" s="56">
        <f t="shared" si="145"/>
        <v>0.23148148148148148</v>
      </c>
      <c r="AA198" s="56">
        <f t="shared" si="131"/>
        <v>0.11472540021046305</v>
      </c>
      <c r="AB198" s="56">
        <f t="shared" si="132"/>
        <v>2.8458031460034367E-5</v>
      </c>
      <c r="AC198" s="64">
        <f t="shared" si="146"/>
        <v>0.34626736111111311</v>
      </c>
      <c r="AD198" s="39">
        <f t="shared" si="149"/>
        <v>0.25018050817610071</v>
      </c>
      <c r="AE198" s="39">
        <f t="shared" si="150"/>
        <v>22.13</v>
      </c>
      <c r="AF198" s="39">
        <f t="shared" si="151"/>
        <v>0.12509025408805036</v>
      </c>
      <c r="AG198" s="39">
        <f t="shared" si="150"/>
        <v>11.76</v>
      </c>
      <c r="AH198" s="39">
        <f t="shared" si="152"/>
        <v>6.2545127044025178E-2</v>
      </c>
      <c r="AI198" s="39">
        <f t="shared" si="179"/>
        <v>6.06</v>
      </c>
      <c r="AJ198" s="39">
        <f t="shared" si="154"/>
        <v>1.2509025408805035E-2</v>
      </c>
      <c r="AK198" s="39">
        <f t="shared" si="179"/>
        <v>1.24</v>
      </c>
      <c r="AL198" s="39">
        <f t="shared" si="155"/>
        <v>0.12509025408805036</v>
      </c>
      <c r="AM198" s="39">
        <f t="shared" si="156"/>
        <v>11.76</v>
      </c>
      <c r="AN198" s="39">
        <f t="shared" si="157"/>
        <v>6.2545127044025178E-2</v>
      </c>
      <c r="AO198" s="39">
        <f t="shared" si="158"/>
        <v>6.06</v>
      </c>
      <c r="AP198" s="39">
        <f t="shared" si="159"/>
        <v>3.1272563522012589E-2</v>
      </c>
      <c r="AQ198" s="39">
        <f t="shared" si="160"/>
        <v>3.08</v>
      </c>
      <c r="AR198" s="39">
        <f t="shared" si="161"/>
        <v>6.2545127044025175E-3</v>
      </c>
      <c r="AS198" s="39">
        <f t="shared" si="162"/>
        <v>0.62</v>
      </c>
      <c r="AT198" s="39">
        <f t="shared" si="163"/>
        <v>6.2545127044025178E-2</v>
      </c>
      <c r="AU198" s="39">
        <f t="shared" si="164"/>
        <v>6.06</v>
      </c>
      <c r="AV198" s="39">
        <f t="shared" si="165"/>
        <v>3.1272563522012589E-2</v>
      </c>
      <c r="AW198" s="39">
        <f t="shared" si="166"/>
        <v>3.08</v>
      </c>
      <c r="AX198" s="39">
        <f t="shared" si="167"/>
        <v>1.5636281761006295E-2</v>
      </c>
      <c r="AY198" s="39">
        <f t="shared" si="168"/>
        <v>1.55</v>
      </c>
      <c r="AZ198" s="39">
        <f t="shared" si="169"/>
        <v>3.1272563522012587E-3</v>
      </c>
      <c r="BA198" s="39">
        <f t="shared" si="170"/>
        <v>0.31</v>
      </c>
      <c r="BB198" s="39">
        <f t="shared" si="171"/>
        <v>1.2509025408805035E-2</v>
      </c>
      <c r="BC198" s="39">
        <f t="shared" si="172"/>
        <v>1.24</v>
      </c>
      <c r="BD198" s="39">
        <f t="shared" si="173"/>
        <v>6.2545127044025175E-3</v>
      </c>
      <c r="BE198" s="39">
        <f t="shared" si="174"/>
        <v>0.62</v>
      </c>
      <c r="BF198" s="39">
        <f t="shared" si="175"/>
        <v>3.1272563522012587E-3</v>
      </c>
      <c r="BG198" s="39">
        <f t="shared" si="176"/>
        <v>0.31</v>
      </c>
      <c r="BH198" s="39">
        <f t="shared" si="177"/>
        <v>6.2545127044025186E-4</v>
      </c>
      <c r="BI198" s="39">
        <f t="shared" si="178"/>
        <v>0.06</v>
      </c>
    </row>
    <row r="199" spans="1:61" s="39" customFormat="1" x14ac:dyDescent="0.25">
      <c r="A199" s="40">
        <v>7.5</v>
      </c>
      <c r="B199" s="50">
        <f t="shared" si="133"/>
        <v>41</v>
      </c>
      <c r="C199" s="51">
        <f t="shared" si="123"/>
        <v>0</v>
      </c>
      <c r="D199" s="52">
        <f t="shared" si="124"/>
        <v>0</v>
      </c>
      <c r="E199" s="53">
        <f t="shared" si="125"/>
        <v>1</v>
      </c>
      <c r="F199" s="68">
        <f t="shared" si="122"/>
        <v>40</v>
      </c>
      <c r="G199" s="61">
        <f t="shared" si="147"/>
        <v>1.0478218346997974</v>
      </c>
      <c r="H199" s="56">
        <f t="shared" si="134"/>
        <v>4.6296296296296298</v>
      </c>
      <c r="I199" s="52">
        <f t="shared" si="135"/>
        <v>1.38</v>
      </c>
      <c r="J199" s="56">
        <f t="shared" si="136"/>
        <v>2.3052080363395544</v>
      </c>
      <c r="K199" s="56">
        <f t="shared" si="148"/>
        <v>5.7181480909832688E-4</v>
      </c>
      <c r="L199" s="51">
        <f t="shared" si="137"/>
        <v>2.2000000000000002</v>
      </c>
      <c r="M199" s="52">
        <f t="shared" si="126"/>
        <v>0</v>
      </c>
      <c r="N199" s="68">
        <v>0</v>
      </c>
      <c r="O199" s="63">
        <f t="shared" si="138"/>
        <v>2733.0285679006165</v>
      </c>
      <c r="P199" s="58">
        <f t="shared" si="139"/>
        <v>480</v>
      </c>
      <c r="Q199" s="61">
        <f t="shared" si="140"/>
        <v>0.5239109173498987</v>
      </c>
      <c r="R199" s="56">
        <f t="shared" si="141"/>
        <v>2.3148148148148149</v>
      </c>
      <c r="S199" s="56">
        <f t="shared" si="127"/>
        <v>1.1526040181697772</v>
      </c>
      <c r="T199" s="56">
        <f t="shared" si="128"/>
        <v>2.8590740454916344E-4</v>
      </c>
      <c r="U199" s="61">
        <f t="shared" si="142"/>
        <v>0.26195545867494935</v>
      </c>
      <c r="V199" s="56">
        <f t="shared" si="143"/>
        <v>1.1574074074074074</v>
      </c>
      <c r="W199" s="56">
        <f t="shared" si="129"/>
        <v>0.5763020090848886</v>
      </c>
      <c r="X199" s="56">
        <f t="shared" si="130"/>
        <v>1.4295370227458172E-4</v>
      </c>
      <c r="Y199" s="61">
        <f t="shared" si="144"/>
        <v>5.2391091734989854E-2</v>
      </c>
      <c r="Z199" s="56">
        <f t="shared" si="145"/>
        <v>0.23148148148148148</v>
      </c>
      <c r="AA199" s="56">
        <f t="shared" si="131"/>
        <v>0.11526040181697769</v>
      </c>
      <c r="AB199" s="56">
        <f t="shared" si="132"/>
        <v>2.8590740454916337E-5</v>
      </c>
      <c r="AC199" s="64">
        <f t="shared" si="146"/>
        <v>0.34635416666666868</v>
      </c>
      <c r="AD199" s="39">
        <f t="shared" si="149"/>
        <v>0.25319299595086264</v>
      </c>
      <c r="AE199" s="39">
        <f t="shared" si="150"/>
        <v>22.37</v>
      </c>
      <c r="AF199" s="39">
        <f t="shared" si="151"/>
        <v>0.12659649797543132</v>
      </c>
      <c r="AG199" s="39">
        <f t="shared" si="150"/>
        <v>11.89</v>
      </c>
      <c r="AH199" s="39">
        <f t="shared" si="152"/>
        <v>6.3298248987715661E-2</v>
      </c>
      <c r="AI199" s="39">
        <f t="shared" si="179"/>
        <v>6.13</v>
      </c>
      <c r="AJ199" s="39">
        <f t="shared" si="154"/>
        <v>1.2659649797543131E-2</v>
      </c>
      <c r="AK199" s="39">
        <f t="shared" si="179"/>
        <v>1.26</v>
      </c>
      <c r="AL199" s="39">
        <f t="shared" si="155"/>
        <v>0.12659649797543132</v>
      </c>
      <c r="AM199" s="39">
        <f t="shared" si="156"/>
        <v>11.89</v>
      </c>
      <c r="AN199" s="39">
        <f t="shared" si="157"/>
        <v>6.3298248987715661E-2</v>
      </c>
      <c r="AO199" s="39">
        <f t="shared" si="158"/>
        <v>6.13</v>
      </c>
      <c r="AP199" s="39">
        <f t="shared" si="159"/>
        <v>3.164912449385783E-2</v>
      </c>
      <c r="AQ199" s="39">
        <f t="shared" si="160"/>
        <v>3.12</v>
      </c>
      <c r="AR199" s="39">
        <f t="shared" si="161"/>
        <v>6.3298248987715654E-3</v>
      </c>
      <c r="AS199" s="39">
        <f t="shared" si="162"/>
        <v>0.63</v>
      </c>
      <c r="AT199" s="39">
        <f t="shared" si="163"/>
        <v>6.3298248987715661E-2</v>
      </c>
      <c r="AU199" s="39">
        <f t="shared" si="164"/>
        <v>6.13</v>
      </c>
      <c r="AV199" s="39">
        <f t="shared" si="165"/>
        <v>3.164912449385783E-2</v>
      </c>
      <c r="AW199" s="39">
        <f t="shared" si="166"/>
        <v>3.12</v>
      </c>
      <c r="AX199" s="39">
        <f t="shared" si="167"/>
        <v>1.5824562246928915E-2</v>
      </c>
      <c r="AY199" s="39">
        <f t="shared" si="168"/>
        <v>1.57</v>
      </c>
      <c r="AZ199" s="39">
        <f t="shared" si="169"/>
        <v>3.1649124493857827E-3</v>
      </c>
      <c r="BA199" s="39">
        <f t="shared" si="170"/>
        <v>0.32</v>
      </c>
      <c r="BB199" s="39">
        <f t="shared" si="171"/>
        <v>1.2659649797543131E-2</v>
      </c>
      <c r="BC199" s="39">
        <f t="shared" si="172"/>
        <v>1.26</v>
      </c>
      <c r="BD199" s="39">
        <f t="shared" si="173"/>
        <v>6.3298248987715654E-3</v>
      </c>
      <c r="BE199" s="39">
        <f t="shared" si="174"/>
        <v>0.63</v>
      </c>
      <c r="BF199" s="39">
        <f t="shared" si="175"/>
        <v>3.1649124493857827E-3</v>
      </c>
      <c r="BG199" s="39">
        <f t="shared" si="176"/>
        <v>0.32</v>
      </c>
      <c r="BH199" s="39">
        <f t="shared" si="177"/>
        <v>6.3298248987715667E-4</v>
      </c>
      <c r="BI199" s="39">
        <f t="shared" si="178"/>
        <v>0.06</v>
      </c>
    </row>
    <row r="200" spans="1:61" s="39" customFormat="1" x14ac:dyDescent="0.25">
      <c r="A200" s="40">
        <v>7.5</v>
      </c>
      <c r="B200" s="50">
        <f t="shared" si="133"/>
        <v>41</v>
      </c>
      <c r="C200" s="51">
        <f t="shared" si="123"/>
        <v>0</v>
      </c>
      <c r="D200" s="52">
        <f t="shared" si="124"/>
        <v>0</v>
      </c>
      <c r="E200" s="53">
        <f t="shared" si="125"/>
        <v>1</v>
      </c>
      <c r="F200" s="68">
        <f t="shared" si="122"/>
        <v>40</v>
      </c>
      <c r="G200" s="61">
        <f t="shared" si="147"/>
        <v>1.0526631884049662</v>
      </c>
      <c r="H200" s="56">
        <f t="shared" si="134"/>
        <v>4.6296296296296298</v>
      </c>
      <c r="I200" s="52">
        <f t="shared" si="135"/>
        <v>1.38</v>
      </c>
      <c r="J200" s="56">
        <f t="shared" si="136"/>
        <v>2.3158590144909259</v>
      </c>
      <c r="K200" s="56">
        <f t="shared" si="148"/>
        <v>5.7445682098720085E-4</v>
      </c>
      <c r="L200" s="51">
        <f t="shared" si="137"/>
        <v>2.2000000000000002</v>
      </c>
      <c r="M200" s="52">
        <f t="shared" si="126"/>
        <v>0</v>
      </c>
      <c r="N200" s="68">
        <v>0</v>
      </c>
      <c r="O200" s="63">
        <f t="shared" si="138"/>
        <v>2743.4394554829237</v>
      </c>
      <c r="P200" s="58">
        <f t="shared" si="139"/>
        <v>480</v>
      </c>
      <c r="Q200" s="61">
        <f t="shared" si="140"/>
        <v>0.5263315942024831</v>
      </c>
      <c r="R200" s="56">
        <f t="shared" si="141"/>
        <v>2.3148148148148149</v>
      </c>
      <c r="S200" s="56">
        <f t="shared" si="127"/>
        <v>1.157929507245463</v>
      </c>
      <c r="T200" s="56">
        <f t="shared" si="128"/>
        <v>2.8722841049360042E-4</v>
      </c>
      <c r="U200" s="61">
        <f t="shared" si="142"/>
        <v>0.26316579710124155</v>
      </c>
      <c r="V200" s="56">
        <f t="shared" si="143"/>
        <v>1.1574074074074074</v>
      </c>
      <c r="W200" s="56">
        <f t="shared" si="129"/>
        <v>0.57896475362273148</v>
      </c>
      <c r="X200" s="56">
        <f t="shared" si="130"/>
        <v>1.4361420524680021E-4</v>
      </c>
      <c r="Y200" s="61">
        <f t="shared" si="144"/>
        <v>5.2633159420248286E-2</v>
      </c>
      <c r="Z200" s="56">
        <f t="shared" si="145"/>
        <v>0.23148148148148148</v>
      </c>
      <c r="AA200" s="56">
        <f t="shared" si="131"/>
        <v>0.11579295072454623</v>
      </c>
      <c r="AB200" s="56">
        <f t="shared" si="132"/>
        <v>2.8722841049360033E-5</v>
      </c>
      <c r="AC200" s="64">
        <f t="shared" si="146"/>
        <v>0.34644097222222425</v>
      </c>
      <c r="AD200" s="39">
        <f t="shared" si="149"/>
        <v>0.2562194026175269</v>
      </c>
      <c r="AE200" s="39">
        <f t="shared" si="150"/>
        <v>22.6</v>
      </c>
      <c r="AF200" s="39">
        <f t="shared" si="151"/>
        <v>0.12810970130876345</v>
      </c>
      <c r="AG200" s="39">
        <f t="shared" si="150"/>
        <v>12.02</v>
      </c>
      <c r="AH200" s="39">
        <f t="shared" si="152"/>
        <v>6.4054850654381726E-2</v>
      </c>
      <c r="AI200" s="39">
        <f t="shared" si="179"/>
        <v>6.2</v>
      </c>
      <c r="AJ200" s="39">
        <f t="shared" si="154"/>
        <v>1.2810970130876344E-2</v>
      </c>
      <c r="AK200" s="39">
        <f t="shared" si="179"/>
        <v>1.27</v>
      </c>
      <c r="AL200" s="39">
        <f t="shared" si="155"/>
        <v>0.12810970130876345</v>
      </c>
      <c r="AM200" s="39">
        <f t="shared" si="156"/>
        <v>12.02</v>
      </c>
      <c r="AN200" s="39">
        <f t="shared" si="157"/>
        <v>6.4054850654381726E-2</v>
      </c>
      <c r="AO200" s="39">
        <f t="shared" si="158"/>
        <v>6.2</v>
      </c>
      <c r="AP200" s="39">
        <f t="shared" si="159"/>
        <v>3.2027425327190863E-2</v>
      </c>
      <c r="AQ200" s="39">
        <f t="shared" si="160"/>
        <v>3.15</v>
      </c>
      <c r="AR200" s="39">
        <f t="shared" si="161"/>
        <v>6.4054850654381721E-3</v>
      </c>
      <c r="AS200" s="39">
        <f t="shared" si="162"/>
        <v>0.64</v>
      </c>
      <c r="AT200" s="39">
        <f t="shared" si="163"/>
        <v>6.4054850654381726E-2</v>
      </c>
      <c r="AU200" s="39">
        <f t="shared" si="164"/>
        <v>6.2</v>
      </c>
      <c r="AV200" s="39">
        <f t="shared" si="165"/>
        <v>3.2027425327190863E-2</v>
      </c>
      <c r="AW200" s="39">
        <f t="shared" si="166"/>
        <v>3.15</v>
      </c>
      <c r="AX200" s="39">
        <f t="shared" si="167"/>
        <v>1.6013712663595431E-2</v>
      </c>
      <c r="AY200" s="39">
        <f t="shared" si="168"/>
        <v>1.59</v>
      </c>
      <c r="AZ200" s="39">
        <f t="shared" si="169"/>
        <v>3.202742532719086E-3</v>
      </c>
      <c r="BA200" s="39">
        <f t="shared" si="170"/>
        <v>0.32</v>
      </c>
      <c r="BB200" s="39">
        <f t="shared" si="171"/>
        <v>1.2810970130876344E-2</v>
      </c>
      <c r="BC200" s="39">
        <f t="shared" si="172"/>
        <v>1.27</v>
      </c>
      <c r="BD200" s="39">
        <f t="shared" si="173"/>
        <v>6.4054850654381721E-3</v>
      </c>
      <c r="BE200" s="39">
        <f t="shared" si="174"/>
        <v>0.64</v>
      </c>
      <c r="BF200" s="39">
        <f t="shared" si="175"/>
        <v>3.202742532719086E-3</v>
      </c>
      <c r="BG200" s="39">
        <f t="shared" si="176"/>
        <v>0.32</v>
      </c>
      <c r="BH200" s="39">
        <f t="shared" si="177"/>
        <v>6.4054850654381732E-4</v>
      </c>
      <c r="BI200" s="39">
        <f t="shared" si="178"/>
        <v>0.06</v>
      </c>
    </row>
    <row r="201" spans="1:61" s="39" customFormat="1" x14ac:dyDescent="0.25">
      <c r="A201" s="40">
        <v>7.5</v>
      </c>
      <c r="B201" s="50">
        <f t="shared" si="133"/>
        <v>41</v>
      </c>
      <c r="C201" s="51">
        <f t="shared" si="123"/>
        <v>0</v>
      </c>
      <c r="D201" s="52">
        <f t="shared" si="124"/>
        <v>0</v>
      </c>
      <c r="E201" s="53">
        <f t="shared" si="125"/>
        <v>1</v>
      </c>
      <c r="F201" s="68">
        <f t="shared" si="122"/>
        <v>40</v>
      </c>
      <c r="G201" s="61">
        <f t="shared" si="147"/>
        <v>1.057482347068128</v>
      </c>
      <c r="H201" s="56">
        <f t="shared" si="134"/>
        <v>4.6296296296296298</v>
      </c>
      <c r="I201" s="52">
        <f t="shared" si="135"/>
        <v>1.38</v>
      </c>
      <c r="J201" s="56">
        <f t="shared" si="136"/>
        <v>2.3264611635498817</v>
      </c>
      <c r="K201" s="56">
        <f t="shared" si="148"/>
        <v>5.7708672065118324E-4</v>
      </c>
      <c r="L201" s="51">
        <f t="shared" si="137"/>
        <v>2.2000000000000002</v>
      </c>
      <c r="M201" s="52">
        <f t="shared" si="126"/>
        <v>0</v>
      </c>
      <c r="N201" s="68">
        <v>0</v>
      </c>
      <c r="O201" s="63">
        <f t="shared" si="138"/>
        <v>2753.8026264971454</v>
      </c>
      <c r="P201" s="58">
        <f t="shared" si="139"/>
        <v>480</v>
      </c>
      <c r="Q201" s="61">
        <f t="shared" si="140"/>
        <v>0.52874117353406402</v>
      </c>
      <c r="R201" s="56">
        <f t="shared" si="141"/>
        <v>2.3148148148148149</v>
      </c>
      <c r="S201" s="56">
        <f t="shared" si="127"/>
        <v>1.1632305817749409</v>
      </c>
      <c r="T201" s="56">
        <f t="shared" si="128"/>
        <v>2.8854336032559162E-4</v>
      </c>
      <c r="U201" s="61">
        <f t="shared" si="142"/>
        <v>0.26437058676703201</v>
      </c>
      <c r="V201" s="56">
        <f t="shared" si="143"/>
        <v>1.1574074074074074</v>
      </c>
      <c r="W201" s="56">
        <f t="shared" si="129"/>
        <v>0.58161529088747044</v>
      </c>
      <c r="X201" s="56">
        <f t="shared" si="130"/>
        <v>1.4427168016279581E-4</v>
      </c>
      <c r="Y201" s="61">
        <f t="shared" si="144"/>
        <v>5.2874117353406379E-2</v>
      </c>
      <c r="Z201" s="56">
        <f t="shared" si="145"/>
        <v>0.23148148148148148</v>
      </c>
      <c r="AA201" s="56">
        <f t="shared" si="131"/>
        <v>0.11632305817749404</v>
      </c>
      <c r="AB201" s="56">
        <f t="shared" si="132"/>
        <v>2.8854336032559148E-5</v>
      </c>
      <c r="AC201" s="64">
        <f t="shared" si="146"/>
        <v>0.34652777777777982</v>
      </c>
      <c r="AD201" s="39">
        <f t="shared" si="149"/>
        <v>0.25925966436534775</v>
      </c>
      <c r="AE201" s="39">
        <f t="shared" si="150"/>
        <v>22.84</v>
      </c>
      <c r="AF201" s="39">
        <f t="shared" si="151"/>
        <v>0.12962983218267388</v>
      </c>
      <c r="AG201" s="39">
        <f t="shared" si="150"/>
        <v>12.16</v>
      </c>
      <c r="AH201" s="39">
        <f t="shared" si="152"/>
        <v>6.4814916091336938E-2</v>
      </c>
      <c r="AI201" s="39">
        <f t="shared" si="179"/>
        <v>6.28</v>
      </c>
      <c r="AJ201" s="39">
        <f t="shared" si="154"/>
        <v>1.2962983218267388E-2</v>
      </c>
      <c r="AK201" s="39">
        <f t="shared" si="179"/>
        <v>1.29</v>
      </c>
      <c r="AL201" s="39">
        <f t="shared" si="155"/>
        <v>0.12962983218267388</v>
      </c>
      <c r="AM201" s="39">
        <f t="shared" si="156"/>
        <v>12.16</v>
      </c>
      <c r="AN201" s="39">
        <f t="shared" si="157"/>
        <v>6.4814916091336938E-2</v>
      </c>
      <c r="AO201" s="39">
        <f t="shared" si="158"/>
        <v>6.28</v>
      </c>
      <c r="AP201" s="39">
        <f t="shared" si="159"/>
        <v>3.2407458045668469E-2</v>
      </c>
      <c r="AQ201" s="39">
        <f t="shared" si="160"/>
        <v>3.19</v>
      </c>
      <c r="AR201" s="39">
        <f t="shared" si="161"/>
        <v>6.4814916091336938E-3</v>
      </c>
      <c r="AS201" s="39">
        <f t="shared" si="162"/>
        <v>0.65</v>
      </c>
      <c r="AT201" s="39">
        <f t="shared" si="163"/>
        <v>6.4814916091336938E-2</v>
      </c>
      <c r="AU201" s="39">
        <f t="shared" si="164"/>
        <v>6.28</v>
      </c>
      <c r="AV201" s="39">
        <f t="shared" si="165"/>
        <v>3.2407458045668469E-2</v>
      </c>
      <c r="AW201" s="39">
        <f t="shared" si="166"/>
        <v>3.19</v>
      </c>
      <c r="AX201" s="39">
        <f t="shared" si="167"/>
        <v>1.6203729022834235E-2</v>
      </c>
      <c r="AY201" s="39">
        <f t="shared" si="168"/>
        <v>1.61</v>
      </c>
      <c r="AZ201" s="39">
        <f t="shared" si="169"/>
        <v>3.2407458045668469E-3</v>
      </c>
      <c r="BA201" s="39">
        <f t="shared" si="170"/>
        <v>0.32</v>
      </c>
      <c r="BB201" s="39">
        <f t="shared" si="171"/>
        <v>1.2962983218267388E-2</v>
      </c>
      <c r="BC201" s="39">
        <f t="shared" si="172"/>
        <v>1.29</v>
      </c>
      <c r="BD201" s="39">
        <f t="shared" si="173"/>
        <v>6.4814916091336938E-3</v>
      </c>
      <c r="BE201" s="39">
        <f t="shared" si="174"/>
        <v>0.65</v>
      </c>
      <c r="BF201" s="39">
        <f t="shared" si="175"/>
        <v>3.2407458045668469E-3</v>
      </c>
      <c r="BG201" s="39">
        <f t="shared" si="176"/>
        <v>0.32</v>
      </c>
      <c r="BH201" s="39">
        <f t="shared" si="177"/>
        <v>6.4814916091336953E-4</v>
      </c>
      <c r="BI201" s="39">
        <f t="shared" si="178"/>
        <v>0.06</v>
      </c>
    </row>
    <row r="202" spans="1:61" s="39" customFormat="1" x14ac:dyDescent="0.25">
      <c r="A202" s="40">
        <v>7.5</v>
      </c>
      <c r="B202" s="50">
        <f t="shared" si="133"/>
        <v>41</v>
      </c>
      <c r="C202" s="51">
        <f t="shared" si="123"/>
        <v>0</v>
      </c>
      <c r="D202" s="52">
        <f t="shared" si="124"/>
        <v>0</v>
      </c>
      <c r="E202" s="53">
        <f t="shared" si="125"/>
        <v>1</v>
      </c>
      <c r="F202" s="68">
        <f t="shared" si="122"/>
        <v>40</v>
      </c>
      <c r="G202" s="61">
        <f t="shared" si="147"/>
        <v>1.0622794124417929</v>
      </c>
      <c r="H202" s="56">
        <f t="shared" si="134"/>
        <v>4.6296296296296298</v>
      </c>
      <c r="I202" s="52">
        <f t="shared" si="135"/>
        <v>1.38</v>
      </c>
      <c r="J202" s="56">
        <f t="shared" si="136"/>
        <v>2.3370147073719445</v>
      </c>
      <c r="K202" s="56">
        <f t="shared" si="148"/>
        <v>5.7970456361840889E-4</v>
      </c>
      <c r="L202" s="51">
        <f t="shared" si="137"/>
        <v>2.2000000000000002</v>
      </c>
      <c r="M202" s="52">
        <f t="shared" si="126"/>
        <v>0</v>
      </c>
      <c r="N202" s="68">
        <v>0</v>
      </c>
      <c r="O202" s="63">
        <f t="shared" si="138"/>
        <v>2764.1182996442185</v>
      </c>
      <c r="P202" s="58">
        <f t="shared" si="139"/>
        <v>480</v>
      </c>
      <c r="Q202" s="61">
        <f t="shared" si="140"/>
        <v>0.53113970622089646</v>
      </c>
      <c r="R202" s="56">
        <f t="shared" si="141"/>
        <v>2.3148148148148149</v>
      </c>
      <c r="S202" s="56">
        <f t="shared" si="127"/>
        <v>1.1685073536859722</v>
      </c>
      <c r="T202" s="56">
        <f t="shared" si="128"/>
        <v>2.8985228180920445E-4</v>
      </c>
      <c r="U202" s="61">
        <f t="shared" si="142"/>
        <v>0.26556985311044823</v>
      </c>
      <c r="V202" s="56">
        <f t="shared" si="143"/>
        <v>1.1574074074074074</v>
      </c>
      <c r="W202" s="56">
        <f t="shared" si="129"/>
        <v>0.58425367684298612</v>
      </c>
      <c r="X202" s="56">
        <f t="shared" si="130"/>
        <v>1.4492614090460222E-4</v>
      </c>
      <c r="Y202" s="61">
        <f t="shared" si="144"/>
        <v>5.3113970622089619E-2</v>
      </c>
      <c r="Z202" s="56">
        <f t="shared" si="145"/>
        <v>0.23148148148148148</v>
      </c>
      <c r="AA202" s="56">
        <f t="shared" si="131"/>
        <v>0.11685073536859718</v>
      </c>
      <c r="AB202" s="56">
        <f t="shared" si="132"/>
        <v>2.8985228180920435E-5</v>
      </c>
      <c r="AC202" s="64">
        <f t="shared" si="146"/>
        <v>0.34661458333333539</v>
      </c>
      <c r="AD202" s="39">
        <f t="shared" si="149"/>
        <v>0.26231371767611789</v>
      </c>
      <c r="AE202" s="39">
        <f t="shared" si="150"/>
        <v>23.07</v>
      </c>
      <c r="AF202" s="39">
        <f t="shared" si="151"/>
        <v>0.13115685883805894</v>
      </c>
      <c r="AG202" s="39">
        <f t="shared" si="150"/>
        <v>12.29</v>
      </c>
      <c r="AH202" s="39">
        <f t="shared" si="152"/>
        <v>6.5578429419029471E-2</v>
      </c>
      <c r="AI202" s="39">
        <f t="shared" si="179"/>
        <v>6.35</v>
      </c>
      <c r="AJ202" s="39">
        <f t="shared" si="154"/>
        <v>1.3115685883805895E-2</v>
      </c>
      <c r="AK202" s="39">
        <f t="shared" si="179"/>
        <v>1.3</v>
      </c>
      <c r="AL202" s="39">
        <f t="shared" si="155"/>
        <v>0.13115685883805894</v>
      </c>
      <c r="AM202" s="39">
        <f t="shared" si="156"/>
        <v>12.29</v>
      </c>
      <c r="AN202" s="39">
        <f t="shared" si="157"/>
        <v>6.5578429419029471E-2</v>
      </c>
      <c r="AO202" s="39">
        <f t="shared" si="158"/>
        <v>6.35</v>
      </c>
      <c r="AP202" s="39">
        <f t="shared" si="159"/>
        <v>3.2789214709514736E-2</v>
      </c>
      <c r="AQ202" s="39">
        <f t="shared" si="160"/>
        <v>3.23</v>
      </c>
      <c r="AR202" s="39">
        <f t="shared" si="161"/>
        <v>6.5578429419029475E-3</v>
      </c>
      <c r="AS202" s="39">
        <f t="shared" si="162"/>
        <v>0.65</v>
      </c>
      <c r="AT202" s="39">
        <f t="shared" si="163"/>
        <v>6.5578429419029471E-2</v>
      </c>
      <c r="AU202" s="39">
        <f t="shared" si="164"/>
        <v>6.35</v>
      </c>
      <c r="AV202" s="39">
        <f t="shared" si="165"/>
        <v>3.2789214709514736E-2</v>
      </c>
      <c r="AW202" s="39">
        <f t="shared" si="166"/>
        <v>3.23</v>
      </c>
      <c r="AX202" s="39">
        <f t="shared" si="167"/>
        <v>1.6394607354757368E-2</v>
      </c>
      <c r="AY202" s="39">
        <f t="shared" si="168"/>
        <v>1.63</v>
      </c>
      <c r="AZ202" s="39">
        <f t="shared" si="169"/>
        <v>3.2789214709514737E-3</v>
      </c>
      <c r="BA202" s="39">
        <f t="shared" si="170"/>
        <v>0.33</v>
      </c>
      <c r="BB202" s="39">
        <f t="shared" si="171"/>
        <v>1.3115685883805895E-2</v>
      </c>
      <c r="BC202" s="39">
        <f t="shared" si="172"/>
        <v>1.3</v>
      </c>
      <c r="BD202" s="39">
        <f t="shared" si="173"/>
        <v>6.5578429419029475E-3</v>
      </c>
      <c r="BE202" s="39">
        <f t="shared" si="174"/>
        <v>0.65</v>
      </c>
      <c r="BF202" s="39">
        <f t="shared" si="175"/>
        <v>3.2789214709514737E-3</v>
      </c>
      <c r="BG202" s="39">
        <f t="shared" si="176"/>
        <v>0.33</v>
      </c>
      <c r="BH202" s="39">
        <f t="shared" si="177"/>
        <v>6.5578429419029492E-4</v>
      </c>
      <c r="BI202" s="39">
        <f t="shared" si="178"/>
        <v>7.0000000000000007E-2</v>
      </c>
    </row>
    <row r="203" spans="1:61" s="39" customFormat="1" x14ac:dyDescent="0.25">
      <c r="A203" s="40">
        <v>7.5</v>
      </c>
      <c r="B203" s="50">
        <f t="shared" si="133"/>
        <v>41</v>
      </c>
      <c r="C203" s="51">
        <f t="shared" si="123"/>
        <v>0</v>
      </c>
      <c r="D203" s="52">
        <f t="shared" si="124"/>
        <v>0</v>
      </c>
      <c r="E203" s="53">
        <f t="shared" si="125"/>
        <v>1</v>
      </c>
      <c r="F203" s="68">
        <f t="shared" si="122"/>
        <v>40</v>
      </c>
      <c r="G203" s="61">
        <f t="shared" si="147"/>
        <v>1.0670544858119888</v>
      </c>
      <c r="H203" s="56">
        <f t="shared" si="134"/>
        <v>4.6296296296296298</v>
      </c>
      <c r="I203" s="52">
        <f t="shared" si="135"/>
        <v>1.38</v>
      </c>
      <c r="J203" s="56">
        <f t="shared" si="136"/>
        <v>2.3475198687863754</v>
      </c>
      <c r="K203" s="56">
        <f t="shared" si="148"/>
        <v>5.8231040516244521E-4</v>
      </c>
      <c r="L203" s="51">
        <f t="shared" si="137"/>
        <v>2.2000000000000002</v>
      </c>
      <c r="M203" s="52">
        <f t="shared" si="126"/>
        <v>0</v>
      </c>
      <c r="N203" s="68">
        <v>0</v>
      </c>
      <c r="O203" s="63">
        <f t="shared" si="138"/>
        <v>2774.3866926227006</v>
      </c>
      <c r="P203" s="58">
        <f t="shared" si="139"/>
        <v>480</v>
      </c>
      <c r="Q203" s="61">
        <f t="shared" si="140"/>
        <v>0.5335272429059944</v>
      </c>
      <c r="R203" s="56">
        <f t="shared" si="141"/>
        <v>2.3148148148148149</v>
      </c>
      <c r="S203" s="56">
        <f t="shared" si="127"/>
        <v>1.1737599343931877</v>
      </c>
      <c r="T203" s="56">
        <f t="shared" si="128"/>
        <v>2.911552025812226E-4</v>
      </c>
      <c r="U203" s="61">
        <f t="shared" si="142"/>
        <v>0.2667636214529972</v>
      </c>
      <c r="V203" s="56">
        <f t="shared" si="143"/>
        <v>1.1574074074074074</v>
      </c>
      <c r="W203" s="56">
        <f t="shared" si="129"/>
        <v>0.58687996719659385</v>
      </c>
      <c r="X203" s="56">
        <f t="shared" si="130"/>
        <v>1.455776012906113E-4</v>
      </c>
      <c r="Y203" s="61">
        <f t="shared" si="144"/>
        <v>5.3352724290599417E-2</v>
      </c>
      <c r="Z203" s="56">
        <f t="shared" si="145"/>
        <v>0.23148148148148148</v>
      </c>
      <c r="AA203" s="56">
        <f t="shared" si="131"/>
        <v>0.11737599343931873</v>
      </c>
      <c r="AB203" s="56">
        <f t="shared" si="132"/>
        <v>2.9115520258122249E-5</v>
      </c>
      <c r="AC203" s="64">
        <f t="shared" si="146"/>
        <v>0.34670138888889096</v>
      </c>
      <c r="AD203" s="39">
        <f t="shared" si="149"/>
        <v>0.26538149932282734</v>
      </c>
      <c r="AE203" s="39">
        <f t="shared" si="150"/>
        <v>23.31</v>
      </c>
      <c r="AF203" s="39">
        <f t="shared" si="151"/>
        <v>0.13269074966141367</v>
      </c>
      <c r="AG203" s="39">
        <f t="shared" si="150"/>
        <v>12.43</v>
      </c>
      <c r="AH203" s="39">
        <f t="shared" si="152"/>
        <v>6.6345374830706835E-2</v>
      </c>
      <c r="AI203" s="39">
        <f t="shared" si="179"/>
        <v>6.42</v>
      </c>
      <c r="AJ203" s="39">
        <f t="shared" si="154"/>
        <v>1.3269074966141369E-2</v>
      </c>
      <c r="AK203" s="39">
        <f t="shared" si="179"/>
        <v>1.32</v>
      </c>
      <c r="AL203" s="39">
        <f t="shared" si="155"/>
        <v>0.13269074966141367</v>
      </c>
      <c r="AM203" s="39">
        <f t="shared" si="156"/>
        <v>12.43</v>
      </c>
      <c r="AN203" s="39">
        <f t="shared" si="157"/>
        <v>6.6345374830706835E-2</v>
      </c>
      <c r="AO203" s="39">
        <f t="shared" si="158"/>
        <v>6.42</v>
      </c>
      <c r="AP203" s="39">
        <f t="shared" si="159"/>
        <v>3.3172687415353418E-2</v>
      </c>
      <c r="AQ203" s="39">
        <f t="shared" si="160"/>
        <v>3.26</v>
      </c>
      <c r="AR203" s="39">
        <f t="shared" si="161"/>
        <v>6.6345374830706844E-3</v>
      </c>
      <c r="AS203" s="39">
        <f t="shared" si="162"/>
        <v>0.66</v>
      </c>
      <c r="AT203" s="39">
        <f t="shared" si="163"/>
        <v>6.6345374830706835E-2</v>
      </c>
      <c r="AU203" s="39">
        <f t="shared" si="164"/>
        <v>6.42</v>
      </c>
      <c r="AV203" s="39">
        <f t="shared" si="165"/>
        <v>3.3172687415353418E-2</v>
      </c>
      <c r="AW203" s="39">
        <f t="shared" si="166"/>
        <v>3.26</v>
      </c>
      <c r="AX203" s="39">
        <f t="shared" si="167"/>
        <v>1.6586343707676709E-2</v>
      </c>
      <c r="AY203" s="39">
        <f t="shared" si="168"/>
        <v>1.64</v>
      </c>
      <c r="AZ203" s="39">
        <f t="shared" si="169"/>
        <v>3.3172687415353422E-3</v>
      </c>
      <c r="BA203" s="39">
        <f t="shared" si="170"/>
        <v>0.33</v>
      </c>
      <c r="BB203" s="39">
        <f t="shared" si="171"/>
        <v>1.3269074966141369E-2</v>
      </c>
      <c r="BC203" s="39">
        <f t="shared" si="172"/>
        <v>1.32</v>
      </c>
      <c r="BD203" s="39">
        <f t="shared" si="173"/>
        <v>6.6345374830706844E-3</v>
      </c>
      <c r="BE203" s="39">
        <f t="shared" si="174"/>
        <v>0.66</v>
      </c>
      <c r="BF203" s="39">
        <f t="shared" si="175"/>
        <v>3.3172687415353422E-3</v>
      </c>
      <c r="BG203" s="39">
        <f t="shared" si="176"/>
        <v>0.33</v>
      </c>
      <c r="BH203" s="39">
        <f t="shared" si="177"/>
        <v>6.6345374830706859E-4</v>
      </c>
      <c r="BI203" s="39">
        <f t="shared" si="178"/>
        <v>7.0000000000000007E-2</v>
      </c>
    </row>
    <row r="204" spans="1:61" s="39" customFormat="1" x14ac:dyDescent="0.25">
      <c r="A204" s="40">
        <v>7.5</v>
      </c>
      <c r="B204" s="50">
        <f t="shared" si="133"/>
        <v>41</v>
      </c>
      <c r="C204" s="51">
        <f t="shared" si="123"/>
        <v>0</v>
      </c>
      <c r="D204" s="52">
        <f t="shared" si="124"/>
        <v>0</v>
      </c>
      <c r="E204" s="53">
        <f t="shared" si="125"/>
        <v>1</v>
      </c>
      <c r="F204" s="68">
        <f t="shared" si="122"/>
        <v>40</v>
      </c>
      <c r="G204" s="61">
        <f t="shared" si="147"/>
        <v>1.0718076680004014</v>
      </c>
      <c r="H204" s="56">
        <f t="shared" si="134"/>
        <v>4.6296296296296298</v>
      </c>
      <c r="I204" s="52">
        <f t="shared" si="135"/>
        <v>1.38</v>
      </c>
      <c r="J204" s="56">
        <f t="shared" si="136"/>
        <v>2.3579768696008832</v>
      </c>
      <c r="K204" s="56">
        <f t="shared" si="148"/>
        <v>5.8490430030345975E-4</v>
      </c>
      <c r="L204" s="51">
        <f t="shared" si="137"/>
        <v>2.2000000000000002</v>
      </c>
      <c r="M204" s="52">
        <f t="shared" si="126"/>
        <v>0</v>
      </c>
      <c r="N204" s="68">
        <v>0</v>
      </c>
      <c r="O204" s="63">
        <f t="shared" si="138"/>
        <v>2784.608022133365</v>
      </c>
      <c r="P204" s="58">
        <f t="shared" si="139"/>
        <v>480</v>
      </c>
      <c r="Q204" s="61">
        <f t="shared" si="140"/>
        <v>0.5359038340002007</v>
      </c>
      <c r="R204" s="56">
        <f t="shared" si="141"/>
        <v>2.3148148148148149</v>
      </c>
      <c r="S204" s="56">
        <f t="shared" si="127"/>
        <v>1.1789884348004416</v>
      </c>
      <c r="T204" s="56">
        <f t="shared" si="128"/>
        <v>2.9245215015172987E-4</v>
      </c>
      <c r="U204" s="61">
        <f t="shared" si="142"/>
        <v>0.26795191700010035</v>
      </c>
      <c r="V204" s="56">
        <f t="shared" si="143"/>
        <v>1.1574074074074074</v>
      </c>
      <c r="W204" s="56">
        <f t="shared" si="129"/>
        <v>0.58949421740022079</v>
      </c>
      <c r="X204" s="56">
        <f t="shared" si="130"/>
        <v>1.4622607507586494E-4</v>
      </c>
      <c r="Y204" s="61">
        <f t="shared" si="144"/>
        <v>5.359038340002005E-2</v>
      </c>
      <c r="Z204" s="56">
        <f t="shared" si="145"/>
        <v>0.23148148148148148</v>
      </c>
      <c r="AA204" s="56">
        <f t="shared" si="131"/>
        <v>0.11789884348004412</v>
      </c>
      <c r="AB204" s="56">
        <f t="shared" si="132"/>
        <v>2.9245215015172976E-5</v>
      </c>
      <c r="AC204" s="64">
        <f t="shared" si="146"/>
        <v>0.34678819444444653</v>
      </c>
      <c r="AD204" s="39">
        <f t="shared" si="149"/>
        <v>0.26846294636832851</v>
      </c>
      <c r="AE204" s="39">
        <f t="shared" si="150"/>
        <v>23.54</v>
      </c>
      <c r="AF204" s="39">
        <f t="shared" si="151"/>
        <v>0.13423147318416426</v>
      </c>
      <c r="AG204" s="39">
        <f t="shared" si="150"/>
        <v>12.56</v>
      </c>
      <c r="AH204" s="39">
        <f t="shared" si="152"/>
        <v>6.7115736592082129E-2</v>
      </c>
      <c r="AI204" s="39">
        <f t="shared" si="179"/>
        <v>6.49</v>
      </c>
      <c r="AJ204" s="39">
        <f t="shared" si="154"/>
        <v>1.3423147318416427E-2</v>
      </c>
      <c r="AK204" s="39">
        <f t="shared" si="179"/>
        <v>1.33</v>
      </c>
      <c r="AL204" s="39">
        <f t="shared" si="155"/>
        <v>0.13423147318416426</v>
      </c>
      <c r="AM204" s="39">
        <f t="shared" si="156"/>
        <v>12.56</v>
      </c>
      <c r="AN204" s="39">
        <f t="shared" si="157"/>
        <v>6.7115736592082129E-2</v>
      </c>
      <c r="AO204" s="39">
        <f t="shared" si="158"/>
        <v>6.49</v>
      </c>
      <c r="AP204" s="39">
        <f t="shared" si="159"/>
        <v>3.3557868296041064E-2</v>
      </c>
      <c r="AQ204" s="39">
        <f t="shared" si="160"/>
        <v>3.3</v>
      </c>
      <c r="AR204" s="39">
        <f t="shared" si="161"/>
        <v>6.7115736592082134E-3</v>
      </c>
      <c r="AS204" s="39">
        <f t="shared" si="162"/>
        <v>0.67</v>
      </c>
      <c r="AT204" s="39">
        <f t="shared" si="163"/>
        <v>6.7115736592082129E-2</v>
      </c>
      <c r="AU204" s="39">
        <f t="shared" si="164"/>
        <v>6.49</v>
      </c>
      <c r="AV204" s="39">
        <f t="shared" si="165"/>
        <v>3.3557868296041064E-2</v>
      </c>
      <c r="AW204" s="39">
        <f t="shared" si="166"/>
        <v>3.3</v>
      </c>
      <c r="AX204" s="39">
        <f t="shared" si="167"/>
        <v>1.6778934148020532E-2</v>
      </c>
      <c r="AY204" s="39">
        <f t="shared" si="168"/>
        <v>1.66</v>
      </c>
      <c r="AZ204" s="39">
        <f t="shared" si="169"/>
        <v>3.3557868296041067E-3</v>
      </c>
      <c r="BA204" s="39">
        <f t="shared" si="170"/>
        <v>0.34</v>
      </c>
      <c r="BB204" s="39">
        <f t="shared" si="171"/>
        <v>1.3423147318416427E-2</v>
      </c>
      <c r="BC204" s="39">
        <f t="shared" si="172"/>
        <v>1.33</v>
      </c>
      <c r="BD204" s="39">
        <f t="shared" si="173"/>
        <v>6.7115736592082134E-3</v>
      </c>
      <c r="BE204" s="39">
        <f t="shared" si="174"/>
        <v>0.67</v>
      </c>
      <c r="BF204" s="39">
        <f t="shared" si="175"/>
        <v>3.3557868296041067E-3</v>
      </c>
      <c r="BG204" s="39">
        <f t="shared" si="176"/>
        <v>0.34</v>
      </c>
      <c r="BH204" s="39">
        <f t="shared" si="177"/>
        <v>6.7115736592082145E-4</v>
      </c>
      <c r="BI204" s="39">
        <f t="shared" si="178"/>
        <v>7.0000000000000007E-2</v>
      </c>
    </row>
    <row r="205" spans="1:61" s="39" customFormat="1" x14ac:dyDescent="0.25">
      <c r="A205" s="40">
        <v>7.5</v>
      </c>
      <c r="B205" s="50">
        <f t="shared" si="133"/>
        <v>41</v>
      </c>
      <c r="C205" s="51">
        <f t="shared" si="123"/>
        <v>0</v>
      </c>
      <c r="D205" s="52">
        <f t="shared" si="124"/>
        <v>0</v>
      </c>
      <c r="E205" s="53">
        <f t="shared" si="125"/>
        <v>1</v>
      </c>
      <c r="F205" s="68">
        <f t="shared" si="122"/>
        <v>40</v>
      </c>
      <c r="G205" s="61">
        <f t="shared" si="147"/>
        <v>1.0765390593665023</v>
      </c>
      <c r="H205" s="56">
        <f t="shared" si="134"/>
        <v>4.6296296296296298</v>
      </c>
      <c r="I205" s="52">
        <f t="shared" si="135"/>
        <v>1.38</v>
      </c>
      <c r="J205" s="56">
        <f t="shared" si="136"/>
        <v>2.3683859306063053</v>
      </c>
      <c r="K205" s="56">
        <f t="shared" si="148"/>
        <v>5.8748630380938175E-4</v>
      </c>
      <c r="L205" s="51">
        <f t="shared" si="137"/>
        <v>2.2000000000000002</v>
      </c>
      <c r="M205" s="52">
        <f t="shared" si="126"/>
        <v>0</v>
      </c>
      <c r="N205" s="68">
        <v>0</v>
      </c>
      <c r="O205" s="63">
        <f t="shared" si="138"/>
        <v>2794.7825038837723</v>
      </c>
      <c r="P205" s="58">
        <f t="shared" si="139"/>
        <v>480</v>
      </c>
      <c r="Q205" s="61">
        <f t="shared" si="140"/>
        <v>0.53826952968325115</v>
      </c>
      <c r="R205" s="56">
        <f t="shared" si="141"/>
        <v>2.3148148148148149</v>
      </c>
      <c r="S205" s="56">
        <f t="shared" si="127"/>
        <v>1.1841929653031527</v>
      </c>
      <c r="T205" s="56">
        <f t="shared" si="128"/>
        <v>2.9374315190469088E-4</v>
      </c>
      <c r="U205" s="61">
        <f t="shared" si="142"/>
        <v>0.26913476484162557</v>
      </c>
      <c r="V205" s="56">
        <f t="shared" si="143"/>
        <v>1.1574074074074074</v>
      </c>
      <c r="W205" s="56">
        <f t="shared" si="129"/>
        <v>0.59209648265157633</v>
      </c>
      <c r="X205" s="56">
        <f t="shared" si="130"/>
        <v>1.4687157595234544E-4</v>
      </c>
      <c r="Y205" s="61">
        <f t="shared" si="144"/>
        <v>5.3826952968325098E-2</v>
      </c>
      <c r="Z205" s="56">
        <f t="shared" si="145"/>
        <v>0.23148148148148148</v>
      </c>
      <c r="AA205" s="56">
        <f t="shared" si="131"/>
        <v>0.11841929653031523</v>
      </c>
      <c r="AB205" s="56">
        <f t="shared" si="132"/>
        <v>2.9374315190469079E-5</v>
      </c>
      <c r="AC205" s="64">
        <f t="shared" si="146"/>
        <v>0.3468750000000021</v>
      </c>
      <c r="AD205" s="39">
        <f t="shared" si="149"/>
        <v>0.27155799616400722</v>
      </c>
      <c r="AE205" s="39">
        <f t="shared" si="150"/>
        <v>23.78</v>
      </c>
      <c r="AF205" s="39">
        <f t="shared" si="151"/>
        <v>0.13577899808200361</v>
      </c>
      <c r="AG205" s="39">
        <f t="shared" si="150"/>
        <v>12.7</v>
      </c>
      <c r="AH205" s="39">
        <f t="shared" si="152"/>
        <v>6.7889499041001805E-2</v>
      </c>
      <c r="AI205" s="39">
        <f t="shared" si="179"/>
        <v>6.56</v>
      </c>
      <c r="AJ205" s="39">
        <f t="shared" si="154"/>
        <v>1.3577899808200362E-2</v>
      </c>
      <c r="AK205" s="39">
        <f t="shared" si="179"/>
        <v>1.35</v>
      </c>
      <c r="AL205" s="39">
        <f t="shared" si="155"/>
        <v>0.13577899808200361</v>
      </c>
      <c r="AM205" s="39">
        <f t="shared" si="156"/>
        <v>12.7</v>
      </c>
      <c r="AN205" s="39">
        <f t="shared" si="157"/>
        <v>6.7889499041001805E-2</v>
      </c>
      <c r="AO205" s="39">
        <f t="shared" si="158"/>
        <v>6.56</v>
      </c>
      <c r="AP205" s="39">
        <f t="shared" si="159"/>
        <v>3.3944749520500903E-2</v>
      </c>
      <c r="AQ205" s="39">
        <f t="shared" si="160"/>
        <v>3.34</v>
      </c>
      <c r="AR205" s="39">
        <f t="shared" si="161"/>
        <v>6.7889499041001809E-3</v>
      </c>
      <c r="AS205" s="39">
        <f t="shared" si="162"/>
        <v>0.68</v>
      </c>
      <c r="AT205" s="39">
        <f t="shared" si="163"/>
        <v>6.7889499041001805E-2</v>
      </c>
      <c r="AU205" s="39">
        <f t="shared" si="164"/>
        <v>6.56</v>
      </c>
      <c r="AV205" s="39">
        <f t="shared" si="165"/>
        <v>3.3944749520500903E-2</v>
      </c>
      <c r="AW205" s="39">
        <f t="shared" si="166"/>
        <v>3.34</v>
      </c>
      <c r="AX205" s="39">
        <f t="shared" si="167"/>
        <v>1.6972374760250451E-2</v>
      </c>
      <c r="AY205" s="39">
        <f t="shared" si="168"/>
        <v>1.68</v>
      </c>
      <c r="AZ205" s="39">
        <f t="shared" si="169"/>
        <v>3.3944749520500904E-3</v>
      </c>
      <c r="BA205" s="39">
        <f t="shared" si="170"/>
        <v>0.34</v>
      </c>
      <c r="BB205" s="39">
        <f t="shared" si="171"/>
        <v>1.3577899808200362E-2</v>
      </c>
      <c r="BC205" s="39">
        <f t="shared" si="172"/>
        <v>1.35</v>
      </c>
      <c r="BD205" s="39">
        <f t="shared" si="173"/>
        <v>6.7889499041001809E-3</v>
      </c>
      <c r="BE205" s="39">
        <f t="shared" si="174"/>
        <v>0.68</v>
      </c>
      <c r="BF205" s="39">
        <f t="shared" si="175"/>
        <v>3.3944749520500904E-3</v>
      </c>
      <c r="BG205" s="39">
        <f t="shared" si="176"/>
        <v>0.34</v>
      </c>
      <c r="BH205" s="39">
        <f t="shared" si="177"/>
        <v>6.7889499041001819E-4</v>
      </c>
      <c r="BI205" s="39">
        <f t="shared" si="178"/>
        <v>7.0000000000000007E-2</v>
      </c>
    </row>
    <row r="206" spans="1:61" s="39" customFormat="1" x14ac:dyDescent="0.25">
      <c r="A206" s="40">
        <v>7.5</v>
      </c>
      <c r="B206" s="50">
        <f t="shared" si="133"/>
        <v>41</v>
      </c>
      <c r="C206" s="51">
        <f t="shared" si="123"/>
        <v>0</v>
      </c>
      <c r="D206" s="52">
        <f t="shared" si="124"/>
        <v>0</v>
      </c>
      <c r="E206" s="53">
        <f t="shared" si="125"/>
        <v>1</v>
      </c>
      <c r="F206" s="68">
        <f t="shared" si="122"/>
        <v>40</v>
      </c>
      <c r="G206" s="61">
        <f t="shared" si="147"/>
        <v>1.0812487598096681</v>
      </c>
      <c r="H206" s="56">
        <f t="shared" si="134"/>
        <v>4.6296296296296298</v>
      </c>
      <c r="I206" s="52">
        <f t="shared" si="135"/>
        <v>1.38</v>
      </c>
      <c r="J206" s="56">
        <f t="shared" si="136"/>
        <v>2.3787472715812701</v>
      </c>
      <c r="K206" s="56">
        <f t="shared" si="148"/>
        <v>5.9005647019705842E-4</v>
      </c>
      <c r="L206" s="51">
        <f t="shared" si="137"/>
        <v>2.2000000000000002</v>
      </c>
      <c r="M206" s="52">
        <f t="shared" si="126"/>
        <v>0</v>
      </c>
      <c r="N206" s="68">
        <v>0</v>
      </c>
      <c r="O206" s="63">
        <f t="shared" si="138"/>
        <v>2804.9103525928235</v>
      </c>
      <c r="P206" s="58">
        <f t="shared" si="139"/>
        <v>480</v>
      </c>
      <c r="Q206" s="61">
        <f t="shared" si="140"/>
        <v>0.54062437990483403</v>
      </c>
      <c r="R206" s="56">
        <f t="shared" si="141"/>
        <v>2.3148148148148149</v>
      </c>
      <c r="S206" s="56">
        <f t="shared" si="127"/>
        <v>1.189373635790635</v>
      </c>
      <c r="T206" s="56">
        <f t="shared" si="128"/>
        <v>2.9502823509852921E-4</v>
      </c>
      <c r="U206" s="61">
        <f t="shared" si="142"/>
        <v>0.27031218995241701</v>
      </c>
      <c r="V206" s="56">
        <f t="shared" si="143"/>
        <v>1.1574074074074074</v>
      </c>
      <c r="W206" s="56">
        <f t="shared" si="129"/>
        <v>0.59468681789531752</v>
      </c>
      <c r="X206" s="56">
        <f t="shared" si="130"/>
        <v>1.475141175492646E-4</v>
      </c>
      <c r="Y206" s="61">
        <f t="shared" si="144"/>
        <v>5.4062437990483381E-2</v>
      </c>
      <c r="Z206" s="56">
        <f t="shared" si="145"/>
        <v>0.23148148148148148</v>
      </c>
      <c r="AA206" s="56">
        <f t="shared" si="131"/>
        <v>0.11893736357906344</v>
      </c>
      <c r="AB206" s="56">
        <f t="shared" si="132"/>
        <v>2.950282350985291E-5</v>
      </c>
      <c r="AC206" s="64">
        <f t="shared" si="146"/>
        <v>0.34696180555555767</v>
      </c>
      <c r="AD206" s="39">
        <f t="shared" si="149"/>
        <v>0.27466658634846003</v>
      </c>
      <c r="AE206" s="39">
        <f t="shared" si="150"/>
        <v>24.02</v>
      </c>
      <c r="AF206" s="39">
        <f t="shared" si="151"/>
        <v>0.13733329317423001</v>
      </c>
      <c r="AG206" s="39">
        <f t="shared" si="150"/>
        <v>12.83</v>
      </c>
      <c r="AH206" s="39">
        <f t="shared" si="152"/>
        <v>6.8666646587115007E-2</v>
      </c>
      <c r="AI206" s="39">
        <f t="shared" si="179"/>
        <v>6.64</v>
      </c>
      <c r="AJ206" s="39">
        <f t="shared" si="154"/>
        <v>1.3733329317423002E-2</v>
      </c>
      <c r="AK206" s="39">
        <f t="shared" si="179"/>
        <v>1.36</v>
      </c>
      <c r="AL206" s="39">
        <f t="shared" si="155"/>
        <v>0.13733329317423001</v>
      </c>
      <c r="AM206" s="39">
        <f t="shared" si="156"/>
        <v>12.83</v>
      </c>
      <c r="AN206" s="39">
        <f t="shared" si="157"/>
        <v>6.8666646587115007E-2</v>
      </c>
      <c r="AO206" s="39">
        <f t="shared" si="158"/>
        <v>6.64</v>
      </c>
      <c r="AP206" s="39">
        <f t="shared" si="159"/>
        <v>3.4333323293557504E-2</v>
      </c>
      <c r="AQ206" s="39">
        <f t="shared" si="160"/>
        <v>3.38</v>
      </c>
      <c r="AR206" s="39">
        <f t="shared" si="161"/>
        <v>6.8666646587115009E-3</v>
      </c>
      <c r="AS206" s="39">
        <f t="shared" si="162"/>
        <v>0.68</v>
      </c>
      <c r="AT206" s="39">
        <f t="shared" si="163"/>
        <v>6.8666646587115007E-2</v>
      </c>
      <c r="AU206" s="39">
        <f t="shared" si="164"/>
        <v>6.64</v>
      </c>
      <c r="AV206" s="39">
        <f t="shared" si="165"/>
        <v>3.4333323293557504E-2</v>
      </c>
      <c r="AW206" s="39">
        <f t="shared" si="166"/>
        <v>3.38</v>
      </c>
      <c r="AX206" s="39">
        <f t="shared" si="167"/>
        <v>1.7166661646778752E-2</v>
      </c>
      <c r="AY206" s="39">
        <f t="shared" si="168"/>
        <v>1.7</v>
      </c>
      <c r="AZ206" s="39">
        <f t="shared" si="169"/>
        <v>3.4333323293557504E-3</v>
      </c>
      <c r="BA206" s="39">
        <f t="shared" si="170"/>
        <v>0.34</v>
      </c>
      <c r="BB206" s="39">
        <f t="shared" si="171"/>
        <v>1.3733329317423002E-2</v>
      </c>
      <c r="BC206" s="39">
        <f t="shared" si="172"/>
        <v>1.36</v>
      </c>
      <c r="BD206" s="39">
        <f t="shared" si="173"/>
        <v>6.8666646587115009E-3</v>
      </c>
      <c r="BE206" s="39">
        <f t="shared" si="174"/>
        <v>0.68</v>
      </c>
      <c r="BF206" s="39">
        <f t="shared" si="175"/>
        <v>3.4333323293557504E-3</v>
      </c>
      <c r="BG206" s="39">
        <f t="shared" si="176"/>
        <v>0.34</v>
      </c>
      <c r="BH206" s="39">
        <f t="shared" si="177"/>
        <v>6.866664658711502E-4</v>
      </c>
      <c r="BI206" s="39">
        <f t="shared" si="178"/>
        <v>7.0000000000000007E-2</v>
      </c>
    </row>
    <row r="207" spans="1:61" s="39" customFormat="1" x14ac:dyDescent="0.25">
      <c r="A207" s="40">
        <v>7.5</v>
      </c>
      <c r="B207" s="50">
        <f t="shared" si="133"/>
        <v>41</v>
      </c>
      <c r="C207" s="51">
        <f t="shared" si="123"/>
        <v>0</v>
      </c>
      <c r="D207" s="52">
        <f t="shared" si="124"/>
        <v>0</v>
      </c>
      <c r="E207" s="53">
        <f t="shared" si="125"/>
        <v>1</v>
      </c>
      <c r="F207" s="68">
        <f t="shared" si="122"/>
        <v>40</v>
      </c>
      <c r="G207" s="61">
        <f t="shared" si="147"/>
        <v>1.0859368687712891</v>
      </c>
      <c r="H207" s="56">
        <f t="shared" si="134"/>
        <v>4.6296296296296298</v>
      </c>
      <c r="I207" s="52">
        <f t="shared" si="135"/>
        <v>1.38</v>
      </c>
      <c r="J207" s="56">
        <f t="shared" si="136"/>
        <v>2.3890611112968365</v>
      </c>
      <c r="K207" s="56">
        <f t="shared" si="148"/>
        <v>5.9261485373340601E-4</v>
      </c>
      <c r="L207" s="51">
        <f t="shared" si="137"/>
        <v>2.2000000000000002</v>
      </c>
      <c r="M207" s="52">
        <f t="shared" si="126"/>
        <v>0</v>
      </c>
      <c r="N207" s="68">
        <v>0</v>
      </c>
      <c r="O207" s="63">
        <f t="shared" si="138"/>
        <v>2814.9917819952916</v>
      </c>
      <c r="P207" s="58">
        <f t="shared" si="139"/>
        <v>480</v>
      </c>
      <c r="Q207" s="61">
        <f t="shared" si="140"/>
        <v>0.54296843438564457</v>
      </c>
      <c r="R207" s="56">
        <f t="shared" si="141"/>
        <v>2.3148148148148149</v>
      </c>
      <c r="S207" s="56">
        <f t="shared" si="127"/>
        <v>1.1945305556484183</v>
      </c>
      <c r="T207" s="56">
        <f t="shared" si="128"/>
        <v>2.96307426866703E-4</v>
      </c>
      <c r="U207" s="61">
        <f t="shared" si="142"/>
        <v>0.27148421719282229</v>
      </c>
      <c r="V207" s="56">
        <f t="shared" si="143"/>
        <v>1.1574074074074074</v>
      </c>
      <c r="W207" s="56">
        <f t="shared" si="129"/>
        <v>0.59726527782420913</v>
      </c>
      <c r="X207" s="56">
        <f t="shared" si="130"/>
        <v>1.481537134333515E-4</v>
      </c>
      <c r="Y207" s="61">
        <f t="shared" si="144"/>
        <v>5.4296843438564439E-2</v>
      </c>
      <c r="Z207" s="56">
        <f t="shared" si="145"/>
        <v>0.23148148148148148</v>
      </c>
      <c r="AA207" s="56">
        <f t="shared" si="131"/>
        <v>0.11945305556484177</v>
      </c>
      <c r="AB207" s="56">
        <f t="shared" si="132"/>
        <v>2.963074268667029E-5</v>
      </c>
      <c r="AC207" s="64">
        <f t="shared" si="146"/>
        <v>0.34704861111111324</v>
      </c>
      <c r="AD207" s="39">
        <f t="shared" si="149"/>
        <v>0.27778865484617749</v>
      </c>
      <c r="AE207" s="39">
        <f t="shared" si="150"/>
        <v>24.25</v>
      </c>
      <c r="AF207" s="39">
        <f t="shared" si="151"/>
        <v>0.13889432742308874</v>
      </c>
      <c r="AG207" s="39">
        <f t="shared" si="150"/>
        <v>12.97</v>
      </c>
      <c r="AH207" s="39">
        <f t="shared" si="152"/>
        <v>6.9447163711544371E-2</v>
      </c>
      <c r="AI207" s="39">
        <f t="shared" si="179"/>
        <v>6.71</v>
      </c>
      <c r="AJ207" s="39">
        <f t="shared" si="154"/>
        <v>1.3889432742308874E-2</v>
      </c>
      <c r="AK207" s="39">
        <f t="shared" si="179"/>
        <v>1.38</v>
      </c>
      <c r="AL207" s="39">
        <f t="shared" si="155"/>
        <v>0.13889432742308874</v>
      </c>
      <c r="AM207" s="39">
        <f t="shared" si="156"/>
        <v>12.97</v>
      </c>
      <c r="AN207" s="39">
        <f t="shared" si="157"/>
        <v>6.9447163711544371E-2</v>
      </c>
      <c r="AO207" s="39">
        <f t="shared" si="158"/>
        <v>6.71</v>
      </c>
      <c r="AP207" s="39">
        <f t="shared" si="159"/>
        <v>3.4723581855772186E-2</v>
      </c>
      <c r="AQ207" s="39">
        <f t="shared" si="160"/>
        <v>3.41</v>
      </c>
      <c r="AR207" s="39">
        <f t="shared" si="161"/>
        <v>6.9447163711544371E-3</v>
      </c>
      <c r="AS207" s="39">
        <f t="shared" si="162"/>
        <v>0.69</v>
      </c>
      <c r="AT207" s="39">
        <f t="shared" si="163"/>
        <v>6.9447163711544371E-2</v>
      </c>
      <c r="AU207" s="39">
        <f t="shared" si="164"/>
        <v>6.71</v>
      </c>
      <c r="AV207" s="39">
        <f t="shared" si="165"/>
        <v>3.4723581855772186E-2</v>
      </c>
      <c r="AW207" s="39">
        <f t="shared" si="166"/>
        <v>3.41</v>
      </c>
      <c r="AX207" s="39">
        <f t="shared" si="167"/>
        <v>1.7361790927886093E-2</v>
      </c>
      <c r="AY207" s="39">
        <f t="shared" si="168"/>
        <v>1.72</v>
      </c>
      <c r="AZ207" s="39">
        <f t="shared" si="169"/>
        <v>3.4723581855772186E-3</v>
      </c>
      <c r="BA207" s="39">
        <f t="shared" si="170"/>
        <v>0.35</v>
      </c>
      <c r="BB207" s="39">
        <f t="shared" si="171"/>
        <v>1.3889432742308874E-2</v>
      </c>
      <c r="BC207" s="39">
        <f t="shared" si="172"/>
        <v>1.38</v>
      </c>
      <c r="BD207" s="39">
        <f t="shared" si="173"/>
        <v>6.9447163711544371E-3</v>
      </c>
      <c r="BE207" s="39">
        <f t="shared" si="174"/>
        <v>0.69</v>
      </c>
      <c r="BF207" s="39">
        <f t="shared" si="175"/>
        <v>3.4723581855772186E-3</v>
      </c>
      <c r="BG207" s="39">
        <f t="shared" si="176"/>
        <v>0.35</v>
      </c>
      <c r="BH207" s="39">
        <f t="shared" si="177"/>
        <v>6.9447163711544384E-4</v>
      </c>
      <c r="BI207" s="39">
        <f t="shared" si="178"/>
        <v>7.0000000000000007E-2</v>
      </c>
    </row>
    <row r="208" spans="1:61" s="39" customFormat="1" x14ac:dyDescent="0.25">
      <c r="A208" s="40">
        <v>7.5</v>
      </c>
      <c r="B208" s="50">
        <f t="shared" si="133"/>
        <v>41</v>
      </c>
      <c r="C208" s="51">
        <f t="shared" si="123"/>
        <v>0</v>
      </c>
      <c r="D208" s="52">
        <f t="shared" si="124"/>
        <v>0</v>
      </c>
      <c r="E208" s="53">
        <f t="shared" si="125"/>
        <v>1</v>
      </c>
      <c r="F208" s="68">
        <f t="shared" si="122"/>
        <v>40</v>
      </c>
      <c r="G208" s="61">
        <f t="shared" si="147"/>
        <v>1.0906034852368705</v>
      </c>
      <c r="H208" s="56">
        <f t="shared" si="134"/>
        <v>4.6296296296296298</v>
      </c>
      <c r="I208" s="52">
        <f t="shared" si="135"/>
        <v>1.38</v>
      </c>
      <c r="J208" s="56">
        <f t="shared" si="136"/>
        <v>2.3993276675211153</v>
      </c>
      <c r="K208" s="56">
        <f t="shared" si="148"/>
        <v>5.9516150843655596E-4</v>
      </c>
      <c r="L208" s="51">
        <f t="shared" si="137"/>
        <v>2.2000000000000002</v>
      </c>
      <c r="M208" s="52">
        <f t="shared" si="126"/>
        <v>0</v>
      </c>
      <c r="N208" s="68">
        <v>0</v>
      </c>
      <c r="O208" s="63">
        <f t="shared" si="138"/>
        <v>2825.0270048463312</v>
      </c>
      <c r="P208" s="58">
        <f t="shared" si="139"/>
        <v>480</v>
      </c>
      <c r="Q208" s="61">
        <f t="shared" si="140"/>
        <v>0.54530174261843523</v>
      </c>
      <c r="R208" s="56">
        <f t="shared" si="141"/>
        <v>2.3148148148148149</v>
      </c>
      <c r="S208" s="56">
        <f t="shared" si="127"/>
        <v>1.1996638337605576</v>
      </c>
      <c r="T208" s="56">
        <f t="shared" si="128"/>
        <v>2.9758075421827798E-4</v>
      </c>
      <c r="U208" s="61">
        <f t="shared" si="142"/>
        <v>0.27265087130921761</v>
      </c>
      <c r="V208" s="56">
        <f t="shared" si="143"/>
        <v>1.1574074074074074</v>
      </c>
      <c r="W208" s="56">
        <f t="shared" si="129"/>
        <v>0.59983191688027881</v>
      </c>
      <c r="X208" s="56">
        <f t="shared" si="130"/>
        <v>1.4879037710913899E-4</v>
      </c>
      <c r="Y208" s="61">
        <f t="shared" si="144"/>
        <v>5.4530174261843506E-2</v>
      </c>
      <c r="Z208" s="56">
        <f t="shared" si="145"/>
        <v>0.23148148148148148</v>
      </c>
      <c r="AA208" s="56">
        <f t="shared" si="131"/>
        <v>0.11996638337605572</v>
      </c>
      <c r="AB208" s="56">
        <f t="shared" si="132"/>
        <v>2.9758075421827789E-5</v>
      </c>
      <c r="AC208" s="64">
        <f t="shared" si="146"/>
        <v>0.34713541666666881</v>
      </c>
      <c r="AD208" s="39">
        <f t="shared" si="149"/>
        <v>0.28092413986623349</v>
      </c>
      <c r="AE208" s="39">
        <f t="shared" si="150"/>
        <v>24.49</v>
      </c>
      <c r="AF208" s="39">
        <f t="shared" si="151"/>
        <v>0.14046206993311675</v>
      </c>
      <c r="AG208" s="39">
        <f t="shared" si="150"/>
        <v>13.1</v>
      </c>
      <c r="AH208" s="39">
        <f t="shared" si="152"/>
        <v>7.0231034966558373E-2</v>
      </c>
      <c r="AI208" s="39">
        <f t="shared" si="179"/>
        <v>6.78</v>
      </c>
      <c r="AJ208" s="39">
        <f t="shared" si="154"/>
        <v>1.4046206993311675E-2</v>
      </c>
      <c r="AK208" s="39">
        <f t="shared" si="179"/>
        <v>1.39</v>
      </c>
      <c r="AL208" s="39">
        <f t="shared" si="155"/>
        <v>0.14046206993311675</v>
      </c>
      <c r="AM208" s="39">
        <f t="shared" si="156"/>
        <v>13.1</v>
      </c>
      <c r="AN208" s="39">
        <f t="shared" si="157"/>
        <v>7.0231034966558373E-2</v>
      </c>
      <c r="AO208" s="39">
        <f t="shared" si="158"/>
        <v>6.78</v>
      </c>
      <c r="AP208" s="39">
        <f t="shared" si="159"/>
        <v>3.5115517483279186E-2</v>
      </c>
      <c r="AQ208" s="39">
        <f t="shared" si="160"/>
        <v>3.45</v>
      </c>
      <c r="AR208" s="39">
        <f t="shared" si="161"/>
        <v>7.0231034966558373E-3</v>
      </c>
      <c r="AS208" s="39">
        <f t="shared" si="162"/>
        <v>0.7</v>
      </c>
      <c r="AT208" s="39">
        <f t="shared" si="163"/>
        <v>7.0231034966558373E-2</v>
      </c>
      <c r="AU208" s="39">
        <f t="shared" si="164"/>
        <v>6.78</v>
      </c>
      <c r="AV208" s="39">
        <f t="shared" si="165"/>
        <v>3.5115517483279186E-2</v>
      </c>
      <c r="AW208" s="39">
        <f t="shared" si="166"/>
        <v>3.45</v>
      </c>
      <c r="AX208" s="39">
        <f t="shared" si="167"/>
        <v>1.7557758741639593E-2</v>
      </c>
      <c r="AY208" s="39">
        <f t="shared" si="168"/>
        <v>1.74</v>
      </c>
      <c r="AZ208" s="39">
        <f t="shared" si="169"/>
        <v>3.5115517483279186E-3</v>
      </c>
      <c r="BA208" s="39">
        <f t="shared" si="170"/>
        <v>0.35</v>
      </c>
      <c r="BB208" s="39">
        <f t="shared" si="171"/>
        <v>1.4046206993311675E-2</v>
      </c>
      <c r="BC208" s="39">
        <f t="shared" si="172"/>
        <v>1.39</v>
      </c>
      <c r="BD208" s="39">
        <f t="shared" si="173"/>
        <v>7.0231034966558373E-3</v>
      </c>
      <c r="BE208" s="39">
        <f t="shared" si="174"/>
        <v>0.7</v>
      </c>
      <c r="BF208" s="39">
        <f t="shared" si="175"/>
        <v>3.5115517483279186E-3</v>
      </c>
      <c r="BG208" s="39">
        <f t="shared" si="176"/>
        <v>0.35</v>
      </c>
      <c r="BH208" s="39">
        <f t="shared" si="177"/>
        <v>7.0231034966558386E-4</v>
      </c>
      <c r="BI208" s="39">
        <f t="shared" si="178"/>
        <v>7.0000000000000007E-2</v>
      </c>
    </row>
    <row r="209" spans="1:61" s="39" customFormat="1" x14ac:dyDescent="0.25">
      <c r="A209" s="40">
        <v>7.5</v>
      </c>
      <c r="B209" s="50">
        <f t="shared" si="133"/>
        <v>41</v>
      </c>
      <c r="C209" s="51">
        <f t="shared" si="123"/>
        <v>0</v>
      </c>
      <c r="D209" s="52">
        <f t="shared" si="124"/>
        <v>0</v>
      </c>
      <c r="E209" s="53">
        <f t="shared" si="125"/>
        <v>1</v>
      </c>
      <c r="F209" s="68">
        <f t="shared" si="122"/>
        <v>40</v>
      </c>
      <c r="G209" s="61">
        <f t="shared" si="147"/>
        <v>1.0952487077381206</v>
      </c>
      <c r="H209" s="56">
        <f t="shared" si="134"/>
        <v>4.6296296296296298</v>
      </c>
      <c r="I209" s="52">
        <f t="shared" si="135"/>
        <v>1.38</v>
      </c>
      <c r="J209" s="56">
        <f t="shared" si="136"/>
        <v>2.4095471570238653</v>
      </c>
      <c r="K209" s="56">
        <f t="shared" si="148"/>
        <v>5.9769648807699515E-4</v>
      </c>
      <c r="L209" s="51">
        <f t="shared" si="137"/>
        <v>2.2000000000000002</v>
      </c>
      <c r="M209" s="52">
        <f t="shared" si="126"/>
        <v>0</v>
      </c>
      <c r="N209" s="68">
        <v>0</v>
      </c>
      <c r="O209" s="63">
        <f t="shared" si="138"/>
        <v>2835.0162329259701</v>
      </c>
      <c r="P209" s="58">
        <f t="shared" si="139"/>
        <v>480</v>
      </c>
      <c r="Q209" s="61">
        <f t="shared" si="140"/>
        <v>0.54762435386906028</v>
      </c>
      <c r="R209" s="56">
        <f t="shared" si="141"/>
        <v>2.3148148148148149</v>
      </c>
      <c r="S209" s="56">
        <f t="shared" si="127"/>
        <v>1.2047735785119327</v>
      </c>
      <c r="T209" s="56">
        <f t="shared" si="128"/>
        <v>2.9884824403849758E-4</v>
      </c>
      <c r="U209" s="61">
        <f t="shared" si="142"/>
        <v>0.27381217693453014</v>
      </c>
      <c r="V209" s="56">
        <f t="shared" si="143"/>
        <v>1.1574074074074074</v>
      </c>
      <c r="W209" s="56">
        <f t="shared" si="129"/>
        <v>0.60238678925596634</v>
      </c>
      <c r="X209" s="56">
        <f t="shared" si="130"/>
        <v>1.4942412201924879E-4</v>
      </c>
      <c r="Y209" s="61">
        <f t="shared" si="144"/>
        <v>5.4762435386906012E-2</v>
      </c>
      <c r="Z209" s="56">
        <f t="shared" si="145"/>
        <v>0.23148148148148148</v>
      </c>
      <c r="AA209" s="56">
        <f t="shared" si="131"/>
        <v>0.12047735785119323</v>
      </c>
      <c r="AB209" s="56">
        <f t="shared" si="132"/>
        <v>2.9884824403849745E-5</v>
      </c>
      <c r="AC209" s="64">
        <f t="shared" si="146"/>
        <v>0.34722222222222437</v>
      </c>
      <c r="AD209" s="39">
        <f t="shared" si="149"/>
        <v>0.28407297990098057</v>
      </c>
      <c r="AE209" s="39">
        <f t="shared" si="150"/>
        <v>24.73</v>
      </c>
      <c r="AF209" s="39">
        <f t="shared" si="151"/>
        <v>0.14203648995049029</v>
      </c>
      <c r="AG209" s="39">
        <f t="shared" si="150"/>
        <v>13.24</v>
      </c>
      <c r="AH209" s="39">
        <f t="shared" si="152"/>
        <v>7.1018244975245143E-2</v>
      </c>
      <c r="AI209" s="39">
        <f t="shared" si="179"/>
        <v>6.86</v>
      </c>
      <c r="AJ209" s="39">
        <f t="shared" si="154"/>
        <v>1.4203648995049029E-2</v>
      </c>
      <c r="AK209" s="39">
        <f t="shared" si="179"/>
        <v>1.41</v>
      </c>
      <c r="AL209" s="39">
        <f t="shared" si="155"/>
        <v>0.14203648995049029</v>
      </c>
      <c r="AM209" s="39">
        <f t="shared" si="156"/>
        <v>13.24</v>
      </c>
      <c r="AN209" s="39">
        <f t="shared" si="157"/>
        <v>7.1018244975245143E-2</v>
      </c>
      <c r="AO209" s="39">
        <f t="shared" si="158"/>
        <v>6.86</v>
      </c>
      <c r="AP209" s="39">
        <f t="shared" si="159"/>
        <v>3.5509122487622571E-2</v>
      </c>
      <c r="AQ209" s="39">
        <f t="shared" si="160"/>
        <v>3.49</v>
      </c>
      <c r="AR209" s="39">
        <f t="shared" si="161"/>
        <v>7.1018244975245143E-3</v>
      </c>
      <c r="AS209" s="39">
        <f t="shared" si="162"/>
        <v>0.71</v>
      </c>
      <c r="AT209" s="39">
        <f t="shared" si="163"/>
        <v>7.1018244975245143E-2</v>
      </c>
      <c r="AU209" s="39">
        <f t="shared" si="164"/>
        <v>6.86</v>
      </c>
      <c r="AV209" s="39">
        <f t="shared" si="165"/>
        <v>3.5509122487622571E-2</v>
      </c>
      <c r="AW209" s="39">
        <f t="shared" si="166"/>
        <v>3.49</v>
      </c>
      <c r="AX209" s="39">
        <f t="shared" si="167"/>
        <v>1.7754561243811286E-2</v>
      </c>
      <c r="AY209" s="39">
        <f t="shared" si="168"/>
        <v>1.76</v>
      </c>
      <c r="AZ209" s="39">
        <f t="shared" si="169"/>
        <v>3.5509122487622571E-3</v>
      </c>
      <c r="BA209" s="39">
        <f t="shared" si="170"/>
        <v>0.35</v>
      </c>
      <c r="BB209" s="39">
        <f t="shared" si="171"/>
        <v>1.4203648995049029E-2</v>
      </c>
      <c r="BC209" s="39">
        <f t="shared" si="172"/>
        <v>1.41</v>
      </c>
      <c r="BD209" s="39">
        <f t="shared" si="173"/>
        <v>7.1018244975245143E-3</v>
      </c>
      <c r="BE209" s="39">
        <f t="shared" si="174"/>
        <v>0.71</v>
      </c>
      <c r="BF209" s="39">
        <f t="shared" si="175"/>
        <v>3.5509122487622571E-3</v>
      </c>
      <c r="BG209" s="39">
        <f t="shared" si="176"/>
        <v>0.35</v>
      </c>
      <c r="BH209" s="39">
        <f t="shared" si="177"/>
        <v>7.101824497524516E-4</v>
      </c>
      <c r="BI209" s="39">
        <f t="shared" si="178"/>
        <v>7.0000000000000007E-2</v>
      </c>
    </row>
    <row r="210" spans="1:61" s="39" customFormat="1" x14ac:dyDescent="0.25">
      <c r="A210" s="40">
        <v>7.5</v>
      </c>
      <c r="B210" s="50">
        <f t="shared" si="133"/>
        <v>41</v>
      </c>
      <c r="C210" s="51">
        <f t="shared" si="123"/>
        <v>0</v>
      </c>
      <c r="D210" s="52">
        <f t="shared" si="124"/>
        <v>0</v>
      </c>
      <c r="E210" s="53">
        <f t="shared" si="125"/>
        <v>1</v>
      </c>
      <c r="F210" s="68">
        <f t="shared" si="122"/>
        <v>40</v>
      </c>
      <c r="G210" s="61">
        <f t="shared" si="147"/>
        <v>1.0998726343550325</v>
      </c>
      <c r="H210" s="56">
        <f t="shared" si="134"/>
        <v>4.6296296296296298</v>
      </c>
      <c r="I210" s="52">
        <f t="shared" si="135"/>
        <v>1.38</v>
      </c>
      <c r="J210" s="56">
        <f t="shared" si="136"/>
        <v>2.4197197955810714</v>
      </c>
      <c r="K210" s="56">
        <f t="shared" si="148"/>
        <v>6.0021984617870104E-4</v>
      </c>
      <c r="L210" s="51">
        <f t="shared" si="137"/>
        <v>2.2000000000000002</v>
      </c>
      <c r="M210" s="52">
        <f t="shared" si="126"/>
        <v>0</v>
      </c>
      <c r="N210" s="68">
        <v>0</v>
      </c>
      <c r="O210" s="63">
        <f t="shared" si="138"/>
        <v>2844.9596770435783</v>
      </c>
      <c r="P210" s="58">
        <f t="shared" si="139"/>
        <v>480</v>
      </c>
      <c r="Q210" s="61">
        <f t="shared" si="140"/>
        <v>0.54993631717751623</v>
      </c>
      <c r="R210" s="56">
        <f t="shared" si="141"/>
        <v>2.3148148148148149</v>
      </c>
      <c r="S210" s="56">
        <f t="shared" si="127"/>
        <v>1.2098598977905357</v>
      </c>
      <c r="T210" s="56">
        <f t="shared" si="128"/>
        <v>3.0010992308935052E-4</v>
      </c>
      <c r="U210" s="61">
        <f t="shared" si="142"/>
        <v>0.27496815858875812</v>
      </c>
      <c r="V210" s="56">
        <f t="shared" si="143"/>
        <v>1.1574074074074074</v>
      </c>
      <c r="W210" s="56">
        <f t="shared" si="129"/>
        <v>0.60492994889526785</v>
      </c>
      <c r="X210" s="56">
        <f t="shared" si="130"/>
        <v>1.5005496154467526E-4</v>
      </c>
      <c r="Y210" s="61">
        <f t="shared" si="144"/>
        <v>5.4993631717751602E-2</v>
      </c>
      <c r="Z210" s="56">
        <f t="shared" si="145"/>
        <v>0.23148148148148148</v>
      </c>
      <c r="AA210" s="56">
        <f t="shared" si="131"/>
        <v>0.12098598977905353</v>
      </c>
      <c r="AB210" s="56">
        <f t="shared" si="132"/>
        <v>3.0010992308935046E-5</v>
      </c>
      <c r="AC210" s="64">
        <f t="shared" si="146"/>
        <v>0.34730902777777994</v>
      </c>
      <c r="AD210" s="39">
        <f t="shared" si="149"/>
        <v>0.2872351137247513</v>
      </c>
      <c r="AE210" s="39">
        <f t="shared" si="150"/>
        <v>24.97</v>
      </c>
      <c r="AF210" s="39">
        <f t="shared" si="151"/>
        <v>0.14361755686237565</v>
      </c>
      <c r="AG210" s="39">
        <f t="shared" si="150"/>
        <v>13.38</v>
      </c>
      <c r="AH210" s="39">
        <f t="shared" si="152"/>
        <v>7.1808778431187825E-2</v>
      </c>
      <c r="AI210" s="39">
        <f t="shared" si="179"/>
        <v>6.93</v>
      </c>
      <c r="AJ210" s="39">
        <f t="shared" si="154"/>
        <v>1.4361755686237564E-2</v>
      </c>
      <c r="AK210" s="39">
        <f t="shared" si="179"/>
        <v>1.43</v>
      </c>
      <c r="AL210" s="39">
        <f t="shared" si="155"/>
        <v>0.14361755686237565</v>
      </c>
      <c r="AM210" s="39">
        <f t="shared" si="156"/>
        <v>13.38</v>
      </c>
      <c r="AN210" s="39">
        <f t="shared" si="157"/>
        <v>7.1808778431187825E-2</v>
      </c>
      <c r="AO210" s="39">
        <f t="shared" si="158"/>
        <v>6.93</v>
      </c>
      <c r="AP210" s="39">
        <f t="shared" si="159"/>
        <v>3.5904389215593913E-2</v>
      </c>
      <c r="AQ210" s="39">
        <f t="shared" si="160"/>
        <v>3.53</v>
      </c>
      <c r="AR210" s="39">
        <f t="shared" si="161"/>
        <v>7.1808778431187818E-3</v>
      </c>
      <c r="AS210" s="39">
        <f t="shared" si="162"/>
        <v>0.72</v>
      </c>
      <c r="AT210" s="39">
        <f t="shared" si="163"/>
        <v>7.1808778431187825E-2</v>
      </c>
      <c r="AU210" s="39">
        <f t="shared" si="164"/>
        <v>6.93</v>
      </c>
      <c r="AV210" s="39">
        <f t="shared" si="165"/>
        <v>3.5904389215593913E-2</v>
      </c>
      <c r="AW210" s="39">
        <f t="shared" si="166"/>
        <v>3.53</v>
      </c>
      <c r="AX210" s="39">
        <f t="shared" si="167"/>
        <v>1.7952194607796956E-2</v>
      </c>
      <c r="AY210" s="39">
        <f t="shared" si="168"/>
        <v>1.78</v>
      </c>
      <c r="AZ210" s="39">
        <f t="shared" si="169"/>
        <v>3.5904389215593909E-3</v>
      </c>
      <c r="BA210" s="39">
        <f t="shared" si="170"/>
        <v>0.36</v>
      </c>
      <c r="BB210" s="39">
        <f t="shared" si="171"/>
        <v>1.4361755686237564E-2</v>
      </c>
      <c r="BC210" s="39">
        <f t="shared" si="172"/>
        <v>1.43</v>
      </c>
      <c r="BD210" s="39">
        <f t="shared" si="173"/>
        <v>7.1808778431187818E-3</v>
      </c>
      <c r="BE210" s="39">
        <f t="shared" si="174"/>
        <v>0.72</v>
      </c>
      <c r="BF210" s="39">
        <f t="shared" si="175"/>
        <v>3.5904389215593909E-3</v>
      </c>
      <c r="BG210" s="39">
        <f t="shared" si="176"/>
        <v>0.36</v>
      </c>
      <c r="BH210" s="39">
        <f t="shared" si="177"/>
        <v>7.1808778431187842E-4</v>
      </c>
      <c r="BI210" s="39">
        <f t="shared" si="178"/>
        <v>7.0000000000000007E-2</v>
      </c>
    </row>
    <row r="211" spans="1:61" s="39" customFormat="1" x14ac:dyDescent="0.25">
      <c r="A211" s="40">
        <v>7.5</v>
      </c>
      <c r="B211" s="50">
        <f t="shared" si="133"/>
        <v>41</v>
      </c>
      <c r="C211" s="51">
        <f t="shared" si="123"/>
        <v>0</v>
      </c>
      <c r="D211" s="52">
        <f t="shared" si="124"/>
        <v>0</v>
      </c>
      <c r="E211" s="53">
        <f t="shared" si="125"/>
        <v>1</v>
      </c>
      <c r="F211" s="68">
        <f t="shared" si="122"/>
        <v>40</v>
      </c>
      <c r="G211" s="61">
        <f t="shared" si="147"/>
        <v>1.104475362717954</v>
      </c>
      <c r="H211" s="56">
        <f t="shared" si="134"/>
        <v>4.6296296296296298</v>
      </c>
      <c r="I211" s="52">
        <f t="shared" si="135"/>
        <v>1.38</v>
      </c>
      <c r="J211" s="56">
        <f t="shared" si="136"/>
        <v>2.4298457979794992</v>
      </c>
      <c r="K211" s="56">
        <f t="shared" si="148"/>
        <v>6.0273163602027227E-4</v>
      </c>
      <c r="L211" s="51">
        <f t="shared" si="137"/>
        <v>2.2000000000000002</v>
      </c>
      <c r="M211" s="52">
        <f t="shared" si="126"/>
        <v>0</v>
      </c>
      <c r="N211" s="68">
        <v>0</v>
      </c>
      <c r="O211" s="63">
        <f t="shared" si="138"/>
        <v>2854.8575470423139</v>
      </c>
      <c r="P211" s="58">
        <f t="shared" si="139"/>
        <v>480</v>
      </c>
      <c r="Q211" s="61">
        <f t="shared" si="140"/>
        <v>0.552237681358977</v>
      </c>
      <c r="R211" s="56">
        <f t="shared" si="141"/>
        <v>2.3148148148148149</v>
      </c>
      <c r="S211" s="56">
        <f t="shared" si="127"/>
        <v>1.2149228989897496</v>
      </c>
      <c r="T211" s="56">
        <f t="shared" si="128"/>
        <v>3.0136581801013613E-4</v>
      </c>
      <c r="U211" s="61">
        <f t="shared" si="142"/>
        <v>0.2761188406794885</v>
      </c>
      <c r="V211" s="56">
        <f t="shared" si="143"/>
        <v>1.1574074074074074</v>
      </c>
      <c r="W211" s="56">
        <f t="shared" si="129"/>
        <v>0.60746144949487479</v>
      </c>
      <c r="X211" s="56">
        <f t="shared" si="130"/>
        <v>1.5068290900506807E-4</v>
      </c>
      <c r="Y211" s="61">
        <f t="shared" si="144"/>
        <v>5.5223768135897681E-2</v>
      </c>
      <c r="Z211" s="56">
        <f t="shared" si="145"/>
        <v>0.23148148148148148</v>
      </c>
      <c r="AA211" s="56">
        <f t="shared" si="131"/>
        <v>0.12149228989897491</v>
      </c>
      <c r="AB211" s="56">
        <f t="shared" si="132"/>
        <v>3.0136581801013607E-5</v>
      </c>
      <c r="AC211" s="64">
        <f t="shared" si="146"/>
        <v>0.34739583333333551</v>
      </c>
      <c r="AD211" s="39">
        <f t="shared" si="149"/>
        <v>0.2904104803925654</v>
      </c>
      <c r="AE211" s="39">
        <f t="shared" si="150"/>
        <v>25.2</v>
      </c>
      <c r="AF211" s="39">
        <f t="shared" si="151"/>
        <v>0.1452052401962827</v>
      </c>
      <c r="AG211" s="39">
        <f t="shared" si="150"/>
        <v>13.52</v>
      </c>
      <c r="AH211" s="39">
        <f t="shared" si="152"/>
        <v>7.2602620098141349E-2</v>
      </c>
      <c r="AI211" s="39">
        <f t="shared" ref="AI211:AK226" si="180">ROUND((1-EXP(-AH211))*100,2)</f>
        <v>7</v>
      </c>
      <c r="AJ211" s="39">
        <f t="shared" si="154"/>
        <v>1.4520524019628269E-2</v>
      </c>
      <c r="AK211" s="39">
        <f t="shared" si="180"/>
        <v>1.44</v>
      </c>
      <c r="AL211" s="39">
        <f t="shared" si="155"/>
        <v>0.1452052401962827</v>
      </c>
      <c r="AM211" s="39">
        <f t="shared" si="156"/>
        <v>13.52</v>
      </c>
      <c r="AN211" s="39">
        <f t="shared" si="157"/>
        <v>7.2602620098141349E-2</v>
      </c>
      <c r="AO211" s="39">
        <f t="shared" si="158"/>
        <v>7</v>
      </c>
      <c r="AP211" s="39">
        <f t="shared" si="159"/>
        <v>3.6301310049070674E-2</v>
      </c>
      <c r="AQ211" s="39">
        <f t="shared" si="160"/>
        <v>3.57</v>
      </c>
      <c r="AR211" s="39">
        <f t="shared" si="161"/>
        <v>7.2602620098141347E-3</v>
      </c>
      <c r="AS211" s="39">
        <f t="shared" si="162"/>
        <v>0.72</v>
      </c>
      <c r="AT211" s="39">
        <f t="shared" si="163"/>
        <v>7.2602620098141349E-2</v>
      </c>
      <c r="AU211" s="39">
        <f t="shared" si="164"/>
        <v>7</v>
      </c>
      <c r="AV211" s="39">
        <f t="shared" si="165"/>
        <v>3.6301310049070674E-2</v>
      </c>
      <c r="AW211" s="39">
        <f t="shared" si="166"/>
        <v>3.57</v>
      </c>
      <c r="AX211" s="39">
        <f t="shared" si="167"/>
        <v>1.8150655024535337E-2</v>
      </c>
      <c r="AY211" s="39">
        <f t="shared" si="168"/>
        <v>1.8</v>
      </c>
      <c r="AZ211" s="39">
        <f t="shared" si="169"/>
        <v>3.6301310049070674E-3</v>
      </c>
      <c r="BA211" s="39">
        <f t="shared" si="170"/>
        <v>0.36</v>
      </c>
      <c r="BB211" s="39">
        <f t="shared" si="171"/>
        <v>1.4520524019628269E-2</v>
      </c>
      <c r="BC211" s="39">
        <f t="shared" si="172"/>
        <v>1.44</v>
      </c>
      <c r="BD211" s="39">
        <f t="shared" si="173"/>
        <v>7.2602620098141347E-3</v>
      </c>
      <c r="BE211" s="39">
        <f t="shared" si="174"/>
        <v>0.72</v>
      </c>
      <c r="BF211" s="39">
        <f t="shared" si="175"/>
        <v>3.6301310049070674E-3</v>
      </c>
      <c r="BG211" s="39">
        <f t="shared" si="176"/>
        <v>0.36</v>
      </c>
      <c r="BH211" s="39">
        <f t="shared" si="177"/>
        <v>7.2602620098141375E-4</v>
      </c>
      <c r="BI211" s="39">
        <f t="shared" si="178"/>
        <v>7.0000000000000007E-2</v>
      </c>
    </row>
    <row r="212" spans="1:61" s="39" customFormat="1" x14ac:dyDescent="0.25">
      <c r="A212" s="40">
        <v>7.5</v>
      </c>
      <c r="B212" s="50">
        <f t="shared" si="133"/>
        <v>41</v>
      </c>
      <c r="C212" s="51">
        <f t="shared" si="123"/>
        <v>0</v>
      </c>
      <c r="D212" s="52">
        <f t="shared" si="124"/>
        <v>0</v>
      </c>
      <c r="E212" s="53">
        <f t="shared" si="125"/>
        <v>1</v>
      </c>
      <c r="F212" s="68">
        <f t="shared" si="122"/>
        <v>40</v>
      </c>
      <c r="G212" s="61">
        <f t="shared" si="147"/>
        <v>1.1090569900096501</v>
      </c>
      <c r="H212" s="56">
        <f t="shared" si="134"/>
        <v>4.6296296296296298</v>
      </c>
      <c r="I212" s="52">
        <f t="shared" si="135"/>
        <v>1.38</v>
      </c>
      <c r="J212" s="56">
        <f t="shared" si="136"/>
        <v>2.4399253780212304</v>
      </c>
      <c r="K212" s="56">
        <f t="shared" si="148"/>
        <v>6.0523191063605324E-4</v>
      </c>
      <c r="L212" s="51">
        <f t="shared" si="137"/>
        <v>2.2000000000000002</v>
      </c>
      <c r="M212" s="52">
        <f t="shared" si="126"/>
        <v>0</v>
      </c>
      <c r="N212" s="68">
        <v>0</v>
      </c>
      <c r="O212" s="63">
        <f t="shared" si="138"/>
        <v>2864.710051803555</v>
      </c>
      <c r="P212" s="58">
        <f t="shared" si="139"/>
        <v>480</v>
      </c>
      <c r="Q212" s="61">
        <f t="shared" si="140"/>
        <v>0.55452849500482504</v>
      </c>
      <c r="R212" s="56">
        <f t="shared" si="141"/>
        <v>2.3148148148148149</v>
      </c>
      <c r="S212" s="56">
        <f t="shared" si="127"/>
        <v>1.2199626890106152</v>
      </c>
      <c r="T212" s="56">
        <f t="shared" si="128"/>
        <v>3.0261595531802662E-4</v>
      </c>
      <c r="U212" s="61">
        <f t="shared" si="142"/>
        <v>0.27726424750241252</v>
      </c>
      <c r="V212" s="56">
        <f t="shared" si="143"/>
        <v>1.1574074074074074</v>
      </c>
      <c r="W212" s="56">
        <f t="shared" si="129"/>
        <v>0.60998134450530761</v>
      </c>
      <c r="X212" s="56">
        <f t="shared" si="130"/>
        <v>1.5130797765901331E-4</v>
      </c>
      <c r="Y212" s="61">
        <f t="shared" si="144"/>
        <v>5.5452849500482487E-2</v>
      </c>
      <c r="Z212" s="56">
        <f t="shared" si="145"/>
        <v>0.23148148148148148</v>
      </c>
      <c r="AA212" s="56">
        <f t="shared" si="131"/>
        <v>0.12199626890106148</v>
      </c>
      <c r="AB212" s="56">
        <f t="shared" si="132"/>
        <v>3.0261595531802654E-5</v>
      </c>
      <c r="AC212" s="64">
        <f t="shared" si="146"/>
        <v>0.34748263888889108</v>
      </c>
      <c r="AD212" s="39">
        <f t="shared" si="149"/>
        <v>0.29359901923884313</v>
      </c>
      <c r="AE212" s="39">
        <f t="shared" si="150"/>
        <v>25.44</v>
      </c>
      <c r="AF212" s="39">
        <f t="shared" si="151"/>
        <v>0.14679950961942156</v>
      </c>
      <c r="AG212" s="39">
        <f t="shared" si="150"/>
        <v>13.65</v>
      </c>
      <c r="AH212" s="39">
        <f t="shared" si="152"/>
        <v>7.3399754809710782E-2</v>
      </c>
      <c r="AI212" s="39">
        <f t="shared" si="180"/>
        <v>7.08</v>
      </c>
      <c r="AJ212" s="39">
        <f t="shared" si="154"/>
        <v>1.4679950961942157E-2</v>
      </c>
      <c r="AK212" s="39">
        <f t="shared" si="180"/>
        <v>1.46</v>
      </c>
      <c r="AL212" s="39">
        <f t="shared" si="155"/>
        <v>0.14679950961942156</v>
      </c>
      <c r="AM212" s="39">
        <f t="shared" si="156"/>
        <v>13.65</v>
      </c>
      <c r="AN212" s="39">
        <f t="shared" si="157"/>
        <v>7.3399754809710782E-2</v>
      </c>
      <c r="AO212" s="39">
        <f t="shared" si="158"/>
        <v>7.08</v>
      </c>
      <c r="AP212" s="39">
        <f t="shared" si="159"/>
        <v>3.6699877404855391E-2</v>
      </c>
      <c r="AQ212" s="39">
        <f t="shared" si="160"/>
        <v>3.6</v>
      </c>
      <c r="AR212" s="39">
        <f t="shared" si="161"/>
        <v>7.3399754809710784E-3</v>
      </c>
      <c r="AS212" s="39">
        <f t="shared" si="162"/>
        <v>0.73</v>
      </c>
      <c r="AT212" s="39">
        <f t="shared" si="163"/>
        <v>7.3399754809710782E-2</v>
      </c>
      <c r="AU212" s="39">
        <f t="shared" si="164"/>
        <v>7.08</v>
      </c>
      <c r="AV212" s="39">
        <f t="shared" si="165"/>
        <v>3.6699877404855391E-2</v>
      </c>
      <c r="AW212" s="39">
        <f t="shared" si="166"/>
        <v>3.6</v>
      </c>
      <c r="AX212" s="39">
        <f t="shared" si="167"/>
        <v>1.8349938702427696E-2</v>
      </c>
      <c r="AY212" s="39">
        <f t="shared" si="168"/>
        <v>1.82</v>
      </c>
      <c r="AZ212" s="39">
        <f t="shared" si="169"/>
        <v>3.6699877404855392E-3</v>
      </c>
      <c r="BA212" s="39">
        <f t="shared" si="170"/>
        <v>0.37</v>
      </c>
      <c r="BB212" s="39">
        <f t="shared" si="171"/>
        <v>1.4679950961942157E-2</v>
      </c>
      <c r="BC212" s="39">
        <f t="shared" si="172"/>
        <v>1.46</v>
      </c>
      <c r="BD212" s="39">
        <f t="shared" si="173"/>
        <v>7.3399754809710784E-3</v>
      </c>
      <c r="BE212" s="39">
        <f t="shared" si="174"/>
        <v>0.73</v>
      </c>
      <c r="BF212" s="39">
        <f t="shared" si="175"/>
        <v>3.6699877404855392E-3</v>
      </c>
      <c r="BG212" s="39">
        <f t="shared" si="176"/>
        <v>0.37</v>
      </c>
      <c r="BH212" s="39">
        <f t="shared" si="177"/>
        <v>7.3399754809710808E-4</v>
      </c>
      <c r="BI212" s="39">
        <f t="shared" si="178"/>
        <v>7.0000000000000007E-2</v>
      </c>
    </row>
    <row r="213" spans="1:61" s="39" customFormat="1" x14ac:dyDescent="0.25">
      <c r="A213" s="40">
        <v>7.5</v>
      </c>
      <c r="B213" s="50">
        <f t="shared" si="133"/>
        <v>41</v>
      </c>
      <c r="C213" s="51">
        <f t="shared" si="123"/>
        <v>0</v>
      </c>
      <c r="D213" s="52">
        <f t="shared" si="124"/>
        <v>0</v>
      </c>
      <c r="E213" s="53">
        <f t="shared" si="125"/>
        <v>1</v>
      </c>
      <c r="F213" s="68">
        <f t="shared" si="122"/>
        <v>40</v>
      </c>
      <c r="G213" s="61">
        <f t="shared" si="147"/>
        <v>1.1136176129673538</v>
      </c>
      <c r="H213" s="56">
        <f t="shared" si="134"/>
        <v>4.6296296296296298</v>
      </c>
      <c r="I213" s="52">
        <f t="shared" si="135"/>
        <v>1.38</v>
      </c>
      <c r="J213" s="56">
        <f t="shared" si="136"/>
        <v>2.4499587485281786</v>
      </c>
      <c r="K213" s="56">
        <f t="shared" si="148"/>
        <v>6.0772072281725382E-4</v>
      </c>
      <c r="L213" s="51">
        <f t="shared" si="137"/>
        <v>2.2000000000000002</v>
      </c>
      <c r="M213" s="52">
        <f t="shared" si="126"/>
        <v>0</v>
      </c>
      <c r="N213" s="68">
        <v>0</v>
      </c>
      <c r="O213" s="63">
        <f t="shared" si="138"/>
        <v>2874.5173992513069</v>
      </c>
      <c r="P213" s="58">
        <f t="shared" si="139"/>
        <v>480</v>
      </c>
      <c r="Q213" s="61">
        <f t="shared" si="140"/>
        <v>0.55680880648367692</v>
      </c>
      <c r="R213" s="56">
        <f t="shared" si="141"/>
        <v>2.3148148148148149</v>
      </c>
      <c r="S213" s="56">
        <f t="shared" si="127"/>
        <v>1.2249793742640893</v>
      </c>
      <c r="T213" s="56">
        <f t="shared" si="128"/>
        <v>3.0386036140862691E-4</v>
      </c>
      <c r="U213" s="61">
        <f t="shared" si="142"/>
        <v>0.27840440324183846</v>
      </c>
      <c r="V213" s="56">
        <f t="shared" si="143"/>
        <v>1.1574074074074074</v>
      </c>
      <c r="W213" s="56">
        <f t="shared" si="129"/>
        <v>0.61248968713204466</v>
      </c>
      <c r="X213" s="56">
        <f t="shared" si="130"/>
        <v>1.5193018070431346E-4</v>
      </c>
      <c r="Y213" s="61">
        <f t="shared" si="144"/>
        <v>5.5680880648367674E-2</v>
      </c>
      <c r="Z213" s="56">
        <f t="shared" si="145"/>
        <v>0.23148148148148148</v>
      </c>
      <c r="AA213" s="56">
        <f t="shared" si="131"/>
        <v>0.1224979374264089</v>
      </c>
      <c r="AB213" s="56">
        <f t="shared" si="132"/>
        <v>3.0386036140862682E-5</v>
      </c>
      <c r="AC213" s="64">
        <f t="shared" si="146"/>
        <v>0.34756944444444665</v>
      </c>
      <c r="AD213" s="39">
        <f t="shared" si="149"/>
        <v>0.29680066987612425</v>
      </c>
      <c r="AE213" s="39">
        <f t="shared" si="150"/>
        <v>25.68</v>
      </c>
      <c r="AF213" s="39">
        <f t="shared" si="151"/>
        <v>0.14840033493806212</v>
      </c>
      <c r="AG213" s="39">
        <f t="shared" si="150"/>
        <v>13.79</v>
      </c>
      <c r="AH213" s="39">
        <f t="shared" si="152"/>
        <v>7.4200167469031061E-2</v>
      </c>
      <c r="AI213" s="39">
        <f t="shared" si="180"/>
        <v>7.15</v>
      </c>
      <c r="AJ213" s="39">
        <f t="shared" si="154"/>
        <v>1.4840033493806214E-2</v>
      </c>
      <c r="AK213" s="39">
        <f t="shared" si="180"/>
        <v>1.47</v>
      </c>
      <c r="AL213" s="39">
        <f t="shared" si="155"/>
        <v>0.14840033493806212</v>
      </c>
      <c r="AM213" s="39">
        <f t="shared" si="156"/>
        <v>13.79</v>
      </c>
      <c r="AN213" s="39">
        <f t="shared" si="157"/>
        <v>7.4200167469031061E-2</v>
      </c>
      <c r="AO213" s="39">
        <f t="shared" si="158"/>
        <v>7.15</v>
      </c>
      <c r="AP213" s="39">
        <f t="shared" si="159"/>
        <v>3.7100083734515531E-2</v>
      </c>
      <c r="AQ213" s="39">
        <f t="shared" si="160"/>
        <v>3.64</v>
      </c>
      <c r="AR213" s="39">
        <f t="shared" si="161"/>
        <v>7.4200167469031068E-3</v>
      </c>
      <c r="AS213" s="39">
        <f t="shared" si="162"/>
        <v>0.74</v>
      </c>
      <c r="AT213" s="39">
        <f t="shared" si="163"/>
        <v>7.4200167469031061E-2</v>
      </c>
      <c r="AU213" s="39">
        <f t="shared" si="164"/>
        <v>7.15</v>
      </c>
      <c r="AV213" s="39">
        <f t="shared" si="165"/>
        <v>3.7100083734515531E-2</v>
      </c>
      <c r="AW213" s="39">
        <f t="shared" si="166"/>
        <v>3.64</v>
      </c>
      <c r="AX213" s="39">
        <f t="shared" si="167"/>
        <v>1.8550041867257765E-2</v>
      </c>
      <c r="AY213" s="39">
        <f t="shared" si="168"/>
        <v>1.84</v>
      </c>
      <c r="AZ213" s="39">
        <f t="shared" si="169"/>
        <v>3.7100083734515534E-3</v>
      </c>
      <c r="BA213" s="39">
        <f t="shared" si="170"/>
        <v>0.37</v>
      </c>
      <c r="BB213" s="39">
        <f t="shared" si="171"/>
        <v>1.4840033493806214E-2</v>
      </c>
      <c r="BC213" s="39">
        <f t="shared" si="172"/>
        <v>1.47</v>
      </c>
      <c r="BD213" s="39">
        <f t="shared" si="173"/>
        <v>7.4200167469031068E-3</v>
      </c>
      <c r="BE213" s="39">
        <f t="shared" si="174"/>
        <v>0.74</v>
      </c>
      <c r="BF213" s="39">
        <f t="shared" si="175"/>
        <v>3.7100083734515534E-3</v>
      </c>
      <c r="BG213" s="39">
        <f t="shared" si="176"/>
        <v>0.37</v>
      </c>
      <c r="BH213" s="39">
        <f t="shared" si="177"/>
        <v>7.4200167469031094E-4</v>
      </c>
      <c r="BI213" s="39">
        <f t="shared" si="178"/>
        <v>7.0000000000000007E-2</v>
      </c>
    </row>
    <row r="214" spans="1:61" s="39" customFormat="1" x14ac:dyDescent="0.25">
      <c r="A214" s="40">
        <v>7.5</v>
      </c>
      <c r="B214" s="50">
        <f t="shared" si="133"/>
        <v>41</v>
      </c>
      <c r="C214" s="51">
        <f t="shared" si="123"/>
        <v>0</v>
      </c>
      <c r="D214" s="52">
        <f t="shared" si="124"/>
        <v>0</v>
      </c>
      <c r="E214" s="53">
        <f t="shared" si="125"/>
        <v>1</v>
      </c>
      <c r="F214" s="68">
        <f t="shared" si="122"/>
        <v>40</v>
      </c>
      <c r="G214" s="61">
        <f t="shared" si="147"/>
        <v>1.1181573278848094</v>
      </c>
      <c r="H214" s="56">
        <f t="shared" si="134"/>
        <v>4.6296296296296298</v>
      </c>
      <c r="I214" s="52">
        <f t="shared" si="135"/>
        <v>1.38</v>
      </c>
      <c r="J214" s="56">
        <f t="shared" si="136"/>
        <v>2.4599461213465807</v>
      </c>
      <c r="K214" s="56">
        <f t="shared" si="148"/>
        <v>6.1019812511306439E-4</v>
      </c>
      <c r="L214" s="51">
        <f t="shared" si="137"/>
        <v>2.2000000000000002</v>
      </c>
      <c r="M214" s="52">
        <f t="shared" si="126"/>
        <v>0</v>
      </c>
      <c r="N214" s="68">
        <v>0</v>
      </c>
      <c r="O214" s="63">
        <f t="shared" si="138"/>
        <v>2884.2797963565904</v>
      </c>
      <c r="P214" s="58">
        <f t="shared" si="139"/>
        <v>480</v>
      </c>
      <c r="Q214" s="61">
        <f t="shared" si="140"/>
        <v>0.55907866394240469</v>
      </c>
      <c r="R214" s="56">
        <f t="shared" si="141"/>
        <v>2.3148148148148149</v>
      </c>
      <c r="S214" s="56">
        <f t="shared" si="127"/>
        <v>1.2299730606732904</v>
      </c>
      <c r="T214" s="56">
        <f t="shared" si="128"/>
        <v>3.0509906255653219E-4</v>
      </c>
      <c r="U214" s="61">
        <f t="shared" si="142"/>
        <v>0.27953933197120234</v>
      </c>
      <c r="V214" s="56">
        <f t="shared" si="143"/>
        <v>1.1574074074074074</v>
      </c>
      <c r="W214" s="56">
        <f t="shared" si="129"/>
        <v>0.61498653033664519</v>
      </c>
      <c r="X214" s="56">
        <f t="shared" si="130"/>
        <v>1.525495312782661E-4</v>
      </c>
      <c r="Y214" s="61">
        <f t="shared" si="144"/>
        <v>5.5907866394240446E-2</v>
      </c>
      <c r="Z214" s="56">
        <f t="shared" si="145"/>
        <v>0.23148148148148148</v>
      </c>
      <c r="AA214" s="56">
        <f t="shared" si="131"/>
        <v>0.12299730606732899</v>
      </c>
      <c r="AB214" s="56">
        <f t="shared" si="132"/>
        <v>3.0509906255653206E-5</v>
      </c>
      <c r="AC214" s="64">
        <f t="shared" si="146"/>
        <v>0.34765625000000222</v>
      </c>
      <c r="AD214" s="39">
        <f t="shared" si="149"/>
        <v>0.3000153721937931</v>
      </c>
      <c r="AE214" s="39">
        <f t="shared" si="150"/>
        <v>25.92</v>
      </c>
      <c r="AF214" s="39">
        <f t="shared" si="151"/>
        <v>0.15000768609689655</v>
      </c>
      <c r="AG214" s="39">
        <f t="shared" si="150"/>
        <v>13.93</v>
      </c>
      <c r="AH214" s="39">
        <f t="shared" si="152"/>
        <v>7.5003843048448274E-2</v>
      </c>
      <c r="AI214" s="39">
        <f t="shared" si="180"/>
        <v>7.23</v>
      </c>
      <c r="AJ214" s="39">
        <f t="shared" si="154"/>
        <v>1.5000768609689656E-2</v>
      </c>
      <c r="AK214" s="39">
        <f t="shared" si="180"/>
        <v>1.49</v>
      </c>
      <c r="AL214" s="39">
        <f t="shared" si="155"/>
        <v>0.15000768609689655</v>
      </c>
      <c r="AM214" s="39">
        <f t="shared" si="156"/>
        <v>13.93</v>
      </c>
      <c r="AN214" s="39">
        <f t="shared" si="157"/>
        <v>7.5003843048448274E-2</v>
      </c>
      <c r="AO214" s="39">
        <f t="shared" si="158"/>
        <v>7.23</v>
      </c>
      <c r="AP214" s="39">
        <f t="shared" si="159"/>
        <v>3.7501921524224137E-2</v>
      </c>
      <c r="AQ214" s="39">
        <f t="shared" si="160"/>
        <v>3.68</v>
      </c>
      <c r="AR214" s="39">
        <f t="shared" si="161"/>
        <v>7.5003843048448279E-3</v>
      </c>
      <c r="AS214" s="39">
        <f t="shared" si="162"/>
        <v>0.75</v>
      </c>
      <c r="AT214" s="39">
        <f t="shared" si="163"/>
        <v>7.5003843048448274E-2</v>
      </c>
      <c r="AU214" s="39">
        <f t="shared" si="164"/>
        <v>7.23</v>
      </c>
      <c r="AV214" s="39">
        <f t="shared" si="165"/>
        <v>3.7501921524224137E-2</v>
      </c>
      <c r="AW214" s="39">
        <f t="shared" si="166"/>
        <v>3.68</v>
      </c>
      <c r="AX214" s="39">
        <f t="shared" si="167"/>
        <v>1.8750960762112068E-2</v>
      </c>
      <c r="AY214" s="39">
        <f t="shared" si="168"/>
        <v>1.86</v>
      </c>
      <c r="AZ214" s="39">
        <f t="shared" si="169"/>
        <v>3.7501921524224139E-3</v>
      </c>
      <c r="BA214" s="39">
        <f t="shared" si="170"/>
        <v>0.37</v>
      </c>
      <c r="BB214" s="39">
        <f t="shared" si="171"/>
        <v>1.5000768609689656E-2</v>
      </c>
      <c r="BC214" s="39">
        <f t="shared" si="172"/>
        <v>1.49</v>
      </c>
      <c r="BD214" s="39">
        <f t="shared" si="173"/>
        <v>7.5003843048448279E-3</v>
      </c>
      <c r="BE214" s="39">
        <f t="shared" si="174"/>
        <v>0.75</v>
      </c>
      <c r="BF214" s="39">
        <f t="shared" si="175"/>
        <v>3.7501921524224139E-3</v>
      </c>
      <c r="BG214" s="39">
        <f t="shared" si="176"/>
        <v>0.37</v>
      </c>
      <c r="BH214" s="39">
        <f t="shared" si="177"/>
        <v>7.5003843048448298E-4</v>
      </c>
      <c r="BI214" s="39">
        <f t="shared" si="178"/>
        <v>7.0000000000000007E-2</v>
      </c>
    </row>
    <row r="215" spans="1:61" s="39" customFormat="1" x14ac:dyDescent="0.25">
      <c r="A215" s="40">
        <v>7.5</v>
      </c>
      <c r="B215" s="50">
        <f t="shared" si="133"/>
        <v>41</v>
      </c>
      <c r="C215" s="51">
        <f t="shared" si="123"/>
        <v>0</v>
      </c>
      <c r="D215" s="52">
        <f t="shared" si="124"/>
        <v>0</v>
      </c>
      <c r="E215" s="53">
        <f t="shared" si="125"/>
        <v>1</v>
      </c>
      <c r="F215" s="68">
        <f t="shared" si="122"/>
        <v>40</v>
      </c>
      <c r="G215" s="61">
        <f t="shared" si="147"/>
        <v>1.122676230614305</v>
      </c>
      <c r="H215" s="56">
        <f t="shared" si="134"/>
        <v>4.6296296296296298</v>
      </c>
      <c r="I215" s="52">
        <f t="shared" si="135"/>
        <v>1.38</v>
      </c>
      <c r="J215" s="56">
        <f t="shared" si="136"/>
        <v>2.4698877073514711</v>
      </c>
      <c r="K215" s="56">
        <f t="shared" si="148"/>
        <v>6.1266416983176482E-4</v>
      </c>
      <c r="L215" s="51">
        <f t="shared" si="137"/>
        <v>2.2000000000000002</v>
      </c>
      <c r="M215" s="52">
        <f t="shared" si="126"/>
        <v>0</v>
      </c>
      <c r="N215" s="68">
        <v>0</v>
      </c>
      <c r="O215" s="63">
        <f t="shared" si="138"/>
        <v>2893.9974491418079</v>
      </c>
      <c r="P215" s="58">
        <f t="shared" si="139"/>
        <v>480</v>
      </c>
      <c r="Q215" s="61">
        <f t="shared" si="140"/>
        <v>0.5613381153071525</v>
      </c>
      <c r="R215" s="56">
        <f t="shared" si="141"/>
        <v>2.3148148148148149</v>
      </c>
      <c r="S215" s="56">
        <f t="shared" si="127"/>
        <v>1.2349438536757356</v>
      </c>
      <c r="T215" s="56">
        <f t="shared" si="128"/>
        <v>3.0633208491588241E-4</v>
      </c>
      <c r="U215" s="61">
        <f t="shared" si="142"/>
        <v>0.28066905765357625</v>
      </c>
      <c r="V215" s="56">
        <f t="shared" si="143"/>
        <v>1.1574074074074074</v>
      </c>
      <c r="W215" s="56">
        <f t="shared" si="129"/>
        <v>0.61747192683786778</v>
      </c>
      <c r="X215" s="56">
        <f t="shared" si="130"/>
        <v>1.5316604245794121E-4</v>
      </c>
      <c r="Y215" s="61">
        <f t="shared" si="144"/>
        <v>5.6133811530715234E-2</v>
      </c>
      <c r="Z215" s="56">
        <f t="shared" si="145"/>
        <v>0.23148148148148148</v>
      </c>
      <c r="AA215" s="56">
        <f t="shared" si="131"/>
        <v>0.12349438536757353</v>
      </c>
      <c r="AB215" s="56">
        <f t="shared" si="132"/>
        <v>3.0633208491588228E-5</v>
      </c>
      <c r="AC215" s="64">
        <f t="shared" si="146"/>
        <v>0.34774305555555779</v>
      </c>
      <c r="AD215" s="39">
        <f t="shared" si="149"/>
        <v>0.3032430663568092</v>
      </c>
      <c r="AE215" s="39">
        <f t="shared" si="150"/>
        <v>26.16</v>
      </c>
      <c r="AF215" s="39">
        <f t="shared" si="151"/>
        <v>0.1516215331784046</v>
      </c>
      <c r="AG215" s="39">
        <f t="shared" si="150"/>
        <v>14.07</v>
      </c>
      <c r="AH215" s="39">
        <f t="shared" si="152"/>
        <v>7.58107665892023E-2</v>
      </c>
      <c r="AI215" s="39">
        <f t="shared" si="180"/>
        <v>7.3</v>
      </c>
      <c r="AJ215" s="39">
        <f t="shared" si="154"/>
        <v>1.5162153317840462E-2</v>
      </c>
      <c r="AK215" s="39">
        <f t="shared" si="180"/>
        <v>1.5</v>
      </c>
      <c r="AL215" s="39">
        <f t="shared" si="155"/>
        <v>0.1516215331784046</v>
      </c>
      <c r="AM215" s="39">
        <f t="shared" si="156"/>
        <v>14.07</v>
      </c>
      <c r="AN215" s="39">
        <f t="shared" si="157"/>
        <v>7.58107665892023E-2</v>
      </c>
      <c r="AO215" s="39">
        <f t="shared" si="158"/>
        <v>7.3</v>
      </c>
      <c r="AP215" s="39">
        <f t="shared" si="159"/>
        <v>3.790538329460115E-2</v>
      </c>
      <c r="AQ215" s="39">
        <f t="shared" si="160"/>
        <v>3.72</v>
      </c>
      <c r="AR215" s="39">
        <f t="shared" si="161"/>
        <v>7.5810766589202308E-3</v>
      </c>
      <c r="AS215" s="39">
        <f t="shared" si="162"/>
        <v>0.76</v>
      </c>
      <c r="AT215" s="39">
        <f t="shared" si="163"/>
        <v>7.58107665892023E-2</v>
      </c>
      <c r="AU215" s="39">
        <f t="shared" si="164"/>
        <v>7.3</v>
      </c>
      <c r="AV215" s="39">
        <f t="shared" si="165"/>
        <v>3.790538329460115E-2</v>
      </c>
      <c r="AW215" s="39">
        <f t="shared" si="166"/>
        <v>3.72</v>
      </c>
      <c r="AX215" s="39">
        <f t="shared" si="167"/>
        <v>1.8952691647300575E-2</v>
      </c>
      <c r="AY215" s="39">
        <f t="shared" si="168"/>
        <v>1.88</v>
      </c>
      <c r="AZ215" s="39">
        <f t="shared" si="169"/>
        <v>3.7905383294601154E-3</v>
      </c>
      <c r="BA215" s="39">
        <f t="shared" si="170"/>
        <v>0.38</v>
      </c>
      <c r="BB215" s="39">
        <f t="shared" si="171"/>
        <v>1.5162153317840462E-2</v>
      </c>
      <c r="BC215" s="39">
        <f t="shared" si="172"/>
        <v>1.5</v>
      </c>
      <c r="BD215" s="39">
        <f t="shared" si="173"/>
        <v>7.5810766589202308E-3</v>
      </c>
      <c r="BE215" s="39">
        <f t="shared" si="174"/>
        <v>0.76</v>
      </c>
      <c r="BF215" s="39">
        <f t="shared" si="175"/>
        <v>3.7905383294601154E-3</v>
      </c>
      <c r="BG215" s="39">
        <f t="shared" si="176"/>
        <v>0.38</v>
      </c>
      <c r="BH215" s="39">
        <f t="shared" si="177"/>
        <v>7.5810766589202332E-4</v>
      </c>
      <c r="BI215" s="39">
        <f t="shared" si="178"/>
        <v>0.08</v>
      </c>
    </row>
    <row r="216" spans="1:61" s="39" customFormat="1" x14ac:dyDescent="0.25">
      <c r="A216" s="40">
        <v>7.5</v>
      </c>
      <c r="B216" s="50">
        <f t="shared" si="133"/>
        <v>41</v>
      </c>
      <c r="C216" s="51">
        <f t="shared" si="123"/>
        <v>0</v>
      </c>
      <c r="D216" s="52">
        <f t="shared" si="124"/>
        <v>0</v>
      </c>
      <c r="E216" s="53">
        <f t="shared" si="125"/>
        <v>1</v>
      </c>
      <c r="F216" s="68">
        <f t="shared" si="122"/>
        <v>40</v>
      </c>
      <c r="G216" s="61">
        <f t="shared" si="147"/>
        <v>1.1271744165686974</v>
      </c>
      <c r="H216" s="56">
        <f t="shared" si="134"/>
        <v>4.6296296296296298</v>
      </c>
      <c r="I216" s="52">
        <f t="shared" si="135"/>
        <v>1.38</v>
      </c>
      <c r="J216" s="56">
        <f t="shared" si="136"/>
        <v>2.4797837164511347</v>
      </c>
      <c r="K216" s="56">
        <f t="shared" si="148"/>
        <v>6.1511890904182955E-4</v>
      </c>
      <c r="L216" s="51">
        <f t="shared" si="137"/>
        <v>2.2000000000000002</v>
      </c>
      <c r="M216" s="52">
        <f t="shared" si="126"/>
        <v>0</v>
      </c>
      <c r="N216" s="68">
        <v>0</v>
      </c>
      <c r="O216" s="63">
        <f t="shared" si="138"/>
        <v>2903.670562685093</v>
      </c>
      <c r="P216" s="58">
        <f t="shared" si="139"/>
        <v>480</v>
      </c>
      <c r="Q216" s="61">
        <f t="shared" si="140"/>
        <v>0.56358720828434872</v>
      </c>
      <c r="R216" s="56">
        <f t="shared" si="141"/>
        <v>2.3148148148148149</v>
      </c>
      <c r="S216" s="56">
        <f t="shared" si="127"/>
        <v>1.2398918582255674</v>
      </c>
      <c r="T216" s="56">
        <f t="shared" si="128"/>
        <v>3.0755945452091478E-4</v>
      </c>
      <c r="U216" s="61">
        <f t="shared" si="142"/>
        <v>0.28179360414217436</v>
      </c>
      <c r="V216" s="56">
        <f t="shared" si="143"/>
        <v>1.1574074074074074</v>
      </c>
      <c r="W216" s="56">
        <f t="shared" si="129"/>
        <v>0.61994592911278368</v>
      </c>
      <c r="X216" s="56">
        <f t="shared" si="130"/>
        <v>1.5377972726045739E-4</v>
      </c>
      <c r="Y216" s="61">
        <f t="shared" si="144"/>
        <v>5.635872082843485E-2</v>
      </c>
      <c r="Z216" s="56">
        <f t="shared" si="145"/>
        <v>0.23148148148148148</v>
      </c>
      <c r="AA216" s="56">
        <f t="shared" si="131"/>
        <v>0.12398918582255668</v>
      </c>
      <c r="AB216" s="56">
        <f t="shared" si="132"/>
        <v>3.0755945452091467E-5</v>
      </c>
      <c r="AC216" s="64">
        <f t="shared" si="146"/>
        <v>0.34782986111111336</v>
      </c>
      <c r="AD216" s="39">
        <f t="shared" si="149"/>
        <v>0.30648369280444421</v>
      </c>
      <c r="AE216" s="39">
        <f t="shared" si="150"/>
        <v>26.4</v>
      </c>
      <c r="AF216" s="39">
        <f t="shared" si="151"/>
        <v>0.1532418464022221</v>
      </c>
      <c r="AG216" s="39">
        <f t="shared" si="150"/>
        <v>14.21</v>
      </c>
      <c r="AH216" s="39">
        <f t="shared" si="152"/>
        <v>7.6620923201111052E-2</v>
      </c>
      <c r="AI216" s="39">
        <f t="shared" si="180"/>
        <v>7.38</v>
      </c>
      <c r="AJ216" s="39">
        <f t="shared" si="154"/>
        <v>1.5324184640222211E-2</v>
      </c>
      <c r="AK216" s="39">
        <f t="shared" si="180"/>
        <v>1.52</v>
      </c>
      <c r="AL216" s="39">
        <f t="shared" si="155"/>
        <v>0.1532418464022221</v>
      </c>
      <c r="AM216" s="39">
        <f t="shared" si="156"/>
        <v>14.21</v>
      </c>
      <c r="AN216" s="39">
        <f t="shared" si="157"/>
        <v>7.6620923201111052E-2</v>
      </c>
      <c r="AO216" s="39">
        <f t="shared" si="158"/>
        <v>7.38</v>
      </c>
      <c r="AP216" s="39">
        <f t="shared" si="159"/>
        <v>3.8310461600555526E-2</v>
      </c>
      <c r="AQ216" s="39">
        <f t="shared" si="160"/>
        <v>3.76</v>
      </c>
      <c r="AR216" s="39">
        <f t="shared" si="161"/>
        <v>7.6620923201111057E-3</v>
      </c>
      <c r="AS216" s="39">
        <f t="shared" si="162"/>
        <v>0.76</v>
      </c>
      <c r="AT216" s="39">
        <f t="shared" si="163"/>
        <v>7.6620923201111052E-2</v>
      </c>
      <c r="AU216" s="39">
        <f t="shared" si="164"/>
        <v>7.38</v>
      </c>
      <c r="AV216" s="39">
        <f t="shared" si="165"/>
        <v>3.8310461600555526E-2</v>
      </c>
      <c r="AW216" s="39">
        <f t="shared" si="166"/>
        <v>3.76</v>
      </c>
      <c r="AX216" s="39">
        <f t="shared" si="167"/>
        <v>1.9155230800277763E-2</v>
      </c>
      <c r="AY216" s="39">
        <f t="shared" si="168"/>
        <v>1.9</v>
      </c>
      <c r="AZ216" s="39">
        <f t="shared" si="169"/>
        <v>3.8310461600555529E-3</v>
      </c>
      <c r="BA216" s="39">
        <f t="shared" si="170"/>
        <v>0.38</v>
      </c>
      <c r="BB216" s="39">
        <f t="shared" si="171"/>
        <v>1.5324184640222211E-2</v>
      </c>
      <c r="BC216" s="39">
        <f t="shared" si="172"/>
        <v>1.52</v>
      </c>
      <c r="BD216" s="39">
        <f t="shared" si="173"/>
        <v>7.6620923201111057E-3</v>
      </c>
      <c r="BE216" s="39">
        <f t="shared" si="174"/>
        <v>0.76</v>
      </c>
      <c r="BF216" s="39">
        <f t="shared" si="175"/>
        <v>3.8310461600555529E-3</v>
      </c>
      <c r="BG216" s="39">
        <f t="shared" si="176"/>
        <v>0.38</v>
      </c>
      <c r="BH216" s="39">
        <f t="shared" si="177"/>
        <v>7.6620923201111085E-4</v>
      </c>
      <c r="BI216" s="39">
        <f t="shared" si="178"/>
        <v>0.08</v>
      </c>
    </row>
    <row r="217" spans="1:61" s="39" customFormat="1" x14ac:dyDescent="0.25">
      <c r="A217" s="40">
        <v>7.5</v>
      </c>
      <c r="B217" s="50">
        <f t="shared" si="133"/>
        <v>41</v>
      </c>
      <c r="C217" s="51">
        <f t="shared" si="123"/>
        <v>0</v>
      </c>
      <c r="D217" s="52">
        <f t="shared" si="124"/>
        <v>0</v>
      </c>
      <c r="E217" s="53">
        <f t="shared" si="125"/>
        <v>1</v>
      </c>
      <c r="F217" s="68">
        <f t="shared" si="122"/>
        <v>40</v>
      </c>
      <c r="G217" s="61">
        <f t="shared" si="147"/>
        <v>1.1316519807234255</v>
      </c>
      <c r="H217" s="56">
        <f t="shared" si="134"/>
        <v>4.6296296296296298</v>
      </c>
      <c r="I217" s="52">
        <f t="shared" si="135"/>
        <v>1.38</v>
      </c>
      <c r="J217" s="56">
        <f t="shared" si="136"/>
        <v>2.4896343575915365</v>
      </c>
      <c r="K217" s="56">
        <f t="shared" si="148"/>
        <v>6.1756239457302681E-4</v>
      </c>
      <c r="L217" s="51">
        <f t="shared" si="137"/>
        <v>2.2000000000000002</v>
      </c>
      <c r="M217" s="52">
        <f t="shared" si="126"/>
        <v>0</v>
      </c>
      <c r="N217" s="68">
        <v>0</v>
      </c>
      <c r="O217" s="63">
        <f t="shared" si="138"/>
        <v>2913.299341124638</v>
      </c>
      <c r="P217" s="58">
        <f t="shared" si="139"/>
        <v>480</v>
      </c>
      <c r="Q217" s="61">
        <f t="shared" si="140"/>
        <v>0.56582599036171277</v>
      </c>
      <c r="R217" s="56">
        <f t="shared" si="141"/>
        <v>2.3148148148148149</v>
      </c>
      <c r="S217" s="56">
        <f t="shared" si="127"/>
        <v>1.2448171787957683</v>
      </c>
      <c r="T217" s="56">
        <f t="shared" si="128"/>
        <v>3.087811972865134E-4</v>
      </c>
      <c r="U217" s="61">
        <f t="shared" si="142"/>
        <v>0.28291299518085639</v>
      </c>
      <c r="V217" s="56">
        <f t="shared" si="143"/>
        <v>1.1574074074074074</v>
      </c>
      <c r="W217" s="56">
        <f t="shared" si="129"/>
        <v>0.62240858939788413</v>
      </c>
      <c r="X217" s="56">
        <f t="shared" si="130"/>
        <v>1.543905986432567E-4</v>
      </c>
      <c r="Y217" s="61">
        <f t="shared" si="144"/>
        <v>5.6582599036171251E-2</v>
      </c>
      <c r="Z217" s="56">
        <f t="shared" si="145"/>
        <v>0.23148148148148148</v>
      </c>
      <c r="AA217" s="56">
        <f t="shared" si="131"/>
        <v>0.12448171787957676</v>
      </c>
      <c r="AB217" s="56">
        <f t="shared" si="132"/>
        <v>3.0878119728651328E-5</v>
      </c>
      <c r="AC217" s="64">
        <f t="shared" si="146"/>
        <v>0.34791666666666893</v>
      </c>
      <c r="AD217" s="39">
        <f t="shared" si="149"/>
        <v>0.30973719224902407</v>
      </c>
      <c r="AE217" s="39">
        <f t="shared" si="150"/>
        <v>26.64</v>
      </c>
      <c r="AF217" s="39">
        <f t="shared" si="151"/>
        <v>0.15486859612451204</v>
      </c>
      <c r="AG217" s="39">
        <f t="shared" si="150"/>
        <v>14.35</v>
      </c>
      <c r="AH217" s="39">
        <f t="shared" si="152"/>
        <v>7.7434298062256018E-2</v>
      </c>
      <c r="AI217" s="39">
        <f t="shared" si="180"/>
        <v>7.45</v>
      </c>
      <c r="AJ217" s="39">
        <f t="shared" si="154"/>
        <v>1.5486859612451203E-2</v>
      </c>
      <c r="AK217" s="39">
        <f t="shared" si="180"/>
        <v>1.54</v>
      </c>
      <c r="AL217" s="39">
        <f t="shared" si="155"/>
        <v>0.15486859612451204</v>
      </c>
      <c r="AM217" s="39">
        <f t="shared" si="156"/>
        <v>14.35</v>
      </c>
      <c r="AN217" s="39">
        <f t="shared" si="157"/>
        <v>7.7434298062256018E-2</v>
      </c>
      <c r="AO217" s="39">
        <f t="shared" si="158"/>
        <v>7.45</v>
      </c>
      <c r="AP217" s="39">
        <f t="shared" si="159"/>
        <v>3.8717149031128009E-2</v>
      </c>
      <c r="AQ217" s="39">
        <f t="shared" si="160"/>
        <v>3.8</v>
      </c>
      <c r="AR217" s="39">
        <f t="shared" si="161"/>
        <v>7.7434298062256015E-3</v>
      </c>
      <c r="AS217" s="39">
        <f t="shared" si="162"/>
        <v>0.77</v>
      </c>
      <c r="AT217" s="39">
        <f t="shared" si="163"/>
        <v>7.7434298062256018E-2</v>
      </c>
      <c r="AU217" s="39">
        <f t="shared" si="164"/>
        <v>7.45</v>
      </c>
      <c r="AV217" s="39">
        <f t="shared" si="165"/>
        <v>3.8717149031128009E-2</v>
      </c>
      <c r="AW217" s="39">
        <f t="shared" si="166"/>
        <v>3.8</v>
      </c>
      <c r="AX217" s="39">
        <f t="shared" si="167"/>
        <v>1.9358574515564005E-2</v>
      </c>
      <c r="AY217" s="39">
        <f t="shared" si="168"/>
        <v>1.92</v>
      </c>
      <c r="AZ217" s="39">
        <f t="shared" si="169"/>
        <v>3.8717149031128007E-3</v>
      </c>
      <c r="BA217" s="39">
        <f t="shared" si="170"/>
        <v>0.39</v>
      </c>
      <c r="BB217" s="39">
        <f t="shared" si="171"/>
        <v>1.5486859612451203E-2</v>
      </c>
      <c r="BC217" s="39">
        <f t="shared" si="172"/>
        <v>1.54</v>
      </c>
      <c r="BD217" s="39">
        <f t="shared" si="173"/>
        <v>7.7434298062256015E-3</v>
      </c>
      <c r="BE217" s="39">
        <f t="shared" si="174"/>
        <v>0.77</v>
      </c>
      <c r="BF217" s="39">
        <f t="shared" si="175"/>
        <v>3.8717149031128007E-3</v>
      </c>
      <c r="BG217" s="39">
        <f t="shared" si="176"/>
        <v>0.39</v>
      </c>
      <c r="BH217" s="39">
        <f t="shared" si="177"/>
        <v>7.743429806225605E-4</v>
      </c>
      <c r="BI217" s="39">
        <f t="shared" si="178"/>
        <v>0.08</v>
      </c>
    </row>
    <row r="218" spans="1:61" s="39" customFormat="1" x14ac:dyDescent="0.25">
      <c r="A218" s="40">
        <v>7.5</v>
      </c>
      <c r="B218" s="50">
        <f t="shared" si="133"/>
        <v>41</v>
      </c>
      <c r="C218" s="51">
        <f t="shared" si="123"/>
        <v>0</v>
      </c>
      <c r="D218" s="52">
        <f t="shared" si="124"/>
        <v>0</v>
      </c>
      <c r="E218" s="53">
        <f t="shared" si="125"/>
        <v>1</v>
      </c>
      <c r="F218" s="68">
        <f t="shared" si="122"/>
        <v>40</v>
      </c>
      <c r="G218" s="61">
        <f t="shared" si="147"/>
        <v>1.1361090176185162</v>
      </c>
      <c r="H218" s="56">
        <f t="shared" si="134"/>
        <v>4.6296296296296298</v>
      </c>
      <c r="I218" s="52">
        <f t="shared" si="135"/>
        <v>1.38</v>
      </c>
      <c r="J218" s="56">
        <f t="shared" si="136"/>
        <v>2.4994398387607357</v>
      </c>
      <c r="K218" s="56">
        <f t="shared" si="148"/>
        <v>6.1999467801751194E-4</v>
      </c>
      <c r="L218" s="51">
        <f t="shared" si="137"/>
        <v>2.2000000000000002</v>
      </c>
      <c r="M218" s="52">
        <f t="shared" si="126"/>
        <v>0</v>
      </c>
      <c r="N218" s="68">
        <v>0</v>
      </c>
      <c r="O218" s="63">
        <f t="shared" si="138"/>
        <v>2922.8839876630018</v>
      </c>
      <c r="P218" s="58">
        <f t="shared" si="139"/>
        <v>480</v>
      </c>
      <c r="Q218" s="61">
        <f t="shared" si="140"/>
        <v>0.56805450880925812</v>
      </c>
      <c r="R218" s="56">
        <f t="shared" si="141"/>
        <v>2.3148148148148149</v>
      </c>
      <c r="S218" s="56">
        <f t="shared" si="127"/>
        <v>1.2497199193803679</v>
      </c>
      <c r="T218" s="56">
        <f t="shared" si="128"/>
        <v>3.0999733900875597E-4</v>
      </c>
      <c r="U218" s="61">
        <f t="shared" si="142"/>
        <v>0.28402725440462906</v>
      </c>
      <c r="V218" s="56">
        <f t="shared" si="143"/>
        <v>1.1574074074074074</v>
      </c>
      <c r="W218" s="56">
        <f t="shared" si="129"/>
        <v>0.62485995969018393</v>
      </c>
      <c r="X218" s="56">
        <f t="shared" si="130"/>
        <v>1.5499866950437799E-4</v>
      </c>
      <c r="Y218" s="61">
        <f t="shared" si="144"/>
        <v>5.6805450880925784E-2</v>
      </c>
      <c r="Z218" s="56">
        <f t="shared" si="145"/>
        <v>0.23148148148148148</v>
      </c>
      <c r="AA218" s="56">
        <f t="shared" si="131"/>
        <v>0.12497199193803674</v>
      </c>
      <c r="AB218" s="56">
        <f t="shared" si="132"/>
        <v>3.0999733900875583E-5</v>
      </c>
      <c r="AC218" s="64">
        <f t="shared" si="146"/>
        <v>0.3480034722222245</v>
      </c>
      <c r="AD218" s="39">
        <f t="shared" si="149"/>
        <v>0.31300350567467733</v>
      </c>
      <c r="AE218" s="39">
        <f t="shared" si="150"/>
        <v>26.88</v>
      </c>
      <c r="AF218" s="39">
        <f t="shared" si="151"/>
        <v>0.15650175283733866</v>
      </c>
      <c r="AG218" s="39">
        <f t="shared" si="150"/>
        <v>14.49</v>
      </c>
      <c r="AH218" s="39">
        <f t="shared" si="152"/>
        <v>7.8250876418669332E-2</v>
      </c>
      <c r="AI218" s="39">
        <f t="shared" si="180"/>
        <v>7.53</v>
      </c>
      <c r="AJ218" s="39">
        <f t="shared" si="154"/>
        <v>1.5650175283733865E-2</v>
      </c>
      <c r="AK218" s="39">
        <f t="shared" si="180"/>
        <v>1.55</v>
      </c>
      <c r="AL218" s="39">
        <f t="shared" si="155"/>
        <v>0.15650175283733866</v>
      </c>
      <c r="AM218" s="39">
        <f t="shared" si="156"/>
        <v>14.49</v>
      </c>
      <c r="AN218" s="39">
        <f t="shared" si="157"/>
        <v>7.8250876418669332E-2</v>
      </c>
      <c r="AO218" s="39">
        <f t="shared" si="158"/>
        <v>7.53</v>
      </c>
      <c r="AP218" s="39">
        <f t="shared" si="159"/>
        <v>3.9125438209334666E-2</v>
      </c>
      <c r="AQ218" s="39">
        <f t="shared" si="160"/>
        <v>3.84</v>
      </c>
      <c r="AR218" s="39">
        <f t="shared" si="161"/>
        <v>7.8250876418669325E-3</v>
      </c>
      <c r="AS218" s="39">
        <f t="shared" si="162"/>
        <v>0.78</v>
      </c>
      <c r="AT218" s="39">
        <f t="shared" si="163"/>
        <v>7.8250876418669332E-2</v>
      </c>
      <c r="AU218" s="39">
        <f t="shared" si="164"/>
        <v>7.53</v>
      </c>
      <c r="AV218" s="39">
        <f t="shared" si="165"/>
        <v>3.9125438209334666E-2</v>
      </c>
      <c r="AW218" s="39">
        <f t="shared" si="166"/>
        <v>3.84</v>
      </c>
      <c r="AX218" s="39">
        <f t="shared" si="167"/>
        <v>1.9562719104667333E-2</v>
      </c>
      <c r="AY218" s="39">
        <f t="shared" si="168"/>
        <v>1.94</v>
      </c>
      <c r="AZ218" s="39">
        <f t="shared" si="169"/>
        <v>3.9125438209334663E-3</v>
      </c>
      <c r="BA218" s="39">
        <f t="shared" si="170"/>
        <v>0.39</v>
      </c>
      <c r="BB218" s="39">
        <f t="shared" si="171"/>
        <v>1.5650175283733865E-2</v>
      </c>
      <c r="BC218" s="39">
        <f t="shared" si="172"/>
        <v>1.55</v>
      </c>
      <c r="BD218" s="39">
        <f t="shared" si="173"/>
        <v>7.8250876418669325E-3</v>
      </c>
      <c r="BE218" s="39">
        <f t="shared" si="174"/>
        <v>0.78</v>
      </c>
      <c r="BF218" s="39">
        <f t="shared" si="175"/>
        <v>3.9125438209334663E-3</v>
      </c>
      <c r="BG218" s="39">
        <f t="shared" si="176"/>
        <v>0.39</v>
      </c>
      <c r="BH218" s="39">
        <f t="shared" si="177"/>
        <v>7.8250876418669354E-4</v>
      </c>
      <c r="BI218" s="39">
        <f t="shared" si="178"/>
        <v>0.08</v>
      </c>
    </row>
    <row r="219" spans="1:61" s="39" customFormat="1" x14ac:dyDescent="0.25">
      <c r="A219" s="40">
        <v>7.5</v>
      </c>
      <c r="B219" s="50">
        <f t="shared" si="133"/>
        <v>41</v>
      </c>
      <c r="C219" s="51">
        <f t="shared" si="123"/>
        <v>0</v>
      </c>
      <c r="D219" s="52">
        <f t="shared" si="124"/>
        <v>0</v>
      </c>
      <c r="E219" s="53">
        <f t="shared" si="125"/>
        <v>1</v>
      </c>
      <c r="F219" s="68">
        <f t="shared" si="122"/>
        <v>40</v>
      </c>
      <c r="G219" s="61">
        <f t="shared" si="147"/>
        <v>1.1405456213605805</v>
      </c>
      <c r="H219" s="56">
        <f t="shared" si="134"/>
        <v>4.6296296296296298</v>
      </c>
      <c r="I219" s="52">
        <f t="shared" si="135"/>
        <v>1.38</v>
      </c>
      <c r="J219" s="56">
        <f t="shared" si="136"/>
        <v>2.5092003669932774</v>
      </c>
      <c r="K219" s="56">
        <f t="shared" si="148"/>
        <v>6.2241581073091867E-4</v>
      </c>
      <c r="L219" s="51">
        <f t="shared" si="137"/>
        <v>2.2000000000000002</v>
      </c>
      <c r="M219" s="52">
        <f t="shared" si="126"/>
        <v>0</v>
      </c>
      <c r="N219" s="68">
        <v>0</v>
      </c>
      <c r="O219" s="63">
        <f t="shared" si="138"/>
        <v>2932.4247045713983</v>
      </c>
      <c r="P219" s="58">
        <f t="shared" si="139"/>
        <v>480</v>
      </c>
      <c r="Q219" s="61">
        <f t="shared" si="140"/>
        <v>0.57027281068029023</v>
      </c>
      <c r="R219" s="56">
        <f t="shared" si="141"/>
        <v>2.3148148148148149</v>
      </c>
      <c r="S219" s="56">
        <f t="shared" si="127"/>
        <v>1.2546001834966387</v>
      </c>
      <c r="T219" s="56">
        <f t="shared" si="128"/>
        <v>3.1120790536545934E-4</v>
      </c>
      <c r="U219" s="61">
        <f t="shared" si="142"/>
        <v>0.28513640534014512</v>
      </c>
      <c r="V219" s="56">
        <f t="shared" si="143"/>
        <v>1.1574074074074074</v>
      </c>
      <c r="W219" s="56">
        <f t="shared" si="129"/>
        <v>0.62730009174831936</v>
      </c>
      <c r="X219" s="56">
        <f t="shared" si="130"/>
        <v>1.5560395268272967E-4</v>
      </c>
      <c r="Y219" s="61">
        <f t="shared" si="144"/>
        <v>5.7027281068028998E-2</v>
      </c>
      <c r="Z219" s="56">
        <f t="shared" si="145"/>
        <v>0.23148148148148148</v>
      </c>
      <c r="AA219" s="56">
        <f t="shared" si="131"/>
        <v>0.1254600183496638</v>
      </c>
      <c r="AB219" s="56">
        <f t="shared" si="132"/>
        <v>3.1120790536545907E-5</v>
      </c>
      <c r="AC219" s="64">
        <f t="shared" si="146"/>
        <v>0.34809027777778007</v>
      </c>
      <c r="AD219" s="39">
        <f t="shared" si="149"/>
        <v>0.31628257433608897</v>
      </c>
      <c r="AE219" s="39">
        <f t="shared" si="150"/>
        <v>27.11</v>
      </c>
      <c r="AF219" s="39">
        <f t="shared" si="151"/>
        <v>0.15814128716804449</v>
      </c>
      <c r="AG219" s="39">
        <f t="shared" si="150"/>
        <v>14.63</v>
      </c>
      <c r="AH219" s="39">
        <f t="shared" si="152"/>
        <v>7.9070643584022243E-2</v>
      </c>
      <c r="AI219" s="39">
        <f t="shared" si="180"/>
        <v>7.6</v>
      </c>
      <c r="AJ219" s="39">
        <f t="shared" si="154"/>
        <v>1.5814128716804449E-2</v>
      </c>
      <c r="AK219" s="39">
        <f t="shared" si="180"/>
        <v>1.57</v>
      </c>
      <c r="AL219" s="39">
        <f t="shared" si="155"/>
        <v>0.15814128716804449</v>
      </c>
      <c r="AM219" s="39">
        <f t="shared" si="156"/>
        <v>14.63</v>
      </c>
      <c r="AN219" s="39">
        <f t="shared" si="157"/>
        <v>7.9070643584022243E-2</v>
      </c>
      <c r="AO219" s="39">
        <f t="shared" si="158"/>
        <v>7.6</v>
      </c>
      <c r="AP219" s="39">
        <f t="shared" si="159"/>
        <v>3.9535321792011122E-2</v>
      </c>
      <c r="AQ219" s="39">
        <f t="shared" si="160"/>
        <v>3.88</v>
      </c>
      <c r="AR219" s="39">
        <f t="shared" si="161"/>
        <v>7.9070643584022247E-3</v>
      </c>
      <c r="AS219" s="39">
        <f t="shared" si="162"/>
        <v>0.79</v>
      </c>
      <c r="AT219" s="39">
        <f t="shared" si="163"/>
        <v>7.9070643584022243E-2</v>
      </c>
      <c r="AU219" s="39">
        <f t="shared" si="164"/>
        <v>7.6</v>
      </c>
      <c r="AV219" s="39">
        <f t="shared" si="165"/>
        <v>3.9535321792011122E-2</v>
      </c>
      <c r="AW219" s="39">
        <f t="shared" si="166"/>
        <v>3.88</v>
      </c>
      <c r="AX219" s="39">
        <f t="shared" si="167"/>
        <v>1.9767660896005561E-2</v>
      </c>
      <c r="AY219" s="39">
        <f t="shared" si="168"/>
        <v>1.96</v>
      </c>
      <c r="AZ219" s="39">
        <f t="shared" si="169"/>
        <v>3.9535321792011123E-3</v>
      </c>
      <c r="BA219" s="39">
        <f t="shared" si="170"/>
        <v>0.39</v>
      </c>
      <c r="BB219" s="39">
        <f t="shared" si="171"/>
        <v>1.5814128716804449E-2</v>
      </c>
      <c r="BC219" s="39">
        <f t="shared" si="172"/>
        <v>1.57</v>
      </c>
      <c r="BD219" s="39">
        <f t="shared" si="173"/>
        <v>7.9070643584022247E-3</v>
      </c>
      <c r="BE219" s="39">
        <f t="shared" si="174"/>
        <v>0.79</v>
      </c>
      <c r="BF219" s="39">
        <f t="shared" si="175"/>
        <v>3.9535321792011123E-3</v>
      </c>
      <c r="BG219" s="39">
        <f t="shared" si="176"/>
        <v>0.39</v>
      </c>
      <c r="BH219" s="39">
        <f t="shared" si="177"/>
        <v>7.9070643584022271E-4</v>
      </c>
      <c r="BI219" s="39">
        <f t="shared" si="178"/>
        <v>0.08</v>
      </c>
    </row>
    <row r="220" spans="1:61" s="39" customFormat="1" x14ac:dyDescent="0.25">
      <c r="A220" s="40">
        <v>7.5</v>
      </c>
      <c r="B220" s="50">
        <f t="shared" si="133"/>
        <v>41</v>
      </c>
      <c r="C220" s="51">
        <f t="shared" si="123"/>
        <v>0</v>
      </c>
      <c r="D220" s="52">
        <f t="shared" si="124"/>
        <v>0</v>
      </c>
      <c r="E220" s="53">
        <f t="shared" si="125"/>
        <v>1</v>
      </c>
      <c r="F220" s="68">
        <f t="shared" si="122"/>
        <v>40</v>
      </c>
      <c r="G220" s="61">
        <f t="shared" si="147"/>
        <v>1.1449618856248005</v>
      </c>
      <c r="H220" s="56">
        <f t="shared" si="134"/>
        <v>4.6296296296296298</v>
      </c>
      <c r="I220" s="52">
        <f t="shared" si="135"/>
        <v>1.38</v>
      </c>
      <c r="J220" s="56">
        <f t="shared" si="136"/>
        <v>2.5189161483745615</v>
      </c>
      <c r="K220" s="56">
        <f t="shared" si="148"/>
        <v>6.2482584383344146E-4</v>
      </c>
      <c r="L220" s="51">
        <f t="shared" si="137"/>
        <v>2.2000000000000002</v>
      </c>
      <c r="M220" s="52">
        <f t="shared" si="126"/>
        <v>0</v>
      </c>
      <c r="N220" s="68">
        <v>0</v>
      </c>
      <c r="O220" s="63">
        <f t="shared" si="138"/>
        <v>2941.921693193965</v>
      </c>
      <c r="P220" s="58">
        <f t="shared" si="139"/>
        <v>480</v>
      </c>
      <c r="Q220" s="61">
        <f t="shared" si="140"/>
        <v>0.57248094281240025</v>
      </c>
      <c r="R220" s="56">
        <f t="shared" si="141"/>
        <v>2.3148148148148149</v>
      </c>
      <c r="S220" s="56">
        <f t="shared" si="127"/>
        <v>1.2594580741872807</v>
      </c>
      <c r="T220" s="56">
        <f t="shared" si="128"/>
        <v>3.1241292191672073E-4</v>
      </c>
      <c r="U220" s="61">
        <f t="shared" si="142"/>
        <v>0.28624047140620013</v>
      </c>
      <c r="V220" s="56">
        <f t="shared" si="143"/>
        <v>1.1574074074074074</v>
      </c>
      <c r="W220" s="56">
        <f t="shared" si="129"/>
        <v>0.62972903709364036</v>
      </c>
      <c r="X220" s="56">
        <f t="shared" si="130"/>
        <v>1.5620646095836036E-4</v>
      </c>
      <c r="Y220" s="61">
        <f t="shared" si="144"/>
        <v>5.7248094281240003E-2</v>
      </c>
      <c r="Z220" s="56">
        <f t="shared" si="145"/>
        <v>0.23148148148148148</v>
      </c>
      <c r="AA220" s="56">
        <f t="shared" si="131"/>
        <v>0.12594580741872802</v>
      </c>
      <c r="AB220" s="56">
        <f t="shared" si="132"/>
        <v>3.1241292191672063E-5</v>
      </c>
      <c r="AC220" s="64">
        <f t="shared" si="146"/>
        <v>0.34817708333333564</v>
      </c>
      <c r="AD220" s="39">
        <f t="shared" si="149"/>
        <v>0.3195743397572603</v>
      </c>
      <c r="AE220" s="39">
        <f t="shared" si="150"/>
        <v>27.35</v>
      </c>
      <c r="AF220" s="39">
        <f t="shared" si="151"/>
        <v>0.15978716987863015</v>
      </c>
      <c r="AG220" s="39">
        <f t="shared" si="150"/>
        <v>14.77</v>
      </c>
      <c r="AH220" s="39">
        <f t="shared" si="152"/>
        <v>7.9893584939315074E-2</v>
      </c>
      <c r="AI220" s="39">
        <f t="shared" si="180"/>
        <v>7.68</v>
      </c>
      <c r="AJ220" s="39">
        <f t="shared" si="154"/>
        <v>1.5978716987863014E-2</v>
      </c>
      <c r="AK220" s="39">
        <f t="shared" si="180"/>
        <v>1.59</v>
      </c>
      <c r="AL220" s="39">
        <f t="shared" si="155"/>
        <v>0.15978716987863015</v>
      </c>
      <c r="AM220" s="39">
        <f t="shared" si="156"/>
        <v>14.77</v>
      </c>
      <c r="AN220" s="39">
        <f t="shared" si="157"/>
        <v>7.9893584939315074E-2</v>
      </c>
      <c r="AO220" s="39">
        <f t="shared" si="158"/>
        <v>7.68</v>
      </c>
      <c r="AP220" s="39">
        <f t="shared" si="159"/>
        <v>3.9946792469657537E-2</v>
      </c>
      <c r="AQ220" s="39">
        <f t="shared" si="160"/>
        <v>3.92</v>
      </c>
      <c r="AR220" s="39">
        <f t="shared" si="161"/>
        <v>7.989358493931507E-3</v>
      </c>
      <c r="AS220" s="39">
        <f t="shared" si="162"/>
        <v>0.8</v>
      </c>
      <c r="AT220" s="39">
        <f t="shared" si="163"/>
        <v>7.9893584939315074E-2</v>
      </c>
      <c r="AU220" s="39">
        <f t="shared" si="164"/>
        <v>7.68</v>
      </c>
      <c r="AV220" s="39">
        <f t="shared" si="165"/>
        <v>3.9946792469657537E-2</v>
      </c>
      <c r="AW220" s="39">
        <f t="shared" si="166"/>
        <v>3.92</v>
      </c>
      <c r="AX220" s="39">
        <f t="shared" si="167"/>
        <v>1.9973396234828768E-2</v>
      </c>
      <c r="AY220" s="39">
        <f t="shared" si="168"/>
        <v>1.98</v>
      </c>
      <c r="AZ220" s="39">
        <f t="shared" si="169"/>
        <v>3.9946792469657535E-3</v>
      </c>
      <c r="BA220" s="39">
        <f t="shared" si="170"/>
        <v>0.4</v>
      </c>
      <c r="BB220" s="39">
        <f t="shared" si="171"/>
        <v>1.5978716987863014E-2</v>
      </c>
      <c r="BC220" s="39">
        <f t="shared" si="172"/>
        <v>1.59</v>
      </c>
      <c r="BD220" s="39">
        <f t="shared" si="173"/>
        <v>7.989358493931507E-3</v>
      </c>
      <c r="BE220" s="39">
        <f t="shared" si="174"/>
        <v>0.8</v>
      </c>
      <c r="BF220" s="39">
        <f t="shared" si="175"/>
        <v>3.9946792469657535E-3</v>
      </c>
      <c r="BG220" s="39">
        <f t="shared" si="176"/>
        <v>0.4</v>
      </c>
      <c r="BH220" s="39">
        <f t="shared" si="177"/>
        <v>7.9893584939315094E-4</v>
      </c>
      <c r="BI220" s="39">
        <f t="shared" si="178"/>
        <v>0.08</v>
      </c>
    </row>
    <row r="221" spans="1:61" s="39" customFormat="1" x14ac:dyDescent="0.25">
      <c r="A221" s="40">
        <v>7.5</v>
      </c>
      <c r="B221" s="50">
        <f t="shared" si="133"/>
        <v>41</v>
      </c>
      <c r="C221" s="51">
        <f t="shared" si="123"/>
        <v>0</v>
      </c>
      <c r="D221" s="52">
        <f t="shared" si="124"/>
        <v>0</v>
      </c>
      <c r="E221" s="53">
        <f t="shared" si="125"/>
        <v>1</v>
      </c>
      <c r="F221" s="68">
        <f t="shared" si="122"/>
        <v>40</v>
      </c>
      <c r="G221" s="61">
        <f t="shared" si="147"/>
        <v>1.1493579036569073</v>
      </c>
      <c r="H221" s="56">
        <f t="shared" si="134"/>
        <v>4.6296296296296298</v>
      </c>
      <c r="I221" s="52">
        <f t="shared" si="135"/>
        <v>1.38</v>
      </c>
      <c r="J221" s="56">
        <f t="shared" si="136"/>
        <v>2.5285873880451963</v>
      </c>
      <c r="K221" s="56">
        <f t="shared" si="148"/>
        <v>6.2722482821091631E-4</v>
      </c>
      <c r="L221" s="51">
        <f t="shared" si="137"/>
        <v>2.2000000000000002</v>
      </c>
      <c r="M221" s="52">
        <f t="shared" si="126"/>
        <v>0</v>
      </c>
      <c r="N221" s="68">
        <v>0</v>
      </c>
      <c r="O221" s="63">
        <f t="shared" si="138"/>
        <v>2951.3751539520113</v>
      </c>
      <c r="P221" s="58">
        <f t="shared" si="139"/>
        <v>480</v>
      </c>
      <c r="Q221" s="61">
        <f t="shared" si="140"/>
        <v>0.57467895182845363</v>
      </c>
      <c r="R221" s="56">
        <f t="shared" si="141"/>
        <v>2.3148148148148149</v>
      </c>
      <c r="S221" s="56">
        <f t="shared" si="127"/>
        <v>1.2642936940225982</v>
      </c>
      <c r="T221" s="56">
        <f t="shared" si="128"/>
        <v>3.1361241410545815E-4</v>
      </c>
      <c r="U221" s="61">
        <f t="shared" si="142"/>
        <v>0.28733947591422682</v>
      </c>
      <c r="V221" s="56">
        <f t="shared" si="143"/>
        <v>1.1574074074074074</v>
      </c>
      <c r="W221" s="56">
        <f t="shared" si="129"/>
        <v>0.63214684701129908</v>
      </c>
      <c r="X221" s="56">
        <f t="shared" si="130"/>
        <v>1.5680620705272908E-4</v>
      </c>
      <c r="Y221" s="61">
        <f t="shared" si="144"/>
        <v>5.7467895182845341E-2</v>
      </c>
      <c r="Z221" s="56">
        <f t="shared" si="145"/>
        <v>0.23148148148148148</v>
      </c>
      <c r="AA221" s="56">
        <f t="shared" si="131"/>
        <v>0.12642936940225977</v>
      </c>
      <c r="AB221" s="56">
        <f t="shared" si="132"/>
        <v>3.136124141054581E-5</v>
      </c>
      <c r="AC221" s="64">
        <f t="shared" si="146"/>
        <v>0.3482638888888912</v>
      </c>
      <c r="AD221" s="39">
        <f t="shared" si="149"/>
        <v>0.32287874373027392</v>
      </c>
      <c r="AE221" s="39">
        <f t="shared" si="150"/>
        <v>27.59</v>
      </c>
      <c r="AF221" s="39">
        <f t="shared" si="151"/>
        <v>0.16143937186513696</v>
      </c>
      <c r="AG221" s="39">
        <f t="shared" si="150"/>
        <v>14.91</v>
      </c>
      <c r="AH221" s="39">
        <f t="shared" si="152"/>
        <v>8.071968593256848E-2</v>
      </c>
      <c r="AI221" s="39">
        <f t="shared" si="180"/>
        <v>7.75</v>
      </c>
      <c r="AJ221" s="39">
        <f t="shared" si="154"/>
        <v>1.6143937186513694E-2</v>
      </c>
      <c r="AK221" s="39">
        <f t="shared" si="180"/>
        <v>1.6</v>
      </c>
      <c r="AL221" s="39">
        <f t="shared" si="155"/>
        <v>0.16143937186513696</v>
      </c>
      <c r="AM221" s="39">
        <f t="shared" si="156"/>
        <v>14.91</v>
      </c>
      <c r="AN221" s="39">
        <f t="shared" si="157"/>
        <v>8.071968593256848E-2</v>
      </c>
      <c r="AO221" s="39">
        <f t="shared" si="158"/>
        <v>7.75</v>
      </c>
      <c r="AP221" s="39">
        <f t="shared" si="159"/>
        <v>4.035984296628424E-2</v>
      </c>
      <c r="AQ221" s="39">
        <f t="shared" si="160"/>
        <v>3.96</v>
      </c>
      <c r="AR221" s="39">
        <f t="shared" si="161"/>
        <v>8.071968593256847E-3</v>
      </c>
      <c r="AS221" s="39">
        <f t="shared" si="162"/>
        <v>0.8</v>
      </c>
      <c r="AT221" s="39">
        <f t="shared" si="163"/>
        <v>8.071968593256848E-2</v>
      </c>
      <c r="AU221" s="39">
        <f t="shared" si="164"/>
        <v>7.75</v>
      </c>
      <c r="AV221" s="39">
        <f t="shared" si="165"/>
        <v>4.035984296628424E-2</v>
      </c>
      <c r="AW221" s="39">
        <f t="shared" si="166"/>
        <v>3.96</v>
      </c>
      <c r="AX221" s="39">
        <f t="shared" si="167"/>
        <v>2.017992148314212E-2</v>
      </c>
      <c r="AY221" s="39">
        <f t="shared" si="168"/>
        <v>2</v>
      </c>
      <c r="AZ221" s="39">
        <f t="shared" si="169"/>
        <v>4.0359842966284235E-3</v>
      </c>
      <c r="BA221" s="39">
        <f t="shared" si="170"/>
        <v>0.4</v>
      </c>
      <c r="BB221" s="39">
        <f t="shared" si="171"/>
        <v>1.6143937186513694E-2</v>
      </c>
      <c r="BC221" s="39">
        <f t="shared" si="172"/>
        <v>1.6</v>
      </c>
      <c r="BD221" s="39">
        <f t="shared" si="173"/>
        <v>8.071968593256847E-3</v>
      </c>
      <c r="BE221" s="39">
        <f t="shared" si="174"/>
        <v>0.8</v>
      </c>
      <c r="BF221" s="39">
        <f t="shared" si="175"/>
        <v>4.0359842966284235E-3</v>
      </c>
      <c r="BG221" s="39">
        <f t="shared" si="176"/>
        <v>0.4</v>
      </c>
      <c r="BH221" s="39">
        <f t="shared" si="177"/>
        <v>8.0719685932568498E-4</v>
      </c>
      <c r="BI221" s="39">
        <f t="shared" si="178"/>
        <v>0.08</v>
      </c>
    </row>
    <row r="222" spans="1:61" s="39" customFormat="1" x14ac:dyDescent="0.25">
      <c r="A222" s="40">
        <v>7.5</v>
      </c>
      <c r="B222" s="50">
        <f t="shared" si="133"/>
        <v>41</v>
      </c>
      <c r="C222" s="51">
        <f t="shared" si="123"/>
        <v>0</v>
      </c>
      <c r="D222" s="52">
        <f t="shared" si="124"/>
        <v>0</v>
      </c>
      <c r="E222" s="53">
        <f t="shared" si="125"/>
        <v>1</v>
      </c>
      <c r="F222" s="68">
        <f t="shared" si="122"/>
        <v>40</v>
      </c>
      <c r="G222" s="61">
        <f t="shared" si="147"/>
        <v>1.1537337682751494</v>
      </c>
      <c r="H222" s="56">
        <f t="shared" si="134"/>
        <v>4.6296296296296298</v>
      </c>
      <c r="I222" s="52">
        <f t="shared" si="135"/>
        <v>1.38</v>
      </c>
      <c r="J222" s="56">
        <f t="shared" si="136"/>
        <v>2.5382142902053291</v>
      </c>
      <c r="K222" s="56">
        <f t="shared" si="148"/>
        <v>6.296128145158945E-4</v>
      </c>
      <c r="L222" s="51">
        <f t="shared" si="137"/>
        <v>2.2000000000000002</v>
      </c>
      <c r="M222" s="52">
        <f t="shared" si="126"/>
        <v>0</v>
      </c>
      <c r="N222" s="68">
        <v>0</v>
      </c>
      <c r="O222" s="63">
        <f t="shared" si="138"/>
        <v>2960.7852863482499</v>
      </c>
      <c r="P222" s="58">
        <f t="shared" si="139"/>
        <v>480</v>
      </c>
      <c r="Q222" s="61">
        <f t="shared" si="140"/>
        <v>0.5768668841375747</v>
      </c>
      <c r="R222" s="56">
        <f t="shared" si="141"/>
        <v>2.3148148148148149</v>
      </c>
      <c r="S222" s="56">
        <f t="shared" si="127"/>
        <v>1.2691071451026645</v>
      </c>
      <c r="T222" s="56">
        <f t="shared" si="128"/>
        <v>3.1480640725794725E-4</v>
      </c>
      <c r="U222" s="61">
        <f t="shared" si="142"/>
        <v>0.28843344206878735</v>
      </c>
      <c r="V222" s="56">
        <f t="shared" si="143"/>
        <v>1.1574074074074074</v>
      </c>
      <c r="W222" s="56">
        <f t="shared" si="129"/>
        <v>0.63455357255133227</v>
      </c>
      <c r="X222" s="56">
        <f t="shared" si="130"/>
        <v>1.5740320362897362E-4</v>
      </c>
      <c r="Y222" s="61">
        <f t="shared" si="144"/>
        <v>5.7686688413757445E-2</v>
      </c>
      <c r="Z222" s="56">
        <f t="shared" si="145"/>
        <v>0.23148148148148148</v>
      </c>
      <c r="AA222" s="56">
        <f t="shared" si="131"/>
        <v>0.12691071451026639</v>
      </c>
      <c r="AB222" s="56">
        <f t="shared" si="132"/>
        <v>3.1480640725794717E-5</v>
      </c>
      <c r="AC222" s="64">
        <f t="shared" si="146"/>
        <v>0.34835069444444677</v>
      </c>
      <c r="AD222" s="39">
        <f t="shared" si="149"/>
        <v>0.32619572831406496</v>
      </c>
      <c r="AE222" s="39">
        <f t="shared" si="150"/>
        <v>27.83</v>
      </c>
      <c r="AF222" s="39">
        <f t="shared" si="151"/>
        <v>0.16309786415703248</v>
      </c>
      <c r="AG222" s="39">
        <f t="shared" si="150"/>
        <v>15.05</v>
      </c>
      <c r="AH222" s="39">
        <f t="shared" si="152"/>
        <v>8.154893207851624E-2</v>
      </c>
      <c r="AI222" s="39">
        <f t="shared" si="180"/>
        <v>7.83</v>
      </c>
      <c r="AJ222" s="39">
        <f t="shared" si="154"/>
        <v>1.6309786415703246E-2</v>
      </c>
      <c r="AK222" s="39">
        <f t="shared" si="180"/>
        <v>1.62</v>
      </c>
      <c r="AL222" s="39">
        <f t="shared" si="155"/>
        <v>0.16309786415703248</v>
      </c>
      <c r="AM222" s="39">
        <f t="shared" si="156"/>
        <v>15.05</v>
      </c>
      <c r="AN222" s="39">
        <f t="shared" si="157"/>
        <v>8.154893207851624E-2</v>
      </c>
      <c r="AO222" s="39">
        <f t="shared" si="158"/>
        <v>7.83</v>
      </c>
      <c r="AP222" s="39">
        <f t="shared" si="159"/>
        <v>4.077446603925812E-2</v>
      </c>
      <c r="AQ222" s="39">
        <f t="shared" si="160"/>
        <v>4</v>
      </c>
      <c r="AR222" s="39">
        <f t="shared" si="161"/>
        <v>8.1548932078516229E-3</v>
      </c>
      <c r="AS222" s="39">
        <f t="shared" si="162"/>
        <v>0.81</v>
      </c>
      <c r="AT222" s="39">
        <f t="shared" si="163"/>
        <v>8.154893207851624E-2</v>
      </c>
      <c r="AU222" s="39">
        <f t="shared" si="164"/>
        <v>7.83</v>
      </c>
      <c r="AV222" s="39">
        <f t="shared" si="165"/>
        <v>4.077446603925812E-2</v>
      </c>
      <c r="AW222" s="39">
        <f t="shared" si="166"/>
        <v>4</v>
      </c>
      <c r="AX222" s="39">
        <f t="shared" si="167"/>
        <v>2.038723301962906E-2</v>
      </c>
      <c r="AY222" s="39">
        <f t="shared" si="168"/>
        <v>2.02</v>
      </c>
      <c r="AZ222" s="39">
        <f t="shared" si="169"/>
        <v>4.0774466039258115E-3</v>
      </c>
      <c r="BA222" s="39">
        <f t="shared" si="170"/>
        <v>0.41</v>
      </c>
      <c r="BB222" s="39">
        <f t="shared" si="171"/>
        <v>1.6309786415703246E-2</v>
      </c>
      <c r="BC222" s="39">
        <f t="shared" si="172"/>
        <v>1.62</v>
      </c>
      <c r="BD222" s="39">
        <f t="shared" si="173"/>
        <v>8.1548932078516229E-3</v>
      </c>
      <c r="BE222" s="39">
        <f t="shared" si="174"/>
        <v>0.81</v>
      </c>
      <c r="BF222" s="39">
        <f t="shared" si="175"/>
        <v>4.0774466039258115E-3</v>
      </c>
      <c r="BG222" s="39">
        <f t="shared" si="176"/>
        <v>0.41</v>
      </c>
      <c r="BH222" s="39">
        <f t="shared" si="177"/>
        <v>8.1548932078516262E-4</v>
      </c>
      <c r="BI222" s="39">
        <f t="shared" si="178"/>
        <v>0.08</v>
      </c>
    </row>
    <row r="223" spans="1:61" s="39" customFormat="1" x14ac:dyDescent="0.25">
      <c r="A223" s="40">
        <v>7.5</v>
      </c>
      <c r="B223" s="50">
        <f t="shared" si="133"/>
        <v>41</v>
      </c>
      <c r="C223" s="51">
        <f t="shared" si="123"/>
        <v>0</v>
      </c>
      <c r="D223" s="52">
        <f t="shared" si="124"/>
        <v>0</v>
      </c>
      <c r="E223" s="53">
        <f t="shared" si="125"/>
        <v>1</v>
      </c>
      <c r="F223" s="68">
        <f t="shared" si="122"/>
        <v>40</v>
      </c>
      <c r="G223" s="61">
        <f t="shared" si="147"/>
        <v>1.158089571872253</v>
      </c>
      <c r="H223" s="56">
        <f t="shared" si="134"/>
        <v>4.6296296296296298</v>
      </c>
      <c r="I223" s="52">
        <f t="shared" si="135"/>
        <v>1.38</v>
      </c>
      <c r="J223" s="56">
        <f t="shared" si="136"/>
        <v>2.5477970581189568</v>
      </c>
      <c r="K223" s="56">
        <f t="shared" si="148"/>
        <v>6.3198985316871212E-4</v>
      </c>
      <c r="L223" s="51">
        <f t="shared" si="137"/>
        <v>2.2000000000000002</v>
      </c>
      <c r="M223" s="52">
        <f t="shared" si="126"/>
        <v>0</v>
      </c>
      <c r="N223" s="68">
        <v>0</v>
      </c>
      <c r="O223" s="63">
        <f t="shared" si="138"/>
        <v>2970.152288971005</v>
      </c>
      <c r="P223" s="58">
        <f t="shared" si="139"/>
        <v>480</v>
      </c>
      <c r="Q223" s="61">
        <f t="shared" si="140"/>
        <v>0.57904478593612652</v>
      </c>
      <c r="R223" s="56">
        <f t="shared" si="141"/>
        <v>2.3148148148148149</v>
      </c>
      <c r="S223" s="56">
        <f t="shared" si="127"/>
        <v>1.2738985290594784</v>
      </c>
      <c r="T223" s="56">
        <f t="shared" si="128"/>
        <v>3.1599492658435606E-4</v>
      </c>
      <c r="U223" s="61">
        <f t="shared" si="142"/>
        <v>0.28952239296806326</v>
      </c>
      <c r="V223" s="56">
        <f t="shared" si="143"/>
        <v>1.1574074074074074</v>
      </c>
      <c r="W223" s="56">
        <f t="shared" si="129"/>
        <v>0.63694926452973921</v>
      </c>
      <c r="X223" s="56">
        <f t="shared" si="130"/>
        <v>1.5799746329217803E-4</v>
      </c>
      <c r="Y223" s="61">
        <f t="shared" si="144"/>
        <v>5.7904478593612634E-2</v>
      </c>
      <c r="Z223" s="56">
        <f t="shared" si="145"/>
        <v>0.23148148148148148</v>
      </c>
      <c r="AA223" s="56">
        <f t="shared" si="131"/>
        <v>0.12738985290594781</v>
      </c>
      <c r="AB223" s="56">
        <f t="shared" si="132"/>
        <v>3.1599492658435599E-5</v>
      </c>
      <c r="AC223" s="64">
        <f t="shared" si="146"/>
        <v>0.34843750000000234</v>
      </c>
      <c r="AD223" s="39">
        <f t="shared" si="149"/>
        <v>0.3295252358331977</v>
      </c>
      <c r="AE223" s="39">
        <f t="shared" si="150"/>
        <v>28.07</v>
      </c>
      <c r="AF223" s="39">
        <f t="shared" si="151"/>
        <v>0.16476261791659885</v>
      </c>
      <c r="AG223" s="39">
        <f t="shared" si="150"/>
        <v>15.19</v>
      </c>
      <c r="AH223" s="39">
        <f t="shared" si="152"/>
        <v>8.2381308958299426E-2</v>
      </c>
      <c r="AI223" s="39">
        <f t="shared" si="180"/>
        <v>7.91</v>
      </c>
      <c r="AJ223" s="39">
        <f t="shared" si="154"/>
        <v>1.6476261791659882E-2</v>
      </c>
      <c r="AK223" s="39">
        <f t="shared" si="180"/>
        <v>1.63</v>
      </c>
      <c r="AL223" s="39">
        <f t="shared" si="155"/>
        <v>0.16476261791659885</v>
      </c>
      <c r="AM223" s="39">
        <f t="shared" si="156"/>
        <v>15.19</v>
      </c>
      <c r="AN223" s="39">
        <f t="shared" si="157"/>
        <v>8.2381308958299426E-2</v>
      </c>
      <c r="AO223" s="39">
        <f t="shared" si="158"/>
        <v>7.91</v>
      </c>
      <c r="AP223" s="39">
        <f t="shared" si="159"/>
        <v>4.1190654479149713E-2</v>
      </c>
      <c r="AQ223" s="39">
        <f t="shared" si="160"/>
        <v>4.04</v>
      </c>
      <c r="AR223" s="39">
        <f t="shared" si="161"/>
        <v>8.2381308958299412E-3</v>
      </c>
      <c r="AS223" s="39">
        <f t="shared" si="162"/>
        <v>0.82</v>
      </c>
      <c r="AT223" s="39">
        <f t="shared" si="163"/>
        <v>8.2381308958299426E-2</v>
      </c>
      <c r="AU223" s="39">
        <f t="shared" si="164"/>
        <v>7.91</v>
      </c>
      <c r="AV223" s="39">
        <f t="shared" si="165"/>
        <v>4.1190654479149713E-2</v>
      </c>
      <c r="AW223" s="39">
        <f t="shared" si="166"/>
        <v>4.04</v>
      </c>
      <c r="AX223" s="39">
        <f t="shared" si="167"/>
        <v>2.0595327239574857E-2</v>
      </c>
      <c r="AY223" s="39">
        <f t="shared" si="168"/>
        <v>2.04</v>
      </c>
      <c r="AZ223" s="39">
        <f t="shared" si="169"/>
        <v>4.1190654479149706E-3</v>
      </c>
      <c r="BA223" s="39">
        <f t="shared" si="170"/>
        <v>0.41</v>
      </c>
      <c r="BB223" s="39">
        <f t="shared" si="171"/>
        <v>1.6476261791659882E-2</v>
      </c>
      <c r="BC223" s="39">
        <f t="shared" si="172"/>
        <v>1.63</v>
      </c>
      <c r="BD223" s="39">
        <f t="shared" si="173"/>
        <v>8.2381308958299412E-3</v>
      </c>
      <c r="BE223" s="39">
        <f t="shared" si="174"/>
        <v>0.82</v>
      </c>
      <c r="BF223" s="39">
        <f t="shared" si="175"/>
        <v>4.1190654479149706E-3</v>
      </c>
      <c r="BG223" s="39">
        <f t="shared" si="176"/>
        <v>0.41</v>
      </c>
      <c r="BH223" s="39">
        <f t="shared" si="177"/>
        <v>8.2381308958299441E-4</v>
      </c>
      <c r="BI223" s="39">
        <f t="shared" si="178"/>
        <v>0.08</v>
      </c>
    </row>
    <row r="224" spans="1:61" s="39" customFormat="1" x14ac:dyDescent="0.25">
      <c r="A224" s="40">
        <v>7.5</v>
      </c>
      <c r="B224" s="50">
        <f t="shared" si="133"/>
        <v>41</v>
      </c>
      <c r="C224" s="51">
        <f t="shared" si="123"/>
        <v>0</v>
      </c>
      <c r="D224" s="52">
        <f t="shared" si="124"/>
        <v>0</v>
      </c>
      <c r="E224" s="53">
        <f t="shared" si="125"/>
        <v>1</v>
      </c>
      <c r="F224" s="68">
        <f t="shared" si="122"/>
        <v>40</v>
      </c>
      <c r="G224" s="61">
        <f t="shared" si="147"/>
        <v>1.1624254064173729</v>
      </c>
      <c r="H224" s="56">
        <f t="shared" si="134"/>
        <v>4.6296296296296298</v>
      </c>
      <c r="I224" s="52">
        <f t="shared" si="135"/>
        <v>1.38</v>
      </c>
      <c r="J224" s="56">
        <f t="shared" si="136"/>
        <v>2.5573358941182205</v>
      </c>
      <c r="K224" s="56">
        <f t="shared" si="148"/>
        <v>6.3435599435855477E-4</v>
      </c>
      <c r="L224" s="51">
        <f t="shared" si="137"/>
        <v>2.2000000000000002</v>
      </c>
      <c r="M224" s="52">
        <f t="shared" si="126"/>
        <v>0</v>
      </c>
      <c r="N224" s="68">
        <v>0</v>
      </c>
      <c r="O224" s="63">
        <f t="shared" si="138"/>
        <v>2979.4763594984061</v>
      </c>
      <c r="P224" s="58">
        <f t="shared" si="139"/>
        <v>480</v>
      </c>
      <c r="Q224" s="61">
        <f t="shared" si="140"/>
        <v>0.58121270320868645</v>
      </c>
      <c r="R224" s="56">
        <f t="shared" si="141"/>
        <v>2.3148148148148149</v>
      </c>
      <c r="S224" s="56">
        <f t="shared" si="127"/>
        <v>1.2786679470591102</v>
      </c>
      <c r="T224" s="56">
        <f t="shared" si="128"/>
        <v>3.1717799717927739E-4</v>
      </c>
      <c r="U224" s="61">
        <f t="shared" si="142"/>
        <v>0.29060635160434323</v>
      </c>
      <c r="V224" s="56">
        <f t="shared" si="143"/>
        <v>1.1574074074074074</v>
      </c>
      <c r="W224" s="56">
        <f t="shared" si="129"/>
        <v>0.63933397352955512</v>
      </c>
      <c r="X224" s="56">
        <f t="shared" si="130"/>
        <v>1.5858899858963869E-4</v>
      </c>
      <c r="Y224" s="61">
        <f t="shared" si="144"/>
        <v>5.8121270320868626E-2</v>
      </c>
      <c r="Z224" s="56">
        <f t="shared" si="145"/>
        <v>0.23148148148148148</v>
      </c>
      <c r="AA224" s="56">
        <f t="shared" si="131"/>
        <v>0.12786679470591097</v>
      </c>
      <c r="AB224" s="56">
        <f t="shared" si="132"/>
        <v>3.1717799717927725E-5</v>
      </c>
      <c r="AC224" s="64">
        <f t="shared" si="146"/>
        <v>0.34852430555555791</v>
      </c>
      <c r="AD224" s="39">
        <f t="shared" si="149"/>
        <v>0.33286720887664767</v>
      </c>
      <c r="AE224" s="39">
        <f t="shared" si="150"/>
        <v>28.31</v>
      </c>
      <c r="AF224" s="39">
        <f t="shared" si="151"/>
        <v>0.16643360443832383</v>
      </c>
      <c r="AG224" s="39">
        <f t="shared" si="150"/>
        <v>15.33</v>
      </c>
      <c r="AH224" s="39">
        <f t="shared" si="152"/>
        <v>8.3216802219161917E-2</v>
      </c>
      <c r="AI224" s="39">
        <f t="shared" si="180"/>
        <v>7.98</v>
      </c>
      <c r="AJ224" s="39">
        <f t="shared" si="154"/>
        <v>1.664336044383238E-2</v>
      </c>
      <c r="AK224" s="39">
        <f t="shared" si="180"/>
        <v>1.65</v>
      </c>
      <c r="AL224" s="39">
        <f t="shared" si="155"/>
        <v>0.16643360443832383</v>
      </c>
      <c r="AM224" s="39">
        <f t="shared" si="156"/>
        <v>15.33</v>
      </c>
      <c r="AN224" s="39">
        <f t="shared" si="157"/>
        <v>8.3216802219161917E-2</v>
      </c>
      <c r="AO224" s="39">
        <f t="shared" si="158"/>
        <v>7.98</v>
      </c>
      <c r="AP224" s="39">
        <f t="shared" si="159"/>
        <v>4.1608401109580959E-2</v>
      </c>
      <c r="AQ224" s="39">
        <f t="shared" si="160"/>
        <v>4.08</v>
      </c>
      <c r="AR224" s="39">
        <f t="shared" si="161"/>
        <v>8.32168022191619E-3</v>
      </c>
      <c r="AS224" s="39">
        <f t="shared" si="162"/>
        <v>0.83</v>
      </c>
      <c r="AT224" s="39">
        <f t="shared" si="163"/>
        <v>8.3216802219161917E-2</v>
      </c>
      <c r="AU224" s="39">
        <f t="shared" si="164"/>
        <v>7.98</v>
      </c>
      <c r="AV224" s="39">
        <f t="shared" si="165"/>
        <v>4.1608401109580959E-2</v>
      </c>
      <c r="AW224" s="39">
        <f t="shared" si="166"/>
        <v>4.08</v>
      </c>
      <c r="AX224" s="39">
        <f t="shared" si="167"/>
        <v>2.0804200554790479E-2</v>
      </c>
      <c r="AY224" s="39">
        <f t="shared" si="168"/>
        <v>2.06</v>
      </c>
      <c r="AZ224" s="39">
        <f t="shared" si="169"/>
        <v>4.160840110958095E-3</v>
      </c>
      <c r="BA224" s="39">
        <f t="shared" si="170"/>
        <v>0.42</v>
      </c>
      <c r="BB224" s="39">
        <f t="shared" si="171"/>
        <v>1.664336044383238E-2</v>
      </c>
      <c r="BC224" s="39">
        <f t="shared" si="172"/>
        <v>1.65</v>
      </c>
      <c r="BD224" s="39">
        <f t="shared" si="173"/>
        <v>8.32168022191619E-3</v>
      </c>
      <c r="BE224" s="39">
        <f t="shared" si="174"/>
        <v>0.83</v>
      </c>
      <c r="BF224" s="39">
        <f t="shared" si="175"/>
        <v>4.160840110958095E-3</v>
      </c>
      <c r="BG224" s="39">
        <f t="shared" si="176"/>
        <v>0.42</v>
      </c>
      <c r="BH224" s="39">
        <f t="shared" si="177"/>
        <v>8.321680221916193E-4</v>
      </c>
      <c r="BI224" s="39">
        <f t="shared" si="178"/>
        <v>0.08</v>
      </c>
    </row>
    <row r="225" spans="1:61" s="39" customFormat="1" x14ac:dyDescent="0.25">
      <c r="A225" s="40">
        <v>7.5</v>
      </c>
      <c r="B225" s="50">
        <f t="shared" si="133"/>
        <v>41</v>
      </c>
      <c r="C225" s="51">
        <f t="shared" si="123"/>
        <v>0</v>
      </c>
      <c r="D225" s="52">
        <f t="shared" si="124"/>
        <v>0</v>
      </c>
      <c r="E225" s="53">
        <f t="shared" si="125"/>
        <v>1</v>
      </c>
      <c r="F225" s="68">
        <f t="shared" si="122"/>
        <v>40</v>
      </c>
      <c r="G225" s="61">
        <f t="shared" si="147"/>
        <v>1.1667413634580335</v>
      </c>
      <c r="H225" s="56">
        <f t="shared" si="134"/>
        <v>4.6296296296296298</v>
      </c>
      <c r="I225" s="52">
        <f t="shared" si="135"/>
        <v>1.38</v>
      </c>
      <c r="J225" s="56">
        <f t="shared" si="136"/>
        <v>2.5668309996076739</v>
      </c>
      <c r="K225" s="56">
        <f t="shared" si="148"/>
        <v>6.3671128804451693E-4</v>
      </c>
      <c r="L225" s="51">
        <f t="shared" si="137"/>
        <v>2.2000000000000002</v>
      </c>
      <c r="M225" s="52">
        <f t="shared" si="126"/>
        <v>0</v>
      </c>
      <c r="N225" s="68">
        <v>0</v>
      </c>
      <c r="O225" s="63">
        <f t="shared" si="138"/>
        <v>2988.7576947025573</v>
      </c>
      <c r="P225" s="58">
        <f t="shared" si="139"/>
        <v>480</v>
      </c>
      <c r="Q225" s="61">
        <f t="shared" si="140"/>
        <v>0.58337068172901674</v>
      </c>
      <c r="R225" s="56">
        <f t="shared" si="141"/>
        <v>2.3148148148148149</v>
      </c>
      <c r="S225" s="56">
        <f t="shared" si="127"/>
        <v>1.283415499803837</v>
      </c>
      <c r="T225" s="56">
        <f t="shared" si="128"/>
        <v>3.1835564402225847E-4</v>
      </c>
      <c r="U225" s="61">
        <f t="shared" si="142"/>
        <v>0.29168534086450837</v>
      </c>
      <c r="V225" s="56">
        <f t="shared" si="143"/>
        <v>1.1574074074074074</v>
      </c>
      <c r="W225" s="56">
        <f t="shared" si="129"/>
        <v>0.64170774990191848</v>
      </c>
      <c r="X225" s="56">
        <f t="shared" si="130"/>
        <v>1.5917782201112923E-4</v>
      </c>
      <c r="Y225" s="61">
        <f t="shared" si="144"/>
        <v>5.833706817290165E-2</v>
      </c>
      <c r="Z225" s="56">
        <f t="shared" si="145"/>
        <v>0.23148148148148148</v>
      </c>
      <c r="AA225" s="56">
        <f t="shared" si="131"/>
        <v>0.12834154998038363</v>
      </c>
      <c r="AB225" s="56">
        <f t="shared" si="132"/>
        <v>3.1835564402225838E-5</v>
      </c>
      <c r="AC225" s="64">
        <f t="shared" si="146"/>
        <v>0.34861111111111348</v>
      </c>
      <c r="AD225" s="39">
        <f t="shared" si="149"/>
        <v>0.33622159029658949</v>
      </c>
      <c r="AE225" s="39">
        <f t="shared" si="150"/>
        <v>28.55</v>
      </c>
      <c r="AF225" s="39">
        <f t="shared" si="151"/>
        <v>0.16811079514829474</v>
      </c>
      <c r="AG225" s="39">
        <f t="shared" si="150"/>
        <v>15.47</v>
      </c>
      <c r="AH225" s="39">
        <f t="shared" si="152"/>
        <v>8.4055397574147372E-2</v>
      </c>
      <c r="AI225" s="39">
        <f t="shared" si="180"/>
        <v>8.06</v>
      </c>
      <c r="AJ225" s="39">
        <f t="shared" si="154"/>
        <v>1.6811079514829474E-2</v>
      </c>
      <c r="AK225" s="39">
        <f t="shared" si="180"/>
        <v>1.67</v>
      </c>
      <c r="AL225" s="39">
        <f t="shared" si="155"/>
        <v>0.16811079514829474</v>
      </c>
      <c r="AM225" s="39">
        <f t="shared" si="156"/>
        <v>15.47</v>
      </c>
      <c r="AN225" s="39">
        <f t="shared" si="157"/>
        <v>8.4055397574147372E-2</v>
      </c>
      <c r="AO225" s="39">
        <f t="shared" si="158"/>
        <v>8.06</v>
      </c>
      <c r="AP225" s="39">
        <f t="shared" si="159"/>
        <v>4.2027698787073686E-2</v>
      </c>
      <c r="AQ225" s="39">
        <f t="shared" si="160"/>
        <v>4.12</v>
      </c>
      <c r="AR225" s="39">
        <f t="shared" si="161"/>
        <v>8.4055397574147369E-3</v>
      </c>
      <c r="AS225" s="39">
        <f t="shared" si="162"/>
        <v>0.84</v>
      </c>
      <c r="AT225" s="39">
        <f t="shared" si="163"/>
        <v>8.4055397574147372E-2</v>
      </c>
      <c r="AU225" s="39">
        <f t="shared" si="164"/>
        <v>8.06</v>
      </c>
      <c r="AV225" s="39">
        <f t="shared" si="165"/>
        <v>4.2027698787073686E-2</v>
      </c>
      <c r="AW225" s="39">
        <f t="shared" si="166"/>
        <v>4.12</v>
      </c>
      <c r="AX225" s="39">
        <f t="shared" si="167"/>
        <v>2.1013849393536843E-2</v>
      </c>
      <c r="AY225" s="39">
        <f t="shared" si="168"/>
        <v>2.08</v>
      </c>
      <c r="AZ225" s="39">
        <f t="shared" si="169"/>
        <v>4.2027698787073684E-3</v>
      </c>
      <c r="BA225" s="39">
        <f t="shared" si="170"/>
        <v>0.42</v>
      </c>
      <c r="BB225" s="39">
        <f t="shared" si="171"/>
        <v>1.6811079514829474E-2</v>
      </c>
      <c r="BC225" s="39">
        <f t="shared" si="172"/>
        <v>1.67</v>
      </c>
      <c r="BD225" s="39">
        <f t="shared" si="173"/>
        <v>8.4055397574147369E-3</v>
      </c>
      <c r="BE225" s="39">
        <f t="shared" si="174"/>
        <v>0.84</v>
      </c>
      <c r="BF225" s="39">
        <f t="shared" si="175"/>
        <v>4.2027698787073684E-3</v>
      </c>
      <c r="BG225" s="39">
        <f t="shared" si="176"/>
        <v>0.42</v>
      </c>
      <c r="BH225" s="39">
        <f t="shared" si="177"/>
        <v>8.4055397574147391E-4</v>
      </c>
      <c r="BI225" s="39">
        <f t="shared" si="178"/>
        <v>0.08</v>
      </c>
    </row>
    <row r="226" spans="1:61" s="39" customFormat="1" x14ac:dyDescent="0.25">
      <c r="A226" s="40">
        <v>7.5</v>
      </c>
      <c r="B226" s="50">
        <f t="shared" si="133"/>
        <v>41</v>
      </c>
      <c r="C226" s="51">
        <f t="shared" si="123"/>
        <v>0</v>
      </c>
      <c r="D226" s="52">
        <f t="shared" si="124"/>
        <v>0</v>
      </c>
      <c r="E226" s="53">
        <f t="shared" si="125"/>
        <v>1</v>
      </c>
      <c r="F226" s="68">
        <f t="shared" si="122"/>
        <v>40</v>
      </c>
      <c r="G226" s="61">
        <f t="shared" si="147"/>
        <v>1.1710375341220625</v>
      </c>
      <c r="H226" s="56">
        <f t="shared" si="134"/>
        <v>4.6296296296296298</v>
      </c>
      <c r="I226" s="52">
        <f t="shared" si="135"/>
        <v>1.38</v>
      </c>
      <c r="J226" s="56">
        <f t="shared" si="136"/>
        <v>2.5762825750685376</v>
      </c>
      <c r="K226" s="56">
        <f t="shared" si="148"/>
        <v>6.3905578395665797E-4</v>
      </c>
      <c r="L226" s="51">
        <f t="shared" si="137"/>
        <v>2.2000000000000002</v>
      </c>
      <c r="M226" s="52">
        <f t="shared" si="126"/>
        <v>0</v>
      </c>
      <c r="N226" s="68">
        <v>0</v>
      </c>
      <c r="O226" s="63">
        <f t="shared" si="138"/>
        <v>2997.9964904536887</v>
      </c>
      <c r="P226" s="58">
        <f t="shared" si="139"/>
        <v>480</v>
      </c>
      <c r="Q226" s="61">
        <f t="shared" si="140"/>
        <v>0.58551876706103123</v>
      </c>
      <c r="R226" s="56">
        <f t="shared" si="141"/>
        <v>2.3148148148148149</v>
      </c>
      <c r="S226" s="56">
        <f t="shared" si="127"/>
        <v>1.2881412875342688</v>
      </c>
      <c r="T226" s="56">
        <f t="shared" si="128"/>
        <v>3.1952789197832899E-4</v>
      </c>
      <c r="U226" s="61">
        <f t="shared" si="142"/>
        <v>0.29275938353051562</v>
      </c>
      <c r="V226" s="56">
        <f t="shared" si="143"/>
        <v>1.1574074074074074</v>
      </c>
      <c r="W226" s="56">
        <f t="shared" si="129"/>
        <v>0.64407064376713441</v>
      </c>
      <c r="X226" s="56">
        <f t="shared" si="130"/>
        <v>1.5976394598916449E-4</v>
      </c>
      <c r="Y226" s="61">
        <f t="shared" si="144"/>
        <v>5.8551876706103102E-2</v>
      </c>
      <c r="Z226" s="56">
        <f t="shared" si="145"/>
        <v>0.23148148148148148</v>
      </c>
      <c r="AA226" s="56">
        <f t="shared" si="131"/>
        <v>0.12881412875342685</v>
      </c>
      <c r="AB226" s="56">
        <f t="shared" si="132"/>
        <v>3.1952789197832886E-5</v>
      </c>
      <c r="AC226" s="64">
        <f t="shared" si="146"/>
        <v>0.34869791666666905</v>
      </c>
      <c r="AD226" s="39">
        <f t="shared" si="149"/>
        <v>0.3395883232071904</v>
      </c>
      <c r="AE226" s="39">
        <f t="shared" si="150"/>
        <v>28.79</v>
      </c>
      <c r="AF226" s="39">
        <f t="shared" si="151"/>
        <v>0.1697941616035952</v>
      </c>
      <c r="AG226" s="39">
        <f t="shared" si="150"/>
        <v>15.62</v>
      </c>
      <c r="AH226" s="39">
        <f t="shared" si="152"/>
        <v>8.48970808017976E-2</v>
      </c>
      <c r="AI226" s="39">
        <f t="shared" si="180"/>
        <v>8.14</v>
      </c>
      <c r="AJ226" s="39">
        <f t="shared" si="154"/>
        <v>1.6979416160359521E-2</v>
      </c>
      <c r="AK226" s="39">
        <f t="shared" si="180"/>
        <v>1.68</v>
      </c>
      <c r="AL226" s="39">
        <f t="shared" si="155"/>
        <v>0.1697941616035952</v>
      </c>
      <c r="AM226" s="39">
        <f t="shared" si="156"/>
        <v>15.62</v>
      </c>
      <c r="AN226" s="39">
        <f t="shared" si="157"/>
        <v>8.48970808017976E-2</v>
      </c>
      <c r="AO226" s="39">
        <f t="shared" si="158"/>
        <v>8.14</v>
      </c>
      <c r="AP226" s="39">
        <f t="shared" si="159"/>
        <v>4.24485404008988E-2</v>
      </c>
      <c r="AQ226" s="39">
        <f t="shared" si="160"/>
        <v>4.16</v>
      </c>
      <c r="AR226" s="39">
        <f t="shared" si="161"/>
        <v>8.4897080801797607E-3</v>
      </c>
      <c r="AS226" s="39">
        <f t="shared" si="162"/>
        <v>0.85</v>
      </c>
      <c r="AT226" s="39">
        <f t="shared" si="163"/>
        <v>8.48970808017976E-2</v>
      </c>
      <c r="AU226" s="39">
        <f t="shared" si="164"/>
        <v>8.14</v>
      </c>
      <c r="AV226" s="39">
        <f t="shared" si="165"/>
        <v>4.24485404008988E-2</v>
      </c>
      <c r="AW226" s="39">
        <f t="shared" si="166"/>
        <v>4.16</v>
      </c>
      <c r="AX226" s="39">
        <f t="shared" si="167"/>
        <v>2.12242702004494E-2</v>
      </c>
      <c r="AY226" s="39">
        <f t="shared" si="168"/>
        <v>2.1</v>
      </c>
      <c r="AZ226" s="39">
        <f t="shared" si="169"/>
        <v>4.2448540400898804E-3</v>
      </c>
      <c r="BA226" s="39">
        <f t="shared" si="170"/>
        <v>0.42</v>
      </c>
      <c r="BB226" s="39">
        <f t="shared" si="171"/>
        <v>1.6979416160359521E-2</v>
      </c>
      <c r="BC226" s="39">
        <f t="shared" si="172"/>
        <v>1.68</v>
      </c>
      <c r="BD226" s="39">
        <f t="shared" si="173"/>
        <v>8.4897080801797607E-3</v>
      </c>
      <c r="BE226" s="39">
        <f t="shared" si="174"/>
        <v>0.85</v>
      </c>
      <c r="BF226" s="39">
        <f t="shared" si="175"/>
        <v>4.2448540400898804E-3</v>
      </c>
      <c r="BG226" s="39">
        <f t="shared" si="176"/>
        <v>0.42</v>
      </c>
      <c r="BH226" s="39">
        <f t="shared" si="177"/>
        <v>8.489708080179762E-4</v>
      </c>
      <c r="BI226" s="39">
        <f t="shared" si="178"/>
        <v>0.08</v>
      </c>
    </row>
    <row r="227" spans="1:61" s="39" customFormat="1" x14ac:dyDescent="0.25">
      <c r="A227" s="40">
        <v>7.5</v>
      </c>
      <c r="B227" s="50">
        <f t="shared" si="133"/>
        <v>41</v>
      </c>
      <c r="C227" s="51">
        <f t="shared" si="123"/>
        <v>0</v>
      </c>
      <c r="D227" s="52">
        <f t="shared" si="124"/>
        <v>0</v>
      </c>
      <c r="E227" s="53">
        <f t="shared" si="125"/>
        <v>1</v>
      </c>
      <c r="F227" s="68">
        <f t="shared" si="122"/>
        <v>40</v>
      </c>
      <c r="G227" s="61">
        <f t="shared" si="147"/>
        <v>1.1753140091195149</v>
      </c>
      <c r="H227" s="56">
        <f t="shared" si="134"/>
        <v>4.6296296296296298</v>
      </c>
      <c r="I227" s="52">
        <f t="shared" si="135"/>
        <v>1.38</v>
      </c>
      <c r="J227" s="56">
        <f t="shared" si="136"/>
        <v>2.5856908200629332</v>
      </c>
      <c r="K227" s="56">
        <f t="shared" si="148"/>
        <v>6.4138953159704993E-4</v>
      </c>
      <c r="L227" s="51">
        <f t="shared" si="137"/>
        <v>2.2000000000000002</v>
      </c>
      <c r="M227" s="52">
        <f t="shared" si="126"/>
        <v>0</v>
      </c>
      <c r="N227" s="68">
        <v>0</v>
      </c>
      <c r="O227" s="63">
        <f t="shared" si="138"/>
        <v>3007.1929417242945</v>
      </c>
      <c r="P227" s="58">
        <f t="shared" si="139"/>
        <v>480</v>
      </c>
      <c r="Q227" s="61">
        <f t="shared" si="140"/>
        <v>0.58765700455975745</v>
      </c>
      <c r="R227" s="56">
        <f t="shared" si="141"/>
        <v>2.3148148148148149</v>
      </c>
      <c r="S227" s="56">
        <f t="shared" si="127"/>
        <v>1.2928454100314666</v>
      </c>
      <c r="T227" s="56">
        <f t="shared" si="128"/>
        <v>3.2069476579852497E-4</v>
      </c>
      <c r="U227" s="61">
        <f t="shared" si="142"/>
        <v>0.29382850227987872</v>
      </c>
      <c r="V227" s="56">
        <f t="shared" si="143"/>
        <v>1.1574074074074074</v>
      </c>
      <c r="W227" s="56">
        <f t="shared" si="129"/>
        <v>0.64642270501573329</v>
      </c>
      <c r="X227" s="56">
        <f t="shared" si="130"/>
        <v>1.6034738289926248E-4</v>
      </c>
      <c r="Y227" s="61">
        <f t="shared" si="144"/>
        <v>5.876570045597572E-2</v>
      </c>
      <c r="Z227" s="56">
        <f t="shared" si="145"/>
        <v>0.23148148148148148</v>
      </c>
      <c r="AA227" s="56">
        <f t="shared" si="131"/>
        <v>0.1292845410031466</v>
      </c>
      <c r="AB227" s="56">
        <f t="shared" si="132"/>
        <v>3.2069476579852487E-5</v>
      </c>
      <c r="AC227" s="64">
        <f t="shared" si="146"/>
        <v>0.34878472222222462</v>
      </c>
      <c r="AD227" s="39">
        <f t="shared" si="149"/>
        <v>0.34296735098340903</v>
      </c>
      <c r="AE227" s="39">
        <f t="shared" si="150"/>
        <v>29.03</v>
      </c>
      <c r="AF227" s="39">
        <f t="shared" si="151"/>
        <v>0.17148367549170451</v>
      </c>
      <c r="AG227" s="39">
        <f t="shared" si="150"/>
        <v>15.76</v>
      </c>
      <c r="AH227" s="39">
        <f t="shared" si="152"/>
        <v>8.5741837745852256E-2</v>
      </c>
      <c r="AI227" s="39">
        <f t="shared" ref="AI227:AK242" si="181">ROUND((1-EXP(-AH227))*100,2)</f>
        <v>8.2200000000000006</v>
      </c>
      <c r="AJ227" s="39">
        <f t="shared" si="154"/>
        <v>1.7148367549170453E-2</v>
      </c>
      <c r="AK227" s="39">
        <f t="shared" si="181"/>
        <v>1.7</v>
      </c>
      <c r="AL227" s="39">
        <f t="shared" si="155"/>
        <v>0.17148367549170451</v>
      </c>
      <c r="AM227" s="39">
        <f t="shared" si="156"/>
        <v>15.76</v>
      </c>
      <c r="AN227" s="39">
        <f t="shared" si="157"/>
        <v>8.5741837745852256E-2</v>
      </c>
      <c r="AO227" s="39">
        <f t="shared" si="158"/>
        <v>8.2200000000000006</v>
      </c>
      <c r="AP227" s="39">
        <f t="shared" si="159"/>
        <v>4.2870918872926128E-2</v>
      </c>
      <c r="AQ227" s="39">
        <f t="shared" si="160"/>
        <v>4.2</v>
      </c>
      <c r="AR227" s="39">
        <f t="shared" si="161"/>
        <v>8.5741837745852267E-3</v>
      </c>
      <c r="AS227" s="39">
        <f t="shared" si="162"/>
        <v>0.85</v>
      </c>
      <c r="AT227" s="39">
        <f t="shared" si="163"/>
        <v>8.5741837745852256E-2</v>
      </c>
      <c r="AU227" s="39">
        <f t="shared" si="164"/>
        <v>8.2200000000000006</v>
      </c>
      <c r="AV227" s="39">
        <f t="shared" si="165"/>
        <v>4.2870918872926128E-2</v>
      </c>
      <c r="AW227" s="39">
        <f t="shared" si="166"/>
        <v>4.2</v>
      </c>
      <c r="AX227" s="39">
        <f t="shared" si="167"/>
        <v>2.1435459436463064E-2</v>
      </c>
      <c r="AY227" s="39">
        <f t="shared" si="168"/>
        <v>2.12</v>
      </c>
      <c r="AZ227" s="39">
        <f t="shared" si="169"/>
        <v>4.2870918872926133E-3</v>
      </c>
      <c r="BA227" s="39">
        <f t="shared" si="170"/>
        <v>0.43</v>
      </c>
      <c r="BB227" s="39">
        <f t="shared" si="171"/>
        <v>1.7148367549170453E-2</v>
      </c>
      <c r="BC227" s="39">
        <f t="shared" si="172"/>
        <v>1.7</v>
      </c>
      <c r="BD227" s="39">
        <f t="shared" si="173"/>
        <v>8.5741837745852267E-3</v>
      </c>
      <c r="BE227" s="39">
        <f t="shared" si="174"/>
        <v>0.85</v>
      </c>
      <c r="BF227" s="39">
        <f t="shared" si="175"/>
        <v>4.2870918872926133E-3</v>
      </c>
      <c r="BG227" s="39">
        <f t="shared" si="176"/>
        <v>0.43</v>
      </c>
      <c r="BH227" s="39">
        <f t="shared" si="177"/>
        <v>8.5741837745852275E-4</v>
      </c>
      <c r="BI227" s="39">
        <f t="shared" si="178"/>
        <v>0.09</v>
      </c>
    </row>
    <row r="228" spans="1:61" s="39" customFormat="1" x14ac:dyDescent="0.25">
      <c r="A228" s="40">
        <v>7.5</v>
      </c>
      <c r="B228" s="50">
        <f t="shared" si="133"/>
        <v>41</v>
      </c>
      <c r="C228" s="51">
        <f t="shared" si="123"/>
        <v>0</v>
      </c>
      <c r="D228" s="52">
        <f t="shared" si="124"/>
        <v>0</v>
      </c>
      <c r="E228" s="53">
        <f t="shared" si="125"/>
        <v>1</v>
      </c>
      <c r="F228" s="68">
        <f t="shared" si="122"/>
        <v>40</v>
      </c>
      <c r="G228" s="61">
        <f t="shared" si="147"/>
        <v>1.179570878744588</v>
      </c>
      <c r="H228" s="56">
        <f t="shared" si="134"/>
        <v>4.6296296296296298</v>
      </c>
      <c r="I228" s="52">
        <f t="shared" si="135"/>
        <v>1.38</v>
      </c>
      <c r="J228" s="56">
        <f t="shared" si="136"/>
        <v>2.5950559332380938</v>
      </c>
      <c r="K228" s="56">
        <f t="shared" si="148"/>
        <v>6.437125802408255E-4</v>
      </c>
      <c r="L228" s="51">
        <f t="shared" si="137"/>
        <v>2.2000000000000002</v>
      </c>
      <c r="M228" s="52">
        <f t="shared" si="126"/>
        <v>0</v>
      </c>
      <c r="N228" s="68">
        <v>0</v>
      </c>
      <c r="O228" s="63">
        <f t="shared" si="138"/>
        <v>3016.3472425932437</v>
      </c>
      <c r="P228" s="58">
        <f t="shared" si="139"/>
        <v>480</v>
      </c>
      <c r="Q228" s="61">
        <f t="shared" si="140"/>
        <v>0.589785439372294</v>
      </c>
      <c r="R228" s="56">
        <f t="shared" si="141"/>
        <v>2.3148148148148149</v>
      </c>
      <c r="S228" s="56">
        <f t="shared" si="127"/>
        <v>1.2975279666190469</v>
      </c>
      <c r="T228" s="56">
        <f t="shared" si="128"/>
        <v>3.2185629012041275E-4</v>
      </c>
      <c r="U228" s="61">
        <f t="shared" si="142"/>
        <v>0.294892719686147</v>
      </c>
      <c r="V228" s="56">
        <f t="shared" si="143"/>
        <v>1.1574074074074074</v>
      </c>
      <c r="W228" s="56">
        <f t="shared" si="129"/>
        <v>0.64876398330952345</v>
      </c>
      <c r="X228" s="56">
        <f t="shared" si="130"/>
        <v>1.6092814506020637E-4</v>
      </c>
      <c r="Y228" s="61">
        <f t="shared" si="144"/>
        <v>5.8978543937229379E-2</v>
      </c>
      <c r="Z228" s="56">
        <f t="shared" si="145"/>
        <v>0.23148148148148148</v>
      </c>
      <c r="AA228" s="56">
        <f t="shared" si="131"/>
        <v>0.12975279666190465</v>
      </c>
      <c r="AB228" s="56">
        <f t="shared" si="132"/>
        <v>3.2185629012041263E-5</v>
      </c>
      <c r="AC228" s="64">
        <f t="shared" si="146"/>
        <v>0.34887152777778019</v>
      </c>
      <c r="AD228" s="39">
        <f t="shared" si="149"/>
        <v>0.34635861725979972</v>
      </c>
      <c r="AE228" s="39">
        <f t="shared" si="150"/>
        <v>29.27</v>
      </c>
      <c r="AF228" s="39">
        <f t="shared" si="151"/>
        <v>0.17317930862989986</v>
      </c>
      <c r="AG228" s="39">
        <f t="shared" si="150"/>
        <v>15.9</v>
      </c>
      <c r="AH228" s="39">
        <f t="shared" si="152"/>
        <v>8.6589654314949929E-2</v>
      </c>
      <c r="AI228" s="39">
        <f t="shared" si="181"/>
        <v>8.2899999999999991</v>
      </c>
      <c r="AJ228" s="39">
        <f t="shared" si="154"/>
        <v>1.7317930862989987E-2</v>
      </c>
      <c r="AK228" s="39">
        <f t="shared" si="181"/>
        <v>1.72</v>
      </c>
      <c r="AL228" s="39">
        <f t="shared" si="155"/>
        <v>0.17317930862989986</v>
      </c>
      <c r="AM228" s="39">
        <f t="shared" si="156"/>
        <v>15.9</v>
      </c>
      <c r="AN228" s="39">
        <f t="shared" si="157"/>
        <v>8.6589654314949929E-2</v>
      </c>
      <c r="AO228" s="39">
        <f t="shared" si="158"/>
        <v>8.2899999999999991</v>
      </c>
      <c r="AP228" s="39">
        <f t="shared" si="159"/>
        <v>4.3294827157474965E-2</v>
      </c>
      <c r="AQ228" s="39">
        <f t="shared" si="160"/>
        <v>4.24</v>
      </c>
      <c r="AR228" s="39">
        <f t="shared" si="161"/>
        <v>8.6589654314949936E-3</v>
      </c>
      <c r="AS228" s="39">
        <f t="shared" si="162"/>
        <v>0.86</v>
      </c>
      <c r="AT228" s="39">
        <f t="shared" si="163"/>
        <v>8.6589654314949929E-2</v>
      </c>
      <c r="AU228" s="39">
        <f t="shared" si="164"/>
        <v>8.2899999999999991</v>
      </c>
      <c r="AV228" s="39">
        <f t="shared" si="165"/>
        <v>4.3294827157474965E-2</v>
      </c>
      <c r="AW228" s="39">
        <f t="shared" si="166"/>
        <v>4.24</v>
      </c>
      <c r="AX228" s="39">
        <f t="shared" si="167"/>
        <v>2.1647413578737482E-2</v>
      </c>
      <c r="AY228" s="39">
        <f t="shared" si="168"/>
        <v>2.14</v>
      </c>
      <c r="AZ228" s="39">
        <f t="shared" si="169"/>
        <v>4.3294827157474968E-3</v>
      </c>
      <c r="BA228" s="39">
        <f t="shared" si="170"/>
        <v>0.43</v>
      </c>
      <c r="BB228" s="39">
        <f t="shared" si="171"/>
        <v>1.7317930862989987E-2</v>
      </c>
      <c r="BC228" s="39">
        <f t="shared" si="172"/>
        <v>1.72</v>
      </c>
      <c r="BD228" s="39">
        <f t="shared" si="173"/>
        <v>8.6589654314949936E-3</v>
      </c>
      <c r="BE228" s="39">
        <f t="shared" si="174"/>
        <v>0.86</v>
      </c>
      <c r="BF228" s="39">
        <f t="shared" si="175"/>
        <v>4.3294827157474968E-3</v>
      </c>
      <c r="BG228" s="39">
        <f t="shared" si="176"/>
        <v>0.43</v>
      </c>
      <c r="BH228" s="39">
        <f t="shared" si="177"/>
        <v>8.6589654314949945E-4</v>
      </c>
      <c r="BI228" s="39">
        <f t="shared" si="178"/>
        <v>0.09</v>
      </c>
    </row>
    <row r="229" spans="1:61" s="39" customFormat="1" x14ac:dyDescent="0.25">
      <c r="A229" s="40">
        <v>7.5</v>
      </c>
      <c r="B229" s="50">
        <f t="shared" si="133"/>
        <v>41</v>
      </c>
      <c r="C229" s="51">
        <f t="shared" si="123"/>
        <v>0</v>
      </c>
      <c r="D229" s="52">
        <f t="shared" si="124"/>
        <v>0</v>
      </c>
      <c r="E229" s="53">
        <f t="shared" si="125"/>
        <v>1</v>
      </c>
      <c r="F229" s="68">
        <f t="shared" si="122"/>
        <v>40</v>
      </c>
      <c r="G229" s="61">
        <f t="shared" si="147"/>
        <v>1.1838082328775281</v>
      </c>
      <c r="H229" s="56">
        <f t="shared" si="134"/>
        <v>4.6296296296296298</v>
      </c>
      <c r="I229" s="52">
        <f t="shared" si="135"/>
        <v>1.38</v>
      </c>
      <c r="J229" s="56">
        <f t="shared" si="136"/>
        <v>2.6043781123305623</v>
      </c>
      <c r="K229" s="56">
        <f t="shared" si="148"/>
        <v>6.4602497893721583E-4</v>
      </c>
      <c r="L229" s="51">
        <f t="shared" si="137"/>
        <v>2.2000000000000002</v>
      </c>
      <c r="M229" s="52">
        <f t="shared" si="126"/>
        <v>0</v>
      </c>
      <c r="N229" s="68">
        <v>0</v>
      </c>
      <c r="O229" s="63">
        <f t="shared" si="138"/>
        <v>3025.4595862498768</v>
      </c>
      <c r="P229" s="58">
        <f t="shared" si="139"/>
        <v>480</v>
      </c>
      <c r="Q229" s="61">
        <f t="shared" si="140"/>
        <v>0.59190411643876406</v>
      </c>
      <c r="R229" s="56">
        <f t="shared" si="141"/>
        <v>2.3148148148148149</v>
      </c>
      <c r="S229" s="56">
        <f t="shared" si="127"/>
        <v>1.3021890561652811</v>
      </c>
      <c r="T229" s="56">
        <f t="shared" si="128"/>
        <v>3.2301248946860791E-4</v>
      </c>
      <c r="U229" s="61">
        <f t="shared" si="142"/>
        <v>0.29595205821938203</v>
      </c>
      <c r="V229" s="56">
        <f t="shared" si="143"/>
        <v>1.1574074074074074</v>
      </c>
      <c r="W229" s="56">
        <f t="shared" si="129"/>
        <v>0.65109452808264057</v>
      </c>
      <c r="X229" s="56">
        <f t="shared" si="130"/>
        <v>1.6150624473430396E-4</v>
      </c>
      <c r="Y229" s="61">
        <f t="shared" si="144"/>
        <v>5.9190411643876388E-2</v>
      </c>
      <c r="Z229" s="56">
        <f t="shared" si="145"/>
        <v>0.23148148148148148</v>
      </c>
      <c r="AA229" s="56">
        <f t="shared" si="131"/>
        <v>0.13021890561652807</v>
      </c>
      <c r="AB229" s="56">
        <f t="shared" si="132"/>
        <v>3.2301248946860781E-5</v>
      </c>
      <c r="AC229" s="64">
        <f t="shared" si="146"/>
        <v>0.34895833333333576</v>
      </c>
      <c r="AD229" s="39">
        <f t="shared" si="149"/>
        <v>0.34976206592932263</v>
      </c>
      <c r="AE229" s="39">
        <f t="shared" si="150"/>
        <v>29.51</v>
      </c>
      <c r="AF229" s="39">
        <f t="shared" si="151"/>
        <v>0.17488103296466131</v>
      </c>
      <c r="AG229" s="39">
        <f t="shared" si="150"/>
        <v>16.04</v>
      </c>
      <c r="AH229" s="39">
        <f t="shared" si="152"/>
        <v>8.7440516482330657E-2</v>
      </c>
      <c r="AI229" s="39">
        <f t="shared" si="181"/>
        <v>8.3699999999999992</v>
      </c>
      <c r="AJ229" s="39">
        <f t="shared" si="154"/>
        <v>1.7488103296466131E-2</v>
      </c>
      <c r="AK229" s="39">
        <f t="shared" si="181"/>
        <v>1.73</v>
      </c>
      <c r="AL229" s="39">
        <f t="shared" si="155"/>
        <v>0.17488103296466131</v>
      </c>
      <c r="AM229" s="39">
        <f t="shared" si="156"/>
        <v>16.04</v>
      </c>
      <c r="AN229" s="39">
        <f t="shared" si="157"/>
        <v>8.7440516482330657E-2</v>
      </c>
      <c r="AO229" s="39">
        <f t="shared" si="158"/>
        <v>8.3699999999999992</v>
      </c>
      <c r="AP229" s="39">
        <f t="shared" si="159"/>
        <v>4.3720258241165329E-2</v>
      </c>
      <c r="AQ229" s="39">
        <f t="shared" si="160"/>
        <v>4.28</v>
      </c>
      <c r="AR229" s="39">
        <f t="shared" si="161"/>
        <v>8.7440516482330654E-3</v>
      </c>
      <c r="AS229" s="39">
        <f t="shared" si="162"/>
        <v>0.87</v>
      </c>
      <c r="AT229" s="39">
        <f t="shared" si="163"/>
        <v>8.7440516482330657E-2</v>
      </c>
      <c r="AU229" s="39">
        <f t="shared" si="164"/>
        <v>8.3699999999999992</v>
      </c>
      <c r="AV229" s="39">
        <f t="shared" si="165"/>
        <v>4.3720258241165329E-2</v>
      </c>
      <c r="AW229" s="39">
        <f t="shared" si="166"/>
        <v>4.28</v>
      </c>
      <c r="AX229" s="39">
        <f t="shared" si="167"/>
        <v>2.1860129120582664E-2</v>
      </c>
      <c r="AY229" s="39">
        <f t="shared" si="168"/>
        <v>2.16</v>
      </c>
      <c r="AZ229" s="39">
        <f t="shared" si="169"/>
        <v>4.3720258241165327E-3</v>
      </c>
      <c r="BA229" s="39">
        <f t="shared" si="170"/>
        <v>0.44</v>
      </c>
      <c r="BB229" s="39">
        <f t="shared" si="171"/>
        <v>1.7488103296466131E-2</v>
      </c>
      <c r="BC229" s="39">
        <f t="shared" si="172"/>
        <v>1.73</v>
      </c>
      <c r="BD229" s="39">
        <f t="shared" si="173"/>
        <v>8.7440516482330654E-3</v>
      </c>
      <c r="BE229" s="39">
        <f t="shared" si="174"/>
        <v>0.87</v>
      </c>
      <c r="BF229" s="39">
        <f t="shared" si="175"/>
        <v>4.3720258241165327E-3</v>
      </c>
      <c r="BG229" s="39">
        <f t="shared" si="176"/>
        <v>0.44</v>
      </c>
      <c r="BH229" s="39">
        <f t="shared" si="177"/>
        <v>8.7440516482330667E-4</v>
      </c>
      <c r="BI229" s="39">
        <f t="shared" si="178"/>
        <v>0.09</v>
      </c>
    </row>
    <row r="230" spans="1:61" s="39" customFormat="1" x14ac:dyDescent="0.25">
      <c r="A230" s="40">
        <v>7.5</v>
      </c>
      <c r="B230" s="50">
        <f t="shared" si="133"/>
        <v>41</v>
      </c>
      <c r="C230" s="51">
        <f t="shared" si="123"/>
        <v>0</v>
      </c>
      <c r="D230" s="52">
        <f t="shared" si="124"/>
        <v>0</v>
      </c>
      <c r="E230" s="53">
        <f t="shared" si="125"/>
        <v>1</v>
      </c>
      <c r="F230" s="68">
        <f t="shared" si="122"/>
        <v>40</v>
      </c>
      <c r="G230" s="61">
        <f t="shared" si="147"/>
        <v>1.1880261609865284</v>
      </c>
      <c r="H230" s="56">
        <f t="shared" si="134"/>
        <v>4.6296296296296298</v>
      </c>
      <c r="I230" s="52">
        <f t="shared" si="135"/>
        <v>1.38</v>
      </c>
      <c r="J230" s="56">
        <f t="shared" si="136"/>
        <v>2.6136575541703624</v>
      </c>
      <c r="K230" s="56">
        <f t="shared" si="148"/>
        <v>6.483267765105881E-4</v>
      </c>
      <c r="L230" s="51">
        <f t="shared" si="137"/>
        <v>2.2000000000000002</v>
      </c>
      <c r="M230" s="52">
        <f t="shared" si="126"/>
        <v>0</v>
      </c>
      <c r="N230" s="68">
        <v>0</v>
      </c>
      <c r="O230" s="63">
        <f t="shared" si="138"/>
        <v>3034.5301649980834</v>
      </c>
      <c r="P230" s="58">
        <f t="shared" si="139"/>
        <v>480</v>
      </c>
      <c r="Q230" s="61">
        <f t="shared" si="140"/>
        <v>0.59401308049326418</v>
      </c>
      <c r="R230" s="56">
        <f t="shared" si="141"/>
        <v>2.3148148148148149</v>
      </c>
      <c r="S230" s="56">
        <f t="shared" si="127"/>
        <v>1.3068287770851812</v>
      </c>
      <c r="T230" s="56">
        <f t="shared" si="128"/>
        <v>3.2416338825529405E-4</v>
      </c>
      <c r="U230" s="61">
        <f t="shared" si="142"/>
        <v>0.29700654024663209</v>
      </c>
      <c r="V230" s="56">
        <f t="shared" si="143"/>
        <v>1.1574074074074074</v>
      </c>
      <c r="W230" s="56">
        <f t="shared" si="129"/>
        <v>0.6534143885425906</v>
      </c>
      <c r="X230" s="56">
        <f t="shared" si="130"/>
        <v>1.6208169412764703E-4</v>
      </c>
      <c r="Y230" s="61">
        <f t="shared" si="144"/>
        <v>5.9401308049326404E-2</v>
      </c>
      <c r="Z230" s="56">
        <f t="shared" si="145"/>
        <v>0.23148148148148148</v>
      </c>
      <c r="AA230" s="56">
        <f t="shared" si="131"/>
        <v>0.13068287770851811</v>
      </c>
      <c r="AB230" s="56">
        <f t="shared" si="132"/>
        <v>3.241633882552939E-5</v>
      </c>
      <c r="AC230" s="64">
        <f t="shared" si="146"/>
        <v>0.34904513888889133</v>
      </c>
      <c r="AD230" s="39">
        <f t="shared" si="149"/>
        <v>0.35317764114215888</v>
      </c>
      <c r="AE230" s="39">
        <f t="shared" si="150"/>
        <v>29.75</v>
      </c>
      <c r="AF230" s="39">
        <f t="shared" si="151"/>
        <v>0.17658882057107944</v>
      </c>
      <c r="AG230" s="39">
        <f t="shared" si="150"/>
        <v>16.190000000000001</v>
      </c>
      <c r="AH230" s="39">
        <f t="shared" si="152"/>
        <v>8.8294410285539721E-2</v>
      </c>
      <c r="AI230" s="39">
        <f t="shared" si="181"/>
        <v>8.4499999999999993</v>
      </c>
      <c r="AJ230" s="39">
        <f t="shared" si="154"/>
        <v>1.7658882057107944E-2</v>
      </c>
      <c r="AK230" s="39">
        <f t="shared" si="181"/>
        <v>1.75</v>
      </c>
      <c r="AL230" s="39">
        <f t="shared" si="155"/>
        <v>0.17658882057107944</v>
      </c>
      <c r="AM230" s="39">
        <f t="shared" si="156"/>
        <v>16.190000000000001</v>
      </c>
      <c r="AN230" s="39">
        <f t="shared" si="157"/>
        <v>8.8294410285539721E-2</v>
      </c>
      <c r="AO230" s="39">
        <f t="shared" si="158"/>
        <v>8.4499999999999993</v>
      </c>
      <c r="AP230" s="39">
        <f t="shared" si="159"/>
        <v>4.414720514276986E-2</v>
      </c>
      <c r="AQ230" s="39">
        <f t="shared" si="160"/>
        <v>4.32</v>
      </c>
      <c r="AR230" s="39">
        <f t="shared" si="161"/>
        <v>8.8294410285539721E-3</v>
      </c>
      <c r="AS230" s="39">
        <f t="shared" si="162"/>
        <v>0.88</v>
      </c>
      <c r="AT230" s="39">
        <f t="shared" si="163"/>
        <v>8.8294410285539721E-2</v>
      </c>
      <c r="AU230" s="39">
        <f t="shared" si="164"/>
        <v>8.4499999999999993</v>
      </c>
      <c r="AV230" s="39">
        <f t="shared" si="165"/>
        <v>4.414720514276986E-2</v>
      </c>
      <c r="AW230" s="39">
        <f t="shared" si="166"/>
        <v>4.32</v>
      </c>
      <c r="AX230" s="39">
        <f t="shared" si="167"/>
        <v>2.207360257138493E-2</v>
      </c>
      <c r="AY230" s="39">
        <f t="shared" si="168"/>
        <v>2.1800000000000002</v>
      </c>
      <c r="AZ230" s="39">
        <f t="shared" si="169"/>
        <v>4.414720514276986E-3</v>
      </c>
      <c r="BA230" s="39">
        <f t="shared" si="170"/>
        <v>0.44</v>
      </c>
      <c r="BB230" s="39">
        <f t="shared" si="171"/>
        <v>1.7658882057107944E-2</v>
      </c>
      <c r="BC230" s="39">
        <f t="shared" si="172"/>
        <v>1.75</v>
      </c>
      <c r="BD230" s="39">
        <f t="shared" si="173"/>
        <v>8.8294410285539721E-3</v>
      </c>
      <c r="BE230" s="39">
        <f t="shared" si="174"/>
        <v>0.88</v>
      </c>
      <c r="BF230" s="39">
        <f t="shared" si="175"/>
        <v>4.414720514276986E-3</v>
      </c>
      <c r="BG230" s="39">
        <f t="shared" si="176"/>
        <v>0.44</v>
      </c>
      <c r="BH230" s="39">
        <f t="shared" si="177"/>
        <v>8.8294410285539736E-4</v>
      </c>
      <c r="BI230" s="39">
        <f t="shared" si="178"/>
        <v>0.09</v>
      </c>
    </row>
    <row r="231" spans="1:61" s="39" customFormat="1" x14ac:dyDescent="0.25">
      <c r="A231" s="40">
        <v>7.5</v>
      </c>
      <c r="B231" s="50">
        <f t="shared" si="133"/>
        <v>41</v>
      </c>
      <c r="C231" s="51">
        <f t="shared" si="123"/>
        <v>0</v>
      </c>
      <c r="D231" s="52">
        <f t="shared" si="124"/>
        <v>0</v>
      </c>
      <c r="E231" s="53">
        <f t="shared" si="125"/>
        <v>1</v>
      </c>
      <c r="F231" s="68">
        <f t="shared" si="122"/>
        <v>40</v>
      </c>
      <c r="G231" s="61">
        <f t="shared" si="147"/>
        <v>1.1922247521296174</v>
      </c>
      <c r="H231" s="56">
        <f t="shared" si="134"/>
        <v>4.6296296296296298</v>
      </c>
      <c r="I231" s="52">
        <f t="shared" si="135"/>
        <v>1.38</v>
      </c>
      <c r="J231" s="56">
        <f t="shared" si="136"/>
        <v>2.6228944546851585</v>
      </c>
      <c r="K231" s="56">
        <f t="shared" si="148"/>
        <v>6.506180215614751E-4</v>
      </c>
      <c r="L231" s="51">
        <f t="shared" si="137"/>
        <v>2.2000000000000002</v>
      </c>
      <c r="M231" s="52">
        <f t="shared" si="126"/>
        <v>0</v>
      </c>
      <c r="N231" s="68">
        <v>0</v>
      </c>
      <c r="O231" s="63">
        <f t="shared" si="138"/>
        <v>3043.5591702603606</v>
      </c>
      <c r="P231" s="58">
        <f t="shared" si="139"/>
        <v>480</v>
      </c>
      <c r="Q231" s="61">
        <f t="shared" si="140"/>
        <v>0.59611237606480871</v>
      </c>
      <c r="R231" s="56">
        <f t="shared" si="141"/>
        <v>2.3148148148148149</v>
      </c>
      <c r="S231" s="56">
        <f t="shared" si="127"/>
        <v>1.3114472273425792</v>
      </c>
      <c r="T231" s="56">
        <f t="shared" si="128"/>
        <v>3.2530901078073755E-4</v>
      </c>
      <c r="U231" s="61">
        <f t="shared" si="142"/>
        <v>0.29805618803240436</v>
      </c>
      <c r="V231" s="56">
        <f t="shared" si="143"/>
        <v>1.1574074074074074</v>
      </c>
      <c r="W231" s="56">
        <f t="shared" si="129"/>
        <v>0.65572361367128962</v>
      </c>
      <c r="X231" s="56">
        <f t="shared" si="130"/>
        <v>1.6265450539036877E-4</v>
      </c>
      <c r="Y231" s="61">
        <f t="shared" si="144"/>
        <v>5.9611237606480856E-2</v>
      </c>
      <c r="Z231" s="56">
        <f t="shared" si="145"/>
        <v>0.23148148148148148</v>
      </c>
      <c r="AA231" s="56">
        <f t="shared" si="131"/>
        <v>0.1311447227342579</v>
      </c>
      <c r="AB231" s="56">
        <f t="shared" si="132"/>
        <v>3.2530901078073751E-5</v>
      </c>
      <c r="AC231" s="64">
        <f t="shared" si="146"/>
        <v>0.3491319444444469</v>
      </c>
      <c r="AD231" s="39">
        <f t="shared" si="149"/>
        <v>0.35660528730453156</v>
      </c>
      <c r="AE231" s="39">
        <f t="shared" si="150"/>
        <v>30</v>
      </c>
      <c r="AF231" s="39">
        <f t="shared" si="151"/>
        <v>0.17830264365226578</v>
      </c>
      <c r="AG231" s="39">
        <f t="shared" si="150"/>
        <v>16.329999999999998</v>
      </c>
      <c r="AH231" s="39">
        <f t="shared" si="152"/>
        <v>8.915132182613289E-2</v>
      </c>
      <c r="AI231" s="39">
        <f t="shared" si="181"/>
        <v>8.5299999999999994</v>
      </c>
      <c r="AJ231" s="39">
        <f t="shared" si="154"/>
        <v>1.7830264365226577E-2</v>
      </c>
      <c r="AK231" s="39">
        <f t="shared" si="181"/>
        <v>1.77</v>
      </c>
      <c r="AL231" s="39">
        <f t="shared" si="155"/>
        <v>0.17830264365226578</v>
      </c>
      <c r="AM231" s="39">
        <f t="shared" si="156"/>
        <v>16.329999999999998</v>
      </c>
      <c r="AN231" s="39">
        <f t="shared" si="157"/>
        <v>8.915132182613289E-2</v>
      </c>
      <c r="AO231" s="39">
        <f t="shared" si="158"/>
        <v>8.5299999999999994</v>
      </c>
      <c r="AP231" s="39">
        <f t="shared" si="159"/>
        <v>4.4575660913066445E-2</v>
      </c>
      <c r="AQ231" s="39">
        <f t="shared" si="160"/>
        <v>4.3600000000000003</v>
      </c>
      <c r="AR231" s="39">
        <f t="shared" si="161"/>
        <v>8.9151321826132883E-3</v>
      </c>
      <c r="AS231" s="39">
        <f t="shared" si="162"/>
        <v>0.89</v>
      </c>
      <c r="AT231" s="39">
        <f t="shared" si="163"/>
        <v>8.915132182613289E-2</v>
      </c>
      <c r="AU231" s="39">
        <f t="shared" si="164"/>
        <v>8.5299999999999994</v>
      </c>
      <c r="AV231" s="39">
        <f t="shared" si="165"/>
        <v>4.4575660913066445E-2</v>
      </c>
      <c r="AW231" s="39">
        <f t="shared" si="166"/>
        <v>4.3600000000000003</v>
      </c>
      <c r="AX231" s="39">
        <f t="shared" si="167"/>
        <v>2.2287830456533222E-2</v>
      </c>
      <c r="AY231" s="39">
        <f t="shared" si="168"/>
        <v>2.2000000000000002</v>
      </c>
      <c r="AZ231" s="39">
        <f t="shared" si="169"/>
        <v>4.4575660913066441E-3</v>
      </c>
      <c r="BA231" s="39">
        <f t="shared" si="170"/>
        <v>0.44</v>
      </c>
      <c r="BB231" s="39">
        <f t="shared" si="171"/>
        <v>1.7830264365226577E-2</v>
      </c>
      <c r="BC231" s="39">
        <f t="shared" si="172"/>
        <v>1.77</v>
      </c>
      <c r="BD231" s="39">
        <f t="shared" si="173"/>
        <v>8.9151321826132883E-3</v>
      </c>
      <c r="BE231" s="39">
        <f t="shared" si="174"/>
        <v>0.89</v>
      </c>
      <c r="BF231" s="39">
        <f t="shared" si="175"/>
        <v>4.4575660913066441E-3</v>
      </c>
      <c r="BG231" s="39">
        <f t="shared" si="176"/>
        <v>0.44</v>
      </c>
      <c r="BH231" s="39">
        <f t="shared" si="177"/>
        <v>8.9151321826132896E-4</v>
      </c>
      <c r="BI231" s="39">
        <f t="shared" si="178"/>
        <v>0.09</v>
      </c>
    </row>
    <row r="232" spans="1:61" s="39" customFormat="1" x14ac:dyDescent="0.25">
      <c r="A232" s="40">
        <v>7.5</v>
      </c>
      <c r="B232" s="50">
        <f t="shared" si="133"/>
        <v>41</v>
      </c>
      <c r="C232" s="51">
        <f t="shared" si="123"/>
        <v>0</v>
      </c>
      <c r="D232" s="52">
        <f t="shared" si="124"/>
        <v>0</v>
      </c>
      <c r="E232" s="53">
        <f t="shared" si="125"/>
        <v>1</v>
      </c>
      <c r="F232" s="68">
        <f t="shared" si="122"/>
        <v>40</v>
      </c>
      <c r="G232" s="61">
        <f t="shared" si="147"/>
        <v>1.1964040949565402</v>
      </c>
      <c r="H232" s="56">
        <f t="shared" si="134"/>
        <v>4.6296296296296298</v>
      </c>
      <c r="I232" s="52">
        <f t="shared" si="135"/>
        <v>1.38</v>
      </c>
      <c r="J232" s="56">
        <f t="shared" si="136"/>
        <v>2.6320890089043885</v>
      </c>
      <c r="K232" s="56">
        <f t="shared" si="148"/>
        <v>6.5289876246760257E-4</v>
      </c>
      <c r="L232" s="51">
        <f t="shared" si="137"/>
        <v>2.2000000000000002</v>
      </c>
      <c r="M232" s="52">
        <f t="shared" si="126"/>
        <v>0</v>
      </c>
      <c r="N232" s="68">
        <v>0</v>
      </c>
      <c r="O232" s="63">
        <f t="shared" si="138"/>
        <v>3052.5467925818516</v>
      </c>
      <c r="P232" s="58">
        <f t="shared" si="139"/>
        <v>480</v>
      </c>
      <c r="Q232" s="61">
        <f t="shared" si="140"/>
        <v>0.5982020474782701</v>
      </c>
      <c r="R232" s="56">
        <f t="shared" si="141"/>
        <v>2.3148148148148149</v>
      </c>
      <c r="S232" s="56">
        <f t="shared" si="127"/>
        <v>1.3160445044521942</v>
      </c>
      <c r="T232" s="56">
        <f t="shared" si="128"/>
        <v>3.2644938123380129E-4</v>
      </c>
      <c r="U232" s="61">
        <f t="shared" si="142"/>
        <v>0.29910102373913505</v>
      </c>
      <c r="V232" s="56">
        <f t="shared" si="143"/>
        <v>1.1574074074074074</v>
      </c>
      <c r="W232" s="56">
        <f t="shared" si="129"/>
        <v>0.65802225222609712</v>
      </c>
      <c r="X232" s="56">
        <f t="shared" si="130"/>
        <v>1.6322469061690064E-4</v>
      </c>
      <c r="Y232" s="61">
        <f t="shared" si="144"/>
        <v>5.982020474782699E-2</v>
      </c>
      <c r="Z232" s="56">
        <f t="shared" si="145"/>
        <v>0.23148148148148148</v>
      </c>
      <c r="AA232" s="56">
        <f t="shared" si="131"/>
        <v>0.1316044504452194</v>
      </c>
      <c r="AB232" s="56">
        <f t="shared" si="132"/>
        <v>3.2644938123380121E-5</v>
      </c>
      <c r="AC232" s="64">
        <f t="shared" si="146"/>
        <v>0.34921875000000246</v>
      </c>
      <c r="AD232" s="39">
        <f t="shared" si="149"/>
        <v>0.3600449490775316</v>
      </c>
      <c r="AE232" s="39">
        <f t="shared" si="150"/>
        <v>30.24</v>
      </c>
      <c r="AF232" s="39">
        <f t="shared" si="151"/>
        <v>0.1800224745387658</v>
      </c>
      <c r="AG232" s="39">
        <f t="shared" si="150"/>
        <v>16.47</v>
      </c>
      <c r="AH232" s="39">
        <f t="shared" si="152"/>
        <v>9.0011237269382899E-2</v>
      </c>
      <c r="AI232" s="39">
        <f t="shared" si="181"/>
        <v>8.61</v>
      </c>
      <c r="AJ232" s="39">
        <f t="shared" si="154"/>
        <v>1.8002247453876578E-2</v>
      </c>
      <c r="AK232" s="39">
        <f t="shared" si="181"/>
        <v>1.78</v>
      </c>
      <c r="AL232" s="39">
        <f t="shared" si="155"/>
        <v>0.1800224745387658</v>
      </c>
      <c r="AM232" s="39">
        <f t="shared" si="156"/>
        <v>16.47</v>
      </c>
      <c r="AN232" s="39">
        <f t="shared" si="157"/>
        <v>9.0011237269382899E-2</v>
      </c>
      <c r="AO232" s="39">
        <f t="shared" si="158"/>
        <v>8.61</v>
      </c>
      <c r="AP232" s="39">
        <f t="shared" si="159"/>
        <v>4.5005618634691449E-2</v>
      </c>
      <c r="AQ232" s="39">
        <f t="shared" si="160"/>
        <v>4.4000000000000004</v>
      </c>
      <c r="AR232" s="39">
        <f t="shared" si="161"/>
        <v>9.0011237269382888E-3</v>
      </c>
      <c r="AS232" s="39">
        <f t="shared" si="162"/>
        <v>0.9</v>
      </c>
      <c r="AT232" s="39">
        <f t="shared" si="163"/>
        <v>9.0011237269382899E-2</v>
      </c>
      <c r="AU232" s="39">
        <f t="shared" si="164"/>
        <v>8.61</v>
      </c>
      <c r="AV232" s="39">
        <f t="shared" si="165"/>
        <v>4.5005618634691449E-2</v>
      </c>
      <c r="AW232" s="39">
        <f t="shared" si="166"/>
        <v>4.4000000000000004</v>
      </c>
      <c r="AX232" s="39">
        <f t="shared" si="167"/>
        <v>2.2502809317345725E-2</v>
      </c>
      <c r="AY232" s="39">
        <f t="shared" si="168"/>
        <v>2.23</v>
      </c>
      <c r="AZ232" s="39">
        <f t="shared" si="169"/>
        <v>4.5005618634691444E-3</v>
      </c>
      <c r="BA232" s="39">
        <f t="shared" si="170"/>
        <v>0.45</v>
      </c>
      <c r="BB232" s="39">
        <f t="shared" si="171"/>
        <v>1.8002247453876578E-2</v>
      </c>
      <c r="BC232" s="39">
        <f t="shared" si="172"/>
        <v>1.78</v>
      </c>
      <c r="BD232" s="39">
        <f t="shared" si="173"/>
        <v>9.0011237269382888E-3</v>
      </c>
      <c r="BE232" s="39">
        <f t="shared" si="174"/>
        <v>0.9</v>
      </c>
      <c r="BF232" s="39">
        <f t="shared" si="175"/>
        <v>4.5005618634691444E-3</v>
      </c>
      <c r="BG232" s="39">
        <f t="shared" si="176"/>
        <v>0.45</v>
      </c>
      <c r="BH232" s="39">
        <f t="shared" si="177"/>
        <v>9.0011237269382914E-4</v>
      </c>
      <c r="BI232" s="39">
        <f t="shared" si="178"/>
        <v>0.09</v>
      </c>
    </row>
    <row r="233" spans="1:61" s="39" customFormat="1" x14ac:dyDescent="0.25">
      <c r="A233" s="40">
        <v>7.5</v>
      </c>
      <c r="B233" s="50">
        <f t="shared" si="133"/>
        <v>41</v>
      </c>
      <c r="C233" s="51">
        <f t="shared" si="123"/>
        <v>0</v>
      </c>
      <c r="D233" s="52">
        <f t="shared" si="124"/>
        <v>0</v>
      </c>
      <c r="E233" s="53">
        <f t="shared" si="125"/>
        <v>1</v>
      </c>
      <c r="F233" s="68">
        <f t="shared" si="122"/>
        <v>40</v>
      </c>
      <c r="G233" s="61">
        <f t="shared" si="147"/>
        <v>1.2005642777106293</v>
      </c>
      <c r="H233" s="56">
        <f t="shared" si="134"/>
        <v>4.6296296296296298</v>
      </c>
      <c r="I233" s="52">
        <f t="shared" si="135"/>
        <v>1.38</v>
      </c>
      <c r="J233" s="56">
        <f t="shared" si="136"/>
        <v>2.6412414109633846</v>
      </c>
      <c r="K233" s="56">
        <f t="shared" si="148"/>
        <v>6.5516904738490941E-4</v>
      </c>
      <c r="L233" s="51">
        <f t="shared" si="137"/>
        <v>2.2000000000000002</v>
      </c>
      <c r="M233" s="52">
        <f t="shared" si="126"/>
        <v>0</v>
      </c>
      <c r="N233" s="68">
        <v>0</v>
      </c>
      <c r="O233" s="63">
        <f t="shared" si="138"/>
        <v>3061.4932216343695</v>
      </c>
      <c r="P233" s="58">
        <f t="shared" si="139"/>
        <v>480</v>
      </c>
      <c r="Q233" s="61">
        <f t="shared" si="140"/>
        <v>0.60028213885531467</v>
      </c>
      <c r="R233" s="56">
        <f t="shared" si="141"/>
        <v>2.3148148148148149</v>
      </c>
      <c r="S233" s="56">
        <f t="shared" si="127"/>
        <v>1.3206207054816923</v>
      </c>
      <c r="T233" s="56">
        <f t="shared" si="128"/>
        <v>3.275845236924547E-4</v>
      </c>
      <c r="U233" s="61">
        <f t="shared" si="142"/>
        <v>0.30014106942765734</v>
      </c>
      <c r="V233" s="56">
        <f t="shared" si="143"/>
        <v>1.1574074074074074</v>
      </c>
      <c r="W233" s="56">
        <f t="shared" si="129"/>
        <v>0.66031035274084615</v>
      </c>
      <c r="X233" s="56">
        <f t="shared" si="130"/>
        <v>1.6379226184622735E-4</v>
      </c>
      <c r="Y233" s="61">
        <f t="shared" si="144"/>
        <v>6.0028213885531444E-2</v>
      </c>
      <c r="Z233" s="56">
        <f t="shared" si="145"/>
        <v>0.23148148148148148</v>
      </c>
      <c r="AA233" s="56">
        <f t="shared" si="131"/>
        <v>0.13206207054816918</v>
      </c>
      <c r="AB233" s="56">
        <f t="shared" si="132"/>
        <v>3.2758452369245457E-5</v>
      </c>
      <c r="AC233" s="64">
        <f t="shared" si="146"/>
        <v>0.34930555555555803</v>
      </c>
      <c r="AD233" s="39">
        <f t="shared" si="149"/>
        <v>0.36349657137594965</v>
      </c>
      <c r="AE233" s="39">
        <f t="shared" si="150"/>
        <v>30.48</v>
      </c>
      <c r="AF233" s="39">
        <f t="shared" si="151"/>
        <v>0.18174828568797483</v>
      </c>
      <c r="AG233" s="39">
        <f t="shared" si="150"/>
        <v>16.62</v>
      </c>
      <c r="AH233" s="39">
        <f t="shared" si="152"/>
        <v>9.0874142843987413E-2</v>
      </c>
      <c r="AI233" s="39">
        <f t="shared" si="181"/>
        <v>8.69</v>
      </c>
      <c r="AJ233" s="39">
        <f t="shared" si="154"/>
        <v>1.8174828568797482E-2</v>
      </c>
      <c r="AK233" s="39">
        <f t="shared" si="181"/>
        <v>1.8</v>
      </c>
      <c r="AL233" s="39">
        <f t="shared" si="155"/>
        <v>0.18174828568797483</v>
      </c>
      <c r="AM233" s="39">
        <f t="shared" si="156"/>
        <v>16.62</v>
      </c>
      <c r="AN233" s="39">
        <f t="shared" si="157"/>
        <v>9.0874142843987413E-2</v>
      </c>
      <c r="AO233" s="39">
        <f t="shared" si="158"/>
        <v>8.69</v>
      </c>
      <c r="AP233" s="39">
        <f t="shared" si="159"/>
        <v>4.5437071421993706E-2</v>
      </c>
      <c r="AQ233" s="39">
        <f t="shared" si="160"/>
        <v>4.4400000000000004</v>
      </c>
      <c r="AR233" s="39">
        <f t="shared" si="161"/>
        <v>9.0874142843987409E-3</v>
      </c>
      <c r="AS233" s="39">
        <f t="shared" si="162"/>
        <v>0.9</v>
      </c>
      <c r="AT233" s="39">
        <f t="shared" si="163"/>
        <v>9.0874142843987413E-2</v>
      </c>
      <c r="AU233" s="39">
        <f t="shared" si="164"/>
        <v>8.69</v>
      </c>
      <c r="AV233" s="39">
        <f t="shared" si="165"/>
        <v>4.5437071421993706E-2</v>
      </c>
      <c r="AW233" s="39">
        <f t="shared" si="166"/>
        <v>4.4400000000000004</v>
      </c>
      <c r="AX233" s="39">
        <f t="shared" si="167"/>
        <v>2.2718535710996853E-2</v>
      </c>
      <c r="AY233" s="39">
        <f t="shared" si="168"/>
        <v>2.25</v>
      </c>
      <c r="AZ233" s="39">
        <f t="shared" si="169"/>
        <v>4.5437071421993705E-3</v>
      </c>
      <c r="BA233" s="39">
        <f t="shared" si="170"/>
        <v>0.45</v>
      </c>
      <c r="BB233" s="39">
        <f t="shared" si="171"/>
        <v>1.8174828568797482E-2</v>
      </c>
      <c r="BC233" s="39">
        <f t="shared" si="172"/>
        <v>1.8</v>
      </c>
      <c r="BD233" s="39">
        <f t="shared" si="173"/>
        <v>9.0874142843987409E-3</v>
      </c>
      <c r="BE233" s="39">
        <f t="shared" si="174"/>
        <v>0.9</v>
      </c>
      <c r="BF233" s="39">
        <f t="shared" si="175"/>
        <v>4.5437071421993705E-3</v>
      </c>
      <c r="BG233" s="39">
        <f t="shared" si="176"/>
        <v>0.45</v>
      </c>
      <c r="BH233" s="39">
        <f t="shared" si="177"/>
        <v>9.0874142843987431E-4</v>
      </c>
      <c r="BI233" s="39">
        <f t="shared" si="178"/>
        <v>0.09</v>
      </c>
    </row>
    <row r="234" spans="1:61" s="39" customFormat="1" x14ac:dyDescent="0.25">
      <c r="A234" s="40">
        <v>7.5</v>
      </c>
      <c r="B234" s="50">
        <f t="shared" si="133"/>
        <v>41</v>
      </c>
      <c r="C234" s="51">
        <f t="shared" si="123"/>
        <v>0</v>
      </c>
      <c r="D234" s="52">
        <f t="shared" si="124"/>
        <v>0</v>
      </c>
      <c r="E234" s="53">
        <f t="shared" si="125"/>
        <v>1</v>
      </c>
      <c r="F234" s="68">
        <f t="shared" si="122"/>
        <v>40</v>
      </c>
      <c r="G234" s="61">
        <f t="shared" si="147"/>
        <v>1.2047053882306686</v>
      </c>
      <c r="H234" s="56">
        <f t="shared" si="134"/>
        <v>4.6296296296296298</v>
      </c>
      <c r="I234" s="52">
        <f t="shared" si="135"/>
        <v>1.38</v>
      </c>
      <c r="J234" s="56">
        <f t="shared" si="136"/>
        <v>2.6503518541074711</v>
      </c>
      <c r="K234" s="56">
        <f t="shared" si="148"/>
        <v>6.5742892424856499E-4</v>
      </c>
      <c r="L234" s="51">
        <f t="shared" si="137"/>
        <v>2.2000000000000002</v>
      </c>
      <c r="M234" s="52">
        <f t="shared" si="126"/>
        <v>0</v>
      </c>
      <c r="N234" s="68">
        <v>0</v>
      </c>
      <c r="O234" s="63">
        <f t="shared" si="138"/>
        <v>3070.398646220397</v>
      </c>
      <c r="P234" s="58">
        <f t="shared" si="139"/>
        <v>480</v>
      </c>
      <c r="Q234" s="61">
        <f t="shared" si="140"/>
        <v>0.60235269411533432</v>
      </c>
      <c r="R234" s="56">
        <f t="shared" si="141"/>
        <v>2.3148148148148149</v>
      </c>
      <c r="S234" s="56">
        <f t="shared" si="127"/>
        <v>1.3251759270537355</v>
      </c>
      <c r="T234" s="56">
        <f t="shared" si="128"/>
        <v>3.287144621242825E-4</v>
      </c>
      <c r="U234" s="61">
        <f t="shared" si="142"/>
        <v>0.30117634705766716</v>
      </c>
      <c r="V234" s="56">
        <f t="shared" si="143"/>
        <v>1.1574074074074074</v>
      </c>
      <c r="W234" s="56">
        <f t="shared" si="129"/>
        <v>0.66258796352686777</v>
      </c>
      <c r="X234" s="56">
        <f t="shared" si="130"/>
        <v>1.6435723106214125E-4</v>
      </c>
      <c r="Y234" s="61">
        <f t="shared" si="144"/>
        <v>6.0235269411533406E-2</v>
      </c>
      <c r="Z234" s="56">
        <f t="shared" si="145"/>
        <v>0.23148148148148148</v>
      </c>
      <c r="AA234" s="56">
        <f t="shared" si="131"/>
        <v>0.1325175927053735</v>
      </c>
      <c r="AB234" s="56">
        <f t="shared" si="132"/>
        <v>3.2871446212428244E-5</v>
      </c>
      <c r="AC234" s="64">
        <f t="shared" si="146"/>
        <v>0.3493923611111136</v>
      </c>
      <c r="AD234" s="39">
        <f t="shared" si="149"/>
        <v>0.36696009936711282</v>
      </c>
      <c r="AE234" s="39">
        <f t="shared" si="150"/>
        <v>30.72</v>
      </c>
      <c r="AF234" s="39">
        <f t="shared" si="151"/>
        <v>0.18348004968355641</v>
      </c>
      <c r="AG234" s="39">
        <f t="shared" si="150"/>
        <v>16.760000000000002</v>
      </c>
      <c r="AH234" s="39">
        <f t="shared" si="152"/>
        <v>9.1740024841778206E-2</v>
      </c>
      <c r="AI234" s="39">
        <f t="shared" si="181"/>
        <v>8.77</v>
      </c>
      <c r="AJ234" s="39">
        <f t="shared" si="154"/>
        <v>1.834800496835564E-2</v>
      </c>
      <c r="AK234" s="39">
        <f t="shared" si="181"/>
        <v>1.82</v>
      </c>
      <c r="AL234" s="39">
        <f t="shared" si="155"/>
        <v>0.18348004968355641</v>
      </c>
      <c r="AM234" s="39">
        <f t="shared" si="156"/>
        <v>16.760000000000002</v>
      </c>
      <c r="AN234" s="39">
        <f t="shared" si="157"/>
        <v>9.1740024841778206E-2</v>
      </c>
      <c r="AO234" s="39">
        <f t="shared" si="158"/>
        <v>8.77</v>
      </c>
      <c r="AP234" s="39">
        <f t="shared" si="159"/>
        <v>4.5870012420889103E-2</v>
      </c>
      <c r="AQ234" s="39">
        <f t="shared" si="160"/>
        <v>4.4800000000000004</v>
      </c>
      <c r="AR234" s="39">
        <f t="shared" si="161"/>
        <v>9.1740024841778199E-3</v>
      </c>
      <c r="AS234" s="39">
        <f t="shared" si="162"/>
        <v>0.91</v>
      </c>
      <c r="AT234" s="39">
        <f t="shared" si="163"/>
        <v>9.1740024841778206E-2</v>
      </c>
      <c r="AU234" s="39">
        <f t="shared" si="164"/>
        <v>8.77</v>
      </c>
      <c r="AV234" s="39">
        <f t="shared" si="165"/>
        <v>4.5870012420889103E-2</v>
      </c>
      <c r="AW234" s="39">
        <f t="shared" si="166"/>
        <v>4.4800000000000004</v>
      </c>
      <c r="AX234" s="39">
        <f t="shared" si="167"/>
        <v>2.2935006210444552E-2</v>
      </c>
      <c r="AY234" s="39">
        <f t="shared" si="168"/>
        <v>2.27</v>
      </c>
      <c r="AZ234" s="39">
        <f t="shared" si="169"/>
        <v>4.58700124208891E-3</v>
      </c>
      <c r="BA234" s="39">
        <f t="shared" si="170"/>
        <v>0.46</v>
      </c>
      <c r="BB234" s="39">
        <f t="shared" si="171"/>
        <v>1.834800496835564E-2</v>
      </c>
      <c r="BC234" s="39">
        <f t="shared" si="172"/>
        <v>1.82</v>
      </c>
      <c r="BD234" s="39">
        <f t="shared" si="173"/>
        <v>9.1740024841778199E-3</v>
      </c>
      <c r="BE234" s="39">
        <f t="shared" si="174"/>
        <v>0.91</v>
      </c>
      <c r="BF234" s="39">
        <f t="shared" si="175"/>
        <v>4.58700124208891E-3</v>
      </c>
      <c r="BG234" s="39">
        <f t="shared" si="176"/>
        <v>0.46</v>
      </c>
      <c r="BH234" s="39">
        <f t="shared" si="177"/>
        <v>9.1740024841778219E-4</v>
      </c>
      <c r="BI234" s="39">
        <f t="shared" si="178"/>
        <v>0.09</v>
      </c>
    </row>
    <row r="235" spans="1:61" s="39" customFormat="1" x14ac:dyDescent="0.25">
      <c r="A235" s="40">
        <v>7.5</v>
      </c>
      <c r="B235" s="50">
        <f t="shared" si="133"/>
        <v>41</v>
      </c>
      <c r="C235" s="51">
        <f t="shared" si="123"/>
        <v>0</v>
      </c>
      <c r="D235" s="52">
        <f t="shared" si="124"/>
        <v>0</v>
      </c>
      <c r="E235" s="53">
        <f t="shared" si="125"/>
        <v>1</v>
      </c>
      <c r="F235" s="68">
        <f t="shared" si="122"/>
        <v>40</v>
      </c>
      <c r="G235" s="61">
        <f t="shared" si="147"/>
        <v>1.2088275139527476</v>
      </c>
      <c r="H235" s="56">
        <f t="shared" si="134"/>
        <v>4.6296296296296298</v>
      </c>
      <c r="I235" s="52">
        <f t="shared" si="135"/>
        <v>1.38</v>
      </c>
      <c r="J235" s="56">
        <f t="shared" si="136"/>
        <v>2.6594205306960448</v>
      </c>
      <c r="K235" s="56">
        <f t="shared" si="148"/>
        <v>6.5967844077398201E-4</v>
      </c>
      <c r="L235" s="51">
        <f t="shared" si="137"/>
        <v>2.2000000000000002</v>
      </c>
      <c r="M235" s="52">
        <f t="shared" si="126"/>
        <v>0</v>
      </c>
      <c r="N235" s="68">
        <v>0</v>
      </c>
      <c r="O235" s="63">
        <f t="shared" si="138"/>
        <v>3079.2632542770721</v>
      </c>
      <c r="P235" s="58">
        <f t="shared" si="139"/>
        <v>480</v>
      </c>
      <c r="Q235" s="61">
        <f t="shared" si="140"/>
        <v>0.60441375697637378</v>
      </c>
      <c r="R235" s="56">
        <f t="shared" si="141"/>
        <v>2.3148148148148149</v>
      </c>
      <c r="S235" s="56">
        <f t="shared" si="127"/>
        <v>1.3297102653480224</v>
      </c>
      <c r="T235" s="56">
        <f t="shared" si="128"/>
        <v>3.29839220386991E-4</v>
      </c>
      <c r="U235" s="61">
        <f t="shared" si="142"/>
        <v>0.30220687848818689</v>
      </c>
      <c r="V235" s="56">
        <f t="shared" si="143"/>
        <v>1.1574074074074074</v>
      </c>
      <c r="W235" s="56">
        <f t="shared" si="129"/>
        <v>0.6648551326740112</v>
      </c>
      <c r="X235" s="56">
        <f t="shared" si="130"/>
        <v>1.649196101934955E-4</v>
      </c>
      <c r="Y235" s="61">
        <f t="shared" si="144"/>
        <v>6.0441375697637356E-2</v>
      </c>
      <c r="Z235" s="56">
        <f t="shared" si="145"/>
        <v>0.23148148148148148</v>
      </c>
      <c r="AA235" s="56">
        <f t="shared" si="131"/>
        <v>0.13297102653480219</v>
      </c>
      <c r="AB235" s="56">
        <f t="shared" si="132"/>
        <v>3.2983922038699087E-5</v>
      </c>
      <c r="AC235" s="64">
        <f t="shared" si="146"/>
        <v>0.34947916666666917</v>
      </c>
      <c r="AD235" s="39">
        <f t="shared" si="149"/>
        <v>0.37043547846972696</v>
      </c>
      <c r="AE235" s="39">
        <f t="shared" si="150"/>
        <v>30.96</v>
      </c>
      <c r="AF235" s="39">
        <f t="shared" si="151"/>
        <v>0.18521773923486348</v>
      </c>
      <c r="AG235" s="39">
        <f t="shared" si="150"/>
        <v>16.91</v>
      </c>
      <c r="AH235" s="39">
        <f t="shared" si="152"/>
        <v>9.2608869617431741E-2</v>
      </c>
      <c r="AI235" s="39">
        <f t="shared" si="181"/>
        <v>8.85</v>
      </c>
      <c r="AJ235" s="39">
        <f t="shared" si="154"/>
        <v>1.8521773923486348E-2</v>
      </c>
      <c r="AK235" s="39">
        <f t="shared" si="181"/>
        <v>1.84</v>
      </c>
      <c r="AL235" s="39">
        <f t="shared" si="155"/>
        <v>0.18521773923486348</v>
      </c>
      <c r="AM235" s="39">
        <f t="shared" si="156"/>
        <v>16.91</v>
      </c>
      <c r="AN235" s="39">
        <f t="shared" si="157"/>
        <v>9.2608869617431741E-2</v>
      </c>
      <c r="AO235" s="39">
        <f t="shared" si="158"/>
        <v>8.85</v>
      </c>
      <c r="AP235" s="39">
        <f t="shared" si="159"/>
        <v>4.6304434808715871E-2</v>
      </c>
      <c r="AQ235" s="39">
        <f t="shared" si="160"/>
        <v>4.5199999999999996</v>
      </c>
      <c r="AR235" s="39">
        <f t="shared" si="161"/>
        <v>9.2608869617431741E-3</v>
      </c>
      <c r="AS235" s="39">
        <f t="shared" si="162"/>
        <v>0.92</v>
      </c>
      <c r="AT235" s="39">
        <f t="shared" si="163"/>
        <v>9.2608869617431741E-2</v>
      </c>
      <c r="AU235" s="39">
        <f t="shared" si="164"/>
        <v>8.85</v>
      </c>
      <c r="AV235" s="39">
        <f t="shared" si="165"/>
        <v>4.6304434808715871E-2</v>
      </c>
      <c r="AW235" s="39">
        <f t="shared" si="166"/>
        <v>4.5199999999999996</v>
      </c>
      <c r="AX235" s="39">
        <f t="shared" si="167"/>
        <v>2.3152217404357935E-2</v>
      </c>
      <c r="AY235" s="39">
        <f t="shared" si="168"/>
        <v>2.29</v>
      </c>
      <c r="AZ235" s="39">
        <f t="shared" si="169"/>
        <v>4.6304434808715871E-3</v>
      </c>
      <c r="BA235" s="39">
        <f t="shared" si="170"/>
        <v>0.46</v>
      </c>
      <c r="BB235" s="39">
        <f t="shared" si="171"/>
        <v>1.8521773923486348E-2</v>
      </c>
      <c r="BC235" s="39">
        <f t="shared" si="172"/>
        <v>1.84</v>
      </c>
      <c r="BD235" s="39">
        <f t="shared" si="173"/>
        <v>9.2608869617431741E-3</v>
      </c>
      <c r="BE235" s="39">
        <f t="shared" si="174"/>
        <v>0.92</v>
      </c>
      <c r="BF235" s="39">
        <f t="shared" si="175"/>
        <v>4.6304434808715871E-3</v>
      </c>
      <c r="BG235" s="39">
        <f t="shared" si="176"/>
        <v>0.46</v>
      </c>
      <c r="BH235" s="39">
        <f t="shared" si="177"/>
        <v>9.2608869617431756E-4</v>
      </c>
      <c r="BI235" s="39">
        <f t="shared" si="178"/>
        <v>0.09</v>
      </c>
    </row>
    <row r="236" spans="1:61" s="39" customFormat="1" x14ac:dyDescent="0.25">
      <c r="A236" s="40">
        <v>7.5</v>
      </c>
      <c r="B236" s="50">
        <f t="shared" si="133"/>
        <v>41</v>
      </c>
      <c r="C236" s="51">
        <f t="shared" si="123"/>
        <v>0</v>
      </c>
      <c r="D236" s="52">
        <f t="shared" si="124"/>
        <v>0</v>
      </c>
      <c r="E236" s="53">
        <f t="shared" si="125"/>
        <v>1</v>
      </c>
      <c r="F236" s="68">
        <f t="shared" si="122"/>
        <v>40</v>
      </c>
      <c r="G236" s="61">
        <f t="shared" si="147"/>
        <v>1.2129307419121076</v>
      </c>
      <c r="H236" s="56">
        <f t="shared" si="134"/>
        <v>4.6296296296296298</v>
      </c>
      <c r="I236" s="52">
        <f t="shared" si="135"/>
        <v>1.38</v>
      </c>
      <c r="J236" s="56">
        <f t="shared" si="136"/>
        <v>2.6684476322066368</v>
      </c>
      <c r="K236" s="56">
        <f t="shared" si="148"/>
        <v>6.6191764445782265E-4</v>
      </c>
      <c r="L236" s="51">
        <f t="shared" si="137"/>
        <v>2.2000000000000002</v>
      </c>
      <c r="M236" s="52">
        <f t="shared" si="126"/>
        <v>0</v>
      </c>
      <c r="N236" s="68">
        <v>0</v>
      </c>
      <c r="O236" s="63">
        <f t="shared" si="138"/>
        <v>3088.0872328801543</v>
      </c>
      <c r="P236" s="58">
        <f t="shared" si="139"/>
        <v>480</v>
      </c>
      <c r="Q236" s="61">
        <f t="shared" si="140"/>
        <v>0.6064653709560538</v>
      </c>
      <c r="R236" s="56">
        <f t="shared" si="141"/>
        <v>2.3148148148148149</v>
      </c>
      <c r="S236" s="56">
        <f t="shared" si="127"/>
        <v>1.3342238161033184</v>
      </c>
      <c r="T236" s="56">
        <f t="shared" si="128"/>
        <v>3.3095882222891132E-4</v>
      </c>
      <c r="U236" s="61">
        <f t="shared" si="142"/>
        <v>0.3032326854780269</v>
      </c>
      <c r="V236" s="56">
        <f t="shared" si="143"/>
        <v>1.1574074074074074</v>
      </c>
      <c r="W236" s="56">
        <f t="shared" si="129"/>
        <v>0.66711190805165921</v>
      </c>
      <c r="X236" s="56">
        <f t="shared" si="130"/>
        <v>1.6547941111445566E-4</v>
      </c>
      <c r="Y236" s="61">
        <f t="shared" si="144"/>
        <v>6.0646537095605357E-2</v>
      </c>
      <c r="Z236" s="56">
        <f t="shared" si="145"/>
        <v>0.23148148148148148</v>
      </c>
      <c r="AA236" s="56">
        <f t="shared" si="131"/>
        <v>0.13342238161033179</v>
      </c>
      <c r="AB236" s="56">
        <f t="shared" si="132"/>
        <v>3.3095882222891116E-5</v>
      </c>
      <c r="AC236" s="64">
        <f t="shared" si="146"/>
        <v>0.34956597222222474</v>
      </c>
      <c r="AD236" s="39">
        <f t="shared" si="149"/>
        <v>0.37392265435272426</v>
      </c>
      <c r="AE236" s="39">
        <f t="shared" si="150"/>
        <v>31.2</v>
      </c>
      <c r="AF236" s="39">
        <f t="shared" si="151"/>
        <v>0.18696132717636213</v>
      </c>
      <c r="AG236" s="39">
        <f t="shared" si="150"/>
        <v>17.05</v>
      </c>
      <c r="AH236" s="39">
        <f t="shared" si="152"/>
        <v>9.3480663588181065E-2</v>
      </c>
      <c r="AI236" s="39">
        <f t="shared" si="181"/>
        <v>8.92</v>
      </c>
      <c r="AJ236" s="39">
        <f t="shared" si="154"/>
        <v>1.8696132717636215E-2</v>
      </c>
      <c r="AK236" s="39">
        <f t="shared" si="181"/>
        <v>1.85</v>
      </c>
      <c r="AL236" s="39">
        <f t="shared" si="155"/>
        <v>0.18696132717636213</v>
      </c>
      <c r="AM236" s="39">
        <f t="shared" si="156"/>
        <v>17.05</v>
      </c>
      <c r="AN236" s="39">
        <f t="shared" si="157"/>
        <v>9.3480663588181065E-2</v>
      </c>
      <c r="AO236" s="39">
        <f t="shared" si="158"/>
        <v>8.92</v>
      </c>
      <c r="AP236" s="39">
        <f t="shared" si="159"/>
        <v>4.6740331794090532E-2</v>
      </c>
      <c r="AQ236" s="39">
        <f t="shared" si="160"/>
        <v>4.57</v>
      </c>
      <c r="AR236" s="39">
        <f t="shared" si="161"/>
        <v>9.3480663588181075E-3</v>
      </c>
      <c r="AS236" s="39">
        <f t="shared" si="162"/>
        <v>0.93</v>
      </c>
      <c r="AT236" s="39">
        <f t="shared" si="163"/>
        <v>9.3480663588181065E-2</v>
      </c>
      <c r="AU236" s="39">
        <f t="shared" si="164"/>
        <v>8.92</v>
      </c>
      <c r="AV236" s="39">
        <f t="shared" si="165"/>
        <v>4.6740331794090532E-2</v>
      </c>
      <c r="AW236" s="39">
        <f t="shared" si="166"/>
        <v>4.57</v>
      </c>
      <c r="AX236" s="39">
        <f t="shared" si="167"/>
        <v>2.3370165897045266E-2</v>
      </c>
      <c r="AY236" s="39">
        <f t="shared" si="168"/>
        <v>2.31</v>
      </c>
      <c r="AZ236" s="39">
        <f t="shared" si="169"/>
        <v>4.6740331794090538E-3</v>
      </c>
      <c r="BA236" s="39">
        <f t="shared" si="170"/>
        <v>0.47</v>
      </c>
      <c r="BB236" s="39">
        <f t="shared" si="171"/>
        <v>1.8696132717636215E-2</v>
      </c>
      <c r="BC236" s="39">
        <f t="shared" si="172"/>
        <v>1.85</v>
      </c>
      <c r="BD236" s="39">
        <f t="shared" si="173"/>
        <v>9.3480663588181075E-3</v>
      </c>
      <c r="BE236" s="39">
        <f t="shared" si="174"/>
        <v>0.93</v>
      </c>
      <c r="BF236" s="39">
        <f t="shared" si="175"/>
        <v>4.6740331794090538E-3</v>
      </c>
      <c r="BG236" s="39">
        <f t="shared" si="176"/>
        <v>0.47</v>
      </c>
      <c r="BH236" s="39">
        <f t="shared" si="177"/>
        <v>9.348066358818108E-4</v>
      </c>
      <c r="BI236" s="39">
        <f t="shared" si="178"/>
        <v>0.09</v>
      </c>
    </row>
    <row r="237" spans="1:61" s="39" customFormat="1" x14ac:dyDescent="0.25">
      <c r="A237" s="40">
        <v>7.5</v>
      </c>
      <c r="B237" s="50">
        <f t="shared" si="133"/>
        <v>41</v>
      </c>
      <c r="C237" s="51">
        <f t="shared" si="123"/>
        <v>0</v>
      </c>
      <c r="D237" s="52">
        <f t="shared" si="124"/>
        <v>0</v>
      </c>
      <c r="E237" s="53">
        <f t="shared" si="125"/>
        <v>1</v>
      </c>
      <c r="F237" s="68">
        <f t="shared" si="122"/>
        <v>40</v>
      </c>
      <c r="G237" s="61">
        <f t="shared" si="147"/>
        <v>1.2170151587449796</v>
      </c>
      <c r="H237" s="56">
        <f t="shared" si="134"/>
        <v>4.6296296296296298</v>
      </c>
      <c r="I237" s="52">
        <f t="shared" si="135"/>
        <v>1.38</v>
      </c>
      <c r="J237" s="56">
        <f t="shared" si="136"/>
        <v>2.6774333492389553</v>
      </c>
      <c r="K237" s="56">
        <f t="shared" si="148"/>
        <v>6.6414658257900208E-4</v>
      </c>
      <c r="L237" s="51">
        <f t="shared" si="137"/>
        <v>2.2000000000000002</v>
      </c>
      <c r="M237" s="52">
        <f t="shared" si="126"/>
        <v>0</v>
      </c>
      <c r="N237" s="68">
        <v>0</v>
      </c>
      <c r="O237" s="63">
        <f t="shared" si="138"/>
        <v>3096.8707682479721</v>
      </c>
      <c r="P237" s="58">
        <f t="shared" si="139"/>
        <v>480</v>
      </c>
      <c r="Q237" s="61">
        <f t="shared" si="140"/>
        <v>0.60850757937248978</v>
      </c>
      <c r="R237" s="56">
        <f t="shared" si="141"/>
        <v>2.3148148148148149</v>
      </c>
      <c r="S237" s="56">
        <f t="shared" si="127"/>
        <v>1.3387166746194776</v>
      </c>
      <c r="T237" s="56">
        <f t="shared" si="128"/>
        <v>3.3207329128950104E-4</v>
      </c>
      <c r="U237" s="61">
        <f t="shared" si="142"/>
        <v>0.30425378968624489</v>
      </c>
      <c r="V237" s="56">
        <f t="shared" si="143"/>
        <v>1.1574074074074074</v>
      </c>
      <c r="W237" s="56">
        <f t="shared" si="129"/>
        <v>0.66935833730973882</v>
      </c>
      <c r="X237" s="56">
        <f t="shared" si="130"/>
        <v>1.6603664564475052E-4</v>
      </c>
      <c r="Y237" s="61">
        <f t="shared" si="144"/>
        <v>6.0850757937248957E-2</v>
      </c>
      <c r="Z237" s="56">
        <f t="shared" si="145"/>
        <v>0.23148148148148148</v>
      </c>
      <c r="AA237" s="56">
        <f t="shared" si="131"/>
        <v>0.13387166746194773</v>
      </c>
      <c r="AB237" s="56">
        <f t="shared" si="132"/>
        <v>3.3207329128950096E-5</v>
      </c>
      <c r="AC237" s="64">
        <f t="shared" si="146"/>
        <v>0.34965277777778031</v>
      </c>
      <c r="AD237" s="39">
        <f t="shared" si="149"/>
        <v>0.3774215729341161</v>
      </c>
      <c r="AE237" s="39">
        <f t="shared" si="150"/>
        <v>31.44</v>
      </c>
      <c r="AF237" s="39">
        <f t="shared" si="151"/>
        <v>0.18871078646705805</v>
      </c>
      <c r="AG237" s="39">
        <f t="shared" si="150"/>
        <v>17.2</v>
      </c>
      <c r="AH237" s="39">
        <f t="shared" si="152"/>
        <v>9.4355393233529025E-2</v>
      </c>
      <c r="AI237" s="39">
        <f t="shared" si="181"/>
        <v>9</v>
      </c>
      <c r="AJ237" s="39">
        <f t="shared" si="154"/>
        <v>1.8871078646705806E-2</v>
      </c>
      <c r="AK237" s="39">
        <f t="shared" si="181"/>
        <v>1.87</v>
      </c>
      <c r="AL237" s="39">
        <f t="shared" si="155"/>
        <v>0.18871078646705805</v>
      </c>
      <c r="AM237" s="39">
        <f t="shared" si="156"/>
        <v>17.2</v>
      </c>
      <c r="AN237" s="39">
        <f t="shared" si="157"/>
        <v>9.4355393233529025E-2</v>
      </c>
      <c r="AO237" s="39">
        <f t="shared" si="158"/>
        <v>9</v>
      </c>
      <c r="AP237" s="39">
        <f t="shared" si="159"/>
        <v>4.7177696616764513E-2</v>
      </c>
      <c r="AQ237" s="39">
        <f t="shared" si="160"/>
        <v>4.6100000000000003</v>
      </c>
      <c r="AR237" s="39">
        <f t="shared" si="161"/>
        <v>9.4355393233529032E-3</v>
      </c>
      <c r="AS237" s="39">
        <f t="shared" si="162"/>
        <v>0.94</v>
      </c>
      <c r="AT237" s="39">
        <f t="shared" si="163"/>
        <v>9.4355393233529025E-2</v>
      </c>
      <c r="AU237" s="39">
        <f t="shared" si="164"/>
        <v>9</v>
      </c>
      <c r="AV237" s="39">
        <f t="shared" si="165"/>
        <v>4.7177696616764513E-2</v>
      </c>
      <c r="AW237" s="39">
        <f t="shared" si="166"/>
        <v>4.6100000000000003</v>
      </c>
      <c r="AX237" s="39">
        <f t="shared" si="167"/>
        <v>2.3588848308382256E-2</v>
      </c>
      <c r="AY237" s="39">
        <f t="shared" si="168"/>
        <v>2.33</v>
      </c>
      <c r="AZ237" s="39">
        <f t="shared" si="169"/>
        <v>4.7177696616764516E-3</v>
      </c>
      <c r="BA237" s="39">
        <f t="shared" si="170"/>
        <v>0.47</v>
      </c>
      <c r="BB237" s="39">
        <f t="shared" si="171"/>
        <v>1.8871078646705806E-2</v>
      </c>
      <c r="BC237" s="39">
        <f t="shared" si="172"/>
        <v>1.87</v>
      </c>
      <c r="BD237" s="39">
        <f t="shared" si="173"/>
        <v>9.4355393233529032E-3</v>
      </c>
      <c r="BE237" s="39">
        <f t="shared" si="174"/>
        <v>0.94</v>
      </c>
      <c r="BF237" s="39">
        <f t="shared" si="175"/>
        <v>4.7177696616764516E-3</v>
      </c>
      <c r="BG237" s="39">
        <f t="shared" si="176"/>
        <v>0.47</v>
      </c>
      <c r="BH237" s="39">
        <f t="shared" si="177"/>
        <v>9.4355393233529032E-4</v>
      </c>
      <c r="BI237" s="39">
        <f t="shared" si="178"/>
        <v>0.09</v>
      </c>
    </row>
    <row r="238" spans="1:61" s="39" customFormat="1" x14ac:dyDescent="0.25">
      <c r="A238" s="40">
        <v>7.5</v>
      </c>
      <c r="B238" s="50">
        <f t="shared" si="133"/>
        <v>41</v>
      </c>
      <c r="C238" s="51">
        <f t="shared" si="123"/>
        <v>0</v>
      </c>
      <c r="D238" s="52">
        <f t="shared" si="124"/>
        <v>0</v>
      </c>
      <c r="E238" s="53">
        <f t="shared" si="125"/>
        <v>1</v>
      </c>
      <c r="F238" s="68">
        <f t="shared" ref="F238:F301" si="182">B238-SUM(C238:E238)</f>
        <v>40</v>
      </c>
      <c r="G238" s="61">
        <f t="shared" si="147"/>
        <v>1.2210808506904132</v>
      </c>
      <c r="H238" s="56">
        <f t="shared" si="134"/>
        <v>4.6296296296296298</v>
      </c>
      <c r="I238" s="52">
        <f t="shared" si="135"/>
        <v>1.38</v>
      </c>
      <c r="J238" s="56">
        <f t="shared" si="136"/>
        <v>2.6863778715189093</v>
      </c>
      <c r="K238" s="56">
        <f t="shared" si="148"/>
        <v>6.6636530219968729E-4</v>
      </c>
      <c r="L238" s="51">
        <f t="shared" si="137"/>
        <v>2.2000000000000002</v>
      </c>
      <c r="M238" s="52">
        <f t="shared" si="126"/>
        <v>0</v>
      </c>
      <c r="N238" s="68">
        <v>0</v>
      </c>
      <c r="O238" s="63">
        <f t="shared" si="138"/>
        <v>3105.6140457453539</v>
      </c>
      <c r="P238" s="58">
        <f t="shared" si="139"/>
        <v>480</v>
      </c>
      <c r="Q238" s="61">
        <f t="shared" si="140"/>
        <v>0.61054042534520658</v>
      </c>
      <c r="R238" s="56">
        <f t="shared" si="141"/>
        <v>2.3148148148148149</v>
      </c>
      <c r="S238" s="56">
        <f t="shared" si="127"/>
        <v>1.3431889357594546</v>
      </c>
      <c r="T238" s="56">
        <f t="shared" si="128"/>
        <v>3.3318265109984365E-4</v>
      </c>
      <c r="U238" s="61">
        <f t="shared" si="142"/>
        <v>0.30527021267260329</v>
      </c>
      <c r="V238" s="56">
        <f t="shared" si="143"/>
        <v>1.1574074074074074</v>
      </c>
      <c r="W238" s="56">
        <f t="shared" si="129"/>
        <v>0.67159446787972732</v>
      </c>
      <c r="X238" s="56">
        <f t="shared" si="130"/>
        <v>1.6659132554992182E-4</v>
      </c>
      <c r="Y238" s="61">
        <f t="shared" si="144"/>
        <v>6.1054042534520632E-2</v>
      </c>
      <c r="Z238" s="56">
        <f t="shared" si="145"/>
        <v>0.23148148148148148</v>
      </c>
      <c r="AA238" s="56">
        <f t="shared" si="131"/>
        <v>0.1343188935759454</v>
      </c>
      <c r="AB238" s="56">
        <f t="shared" si="132"/>
        <v>3.3318265109984348E-5</v>
      </c>
      <c r="AC238" s="64">
        <f t="shared" si="146"/>
        <v>0.34973958333333588</v>
      </c>
      <c r="AD238" s="39">
        <f t="shared" si="149"/>
        <v>0.38093218037985105</v>
      </c>
      <c r="AE238" s="39">
        <f t="shared" si="150"/>
        <v>31.68</v>
      </c>
      <c r="AF238" s="39">
        <f t="shared" si="151"/>
        <v>0.19046609018992552</v>
      </c>
      <c r="AG238" s="39">
        <f t="shared" si="150"/>
        <v>17.34</v>
      </c>
      <c r="AH238" s="39">
        <f t="shared" si="152"/>
        <v>9.5233045094962762E-2</v>
      </c>
      <c r="AI238" s="39">
        <f t="shared" si="181"/>
        <v>9.08</v>
      </c>
      <c r="AJ238" s="39">
        <f t="shared" si="154"/>
        <v>1.9046609018992553E-2</v>
      </c>
      <c r="AK238" s="39">
        <f t="shared" si="181"/>
        <v>1.89</v>
      </c>
      <c r="AL238" s="39">
        <f t="shared" si="155"/>
        <v>0.19046609018992552</v>
      </c>
      <c r="AM238" s="39">
        <f t="shared" si="156"/>
        <v>17.34</v>
      </c>
      <c r="AN238" s="39">
        <f t="shared" si="157"/>
        <v>9.5233045094962762E-2</v>
      </c>
      <c r="AO238" s="39">
        <f t="shared" si="158"/>
        <v>9.08</v>
      </c>
      <c r="AP238" s="39">
        <f t="shared" si="159"/>
        <v>4.7616522547481381E-2</v>
      </c>
      <c r="AQ238" s="39">
        <f t="shared" si="160"/>
        <v>4.6500000000000004</v>
      </c>
      <c r="AR238" s="39">
        <f t="shared" si="161"/>
        <v>9.5233045094962766E-3</v>
      </c>
      <c r="AS238" s="39">
        <f t="shared" si="162"/>
        <v>0.95</v>
      </c>
      <c r="AT238" s="39">
        <f t="shared" si="163"/>
        <v>9.5233045094962762E-2</v>
      </c>
      <c r="AU238" s="39">
        <f t="shared" si="164"/>
        <v>9.08</v>
      </c>
      <c r="AV238" s="39">
        <f t="shared" si="165"/>
        <v>4.7616522547481381E-2</v>
      </c>
      <c r="AW238" s="39">
        <f t="shared" si="166"/>
        <v>4.6500000000000004</v>
      </c>
      <c r="AX238" s="39">
        <f t="shared" si="167"/>
        <v>2.3808261273740691E-2</v>
      </c>
      <c r="AY238" s="39">
        <f t="shared" si="168"/>
        <v>2.35</v>
      </c>
      <c r="AZ238" s="39">
        <f t="shared" si="169"/>
        <v>4.7616522547481383E-3</v>
      </c>
      <c r="BA238" s="39">
        <f t="shared" si="170"/>
        <v>0.48</v>
      </c>
      <c r="BB238" s="39">
        <f t="shared" si="171"/>
        <v>1.9046609018992553E-2</v>
      </c>
      <c r="BC238" s="39">
        <f t="shared" si="172"/>
        <v>1.89</v>
      </c>
      <c r="BD238" s="39">
        <f t="shared" si="173"/>
        <v>9.5233045094962766E-3</v>
      </c>
      <c r="BE238" s="39">
        <f t="shared" si="174"/>
        <v>0.95</v>
      </c>
      <c r="BF238" s="39">
        <f t="shared" si="175"/>
        <v>4.7616522547481383E-3</v>
      </c>
      <c r="BG238" s="39">
        <f t="shared" si="176"/>
        <v>0.48</v>
      </c>
      <c r="BH238" s="39">
        <f t="shared" si="177"/>
        <v>9.5233045094962761E-4</v>
      </c>
      <c r="BI238" s="39">
        <f t="shared" si="178"/>
        <v>0.1</v>
      </c>
    </row>
    <row r="239" spans="1:61" s="39" customFormat="1" x14ac:dyDescent="0.25">
      <c r="A239" s="40">
        <v>7.5</v>
      </c>
      <c r="B239" s="50">
        <f t="shared" si="133"/>
        <v>41</v>
      </c>
      <c r="C239" s="51">
        <f t="shared" si="123"/>
        <v>0</v>
      </c>
      <c r="D239" s="52">
        <f t="shared" si="124"/>
        <v>0</v>
      </c>
      <c r="E239" s="53">
        <f t="shared" si="125"/>
        <v>1</v>
      </c>
      <c r="F239" s="68">
        <f t="shared" si="182"/>
        <v>40</v>
      </c>
      <c r="G239" s="61">
        <f t="shared" si="147"/>
        <v>1.2251279035920977</v>
      </c>
      <c r="H239" s="56">
        <f t="shared" si="134"/>
        <v>4.6296296296296298</v>
      </c>
      <c r="I239" s="52">
        <f t="shared" si="135"/>
        <v>1.38</v>
      </c>
      <c r="J239" s="56">
        <f t="shared" si="136"/>
        <v>2.695281387902615</v>
      </c>
      <c r="K239" s="56">
        <f t="shared" si="148"/>
        <v>6.6857385016628936E-4</v>
      </c>
      <c r="L239" s="51">
        <f t="shared" si="137"/>
        <v>2.2000000000000002</v>
      </c>
      <c r="M239" s="52">
        <f t="shared" si="126"/>
        <v>0</v>
      </c>
      <c r="N239" s="68">
        <v>0</v>
      </c>
      <c r="O239" s="63">
        <f t="shared" si="138"/>
        <v>3114.3172498875397</v>
      </c>
      <c r="P239" s="58">
        <f t="shared" si="139"/>
        <v>480</v>
      </c>
      <c r="Q239" s="61">
        <f t="shared" si="140"/>
        <v>0.61256395179604883</v>
      </c>
      <c r="R239" s="56">
        <f t="shared" si="141"/>
        <v>2.3148148148148149</v>
      </c>
      <c r="S239" s="56">
        <f t="shared" si="127"/>
        <v>1.3476406939513075</v>
      </c>
      <c r="T239" s="56">
        <f t="shared" si="128"/>
        <v>3.3428692508314468E-4</v>
      </c>
      <c r="U239" s="61">
        <f t="shared" si="142"/>
        <v>0.30628197589802442</v>
      </c>
      <c r="V239" s="56">
        <f t="shared" si="143"/>
        <v>1.1574074074074074</v>
      </c>
      <c r="W239" s="56">
        <f t="shared" si="129"/>
        <v>0.67382034697565374</v>
      </c>
      <c r="X239" s="56">
        <f t="shared" si="130"/>
        <v>1.6714346254157234E-4</v>
      </c>
      <c r="Y239" s="61">
        <f t="shared" si="144"/>
        <v>6.125639517960485E-2</v>
      </c>
      <c r="Z239" s="56">
        <f t="shared" si="145"/>
        <v>0.23148148148148148</v>
      </c>
      <c r="AA239" s="56">
        <f t="shared" si="131"/>
        <v>0.13476406939513069</v>
      </c>
      <c r="AB239" s="56">
        <f t="shared" si="132"/>
        <v>3.3428692508314445E-5</v>
      </c>
      <c r="AC239" s="64">
        <f t="shared" si="146"/>
        <v>0.34982638888889145</v>
      </c>
      <c r="AD239" s="39">
        <f t="shared" si="149"/>
        <v>0.38445442310267836</v>
      </c>
      <c r="AE239" s="39">
        <f t="shared" si="150"/>
        <v>31.92</v>
      </c>
      <c r="AF239" s="39">
        <f t="shared" si="151"/>
        <v>0.19222721155133918</v>
      </c>
      <c r="AG239" s="39">
        <f t="shared" si="150"/>
        <v>17.489999999999998</v>
      </c>
      <c r="AH239" s="39">
        <f t="shared" si="152"/>
        <v>9.6113605775669589E-2</v>
      </c>
      <c r="AI239" s="39">
        <f t="shared" si="181"/>
        <v>9.16</v>
      </c>
      <c r="AJ239" s="39">
        <f t="shared" si="154"/>
        <v>1.9222721155133918E-2</v>
      </c>
      <c r="AK239" s="39">
        <f t="shared" si="181"/>
        <v>1.9</v>
      </c>
      <c r="AL239" s="39">
        <f t="shared" si="155"/>
        <v>0.19222721155133918</v>
      </c>
      <c r="AM239" s="39">
        <f t="shared" si="156"/>
        <v>17.489999999999998</v>
      </c>
      <c r="AN239" s="39">
        <f t="shared" si="157"/>
        <v>9.6113605775669589E-2</v>
      </c>
      <c r="AO239" s="39">
        <f t="shared" si="158"/>
        <v>9.16</v>
      </c>
      <c r="AP239" s="39">
        <f t="shared" si="159"/>
        <v>4.8056802887834794E-2</v>
      </c>
      <c r="AQ239" s="39">
        <f t="shared" si="160"/>
        <v>4.6900000000000004</v>
      </c>
      <c r="AR239" s="39">
        <f t="shared" si="161"/>
        <v>9.6113605775669589E-3</v>
      </c>
      <c r="AS239" s="39">
        <f t="shared" si="162"/>
        <v>0.96</v>
      </c>
      <c r="AT239" s="39">
        <f t="shared" si="163"/>
        <v>9.6113605775669589E-2</v>
      </c>
      <c r="AU239" s="39">
        <f t="shared" si="164"/>
        <v>9.16</v>
      </c>
      <c r="AV239" s="39">
        <f t="shared" si="165"/>
        <v>4.8056802887834794E-2</v>
      </c>
      <c r="AW239" s="39">
        <f t="shared" si="166"/>
        <v>4.6900000000000004</v>
      </c>
      <c r="AX239" s="39">
        <f t="shared" si="167"/>
        <v>2.4028401443917397E-2</v>
      </c>
      <c r="AY239" s="39">
        <f t="shared" si="168"/>
        <v>2.37</v>
      </c>
      <c r="AZ239" s="39">
        <f t="shared" si="169"/>
        <v>4.8056802887834794E-3</v>
      </c>
      <c r="BA239" s="39">
        <f t="shared" si="170"/>
        <v>0.48</v>
      </c>
      <c r="BB239" s="39">
        <f t="shared" si="171"/>
        <v>1.9222721155133918E-2</v>
      </c>
      <c r="BC239" s="39">
        <f t="shared" si="172"/>
        <v>1.9</v>
      </c>
      <c r="BD239" s="39">
        <f t="shared" si="173"/>
        <v>9.6113605775669589E-3</v>
      </c>
      <c r="BE239" s="39">
        <f t="shared" si="174"/>
        <v>0.96</v>
      </c>
      <c r="BF239" s="39">
        <f t="shared" si="175"/>
        <v>4.8056802887834794E-3</v>
      </c>
      <c r="BG239" s="39">
        <f t="shared" si="176"/>
        <v>0.48</v>
      </c>
      <c r="BH239" s="39">
        <f t="shared" si="177"/>
        <v>9.6113605775669582E-4</v>
      </c>
      <c r="BI239" s="39">
        <f t="shared" si="178"/>
        <v>0.1</v>
      </c>
    </row>
    <row r="240" spans="1:61" s="39" customFormat="1" x14ac:dyDescent="0.25">
      <c r="A240" s="40">
        <v>7.5</v>
      </c>
      <c r="B240" s="50">
        <f t="shared" si="133"/>
        <v>41</v>
      </c>
      <c r="C240" s="51">
        <f t="shared" si="123"/>
        <v>0</v>
      </c>
      <c r="D240" s="52">
        <f t="shared" si="124"/>
        <v>0</v>
      </c>
      <c r="E240" s="53">
        <f t="shared" si="125"/>
        <v>1</v>
      </c>
      <c r="F240" s="68">
        <f t="shared" si="182"/>
        <v>40</v>
      </c>
      <c r="G240" s="61">
        <f t="shared" si="147"/>
        <v>1.2291564029001745</v>
      </c>
      <c r="H240" s="56">
        <f t="shared" si="134"/>
        <v>4.6296296296296298</v>
      </c>
      <c r="I240" s="52">
        <f t="shared" si="135"/>
        <v>1.38</v>
      </c>
      <c r="J240" s="56">
        <f t="shared" si="136"/>
        <v>2.7041440863803841</v>
      </c>
      <c r="K240" s="56">
        <f t="shared" si="148"/>
        <v>6.707722731104541E-4</v>
      </c>
      <c r="L240" s="51">
        <f t="shared" si="137"/>
        <v>2.2000000000000002</v>
      </c>
      <c r="M240" s="52">
        <f t="shared" si="126"/>
        <v>0</v>
      </c>
      <c r="N240" s="68">
        <v>0</v>
      </c>
      <c r="O240" s="63">
        <f t="shared" si="138"/>
        <v>3122.9805643440736</v>
      </c>
      <c r="P240" s="58">
        <f t="shared" si="139"/>
        <v>480</v>
      </c>
      <c r="Q240" s="61">
        <f t="shared" si="140"/>
        <v>0.61457820145008724</v>
      </c>
      <c r="R240" s="56">
        <f t="shared" si="141"/>
        <v>2.3148148148148149</v>
      </c>
      <c r="S240" s="56">
        <f t="shared" si="127"/>
        <v>1.352072043190192</v>
      </c>
      <c r="T240" s="56">
        <f t="shared" si="128"/>
        <v>3.3538613655522705E-4</v>
      </c>
      <c r="U240" s="61">
        <f t="shared" si="142"/>
        <v>0.30728910072504362</v>
      </c>
      <c r="V240" s="56">
        <f t="shared" si="143"/>
        <v>1.1574074074074074</v>
      </c>
      <c r="W240" s="56">
        <f t="shared" si="129"/>
        <v>0.67603602159509601</v>
      </c>
      <c r="X240" s="56">
        <f t="shared" si="130"/>
        <v>1.6769306827761353E-4</v>
      </c>
      <c r="Y240" s="61">
        <f t="shared" si="144"/>
        <v>6.1457820145008689E-2</v>
      </c>
      <c r="Z240" s="56">
        <f t="shared" si="145"/>
        <v>0.23148148148148148</v>
      </c>
      <c r="AA240" s="56">
        <f t="shared" si="131"/>
        <v>0.13520720431901911</v>
      </c>
      <c r="AB240" s="56">
        <f t="shared" si="132"/>
        <v>3.3538613655522681E-5</v>
      </c>
      <c r="AC240" s="64">
        <f t="shared" si="146"/>
        <v>0.34991319444444702</v>
      </c>
      <c r="AD240" s="39">
        <f t="shared" si="149"/>
        <v>0.38798824776101637</v>
      </c>
      <c r="AE240" s="39">
        <f t="shared" si="150"/>
        <v>32.159999999999997</v>
      </c>
      <c r="AF240" s="39">
        <f t="shared" si="151"/>
        <v>0.19399412388050818</v>
      </c>
      <c r="AG240" s="39">
        <f t="shared" si="150"/>
        <v>17.63</v>
      </c>
      <c r="AH240" s="39">
        <f t="shared" si="152"/>
        <v>9.6997061940254092E-2</v>
      </c>
      <c r="AI240" s="39">
        <f t="shared" si="181"/>
        <v>9.24</v>
      </c>
      <c r="AJ240" s="39">
        <f t="shared" si="154"/>
        <v>1.9399412388050818E-2</v>
      </c>
      <c r="AK240" s="39">
        <f t="shared" si="181"/>
        <v>1.92</v>
      </c>
      <c r="AL240" s="39">
        <f t="shared" si="155"/>
        <v>0.19399412388050818</v>
      </c>
      <c r="AM240" s="39">
        <f t="shared" si="156"/>
        <v>17.63</v>
      </c>
      <c r="AN240" s="39">
        <f t="shared" si="157"/>
        <v>9.6997061940254092E-2</v>
      </c>
      <c r="AO240" s="39">
        <f t="shared" si="158"/>
        <v>9.24</v>
      </c>
      <c r="AP240" s="39">
        <f t="shared" si="159"/>
        <v>4.8498530970127046E-2</v>
      </c>
      <c r="AQ240" s="39">
        <f t="shared" si="160"/>
        <v>4.7300000000000004</v>
      </c>
      <c r="AR240" s="39">
        <f t="shared" si="161"/>
        <v>9.6997061940254092E-3</v>
      </c>
      <c r="AS240" s="39">
        <f t="shared" si="162"/>
        <v>0.97</v>
      </c>
      <c r="AT240" s="39">
        <f t="shared" si="163"/>
        <v>9.6997061940254092E-2</v>
      </c>
      <c r="AU240" s="39">
        <f t="shared" si="164"/>
        <v>9.24</v>
      </c>
      <c r="AV240" s="39">
        <f t="shared" si="165"/>
        <v>4.8498530970127046E-2</v>
      </c>
      <c r="AW240" s="39">
        <f t="shared" si="166"/>
        <v>4.7300000000000004</v>
      </c>
      <c r="AX240" s="39">
        <f t="shared" si="167"/>
        <v>2.4249265485063523E-2</v>
      </c>
      <c r="AY240" s="39">
        <f t="shared" si="168"/>
        <v>2.4</v>
      </c>
      <c r="AZ240" s="39">
        <f t="shared" si="169"/>
        <v>4.8498530970127046E-3</v>
      </c>
      <c r="BA240" s="39">
        <f t="shared" si="170"/>
        <v>0.48</v>
      </c>
      <c r="BB240" s="39">
        <f t="shared" si="171"/>
        <v>1.9399412388050818E-2</v>
      </c>
      <c r="BC240" s="39">
        <f t="shared" si="172"/>
        <v>1.92</v>
      </c>
      <c r="BD240" s="39">
        <f t="shared" si="173"/>
        <v>9.6997061940254092E-3</v>
      </c>
      <c r="BE240" s="39">
        <f t="shared" si="174"/>
        <v>0.97</v>
      </c>
      <c r="BF240" s="39">
        <f t="shared" si="175"/>
        <v>4.8498530970127046E-3</v>
      </c>
      <c r="BG240" s="39">
        <f t="shared" si="176"/>
        <v>0.48</v>
      </c>
      <c r="BH240" s="39">
        <f t="shared" si="177"/>
        <v>9.6997061940254077E-4</v>
      </c>
      <c r="BI240" s="39">
        <f t="shared" si="178"/>
        <v>0.1</v>
      </c>
    </row>
    <row r="241" spans="1:61" s="39" customFormat="1" x14ac:dyDescent="0.25">
      <c r="A241" s="40">
        <v>7.5</v>
      </c>
      <c r="B241" s="50">
        <f t="shared" si="133"/>
        <v>41</v>
      </c>
      <c r="C241" s="51">
        <f t="shared" ref="C241:C304" si="183">$D$22</f>
        <v>0</v>
      </c>
      <c r="D241" s="52">
        <f t="shared" ref="D241:D304" si="184">$D$23</f>
        <v>0</v>
      </c>
      <c r="E241" s="53">
        <f t="shared" ref="E241:E304" si="185">$D$24</f>
        <v>1</v>
      </c>
      <c r="F241" s="68">
        <f t="shared" si="182"/>
        <v>40</v>
      </c>
      <c r="G241" s="61">
        <f t="shared" si="147"/>
        <v>1.2331664336730415</v>
      </c>
      <c r="H241" s="56">
        <f t="shared" si="134"/>
        <v>4.6296296296296298</v>
      </c>
      <c r="I241" s="52">
        <f t="shared" si="135"/>
        <v>1.38</v>
      </c>
      <c r="J241" s="56">
        <f t="shared" si="136"/>
        <v>2.7129661540806915</v>
      </c>
      <c r="K241" s="56">
        <f t="shared" si="148"/>
        <v>6.7296061745004509E-4</v>
      </c>
      <c r="L241" s="51">
        <f t="shared" si="137"/>
        <v>2.2000000000000002</v>
      </c>
      <c r="M241" s="52">
        <f t="shared" ref="M241:M304" si="186">$C$14</f>
        <v>0</v>
      </c>
      <c r="N241" s="68">
        <v>0</v>
      </c>
      <c r="O241" s="63">
        <f t="shared" si="138"/>
        <v>3131.6041719426817</v>
      </c>
      <c r="P241" s="58">
        <f t="shared" si="139"/>
        <v>480</v>
      </c>
      <c r="Q241" s="61">
        <f t="shared" si="140"/>
        <v>0.61658321683652073</v>
      </c>
      <c r="R241" s="56">
        <f t="shared" si="141"/>
        <v>2.3148148148148149</v>
      </c>
      <c r="S241" s="56">
        <f t="shared" ref="S241:S304" si="187">Q241*SUM($L241:$N241)</f>
        <v>1.3564830770403458</v>
      </c>
      <c r="T241" s="56">
        <f t="shared" ref="T241:T304" si="188">Q241*$I241*$B241*$A241/(3600*$D$2)</f>
        <v>3.3648030872502255E-4</v>
      </c>
      <c r="U241" s="61">
        <f t="shared" si="142"/>
        <v>0.30829160841826037</v>
      </c>
      <c r="V241" s="56">
        <f t="shared" si="143"/>
        <v>1.1574074074074074</v>
      </c>
      <c r="W241" s="56">
        <f t="shared" ref="W241:W304" si="189">U241*SUM($L241:$N241)</f>
        <v>0.67824153852017288</v>
      </c>
      <c r="X241" s="56">
        <f t="shared" ref="X241:X304" si="190">U241*$I241*$B241*$A241/(3600*$D$2)</f>
        <v>1.6824015436251127E-4</v>
      </c>
      <c r="Y241" s="61">
        <f t="shared" si="144"/>
        <v>6.165832168365204E-2</v>
      </c>
      <c r="Z241" s="56">
        <f t="shared" si="145"/>
        <v>0.23148148148148148</v>
      </c>
      <c r="AA241" s="56">
        <f t="shared" ref="AA241:AA304" si="191">Y241*SUM($L241:$N241)</f>
        <v>0.13564830770403449</v>
      </c>
      <c r="AB241" s="56">
        <f t="shared" ref="AB241:AB304" si="192">Y241*$I241*$B241*$A241/(3600*$D$2)</f>
        <v>3.3648030872502234E-5</v>
      </c>
      <c r="AC241" s="64">
        <f t="shared" si="146"/>
        <v>0.35000000000000259</v>
      </c>
      <c r="AD241" s="39">
        <f t="shared" si="149"/>
        <v>0.39153360125782638</v>
      </c>
      <c r="AE241" s="39">
        <f t="shared" si="150"/>
        <v>32.4</v>
      </c>
      <c r="AF241" s="39">
        <f t="shared" si="151"/>
        <v>0.19576680062891319</v>
      </c>
      <c r="AG241" s="39">
        <f t="shared" si="150"/>
        <v>17.78</v>
      </c>
      <c r="AH241" s="39">
        <f t="shared" si="152"/>
        <v>9.7883400314456595E-2</v>
      </c>
      <c r="AI241" s="39">
        <f t="shared" si="181"/>
        <v>9.32</v>
      </c>
      <c r="AJ241" s="39">
        <f t="shared" si="154"/>
        <v>1.957668006289132E-2</v>
      </c>
      <c r="AK241" s="39">
        <f t="shared" si="181"/>
        <v>1.94</v>
      </c>
      <c r="AL241" s="39">
        <f t="shared" si="155"/>
        <v>0.19576680062891319</v>
      </c>
      <c r="AM241" s="39">
        <f t="shared" si="156"/>
        <v>17.78</v>
      </c>
      <c r="AN241" s="39">
        <f t="shared" si="157"/>
        <v>9.7883400314456595E-2</v>
      </c>
      <c r="AO241" s="39">
        <f t="shared" si="158"/>
        <v>9.32</v>
      </c>
      <c r="AP241" s="39">
        <f t="shared" si="159"/>
        <v>4.8941700157228298E-2</v>
      </c>
      <c r="AQ241" s="39">
        <f t="shared" si="160"/>
        <v>4.78</v>
      </c>
      <c r="AR241" s="39">
        <f t="shared" si="161"/>
        <v>9.7883400314456599E-3</v>
      </c>
      <c r="AS241" s="39">
        <f t="shared" si="162"/>
        <v>0.97</v>
      </c>
      <c r="AT241" s="39">
        <f t="shared" si="163"/>
        <v>9.7883400314456595E-2</v>
      </c>
      <c r="AU241" s="39">
        <f t="shared" si="164"/>
        <v>9.32</v>
      </c>
      <c r="AV241" s="39">
        <f t="shared" si="165"/>
        <v>4.8941700157228298E-2</v>
      </c>
      <c r="AW241" s="39">
        <f t="shared" si="166"/>
        <v>4.78</v>
      </c>
      <c r="AX241" s="39">
        <f t="shared" si="167"/>
        <v>2.4470850078614149E-2</v>
      </c>
      <c r="AY241" s="39">
        <f t="shared" si="168"/>
        <v>2.42</v>
      </c>
      <c r="AZ241" s="39">
        <f t="shared" si="169"/>
        <v>4.8941700157228299E-3</v>
      </c>
      <c r="BA241" s="39">
        <f t="shared" si="170"/>
        <v>0.49</v>
      </c>
      <c r="BB241" s="39">
        <f t="shared" si="171"/>
        <v>1.957668006289132E-2</v>
      </c>
      <c r="BC241" s="39">
        <f t="shared" si="172"/>
        <v>1.94</v>
      </c>
      <c r="BD241" s="39">
        <f t="shared" si="173"/>
        <v>9.7883400314456599E-3</v>
      </c>
      <c r="BE241" s="39">
        <f t="shared" si="174"/>
        <v>0.97</v>
      </c>
      <c r="BF241" s="39">
        <f t="shared" si="175"/>
        <v>4.8941700157228299E-3</v>
      </c>
      <c r="BG241" s="39">
        <f t="shared" si="176"/>
        <v>0.49</v>
      </c>
      <c r="BH241" s="39">
        <f t="shared" si="177"/>
        <v>9.7883400314456581E-4</v>
      </c>
      <c r="BI241" s="39">
        <f t="shared" si="178"/>
        <v>0.1</v>
      </c>
    </row>
    <row r="242" spans="1:61" s="39" customFormat="1" x14ac:dyDescent="0.25">
      <c r="A242" s="40">
        <v>7.5</v>
      </c>
      <c r="B242" s="50">
        <f t="shared" ref="B242:B305" si="193">$C$6</f>
        <v>41</v>
      </c>
      <c r="C242" s="51">
        <f t="shared" si="183"/>
        <v>0</v>
      </c>
      <c r="D242" s="52">
        <f t="shared" si="184"/>
        <v>0</v>
      </c>
      <c r="E242" s="53">
        <f t="shared" si="185"/>
        <v>1</v>
      </c>
      <c r="F242" s="68">
        <f t="shared" si="182"/>
        <v>40</v>
      </c>
      <c r="G242" s="61">
        <f t="shared" si="147"/>
        <v>1.2371580805791487</v>
      </c>
      <c r="H242" s="56">
        <f t="shared" ref="H242:H305" si="194">(($C242*1*1)+($D242*100*1)+($E242*1000*1))/$D$2</f>
        <v>4.6296296296296298</v>
      </c>
      <c r="I242" s="52">
        <f t="shared" ref="I242:I305" si="195">$D$10</f>
        <v>1.38</v>
      </c>
      <c r="J242" s="56">
        <f t="shared" ref="J242:J305" si="196">G242*SUM($L242:$N242)</f>
        <v>2.7217477772741274</v>
      </c>
      <c r="K242" s="56">
        <f t="shared" si="148"/>
        <v>6.7513892939012566E-4</v>
      </c>
      <c r="L242" s="51">
        <f t="shared" ref="L242:L305" si="197">$C$13</f>
        <v>2.2000000000000002</v>
      </c>
      <c r="M242" s="52">
        <f t="shared" si="186"/>
        <v>0</v>
      </c>
      <c r="N242" s="68">
        <v>0</v>
      </c>
      <c r="O242" s="63">
        <f t="shared" ref="O242:O305" si="198">((((P241*0.0408*44.01*L241)-(O241*0.0408*44.01*L241)+(B241*I241*38000*44.01*0.0408/$D$2))*(A241/3600))+(O241*44.01*0.0408))/(44.01*0.0408)</f>
        <v>3140.1882546731299</v>
      </c>
      <c r="P242" s="58">
        <f t="shared" ref="P242:P305" si="199">$C$9</f>
        <v>480</v>
      </c>
      <c r="Q242" s="61">
        <f t="shared" ref="Q242:Q305" si="200">IF(Q241+((R241-S241-T241)*$A241/3600)&lt;0,0,Q241+((R241-S241-T241)*$A241/3600))</f>
        <v>0.61857904028957433</v>
      </c>
      <c r="R242" s="56">
        <f t="shared" ref="R242:R305" si="201">(($C242*1*0.5)+($D242*100*0.5)+($E242*1000*0.5))/$D$2</f>
        <v>2.3148148148148149</v>
      </c>
      <c r="S242" s="56">
        <f t="shared" si="187"/>
        <v>1.3608738886370637</v>
      </c>
      <c r="T242" s="56">
        <f t="shared" si="188"/>
        <v>3.3756946469506283E-4</v>
      </c>
      <c r="U242" s="61">
        <f t="shared" ref="U242:U305" si="202">IF(U241+((V241-W241-X241)*$A241/3600)&lt;0,0,U241+((V241-W241-X241)*$A241/3600))</f>
        <v>0.30928952014478717</v>
      </c>
      <c r="V242" s="56">
        <f t="shared" ref="V242:V305" si="203">(($C242*1*0.25)+($D242*100*0.25)+($E242*1000*0.25))/$D$2</f>
        <v>1.1574074074074074</v>
      </c>
      <c r="W242" s="56">
        <f t="shared" si="189"/>
        <v>0.68043694431853186</v>
      </c>
      <c r="X242" s="56">
        <f t="shared" si="190"/>
        <v>1.6878473234753142E-4</v>
      </c>
      <c r="Y242" s="61">
        <f t="shared" ref="Y242:Y305" si="204">IF(Y241+((Z241-AA241-AB241)*$A241/3600)&lt;0,0,Y241+((Z241-AA241-AB241)*$A241/3600))</f>
        <v>6.1857904028957404E-2</v>
      </c>
      <c r="Z242" s="56">
        <f t="shared" ref="Z242:Z305" si="205">(($C242*1*0.05)+($D242*100*0.05)+($E242*1000*0.05))/$D$2</f>
        <v>0.23148148148148148</v>
      </c>
      <c r="AA242" s="56">
        <f t="shared" si="191"/>
        <v>0.1360873888637063</v>
      </c>
      <c r="AB242" s="56">
        <f t="shared" si="192"/>
        <v>3.3756946469506264E-5</v>
      </c>
      <c r="AC242" s="64">
        <f t="shared" ref="AC242:AC305" si="206">AC241+(A241*0.0000115740740740741)</f>
        <v>0.35008680555555816</v>
      </c>
      <c r="AD242" s="39">
        <f t="shared" si="149"/>
        <v>0.39509043073949141</v>
      </c>
      <c r="AE242" s="39">
        <f t="shared" si="150"/>
        <v>32.64</v>
      </c>
      <c r="AF242" s="39">
        <f t="shared" si="151"/>
        <v>0.1975452153697457</v>
      </c>
      <c r="AG242" s="39">
        <f t="shared" si="150"/>
        <v>17.93</v>
      </c>
      <c r="AH242" s="39">
        <f t="shared" si="152"/>
        <v>9.8772607684872851E-2</v>
      </c>
      <c r="AI242" s="39">
        <f t="shared" si="181"/>
        <v>9.41</v>
      </c>
      <c r="AJ242" s="39">
        <f t="shared" si="154"/>
        <v>1.9754521536974573E-2</v>
      </c>
      <c r="AK242" s="39">
        <f t="shared" si="181"/>
        <v>1.96</v>
      </c>
      <c r="AL242" s="39">
        <f t="shared" si="155"/>
        <v>0.1975452153697457</v>
      </c>
      <c r="AM242" s="39">
        <f t="shared" si="156"/>
        <v>17.93</v>
      </c>
      <c r="AN242" s="39">
        <f t="shared" si="157"/>
        <v>9.8772607684872851E-2</v>
      </c>
      <c r="AO242" s="39">
        <f t="shared" si="158"/>
        <v>9.41</v>
      </c>
      <c r="AP242" s="39">
        <f t="shared" si="159"/>
        <v>4.9386303842436426E-2</v>
      </c>
      <c r="AQ242" s="39">
        <f t="shared" si="160"/>
        <v>4.82</v>
      </c>
      <c r="AR242" s="39">
        <f t="shared" si="161"/>
        <v>9.8772607684872865E-3</v>
      </c>
      <c r="AS242" s="39">
        <f t="shared" si="162"/>
        <v>0.98</v>
      </c>
      <c r="AT242" s="39">
        <f t="shared" si="163"/>
        <v>9.8772607684872851E-2</v>
      </c>
      <c r="AU242" s="39">
        <f t="shared" si="164"/>
        <v>9.41</v>
      </c>
      <c r="AV242" s="39">
        <f t="shared" si="165"/>
        <v>4.9386303842436426E-2</v>
      </c>
      <c r="AW242" s="39">
        <f t="shared" si="166"/>
        <v>4.82</v>
      </c>
      <c r="AX242" s="39">
        <f t="shared" si="167"/>
        <v>2.4693151921218213E-2</v>
      </c>
      <c r="AY242" s="39">
        <f t="shared" si="168"/>
        <v>2.44</v>
      </c>
      <c r="AZ242" s="39">
        <f t="shared" si="169"/>
        <v>4.9386303842436433E-3</v>
      </c>
      <c r="BA242" s="39">
        <f t="shared" si="170"/>
        <v>0.49</v>
      </c>
      <c r="BB242" s="39">
        <f t="shared" si="171"/>
        <v>1.9754521536974573E-2</v>
      </c>
      <c r="BC242" s="39">
        <f t="shared" si="172"/>
        <v>1.96</v>
      </c>
      <c r="BD242" s="39">
        <f t="shared" si="173"/>
        <v>9.8772607684872865E-3</v>
      </c>
      <c r="BE242" s="39">
        <f t="shared" si="174"/>
        <v>0.98</v>
      </c>
      <c r="BF242" s="39">
        <f t="shared" si="175"/>
        <v>4.9386303842436433E-3</v>
      </c>
      <c r="BG242" s="39">
        <f t="shared" si="176"/>
        <v>0.49</v>
      </c>
      <c r="BH242" s="39">
        <f t="shared" si="177"/>
        <v>9.8772607684872852E-4</v>
      </c>
      <c r="BI242" s="39">
        <f t="shared" si="178"/>
        <v>0.1</v>
      </c>
    </row>
    <row r="243" spans="1:61" s="39" customFormat="1" x14ac:dyDescent="0.25">
      <c r="A243" s="40">
        <v>7.5</v>
      </c>
      <c r="B243" s="50">
        <f t="shared" si="193"/>
        <v>41</v>
      </c>
      <c r="C243" s="51">
        <f t="shared" si="183"/>
        <v>0</v>
      </c>
      <c r="D243" s="52">
        <f t="shared" si="184"/>
        <v>0</v>
      </c>
      <c r="E243" s="53">
        <f t="shared" si="185"/>
        <v>1</v>
      </c>
      <c r="F243" s="68">
        <f t="shared" si="182"/>
        <v>40</v>
      </c>
      <c r="G243" s="61">
        <f t="shared" ref="G243:G306" si="207">IF(G242+((H242-J242-K242)*$A242/3600)&lt;0,0,G242+((H242-J242-K242)*$A242/3600))</f>
        <v>1.2411314278987864</v>
      </c>
      <c r="H243" s="56">
        <f t="shared" si="194"/>
        <v>4.6296296296296298</v>
      </c>
      <c r="I243" s="52">
        <f t="shared" si="195"/>
        <v>1.38</v>
      </c>
      <c r="J243" s="56">
        <f t="shared" si="196"/>
        <v>2.7304891413773302</v>
      </c>
      <c r="K243" s="56">
        <f t="shared" ref="K243:K306" si="208">G243*$I243*$B243*$A243/(3600*$D$2)</f>
        <v>6.7730725492393259E-4</v>
      </c>
      <c r="L243" s="51">
        <f t="shared" si="197"/>
        <v>2.2000000000000002</v>
      </c>
      <c r="M243" s="52">
        <f t="shared" si="186"/>
        <v>0</v>
      </c>
      <c r="N243" s="68">
        <v>0</v>
      </c>
      <c r="O243" s="63">
        <f t="shared" si="198"/>
        <v>3148.7329936910633</v>
      </c>
      <c r="P243" s="58">
        <f t="shared" si="199"/>
        <v>480</v>
      </c>
      <c r="Q243" s="61">
        <f t="shared" si="200"/>
        <v>0.62056571394939319</v>
      </c>
      <c r="R243" s="56">
        <f t="shared" si="201"/>
        <v>2.3148148148148149</v>
      </c>
      <c r="S243" s="56">
        <f t="shared" si="187"/>
        <v>1.3652445706886651</v>
      </c>
      <c r="T243" s="56">
        <f t="shared" si="188"/>
        <v>3.3865362746196629E-4</v>
      </c>
      <c r="U243" s="61">
        <f t="shared" si="202"/>
        <v>0.3102828569746966</v>
      </c>
      <c r="V243" s="56">
        <f t="shared" si="203"/>
        <v>1.1574074074074074</v>
      </c>
      <c r="W243" s="56">
        <f t="shared" si="189"/>
        <v>0.68262228534433256</v>
      </c>
      <c r="X243" s="56">
        <f t="shared" si="190"/>
        <v>1.6932681373098315E-4</v>
      </c>
      <c r="Y243" s="61">
        <f t="shared" si="204"/>
        <v>6.2056571394939294E-2</v>
      </c>
      <c r="Z243" s="56">
        <f t="shared" si="205"/>
        <v>0.23148148148148148</v>
      </c>
      <c r="AA243" s="56">
        <f t="shared" si="191"/>
        <v>0.13652445706886646</v>
      </c>
      <c r="AB243" s="56">
        <f t="shared" si="192"/>
        <v>3.3865362746196615E-5</v>
      </c>
      <c r="AC243" s="64">
        <f t="shared" si="206"/>
        <v>0.35017361111111373</v>
      </c>
      <c r="AD243" s="39">
        <f t="shared" ref="AD243:AD306" si="209">AD242+($I243*$G243*$A243*1/3600)</f>
        <v>0.39865868359470041</v>
      </c>
      <c r="AE243" s="39">
        <f t="shared" ref="AE243:AG306" si="210">ROUND((1-EXP(-AD243))*100,2)</f>
        <v>32.880000000000003</v>
      </c>
      <c r="AF243" s="39">
        <f t="shared" ref="AF243:AF306" si="211">AF242+($I243*$G243*$A243*0.5/3600)</f>
        <v>0.19932934179735021</v>
      </c>
      <c r="AG243" s="39">
        <f t="shared" si="210"/>
        <v>18.07</v>
      </c>
      <c r="AH243" s="39">
        <f t="shared" ref="AH243:AH306" si="212">AH242+($I243*$G243*$A243*0.25/3600)</f>
        <v>9.9664670898675103E-2</v>
      </c>
      <c r="AI243" s="39">
        <f t="shared" ref="AI243:AK258" si="213">ROUND((1-EXP(-AH243))*100,2)</f>
        <v>9.49</v>
      </c>
      <c r="AJ243" s="39">
        <f t="shared" ref="AJ243:AJ306" si="214">AJ242+($I243*$G243*$A243*0.05/3600)</f>
        <v>1.9932934179735025E-2</v>
      </c>
      <c r="AK243" s="39">
        <f t="shared" si="213"/>
        <v>1.97</v>
      </c>
      <c r="AL243" s="39">
        <f t="shared" ref="AL243:AL306" si="215">AL242+($I243*$Q243*$A243*1/3600)</f>
        <v>0.19932934179735021</v>
      </c>
      <c r="AM243" s="39">
        <f t="shared" ref="AM243:AM306" si="216">ROUND((1-EXP(-AL243))*100,2)</f>
        <v>18.07</v>
      </c>
      <c r="AN243" s="39">
        <f t="shared" ref="AN243:AN306" si="217">AN242+($I243*$Q243*$A243*0.5/3600)</f>
        <v>9.9664670898675103E-2</v>
      </c>
      <c r="AO243" s="39">
        <f t="shared" ref="AO243:AO306" si="218">ROUND((1-EXP(-AN243))*100,2)</f>
        <v>9.49</v>
      </c>
      <c r="AP243" s="39">
        <f t="shared" ref="AP243:AP306" si="219">AP242+($I243*$Q243*$A243*0.25/3600)</f>
        <v>4.9832335449337552E-2</v>
      </c>
      <c r="AQ243" s="39">
        <f t="shared" ref="AQ243:AQ306" si="220">ROUND((1-EXP(-AP243))*100,2)</f>
        <v>4.8600000000000003</v>
      </c>
      <c r="AR243" s="39">
        <f t="shared" ref="AR243:AR306" si="221">AR242+($I243*$Q243*$A243*0.05/3600)</f>
        <v>9.9664670898675124E-3</v>
      </c>
      <c r="AS243" s="39">
        <f t="shared" ref="AS243:AS306" si="222">ROUND((1-EXP(-AR243))*100,2)</f>
        <v>0.99</v>
      </c>
      <c r="AT243" s="39">
        <f t="shared" ref="AT243:AT306" si="223">AT242+($I243*$U243*$A243*1/3600)</f>
        <v>9.9664670898675103E-2</v>
      </c>
      <c r="AU243" s="39">
        <f t="shared" ref="AU243:AU306" si="224">ROUND((1-EXP(-AT243))*100,2)</f>
        <v>9.49</v>
      </c>
      <c r="AV243" s="39">
        <f t="shared" ref="AV243:AV306" si="225">AV242+($I243*$U243*$A243*0.5/3600)</f>
        <v>4.9832335449337552E-2</v>
      </c>
      <c r="AW243" s="39">
        <f t="shared" ref="AW243:AW306" si="226">ROUND((1-EXP(-AV243))*100,2)</f>
        <v>4.8600000000000003</v>
      </c>
      <c r="AX243" s="39">
        <f t="shared" ref="AX243:AX306" si="227">AX242+($I243*$U243*$A243*0.25/3600)</f>
        <v>2.4916167724668776E-2</v>
      </c>
      <c r="AY243" s="39">
        <f t="shared" ref="AY243:AY306" si="228">ROUND((1-EXP(-AX243))*100,2)</f>
        <v>2.46</v>
      </c>
      <c r="AZ243" s="39">
        <f t="shared" ref="AZ243:AZ306" si="229">AZ242+($I243*$U243*$A243*0.05/3600)</f>
        <v>4.9832335449337562E-3</v>
      </c>
      <c r="BA243" s="39">
        <f t="shared" ref="BA243:BA306" si="230">ROUND((1-EXP(-AZ243))*100,2)</f>
        <v>0.5</v>
      </c>
      <c r="BB243" s="39">
        <f t="shared" ref="BB243:BB306" si="231">BB242+($I243*$Y243*$A243*1/3600)</f>
        <v>1.9932934179735025E-2</v>
      </c>
      <c r="BC243" s="39">
        <f t="shared" ref="BC243:BC306" si="232">ROUND((1-EXP(-BB243))*100,2)</f>
        <v>1.97</v>
      </c>
      <c r="BD243" s="39">
        <f t="shared" ref="BD243:BD306" si="233">BD242+($I243*$Y243*$A243*0.5/3600)</f>
        <v>9.9664670898675124E-3</v>
      </c>
      <c r="BE243" s="39">
        <f t="shared" ref="BE243:BE306" si="234">ROUND((1-EXP(-BD243))*100,2)</f>
        <v>0.99</v>
      </c>
      <c r="BF243" s="39">
        <f t="shared" ref="BF243:BF306" si="235">BF242+($I243*$Y243*$A243*0.25/3600)</f>
        <v>4.9832335449337562E-3</v>
      </c>
      <c r="BG243" s="39">
        <f t="shared" ref="BG243:BG306" si="236">ROUND((1-EXP(-BF243))*100,2)</f>
        <v>0.5</v>
      </c>
      <c r="BH243" s="39">
        <f t="shared" ref="BH243:BH306" si="237">BH242+($I243*$Y243*$A243*0.05/3600)</f>
        <v>9.9664670898675094E-4</v>
      </c>
      <c r="BI243" s="39">
        <f t="shared" ref="BI243:BI306" si="238">ROUND((1-EXP(-BH243))*100,2)</f>
        <v>0.1</v>
      </c>
    </row>
    <row r="244" spans="1:61" s="39" customFormat="1" x14ac:dyDescent="0.25">
      <c r="A244" s="40">
        <v>7.5</v>
      </c>
      <c r="B244" s="50">
        <f t="shared" si="193"/>
        <v>41</v>
      </c>
      <c r="C244" s="51">
        <f t="shared" si="183"/>
        <v>0</v>
      </c>
      <c r="D244" s="52">
        <f t="shared" si="184"/>
        <v>0</v>
      </c>
      <c r="E244" s="53">
        <f t="shared" si="185"/>
        <v>1</v>
      </c>
      <c r="F244" s="68">
        <f t="shared" si="182"/>
        <v>40</v>
      </c>
      <c r="G244" s="61">
        <f t="shared" si="207"/>
        <v>1.2450865595258642</v>
      </c>
      <c r="H244" s="56">
        <f t="shared" si="194"/>
        <v>4.6296296296296298</v>
      </c>
      <c r="I244" s="52">
        <f t="shared" si="195"/>
        <v>1.38</v>
      </c>
      <c r="J244" s="56">
        <f t="shared" si="196"/>
        <v>2.7391904309569015</v>
      </c>
      <c r="K244" s="56">
        <f t="shared" si="208"/>
        <v>6.7946563983384842E-4</v>
      </c>
      <c r="L244" s="51">
        <f t="shared" si="197"/>
        <v>2.2000000000000002</v>
      </c>
      <c r="M244" s="52">
        <f t="shared" si="186"/>
        <v>0</v>
      </c>
      <c r="N244" s="68">
        <v>0</v>
      </c>
      <c r="O244" s="63">
        <f t="shared" si="198"/>
        <v>3157.2385693218303</v>
      </c>
      <c r="P244" s="58">
        <f t="shared" si="199"/>
        <v>480</v>
      </c>
      <c r="Q244" s="61">
        <f t="shared" si="200"/>
        <v>0.62254327976293211</v>
      </c>
      <c r="R244" s="56">
        <f t="shared" si="201"/>
        <v>2.3148148148148149</v>
      </c>
      <c r="S244" s="56">
        <f t="shared" si="187"/>
        <v>1.3695952154784508</v>
      </c>
      <c r="T244" s="56">
        <f t="shared" si="188"/>
        <v>3.3973281991692421E-4</v>
      </c>
      <c r="U244" s="61">
        <f t="shared" si="202"/>
        <v>0.31127163988146606</v>
      </c>
      <c r="V244" s="56">
        <f t="shared" si="203"/>
        <v>1.1574074074074074</v>
      </c>
      <c r="W244" s="56">
        <f t="shared" si="189"/>
        <v>0.68479760773922538</v>
      </c>
      <c r="X244" s="56">
        <f t="shared" si="190"/>
        <v>1.6986640995846211E-4</v>
      </c>
      <c r="Y244" s="61">
        <f t="shared" si="204"/>
        <v>6.225432797629319E-2</v>
      </c>
      <c r="Z244" s="56">
        <f t="shared" si="205"/>
        <v>0.23148148148148148</v>
      </c>
      <c r="AA244" s="56">
        <f t="shared" si="191"/>
        <v>0.13695952154784502</v>
      </c>
      <c r="AB244" s="56">
        <f t="shared" si="192"/>
        <v>3.3973281991692409E-5</v>
      </c>
      <c r="AC244" s="64">
        <f t="shared" si="206"/>
        <v>0.35026041666666929</v>
      </c>
      <c r="AD244" s="39">
        <f t="shared" si="209"/>
        <v>0.40223830745333727</v>
      </c>
      <c r="AE244" s="39">
        <f t="shared" si="210"/>
        <v>33.119999999999997</v>
      </c>
      <c r="AF244" s="39">
        <f t="shared" si="211"/>
        <v>0.20111915372666864</v>
      </c>
      <c r="AG244" s="39">
        <f t="shared" si="210"/>
        <v>18.22</v>
      </c>
      <c r="AH244" s="39">
        <f t="shared" si="212"/>
        <v>0.10055957686333432</v>
      </c>
      <c r="AI244" s="39">
        <f t="shared" si="213"/>
        <v>9.57</v>
      </c>
      <c r="AJ244" s="39">
        <f t="shared" si="214"/>
        <v>2.0111915372666867E-2</v>
      </c>
      <c r="AK244" s="39">
        <f t="shared" si="213"/>
        <v>1.99</v>
      </c>
      <c r="AL244" s="39">
        <f t="shared" si="215"/>
        <v>0.20111915372666864</v>
      </c>
      <c r="AM244" s="39">
        <f t="shared" si="216"/>
        <v>18.22</v>
      </c>
      <c r="AN244" s="39">
        <f t="shared" si="217"/>
        <v>0.10055957686333432</v>
      </c>
      <c r="AO244" s="39">
        <f t="shared" si="218"/>
        <v>9.57</v>
      </c>
      <c r="AP244" s="39">
        <f t="shared" si="219"/>
        <v>5.0279788431667159E-2</v>
      </c>
      <c r="AQ244" s="39">
        <f t="shared" si="220"/>
        <v>4.9000000000000004</v>
      </c>
      <c r="AR244" s="39">
        <f t="shared" si="221"/>
        <v>1.0055957686333434E-2</v>
      </c>
      <c r="AS244" s="39">
        <f t="shared" si="222"/>
        <v>1</v>
      </c>
      <c r="AT244" s="39">
        <f t="shared" si="223"/>
        <v>0.10055957686333432</v>
      </c>
      <c r="AU244" s="39">
        <f t="shared" si="224"/>
        <v>9.57</v>
      </c>
      <c r="AV244" s="39">
        <f t="shared" si="225"/>
        <v>5.0279788431667159E-2</v>
      </c>
      <c r="AW244" s="39">
        <f t="shared" si="226"/>
        <v>4.9000000000000004</v>
      </c>
      <c r="AX244" s="39">
        <f t="shared" si="227"/>
        <v>2.513989421583358E-2</v>
      </c>
      <c r="AY244" s="39">
        <f t="shared" si="228"/>
        <v>2.48</v>
      </c>
      <c r="AZ244" s="39">
        <f t="shared" si="229"/>
        <v>5.0279788431667168E-3</v>
      </c>
      <c r="BA244" s="39">
        <f t="shared" si="230"/>
        <v>0.5</v>
      </c>
      <c r="BB244" s="39">
        <f t="shared" si="231"/>
        <v>2.0111915372666867E-2</v>
      </c>
      <c r="BC244" s="39">
        <f t="shared" si="232"/>
        <v>1.99</v>
      </c>
      <c r="BD244" s="39">
        <f t="shared" si="233"/>
        <v>1.0055957686333434E-2</v>
      </c>
      <c r="BE244" s="39">
        <f t="shared" si="234"/>
        <v>1</v>
      </c>
      <c r="BF244" s="39">
        <f t="shared" si="235"/>
        <v>5.0279788431667168E-3</v>
      </c>
      <c r="BG244" s="39">
        <f t="shared" si="236"/>
        <v>0.5</v>
      </c>
      <c r="BH244" s="39">
        <f t="shared" si="237"/>
        <v>1.0055957686333431E-3</v>
      </c>
      <c r="BI244" s="39">
        <f t="shared" si="238"/>
        <v>0.1</v>
      </c>
    </row>
    <row r="245" spans="1:61" s="39" customFormat="1" x14ac:dyDescent="0.25">
      <c r="A245" s="40">
        <v>7.5</v>
      </c>
      <c r="B245" s="50">
        <f t="shared" si="193"/>
        <v>41</v>
      </c>
      <c r="C245" s="51">
        <f t="shared" si="183"/>
        <v>0</v>
      </c>
      <c r="D245" s="52">
        <f t="shared" si="184"/>
        <v>0</v>
      </c>
      <c r="E245" s="53">
        <f t="shared" si="185"/>
        <v>1</v>
      </c>
      <c r="F245" s="68">
        <f t="shared" si="182"/>
        <v>40</v>
      </c>
      <c r="G245" s="61">
        <f t="shared" si="207"/>
        <v>1.2490235589696828</v>
      </c>
      <c r="H245" s="56">
        <f t="shared" si="194"/>
        <v>4.6296296296296298</v>
      </c>
      <c r="I245" s="52">
        <f t="shared" si="195"/>
        <v>1.38</v>
      </c>
      <c r="J245" s="56">
        <f t="shared" si="196"/>
        <v>2.7478518297333023</v>
      </c>
      <c r="K245" s="56">
        <f t="shared" si="208"/>
        <v>6.816141296923674E-4</v>
      </c>
      <c r="L245" s="51">
        <f t="shared" si="197"/>
        <v>2.2000000000000002</v>
      </c>
      <c r="M245" s="52">
        <f t="shared" si="186"/>
        <v>0</v>
      </c>
      <c r="N245" s="68">
        <v>0</v>
      </c>
      <c r="O245" s="63">
        <f t="shared" si="198"/>
        <v>3165.7051610642907</v>
      </c>
      <c r="P245" s="58">
        <f t="shared" si="199"/>
        <v>480</v>
      </c>
      <c r="Q245" s="61">
        <f t="shared" si="200"/>
        <v>0.62451177948484138</v>
      </c>
      <c r="R245" s="56">
        <f t="shared" si="201"/>
        <v>2.3148148148148149</v>
      </c>
      <c r="S245" s="56">
        <f t="shared" si="187"/>
        <v>1.3739259148666512</v>
      </c>
      <c r="T245" s="56">
        <f t="shared" si="188"/>
        <v>3.408070648461837E-4</v>
      </c>
      <c r="U245" s="61">
        <f t="shared" si="202"/>
        <v>0.31225588974242069</v>
      </c>
      <c r="V245" s="56">
        <f t="shared" si="203"/>
        <v>1.1574074074074074</v>
      </c>
      <c r="W245" s="56">
        <f t="shared" si="189"/>
        <v>0.68696295743332558</v>
      </c>
      <c r="X245" s="56">
        <f t="shared" si="190"/>
        <v>1.7040353242309185E-4</v>
      </c>
      <c r="Y245" s="61">
        <f t="shared" si="204"/>
        <v>6.2451177948484114E-2</v>
      </c>
      <c r="Z245" s="56">
        <f t="shared" si="205"/>
        <v>0.23148148148148148</v>
      </c>
      <c r="AA245" s="56">
        <f t="shared" si="191"/>
        <v>0.13739259148666505</v>
      </c>
      <c r="AB245" s="56">
        <f t="shared" si="192"/>
        <v>3.4080706484618351E-5</v>
      </c>
      <c r="AC245" s="64">
        <f t="shared" si="206"/>
        <v>0.35034722222222486</v>
      </c>
      <c r="AD245" s="39">
        <f t="shared" si="209"/>
        <v>0.40582925018537513</v>
      </c>
      <c r="AE245" s="39">
        <f t="shared" si="210"/>
        <v>33.36</v>
      </c>
      <c r="AF245" s="39">
        <f t="shared" si="211"/>
        <v>0.20291462509268757</v>
      </c>
      <c r="AG245" s="39">
        <f t="shared" si="210"/>
        <v>18.37</v>
      </c>
      <c r="AH245" s="39">
        <f t="shared" si="212"/>
        <v>0.10145731254634378</v>
      </c>
      <c r="AI245" s="39">
        <f t="shared" si="213"/>
        <v>9.65</v>
      </c>
      <c r="AJ245" s="39">
        <f t="shared" si="214"/>
        <v>2.0291462509268759E-2</v>
      </c>
      <c r="AK245" s="39">
        <f t="shared" si="213"/>
        <v>2.0099999999999998</v>
      </c>
      <c r="AL245" s="39">
        <f t="shared" si="215"/>
        <v>0.20291462509268757</v>
      </c>
      <c r="AM245" s="39">
        <f t="shared" si="216"/>
        <v>18.37</v>
      </c>
      <c r="AN245" s="39">
        <f t="shared" si="217"/>
        <v>0.10145731254634378</v>
      </c>
      <c r="AO245" s="39">
        <f t="shared" si="218"/>
        <v>9.65</v>
      </c>
      <c r="AP245" s="39">
        <f t="shared" si="219"/>
        <v>5.0728656273171892E-2</v>
      </c>
      <c r="AQ245" s="39">
        <f t="shared" si="220"/>
        <v>4.95</v>
      </c>
      <c r="AR245" s="39">
        <f t="shared" si="221"/>
        <v>1.0145731254634379E-2</v>
      </c>
      <c r="AS245" s="39">
        <f t="shared" si="222"/>
        <v>1.01</v>
      </c>
      <c r="AT245" s="39">
        <f t="shared" si="223"/>
        <v>0.10145731254634378</v>
      </c>
      <c r="AU245" s="39">
        <f t="shared" si="224"/>
        <v>9.65</v>
      </c>
      <c r="AV245" s="39">
        <f t="shared" si="225"/>
        <v>5.0728656273171892E-2</v>
      </c>
      <c r="AW245" s="39">
        <f t="shared" si="226"/>
        <v>4.95</v>
      </c>
      <c r="AX245" s="39">
        <f t="shared" si="227"/>
        <v>2.5364328136585946E-2</v>
      </c>
      <c r="AY245" s="39">
        <f t="shared" si="228"/>
        <v>2.5</v>
      </c>
      <c r="AZ245" s="39">
        <f t="shared" si="229"/>
        <v>5.0728656273171897E-3</v>
      </c>
      <c r="BA245" s="39">
        <f t="shared" si="230"/>
        <v>0.51</v>
      </c>
      <c r="BB245" s="39">
        <f t="shared" si="231"/>
        <v>2.0291462509268759E-2</v>
      </c>
      <c r="BC245" s="39">
        <f t="shared" si="232"/>
        <v>2.0099999999999998</v>
      </c>
      <c r="BD245" s="39">
        <f t="shared" si="233"/>
        <v>1.0145731254634379E-2</v>
      </c>
      <c r="BE245" s="39">
        <f t="shared" si="234"/>
        <v>1.01</v>
      </c>
      <c r="BF245" s="39">
        <f t="shared" si="235"/>
        <v>5.0728656273171897E-3</v>
      </c>
      <c r="BG245" s="39">
        <f t="shared" si="236"/>
        <v>0.51</v>
      </c>
      <c r="BH245" s="39">
        <f t="shared" si="237"/>
        <v>1.0145731254634378E-3</v>
      </c>
      <c r="BI245" s="39">
        <f t="shared" si="238"/>
        <v>0.1</v>
      </c>
    </row>
    <row r="246" spans="1:61" s="39" customFormat="1" x14ac:dyDescent="0.25">
      <c r="A246" s="40">
        <v>7.5</v>
      </c>
      <c r="B246" s="50">
        <f t="shared" si="193"/>
        <v>41</v>
      </c>
      <c r="C246" s="51">
        <f t="shared" si="183"/>
        <v>0</v>
      </c>
      <c r="D246" s="52">
        <f t="shared" si="184"/>
        <v>0</v>
      </c>
      <c r="E246" s="53">
        <f t="shared" si="185"/>
        <v>1</v>
      </c>
      <c r="F246" s="68">
        <f t="shared" si="182"/>
        <v>40</v>
      </c>
      <c r="G246" s="61">
        <f t="shared" si="207"/>
        <v>1.2529425093566966</v>
      </c>
      <c r="H246" s="56">
        <f t="shared" si="194"/>
        <v>4.6296296296296298</v>
      </c>
      <c r="I246" s="52">
        <f t="shared" si="195"/>
        <v>1.38</v>
      </c>
      <c r="J246" s="56">
        <f t="shared" si="196"/>
        <v>2.7564735205847328</v>
      </c>
      <c r="K246" s="56">
        <f t="shared" si="208"/>
        <v>6.8375276986305843E-4</v>
      </c>
      <c r="L246" s="51">
        <f t="shared" si="197"/>
        <v>2.2000000000000002</v>
      </c>
      <c r="M246" s="52">
        <f t="shared" si="186"/>
        <v>0</v>
      </c>
      <c r="N246" s="68">
        <v>0</v>
      </c>
      <c r="O246" s="63">
        <f t="shared" si="198"/>
        <v>3174.1329475945977</v>
      </c>
      <c r="P246" s="58">
        <f t="shared" si="199"/>
        <v>480</v>
      </c>
      <c r="Q246" s="61">
        <f t="shared" si="200"/>
        <v>0.6264712546783483</v>
      </c>
      <c r="R246" s="56">
        <f t="shared" si="201"/>
        <v>2.3148148148148149</v>
      </c>
      <c r="S246" s="56">
        <f t="shared" si="187"/>
        <v>1.3782367602923664</v>
      </c>
      <c r="T246" s="56">
        <f t="shared" si="188"/>
        <v>3.4187638493152922E-4</v>
      </c>
      <c r="U246" s="61">
        <f t="shared" si="202"/>
        <v>0.31323562733917415</v>
      </c>
      <c r="V246" s="56">
        <f t="shared" si="203"/>
        <v>1.1574074074074074</v>
      </c>
      <c r="W246" s="56">
        <f t="shared" si="189"/>
        <v>0.68911838014618321</v>
      </c>
      <c r="X246" s="56">
        <f t="shared" si="190"/>
        <v>1.7093819246576461E-4</v>
      </c>
      <c r="Y246" s="61">
        <f t="shared" si="204"/>
        <v>6.2647125467834811E-2</v>
      </c>
      <c r="Z246" s="56">
        <f t="shared" si="205"/>
        <v>0.23148148148148148</v>
      </c>
      <c r="AA246" s="56">
        <f t="shared" si="191"/>
        <v>0.13782367602923659</v>
      </c>
      <c r="AB246" s="56">
        <f t="shared" si="192"/>
        <v>3.4187638493152904E-5</v>
      </c>
      <c r="AC246" s="64">
        <f t="shared" si="206"/>
        <v>0.35043402777778043</v>
      </c>
      <c r="AD246" s="39">
        <f t="shared" si="209"/>
        <v>0.40943145989977564</v>
      </c>
      <c r="AE246" s="39">
        <f t="shared" si="210"/>
        <v>33.6</v>
      </c>
      <c r="AF246" s="39">
        <f t="shared" si="211"/>
        <v>0.20471572994988782</v>
      </c>
      <c r="AG246" s="39">
        <f t="shared" si="210"/>
        <v>18.510000000000002</v>
      </c>
      <c r="AH246" s="39">
        <f t="shared" si="212"/>
        <v>0.10235786497494391</v>
      </c>
      <c r="AI246" s="39">
        <f t="shared" si="213"/>
        <v>9.73</v>
      </c>
      <c r="AJ246" s="39">
        <f t="shared" si="214"/>
        <v>2.0471572994988783E-2</v>
      </c>
      <c r="AK246" s="39">
        <f t="shared" si="213"/>
        <v>2.0299999999999998</v>
      </c>
      <c r="AL246" s="39">
        <f t="shared" si="215"/>
        <v>0.20471572994988782</v>
      </c>
      <c r="AM246" s="39">
        <f t="shared" si="216"/>
        <v>18.510000000000002</v>
      </c>
      <c r="AN246" s="39">
        <f t="shared" si="217"/>
        <v>0.10235786497494391</v>
      </c>
      <c r="AO246" s="39">
        <f t="shared" si="218"/>
        <v>9.73</v>
      </c>
      <c r="AP246" s="39">
        <f t="shared" si="219"/>
        <v>5.1178932487471955E-2</v>
      </c>
      <c r="AQ246" s="39">
        <f t="shared" si="220"/>
        <v>4.99</v>
      </c>
      <c r="AR246" s="39">
        <f t="shared" si="221"/>
        <v>1.0235786497494391E-2</v>
      </c>
      <c r="AS246" s="39">
        <f t="shared" si="222"/>
        <v>1.02</v>
      </c>
      <c r="AT246" s="39">
        <f t="shared" si="223"/>
        <v>0.10235786497494391</v>
      </c>
      <c r="AU246" s="39">
        <f t="shared" si="224"/>
        <v>9.73</v>
      </c>
      <c r="AV246" s="39">
        <f t="shared" si="225"/>
        <v>5.1178932487471955E-2</v>
      </c>
      <c r="AW246" s="39">
        <f t="shared" si="226"/>
        <v>4.99</v>
      </c>
      <c r="AX246" s="39">
        <f t="shared" si="227"/>
        <v>2.5589466243735978E-2</v>
      </c>
      <c r="AY246" s="39">
        <f t="shared" si="228"/>
        <v>2.5299999999999998</v>
      </c>
      <c r="AZ246" s="39">
        <f t="shared" si="229"/>
        <v>5.1178932487471957E-3</v>
      </c>
      <c r="BA246" s="39">
        <f t="shared" si="230"/>
        <v>0.51</v>
      </c>
      <c r="BB246" s="39">
        <f t="shared" si="231"/>
        <v>2.0471572994988783E-2</v>
      </c>
      <c r="BC246" s="39">
        <f t="shared" si="232"/>
        <v>2.0299999999999998</v>
      </c>
      <c r="BD246" s="39">
        <f t="shared" si="233"/>
        <v>1.0235786497494391E-2</v>
      </c>
      <c r="BE246" s="39">
        <f t="shared" si="234"/>
        <v>1.02</v>
      </c>
      <c r="BF246" s="39">
        <f t="shared" si="235"/>
        <v>5.1178932487471957E-3</v>
      </c>
      <c r="BG246" s="39">
        <f t="shared" si="236"/>
        <v>0.51</v>
      </c>
      <c r="BH246" s="39">
        <f t="shared" si="237"/>
        <v>1.023578649749439E-3</v>
      </c>
      <c r="BI246" s="39">
        <f t="shared" si="238"/>
        <v>0.1</v>
      </c>
    </row>
    <row r="247" spans="1:61" s="39" customFormat="1" x14ac:dyDescent="0.25">
      <c r="A247" s="40">
        <v>7.5</v>
      </c>
      <c r="B247" s="50">
        <f t="shared" si="193"/>
        <v>41</v>
      </c>
      <c r="C247" s="51">
        <f t="shared" si="183"/>
        <v>0</v>
      </c>
      <c r="D247" s="52">
        <f t="shared" si="184"/>
        <v>0</v>
      </c>
      <c r="E247" s="53">
        <f t="shared" si="185"/>
        <v>1</v>
      </c>
      <c r="F247" s="68">
        <f t="shared" si="182"/>
        <v>40</v>
      </c>
      <c r="G247" s="61">
        <f t="shared" si="207"/>
        <v>1.2568434934322696</v>
      </c>
      <c r="H247" s="56">
        <f t="shared" si="194"/>
        <v>4.6296296296296298</v>
      </c>
      <c r="I247" s="52">
        <f t="shared" si="195"/>
        <v>1.38</v>
      </c>
      <c r="J247" s="56">
        <f t="shared" si="196"/>
        <v>2.7650556855509936</v>
      </c>
      <c r="K247" s="56">
        <f t="shared" si="208"/>
        <v>6.8588160550152202E-4</v>
      </c>
      <c r="L247" s="51">
        <f t="shared" si="197"/>
        <v>2.2000000000000002</v>
      </c>
      <c r="M247" s="52">
        <f t="shared" si="186"/>
        <v>0</v>
      </c>
      <c r="N247" s="68">
        <v>0</v>
      </c>
      <c r="O247" s="63">
        <f t="shared" si="198"/>
        <v>3182.522106769974</v>
      </c>
      <c r="P247" s="58">
        <f t="shared" si="199"/>
        <v>480</v>
      </c>
      <c r="Q247" s="61">
        <f t="shared" si="200"/>
        <v>0.62842174671613482</v>
      </c>
      <c r="R247" s="56">
        <f t="shared" si="201"/>
        <v>2.3148148148148149</v>
      </c>
      <c r="S247" s="56">
        <f t="shared" si="187"/>
        <v>1.3825278427754968</v>
      </c>
      <c r="T247" s="56">
        <f t="shared" si="188"/>
        <v>3.4294080275076101E-4</v>
      </c>
      <c r="U247" s="61">
        <f t="shared" si="202"/>
        <v>0.31421087335806741</v>
      </c>
      <c r="V247" s="56">
        <f t="shared" si="203"/>
        <v>1.1574074074074074</v>
      </c>
      <c r="W247" s="56">
        <f t="shared" si="189"/>
        <v>0.69126392138774839</v>
      </c>
      <c r="X247" s="56">
        <f t="shared" si="190"/>
        <v>1.7147040137538051E-4</v>
      </c>
      <c r="Y247" s="61">
        <f t="shared" si="204"/>
        <v>6.284217467161346E-2</v>
      </c>
      <c r="Z247" s="56">
        <f t="shared" si="205"/>
        <v>0.23148148148148148</v>
      </c>
      <c r="AA247" s="56">
        <f t="shared" si="191"/>
        <v>0.13825278427754961</v>
      </c>
      <c r="AB247" s="56">
        <f t="shared" si="192"/>
        <v>3.429408027507609E-5</v>
      </c>
      <c r="AC247" s="64">
        <f t="shared" si="206"/>
        <v>0.350520833333336</v>
      </c>
      <c r="AD247" s="39">
        <f t="shared" si="209"/>
        <v>0.41304488494339342</v>
      </c>
      <c r="AE247" s="39">
        <f t="shared" si="210"/>
        <v>33.840000000000003</v>
      </c>
      <c r="AF247" s="39">
        <f t="shared" si="211"/>
        <v>0.20652244247169671</v>
      </c>
      <c r="AG247" s="39">
        <f t="shared" si="210"/>
        <v>18.66</v>
      </c>
      <c r="AH247" s="39">
        <f t="shared" si="212"/>
        <v>0.10326122123584835</v>
      </c>
      <c r="AI247" s="39">
        <f t="shared" si="213"/>
        <v>9.81</v>
      </c>
      <c r="AJ247" s="39">
        <f t="shared" si="214"/>
        <v>2.065224424716967E-2</v>
      </c>
      <c r="AK247" s="39">
        <f t="shared" si="213"/>
        <v>2.04</v>
      </c>
      <c r="AL247" s="39">
        <f t="shared" si="215"/>
        <v>0.20652244247169671</v>
      </c>
      <c r="AM247" s="39">
        <f t="shared" si="216"/>
        <v>18.66</v>
      </c>
      <c r="AN247" s="39">
        <f t="shared" si="217"/>
        <v>0.10326122123584835</v>
      </c>
      <c r="AO247" s="39">
        <f t="shared" si="218"/>
        <v>9.81</v>
      </c>
      <c r="AP247" s="39">
        <f t="shared" si="219"/>
        <v>5.1630610617924177E-2</v>
      </c>
      <c r="AQ247" s="39">
        <f t="shared" si="220"/>
        <v>5.03</v>
      </c>
      <c r="AR247" s="39">
        <f t="shared" si="221"/>
        <v>1.0326122123584835E-2</v>
      </c>
      <c r="AS247" s="39">
        <f t="shared" si="222"/>
        <v>1.03</v>
      </c>
      <c r="AT247" s="39">
        <f t="shared" si="223"/>
        <v>0.10326122123584835</v>
      </c>
      <c r="AU247" s="39">
        <f t="shared" si="224"/>
        <v>9.81</v>
      </c>
      <c r="AV247" s="39">
        <f t="shared" si="225"/>
        <v>5.1630610617924177E-2</v>
      </c>
      <c r="AW247" s="39">
        <f t="shared" si="226"/>
        <v>5.03</v>
      </c>
      <c r="AX247" s="39">
        <f t="shared" si="227"/>
        <v>2.5815305308962089E-2</v>
      </c>
      <c r="AY247" s="39">
        <f t="shared" si="228"/>
        <v>2.5499999999999998</v>
      </c>
      <c r="AZ247" s="39">
        <f t="shared" si="229"/>
        <v>5.1630610617924176E-3</v>
      </c>
      <c r="BA247" s="39">
        <f t="shared" si="230"/>
        <v>0.51</v>
      </c>
      <c r="BB247" s="39">
        <f t="shared" si="231"/>
        <v>2.065224424716967E-2</v>
      </c>
      <c r="BC247" s="39">
        <f t="shared" si="232"/>
        <v>2.04</v>
      </c>
      <c r="BD247" s="39">
        <f t="shared" si="233"/>
        <v>1.0326122123584835E-2</v>
      </c>
      <c r="BE247" s="39">
        <f t="shared" si="234"/>
        <v>1.03</v>
      </c>
      <c r="BF247" s="39">
        <f t="shared" si="235"/>
        <v>5.1630610617924176E-3</v>
      </c>
      <c r="BG247" s="39">
        <f t="shared" si="236"/>
        <v>0.51</v>
      </c>
      <c r="BH247" s="39">
        <f t="shared" si="237"/>
        <v>1.0326122123584835E-3</v>
      </c>
      <c r="BI247" s="39">
        <f t="shared" si="238"/>
        <v>0.1</v>
      </c>
    </row>
    <row r="248" spans="1:61" s="39" customFormat="1" x14ac:dyDescent="0.25">
      <c r="A248" s="40">
        <v>7.5</v>
      </c>
      <c r="B248" s="50">
        <f t="shared" si="193"/>
        <v>41</v>
      </c>
      <c r="C248" s="51">
        <f t="shared" si="183"/>
        <v>0</v>
      </c>
      <c r="D248" s="52">
        <f t="shared" si="184"/>
        <v>0</v>
      </c>
      <c r="E248" s="53">
        <f t="shared" si="185"/>
        <v>1</v>
      </c>
      <c r="F248" s="68">
        <f t="shared" si="182"/>
        <v>40</v>
      </c>
      <c r="G248" s="61">
        <f t="shared" si="207"/>
        <v>1.2607265935624221</v>
      </c>
      <c r="H248" s="56">
        <f t="shared" si="194"/>
        <v>4.6296296296296298</v>
      </c>
      <c r="I248" s="52">
        <f t="shared" si="195"/>
        <v>1.38</v>
      </c>
      <c r="J248" s="56">
        <f t="shared" si="196"/>
        <v>2.7735985058373287</v>
      </c>
      <c r="K248" s="56">
        <f t="shared" si="208"/>
        <v>6.8800068155634481E-4</v>
      </c>
      <c r="L248" s="51">
        <f t="shared" si="197"/>
        <v>2.2000000000000002</v>
      </c>
      <c r="M248" s="52">
        <f t="shared" si="186"/>
        <v>0</v>
      </c>
      <c r="N248" s="68">
        <v>0</v>
      </c>
      <c r="O248" s="63">
        <f t="shared" si="198"/>
        <v>3190.8728156324632</v>
      </c>
      <c r="P248" s="58">
        <f t="shared" si="199"/>
        <v>480</v>
      </c>
      <c r="Q248" s="61">
        <f t="shared" si="200"/>
        <v>0.63036329678121106</v>
      </c>
      <c r="R248" s="56">
        <f t="shared" si="201"/>
        <v>2.3148148148148149</v>
      </c>
      <c r="S248" s="56">
        <f t="shared" si="187"/>
        <v>1.3867992529186643</v>
      </c>
      <c r="T248" s="56">
        <f t="shared" si="188"/>
        <v>3.440003407781724E-4</v>
      </c>
      <c r="U248" s="61">
        <f t="shared" si="202"/>
        <v>0.31518164839060553</v>
      </c>
      <c r="V248" s="56">
        <f t="shared" si="203"/>
        <v>1.1574074074074074</v>
      </c>
      <c r="W248" s="56">
        <f t="shared" si="189"/>
        <v>0.69339962645933217</v>
      </c>
      <c r="X248" s="56">
        <f t="shared" si="190"/>
        <v>1.720001703890862E-4</v>
      </c>
      <c r="Y248" s="61">
        <f t="shared" si="204"/>
        <v>6.3036329678121075E-2</v>
      </c>
      <c r="Z248" s="56">
        <f t="shared" si="205"/>
        <v>0.23148148148148148</v>
      </c>
      <c r="AA248" s="56">
        <f t="shared" si="191"/>
        <v>0.13867992529186637</v>
      </c>
      <c r="AB248" s="56">
        <f t="shared" si="192"/>
        <v>3.4400034077817231E-5</v>
      </c>
      <c r="AC248" s="64">
        <f t="shared" si="206"/>
        <v>0.35060763888889157</v>
      </c>
      <c r="AD248" s="39">
        <f t="shared" si="209"/>
        <v>0.4166694738998854</v>
      </c>
      <c r="AE248" s="39">
        <f t="shared" si="210"/>
        <v>34.08</v>
      </c>
      <c r="AF248" s="39">
        <f t="shared" si="211"/>
        <v>0.2083347369499427</v>
      </c>
      <c r="AG248" s="39">
        <f t="shared" si="210"/>
        <v>18.809999999999999</v>
      </c>
      <c r="AH248" s="39">
        <f t="shared" si="212"/>
        <v>0.10416736847497135</v>
      </c>
      <c r="AI248" s="39">
        <f t="shared" si="213"/>
        <v>9.89</v>
      </c>
      <c r="AJ248" s="39">
        <f t="shared" si="214"/>
        <v>2.0833473694994269E-2</v>
      </c>
      <c r="AK248" s="39">
        <f t="shared" si="213"/>
        <v>2.06</v>
      </c>
      <c r="AL248" s="39">
        <f t="shared" si="215"/>
        <v>0.2083347369499427</v>
      </c>
      <c r="AM248" s="39">
        <f t="shared" si="216"/>
        <v>18.809999999999999</v>
      </c>
      <c r="AN248" s="39">
        <f t="shared" si="217"/>
        <v>0.10416736847497135</v>
      </c>
      <c r="AO248" s="39">
        <f t="shared" si="218"/>
        <v>9.89</v>
      </c>
      <c r="AP248" s="39">
        <f t="shared" si="219"/>
        <v>5.2083684237485675E-2</v>
      </c>
      <c r="AQ248" s="39">
        <f t="shared" si="220"/>
        <v>5.08</v>
      </c>
      <c r="AR248" s="39">
        <f t="shared" si="221"/>
        <v>1.0416736847497134E-2</v>
      </c>
      <c r="AS248" s="39">
        <f t="shared" si="222"/>
        <v>1.04</v>
      </c>
      <c r="AT248" s="39">
        <f t="shared" si="223"/>
        <v>0.10416736847497135</v>
      </c>
      <c r="AU248" s="39">
        <f t="shared" si="224"/>
        <v>9.89</v>
      </c>
      <c r="AV248" s="39">
        <f t="shared" si="225"/>
        <v>5.2083684237485675E-2</v>
      </c>
      <c r="AW248" s="39">
        <f t="shared" si="226"/>
        <v>5.08</v>
      </c>
      <c r="AX248" s="39">
        <f t="shared" si="227"/>
        <v>2.6041842118742838E-2</v>
      </c>
      <c r="AY248" s="39">
        <f t="shared" si="228"/>
        <v>2.57</v>
      </c>
      <c r="AZ248" s="39">
        <f t="shared" si="229"/>
        <v>5.2083684237485672E-3</v>
      </c>
      <c r="BA248" s="39">
        <f t="shared" si="230"/>
        <v>0.52</v>
      </c>
      <c r="BB248" s="39">
        <f t="shared" si="231"/>
        <v>2.0833473694994269E-2</v>
      </c>
      <c r="BC248" s="39">
        <f t="shared" si="232"/>
        <v>2.06</v>
      </c>
      <c r="BD248" s="39">
        <f t="shared" si="233"/>
        <v>1.0416736847497134E-2</v>
      </c>
      <c r="BE248" s="39">
        <f t="shared" si="234"/>
        <v>1.04</v>
      </c>
      <c r="BF248" s="39">
        <f t="shared" si="235"/>
        <v>5.2083684237485672E-3</v>
      </c>
      <c r="BG248" s="39">
        <f t="shared" si="236"/>
        <v>0.52</v>
      </c>
      <c r="BH248" s="39">
        <f t="shared" si="237"/>
        <v>1.0416736847497134E-3</v>
      </c>
      <c r="BI248" s="39">
        <f t="shared" si="238"/>
        <v>0.1</v>
      </c>
    </row>
    <row r="249" spans="1:61" s="39" customFormat="1" x14ac:dyDescent="0.25">
      <c r="A249" s="40">
        <v>7.5</v>
      </c>
      <c r="B249" s="50">
        <f t="shared" si="193"/>
        <v>41</v>
      </c>
      <c r="C249" s="51">
        <f t="shared" si="183"/>
        <v>0</v>
      </c>
      <c r="D249" s="52">
        <f t="shared" si="184"/>
        <v>0</v>
      </c>
      <c r="E249" s="53">
        <f t="shared" si="185"/>
        <v>1</v>
      </c>
      <c r="F249" s="68">
        <f t="shared" si="182"/>
        <v>40</v>
      </c>
      <c r="G249" s="61">
        <f t="shared" si="207"/>
        <v>1.2645918917355694</v>
      </c>
      <c r="H249" s="56">
        <f t="shared" si="194"/>
        <v>4.6296296296296298</v>
      </c>
      <c r="I249" s="52">
        <f t="shared" si="195"/>
        <v>1.38</v>
      </c>
      <c r="J249" s="56">
        <f t="shared" si="196"/>
        <v>2.7821021618182531</v>
      </c>
      <c r="K249" s="56">
        <f t="shared" si="208"/>
        <v>6.9011004277004745E-4</v>
      </c>
      <c r="L249" s="51">
        <f t="shared" si="197"/>
        <v>2.2000000000000002</v>
      </c>
      <c r="M249" s="52">
        <f t="shared" si="186"/>
        <v>0</v>
      </c>
      <c r="N249" s="68">
        <v>0</v>
      </c>
      <c r="O249" s="63">
        <f t="shared" si="198"/>
        <v>3199.1852504126664</v>
      </c>
      <c r="P249" s="58">
        <f t="shared" si="199"/>
        <v>480</v>
      </c>
      <c r="Q249" s="61">
        <f t="shared" si="200"/>
        <v>0.6322959458677847</v>
      </c>
      <c r="R249" s="56">
        <f t="shared" si="201"/>
        <v>2.3148148148148149</v>
      </c>
      <c r="S249" s="56">
        <f t="shared" si="187"/>
        <v>1.3910510809091265</v>
      </c>
      <c r="T249" s="56">
        <f t="shared" si="188"/>
        <v>3.4505502138502373E-4</v>
      </c>
      <c r="U249" s="61">
        <f t="shared" si="202"/>
        <v>0.31614797293389235</v>
      </c>
      <c r="V249" s="56">
        <f t="shared" si="203"/>
        <v>1.1574074074074074</v>
      </c>
      <c r="W249" s="56">
        <f t="shared" si="189"/>
        <v>0.69552554045456327</v>
      </c>
      <c r="X249" s="56">
        <f t="shared" si="190"/>
        <v>1.7252751069251186E-4</v>
      </c>
      <c r="Y249" s="61">
        <f t="shared" si="204"/>
        <v>6.3229594586778445E-2</v>
      </c>
      <c r="Z249" s="56">
        <f t="shared" si="205"/>
        <v>0.23148148148148148</v>
      </c>
      <c r="AA249" s="56">
        <f t="shared" si="191"/>
        <v>0.13910510809091259</v>
      </c>
      <c r="AB249" s="56">
        <f t="shared" si="192"/>
        <v>3.4505502138502351E-5</v>
      </c>
      <c r="AC249" s="64">
        <f t="shared" si="206"/>
        <v>0.35069444444444714</v>
      </c>
      <c r="AD249" s="39">
        <f t="shared" si="209"/>
        <v>0.42030517558862518</v>
      </c>
      <c r="AE249" s="39">
        <f t="shared" si="210"/>
        <v>34.32</v>
      </c>
      <c r="AF249" s="39">
        <f t="shared" si="211"/>
        <v>0.21015258779431259</v>
      </c>
      <c r="AG249" s="39">
        <f t="shared" si="210"/>
        <v>18.95</v>
      </c>
      <c r="AH249" s="39">
        <f t="shared" si="212"/>
        <v>0.10507629389715629</v>
      </c>
      <c r="AI249" s="39">
        <f t="shared" si="213"/>
        <v>9.9700000000000006</v>
      </c>
      <c r="AJ249" s="39">
        <f t="shared" si="214"/>
        <v>2.1015258779431258E-2</v>
      </c>
      <c r="AK249" s="39">
        <f t="shared" si="213"/>
        <v>2.08</v>
      </c>
      <c r="AL249" s="39">
        <f t="shared" si="215"/>
        <v>0.21015258779431259</v>
      </c>
      <c r="AM249" s="39">
        <f t="shared" si="216"/>
        <v>18.95</v>
      </c>
      <c r="AN249" s="39">
        <f t="shared" si="217"/>
        <v>0.10507629389715629</v>
      </c>
      <c r="AO249" s="39">
        <f t="shared" si="218"/>
        <v>9.9700000000000006</v>
      </c>
      <c r="AP249" s="39">
        <f t="shared" si="219"/>
        <v>5.2538146948578147E-2</v>
      </c>
      <c r="AQ249" s="39">
        <f t="shared" si="220"/>
        <v>5.12</v>
      </c>
      <c r="AR249" s="39">
        <f t="shared" si="221"/>
        <v>1.0507629389715629E-2</v>
      </c>
      <c r="AS249" s="39">
        <f t="shared" si="222"/>
        <v>1.05</v>
      </c>
      <c r="AT249" s="39">
        <f t="shared" si="223"/>
        <v>0.10507629389715629</v>
      </c>
      <c r="AU249" s="39">
        <f t="shared" si="224"/>
        <v>9.9700000000000006</v>
      </c>
      <c r="AV249" s="39">
        <f t="shared" si="225"/>
        <v>5.2538146948578147E-2</v>
      </c>
      <c r="AW249" s="39">
        <f t="shared" si="226"/>
        <v>5.12</v>
      </c>
      <c r="AX249" s="39">
        <f t="shared" si="227"/>
        <v>2.6269073474289074E-2</v>
      </c>
      <c r="AY249" s="39">
        <f t="shared" si="228"/>
        <v>2.59</v>
      </c>
      <c r="AZ249" s="39">
        <f t="shared" si="229"/>
        <v>5.2538146948578144E-3</v>
      </c>
      <c r="BA249" s="39">
        <f t="shared" si="230"/>
        <v>0.52</v>
      </c>
      <c r="BB249" s="39">
        <f t="shared" si="231"/>
        <v>2.1015258779431258E-2</v>
      </c>
      <c r="BC249" s="39">
        <f t="shared" si="232"/>
        <v>2.08</v>
      </c>
      <c r="BD249" s="39">
        <f t="shared" si="233"/>
        <v>1.0507629389715629E-2</v>
      </c>
      <c r="BE249" s="39">
        <f t="shared" si="234"/>
        <v>1.05</v>
      </c>
      <c r="BF249" s="39">
        <f t="shared" si="235"/>
        <v>5.2538146948578144E-3</v>
      </c>
      <c r="BG249" s="39">
        <f t="shared" si="236"/>
        <v>0.52</v>
      </c>
      <c r="BH249" s="39">
        <f t="shared" si="237"/>
        <v>1.0507629389715628E-3</v>
      </c>
      <c r="BI249" s="39">
        <f t="shared" si="238"/>
        <v>0.11</v>
      </c>
    </row>
    <row r="250" spans="1:61" s="39" customFormat="1" x14ac:dyDescent="0.25">
      <c r="A250" s="40">
        <v>7.5</v>
      </c>
      <c r="B250" s="50">
        <f t="shared" si="193"/>
        <v>41</v>
      </c>
      <c r="C250" s="51">
        <f t="shared" si="183"/>
        <v>0</v>
      </c>
      <c r="D250" s="52">
        <f t="shared" si="184"/>
        <v>0</v>
      </c>
      <c r="E250" s="53">
        <f t="shared" si="185"/>
        <v>1</v>
      </c>
      <c r="F250" s="68">
        <f t="shared" si="182"/>
        <v>40</v>
      </c>
      <c r="G250" s="61">
        <f t="shared" si="207"/>
        <v>1.268439469564254</v>
      </c>
      <c r="H250" s="56">
        <f t="shared" si="194"/>
        <v>4.6296296296296298</v>
      </c>
      <c r="I250" s="52">
        <f t="shared" si="195"/>
        <v>1.38</v>
      </c>
      <c r="J250" s="56">
        <f t="shared" si="196"/>
        <v>2.7905668330413591</v>
      </c>
      <c r="K250" s="56">
        <f t="shared" si="208"/>
        <v>6.9220973368002976E-4</v>
      </c>
      <c r="L250" s="51">
        <f t="shared" si="197"/>
        <v>2.2000000000000002</v>
      </c>
      <c r="M250" s="52">
        <f t="shared" si="186"/>
        <v>0</v>
      </c>
      <c r="N250" s="68">
        <v>0</v>
      </c>
      <c r="O250" s="63">
        <f t="shared" si="198"/>
        <v>3207.45958653346</v>
      </c>
      <c r="P250" s="58">
        <f t="shared" si="199"/>
        <v>480</v>
      </c>
      <c r="Q250" s="61">
        <f t="shared" si="200"/>
        <v>0.63421973478212701</v>
      </c>
      <c r="R250" s="56">
        <f t="shared" si="201"/>
        <v>2.3148148148148149</v>
      </c>
      <c r="S250" s="56">
        <f t="shared" si="187"/>
        <v>1.3952834165206796</v>
      </c>
      <c r="T250" s="56">
        <f t="shared" si="188"/>
        <v>3.4610486684001488E-4</v>
      </c>
      <c r="U250" s="61">
        <f t="shared" si="202"/>
        <v>0.3171098673910635</v>
      </c>
      <c r="V250" s="56">
        <f t="shared" si="203"/>
        <v>1.1574074074074074</v>
      </c>
      <c r="W250" s="56">
        <f t="shared" si="189"/>
        <v>0.69764170826033978</v>
      </c>
      <c r="X250" s="56">
        <f t="shared" si="190"/>
        <v>1.7305243342000744E-4</v>
      </c>
      <c r="Y250" s="61">
        <f t="shared" si="204"/>
        <v>6.342197347821267E-2</v>
      </c>
      <c r="Z250" s="56">
        <f t="shared" si="205"/>
        <v>0.23148148148148148</v>
      </c>
      <c r="AA250" s="56">
        <f t="shared" si="191"/>
        <v>0.1395283416520679</v>
      </c>
      <c r="AB250" s="56">
        <f t="shared" si="192"/>
        <v>3.4610486684001472E-5</v>
      </c>
      <c r="AC250" s="64">
        <f t="shared" si="206"/>
        <v>0.35078125000000271</v>
      </c>
      <c r="AD250" s="39">
        <f t="shared" si="209"/>
        <v>0.42395193906362239</v>
      </c>
      <c r="AE250" s="39">
        <f t="shared" si="210"/>
        <v>34.549999999999997</v>
      </c>
      <c r="AF250" s="39">
        <f t="shared" si="211"/>
        <v>0.21197596953181119</v>
      </c>
      <c r="AG250" s="39">
        <f t="shared" si="210"/>
        <v>19.100000000000001</v>
      </c>
      <c r="AH250" s="39">
        <f t="shared" si="212"/>
        <v>0.1059879847659056</v>
      </c>
      <c r="AI250" s="39">
        <f t="shared" si="213"/>
        <v>10.06</v>
      </c>
      <c r="AJ250" s="39">
        <f t="shared" si="214"/>
        <v>2.119759695318112E-2</v>
      </c>
      <c r="AK250" s="39">
        <f t="shared" si="213"/>
        <v>2.1</v>
      </c>
      <c r="AL250" s="39">
        <f t="shared" si="215"/>
        <v>0.21197596953181119</v>
      </c>
      <c r="AM250" s="39">
        <f t="shared" si="216"/>
        <v>19.100000000000001</v>
      </c>
      <c r="AN250" s="39">
        <f t="shared" si="217"/>
        <v>0.1059879847659056</v>
      </c>
      <c r="AO250" s="39">
        <f t="shared" si="218"/>
        <v>10.06</v>
      </c>
      <c r="AP250" s="39">
        <f t="shared" si="219"/>
        <v>5.2993992382952798E-2</v>
      </c>
      <c r="AQ250" s="39">
        <f t="shared" si="220"/>
        <v>5.16</v>
      </c>
      <c r="AR250" s="39">
        <f t="shared" si="221"/>
        <v>1.059879847659056E-2</v>
      </c>
      <c r="AS250" s="39">
        <f t="shared" si="222"/>
        <v>1.05</v>
      </c>
      <c r="AT250" s="39">
        <f t="shared" si="223"/>
        <v>0.1059879847659056</v>
      </c>
      <c r="AU250" s="39">
        <f t="shared" si="224"/>
        <v>10.06</v>
      </c>
      <c r="AV250" s="39">
        <f t="shared" si="225"/>
        <v>5.2993992382952798E-2</v>
      </c>
      <c r="AW250" s="39">
        <f t="shared" si="226"/>
        <v>5.16</v>
      </c>
      <c r="AX250" s="39">
        <f t="shared" si="227"/>
        <v>2.6496996191476399E-2</v>
      </c>
      <c r="AY250" s="39">
        <f t="shared" si="228"/>
        <v>2.61</v>
      </c>
      <c r="AZ250" s="39">
        <f t="shared" si="229"/>
        <v>5.29939923829528E-3</v>
      </c>
      <c r="BA250" s="39">
        <f t="shared" si="230"/>
        <v>0.53</v>
      </c>
      <c r="BB250" s="39">
        <f t="shared" si="231"/>
        <v>2.119759695318112E-2</v>
      </c>
      <c r="BC250" s="39">
        <f t="shared" si="232"/>
        <v>2.1</v>
      </c>
      <c r="BD250" s="39">
        <f t="shared" si="233"/>
        <v>1.059879847659056E-2</v>
      </c>
      <c r="BE250" s="39">
        <f t="shared" si="234"/>
        <v>1.05</v>
      </c>
      <c r="BF250" s="39">
        <f t="shared" si="235"/>
        <v>5.29939923829528E-3</v>
      </c>
      <c r="BG250" s="39">
        <f t="shared" si="236"/>
        <v>0.53</v>
      </c>
      <c r="BH250" s="39">
        <f t="shared" si="237"/>
        <v>1.0598798476590559E-3</v>
      </c>
      <c r="BI250" s="39">
        <f t="shared" si="238"/>
        <v>0.11</v>
      </c>
    </row>
    <row r="251" spans="1:61" s="39" customFormat="1" x14ac:dyDescent="0.25">
      <c r="A251" s="40">
        <v>7.5</v>
      </c>
      <c r="B251" s="50">
        <f t="shared" si="193"/>
        <v>41</v>
      </c>
      <c r="C251" s="51">
        <f t="shared" si="183"/>
        <v>0</v>
      </c>
      <c r="D251" s="52">
        <f t="shared" si="184"/>
        <v>0</v>
      </c>
      <c r="E251" s="53">
        <f t="shared" si="185"/>
        <v>1</v>
      </c>
      <c r="F251" s="68">
        <f t="shared" si="182"/>
        <v>40</v>
      </c>
      <c r="G251" s="61">
        <f t="shared" si="207"/>
        <v>1.2722694082868677</v>
      </c>
      <c r="H251" s="56">
        <f t="shared" si="194"/>
        <v>4.6296296296296298</v>
      </c>
      <c r="I251" s="52">
        <f t="shared" si="195"/>
        <v>1.38</v>
      </c>
      <c r="J251" s="56">
        <f t="shared" si="196"/>
        <v>2.7989926982311091</v>
      </c>
      <c r="K251" s="56">
        <f t="shared" si="208"/>
        <v>6.9429979861951167E-4</v>
      </c>
      <c r="L251" s="51">
        <f t="shared" si="197"/>
        <v>2.2000000000000002</v>
      </c>
      <c r="M251" s="52">
        <f t="shared" si="186"/>
        <v>0</v>
      </c>
      <c r="N251" s="68">
        <v>0</v>
      </c>
      <c r="O251" s="63">
        <f t="shared" si="198"/>
        <v>3215.6959986136999</v>
      </c>
      <c r="P251" s="58">
        <f t="shared" si="199"/>
        <v>480</v>
      </c>
      <c r="Q251" s="61">
        <f t="shared" si="200"/>
        <v>0.63613470414343387</v>
      </c>
      <c r="R251" s="56">
        <f t="shared" si="201"/>
        <v>2.3148148148148149</v>
      </c>
      <c r="S251" s="56">
        <f t="shared" si="187"/>
        <v>1.3994963491155545</v>
      </c>
      <c r="T251" s="56">
        <f t="shared" si="188"/>
        <v>3.4714989930975583E-4</v>
      </c>
      <c r="U251" s="61">
        <f t="shared" si="202"/>
        <v>0.31806735207171694</v>
      </c>
      <c r="V251" s="56">
        <f t="shared" si="203"/>
        <v>1.1574074074074074</v>
      </c>
      <c r="W251" s="56">
        <f t="shared" si="189"/>
        <v>0.69974817455777727</v>
      </c>
      <c r="X251" s="56">
        <f t="shared" si="190"/>
        <v>1.7357494965487792E-4</v>
      </c>
      <c r="Y251" s="61">
        <f t="shared" si="204"/>
        <v>6.3613470414343357E-2</v>
      </c>
      <c r="Z251" s="56">
        <f t="shared" si="205"/>
        <v>0.23148148148148148</v>
      </c>
      <c r="AA251" s="56">
        <f t="shared" si="191"/>
        <v>0.1399496349115554</v>
      </c>
      <c r="AB251" s="56">
        <f t="shared" si="192"/>
        <v>3.4714989930975571E-5</v>
      </c>
      <c r="AC251" s="64">
        <f t="shared" si="206"/>
        <v>0.35086805555555828</v>
      </c>
      <c r="AD251" s="39">
        <f t="shared" si="209"/>
        <v>0.42760971361244715</v>
      </c>
      <c r="AE251" s="39">
        <f t="shared" si="210"/>
        <v>34.79</v>
      </c>
      <c r="AF251" s="39">
        <f t="shared" si="211"/>
        <v>0.21380485680622358</v>
      </c>
      <c r="AG251" s="39">
        <f t="shared" si="210"/>
        <v>19.25</v>
      </c>
      <c r="AH251" s="39">
        <f t="shared" si="212"/>
        <v>0.10690242840311179</v>
      </c>
      <c r="AI251" s="39">
        <f t="shared" si="213"/>
        <v>10.14</v>
      </c>
      <c r="AJ251" s="39">
        <f t="shared" si="214"/>
        <v>2.1380485680622358E-2</v>
      </c>
      <c r="AK251" s="39">
        <f t="shared" si="213"/>
        <v>2.12</v>
      </c>
      <c r="AL251" s="39">
        <f t="shared" si="215"/>
        <v>0.21380485680622358</v>
      </c>
      <c r="AM251" s="39">
        <f t="shared" si="216"/>
        <v>19.25</v>
      </c>
      <c r="AN251" s="39">
        <f t="shared" si="217"/>
        <v>0.10690242840311179</v>
      </c>
      <c r="AO251" s="39">
        <f t="shared" si="218"/>
        <v>10.14</v>
      </c>
      <c r="AP251" s="39">
        <f t="shared" si="219"/>
        <v>5.3451214201555894E-2</v>
      </c>
      <c r="AQ251" s="39">
        <f t="shared" si="220"/>
        <v>5.2</v>
      </c>
      <c r="AR251" s="39">
        <f t="shared" si="221"/>
        <v>1.0690242840311179E-2</v>
      </c>
      <c r="AS251" s="39">
        <f t="shared" si="222"/>
        <v>1.06</v>
      </c>
      <c r="AT251" s="39">
        <f t="shared" si="223"/>
        <v>0.10690242840311179</v>
      </c>
      <c r="AU251" s="39">
        <f t="shared" si="224"/>
        <v>10.14</v>
      </c>
      <c r="AV251" s="39">
        <f t="shared" si="225"/>
        <v>5.3451214201555894E-2</v>
      </c>
      <c r="AW251" s="39">
        <f t="shared" si="226"/>
        <v>5.2</v>
      </c>
      <c r="AX251" s="39">
        <f t="shared" si="227"/>
        <v>2.6725607100777947E-2</v>
      </c>
      <c r="AY251" s="39">
        <f t="shared" si="228"/>
        <v>2.64</v>
      </c>
      <c r="AZ251" s="39">
        <f t="shared" si="229"/>
        <v>5.3451214201555896E-3</v>
      </c>
      <c r="BA251" s="39">
        <f t="shared" si="230"/>
        <v>0.53</v>
      </c>
      <c r="BB251" s="39">
        <f t="shared" si="231"/>
        <v>2.1380485680622358E-2</v>
      </c>
      <c r="BC251" s="39">
        <f t="shared" si="232"/>
        <v>2.12</v>
      </c>
      <c r="BD251" s="39">
        <f t="shared" si="233"/>
        <v>1.0690242840311179E-2</v>
      </c>
      <c r="BE251" s="39">
        <f t="shared" si="234"/>
        <v>1.06</v>
      </c>
      <c r="BF251" s="39">
        <f t="shared" si="235"/>
        <v>5.3451214201555896E-3</v>
      </c>
      <c r="BG251" s="39">
        <f t="shared" si="236"/>
        <v>0.53</v>
      </c>
      <c r="BH251" s="39">
        <f t="shared" si="237"/>
        <v>1.0690242840311179E-3</v>
      </c>
      <c r="BI251" s="39">
        <f t="shared" si="238"/>
        <v>0.11</v>
      </c>
    </row>
    <row r="252" spans="1:61" s="39" customFormat="1" x14ac:dyDescent="0.25">
      <c r="A252" s="40">
        <v>7.5</v>
      </c>
      <c r="B252" s="50">
        <f t="shared" si="193"/>
        <v>41</v>
      </c>
      <c r="C252" s="51">
        <f t="shared" si="183"/>
        <v>0</v>
      </c>
      <c r="D252" s="52">
        <f t="shared" si="184"/>
        <v>0</v>
      </c>
      <c r="E252" s="53">
        <f t="shared" si="185"/>
        <v>1</v>
      </c>
      <c r="F252" s="68">
        <f t="shared" si="182"/>
        <v>40</v>
      </c>
      <c r="G252" s="61">
        <f t="shared" si="207"/>
        <v>1.2760817887693676</v>
      </c>
      <c r="H252" s="56">
        <f t="shared" si="194"/>
        <v>4.6296296296296298</v>
      </c>
      <c r="I252" s="52">
        <f t="shared" si="195"/>
        <v>1.38</v>
      </c>
      <c r="J252" s="56">
        <f t="shared" si="196"/>
        <v>2.8073799352926092</v>
      </c>
      <c r="K252" s="56">
        <f t="shared" si="208"/>
        <v>6.9638028171846846E-4</v>
      </c>
      <c r="L252" s="51">
        <f t="shared" si="197"/>
        <v>2.2000000000000002</v>
      </c>
      <c r="M252" s="52">
        <f t="shared" si="186"/>
        <v>0</v>
      </c>
      <c r="N252" s="68">
        <v>0</v>
      </c>
      <c r="O252" s="63">
        <f t="shared" si="198"/>
        <v>3223.8946604719049</v>
      </c>
      <c r="P252" s="58">
        <f t="shared" si="199"/>
        <v>480</v>
      </c>
      <c r="Q252" s="61">
        <f t="shared" si="200"/>
        <v>0.63804089438468381</v>
      </c>
      <c r="R252" s="56">
        <f t="shared" si="201"/>
        <v>2.3148148148148149</v>
      </c>
      <c r="S252" s="56">
        <f t="shared" si="187"/>
        <v>1.4036899676463046</v>
      </c>
      <c r="T252" s="56">
        <f t="shared" si="188"/>
        <v>3.4819014085923423E-4</v>
      </c>
      <c r="U252" s="61">
        <f t="shared" si="202"/>
        <v>0.3190204471923419</v>
      </c>
      <c r="V252" s="56">
        <f t="shared" si="203"/>
        <v>1.1574074074074074</v>
      </c>
      <c r="W252" s="56">
        <f t="shared" si="189"/>
        <v>0.7018449838231523</v>
      </c>
      <c r="X252" s="56">
        <f t="shared" si="190"/>
        <v>1.7409507042961711E-4</v>
      </c>
      <c r="Y252" s="61">
        <f t="shared" si="204"/>
        <v>6.3804089438468353E-2</v>
      </c>
      <c r="Z252" s="56">
        <f t="shared" si="205"/>
        <v>0.23148148148148148</v>
      </c>
      <c r="AA252" s="56">
        <f t="shared" si="191"/>
        <v>0.14036899676463038</v>
      </c>
      <c r="AB252" s="56">
        <f t="shared" si="192"/>
        <v>3.4819014085923407E-5</v>
      </c>
      <c r="AC252" s="64">
        <f t="shared" si="206"/>
        <v>0.35095486111111385</v>
      </c>
      <c r="AD252" s="39">
        <f t="shared" si="209"/>
        <v>0.43127844875515908</v>
      </c>
      <c r="AE252" s="39">
        <f t="shared" si="210"/>
        <v>35.03</v>
      </c>
      <c r="AF252" s="39">
        <f t="shared" si="211"/>
        <v>0.21563922437757954</v>
      </c>
      <c r="AG252" s="39">
        <f t="shared" si="210"/>
        <v>19.399999999999999</v>
      </c>
      <c r="AH252" s="39">
        <f t="shared" si="212"/>
        <v>0.10781961218878977</v>
      </c>
      <c r="AI252" s="39">
        <f t="shared" si="213"/>
        <v>10.220000000000001</v>
      </c>
      <c r="AJ252" s="39">
        <f t="shared" si="214"/>
        <v>2.1563922437757954E-2</v>
      </c>
      <c r="AK252" s="39">
        <f t="shared" si="213"/>
        <v>2.13</v>
      </c>
      <c r="AL252" s="39">
        <f t="shared" si="215"/>
        <v>0.21563922437757954</v>
      </c>
      <c r="AM252" s="39">
        <f t="shared" si="216"/>
        <v>19.399999999999999</v>
      </c>
      <c r="AN252" s="39">
        <f t="shared" si="217"/>
        <v>0.10781961218878977</v>
      </c>
      <c r="AO252" s="39">
        <f t="shared" si="218"/>
        <v>10.220000000000001</v>
      </c>
      <c r="AP252" s="39">
        <f t="shared" si="219"/>
        <v>5.3909806094394885E-2</v>
      </c>
      <c r="AQ252" s="39">
        <f t="shared" si="220"/>
        <v>5.25</v>
      </c>
      <c r="AR252" s="39">
        <f t="shared" si="221"/>
        <v>1.0781961218878977E-2</v>
      </c>
      <c r="AS252" s="39">
        <f t="shared" si="222"/>
        <v>1.07</v>
      </c>
      <c r="AT252" s="39">
        <f t="shared" si="223"/>
        <v>0.10781961218878977</v>
      </c>
      <c r="AU252" s="39">
        <f t="shared" si="224"/>
        <v>10.220000000000001</v>
      </c>
      <c r="AV252" s="39">
        <f t="shared" si="225"/>
        <v>5.3909806094394885E-2</v>
      </c>
      <c r="AW252" s="39">
        <f t="shared" si="226"/>
        <v>5.25</v>
      </c>
      <c r="AX252" s="39">
        <f t="shared" si="227"/>
        <v>2.6954903047197443E-2</v>
      </c>
      <c r="AY252" s="39">
        <f t="shared" si="228"/>
        <v>2.66</v>
      </c>
      <c r="AZ252" s="39">
        <f t="shared" si="229"/>
        <v>5.3909806094394885E-3</v>
      </c>
      <c r="BA252" s="39">
        <f t="shared" si="230"/>
        <v>0.54</v>
      </c>
      <c r="BB252" s="39">
        <f t="shared" si="231"/>
        <v>2.1563922437757954E-2</v>
      </c>
      <c r="BC252" s="39">
        <f t="shared" si="232"/>
        <v>2.13</v>
      </c>
      <c r="BD252" s="39">
        <f t="shared" si="233"/>
        <v>1.0781961218878977E-2</v>
      </c>
      <c r="BE252" s="39">
        <f t="shared" si="234"/>
        <v>1.07</v>
      </c>
      <c r="BF252" s="39">
        <f t="shared" si="235"/>
        <v>5.3909806094394885E-3</v>
      </c>
      <c r="BG252" s="39">
        <f t="shared" si="236"/>
        <v>0.54</v>
      </c>
      <c r="BH252" s="39">
        <f t="shared" si="237"/>
        <v>1.0781961218878978E-3</v>
      </c>
      <c r="BI252" s="39">
        <f t="shared" si="238"/>
        <v>0.11</v>
      </c>
    </row>
    <row r="253" spans="1:61" s="39" customFormat="1" x14ac:dyDescent="0.25">
      <c r="A253" s="40">
        <v>7.5</v>
      </c>
      <c r="B253" s="50">
        <f t="shared" si="193"/>
        <v>41</v>
      </c>
      <c r="C253" s="51">
        <f t="shared" si="183"/>
        <v>0</v>
      </c>
      <c r="D253" s="52">
        <f t="shared" si="184"/>
        <v>0</v>
      </c>
      <c r="E253" s="53">
        <f t="shared" si="185"/>
        <v>1</v>
      </c>
      <c r="F253" s="68">
        <f t="shared" si="182"/>
        <v>40</v>
      </c>
      <c r="G253" s="61">
        <f t="shared" si="207"/>
        <v>1.2798766915069828</v>
      </c>
      <c r="H253" s="56">
        <f t="shared" si="194"/>
        <v>4.6296296296296298</v>
      </c>
      <c r="I253" s="52">
        <f t="shared" si="195"/>
        <v>1.38</v>
      </c>
      <c r="J253" s="56">
        <f t="shared" si="196"/>
        <v>2.8157287213153626</v>
      </c>
      <c r="K253" s="56">
        <f t="shared" si="208"/>
        <v>6.9845122690456285E-4</v>
      </c>
      <c r="L253" s="51">
        <f t="shared" si="197"/>
        <v>2.2000000000000002</v>
      </c>
      <c r="M253" s="52">
        <f t="shared" si="186"/>
        <v>0</v>
      </c>
      <c r="N253" s="68">
        <v>0</v>
      </c>
      <c r="O253" s="63">
        <f t="shared" si="198"/>
        <v>3232.0557451299273</v>
      </c>
      <c r="P253" s="58">
        <f t="shared" si="199"/>
        <v>480</v>
      </c>
      <c r="Q253" s="61">
        <f t="shared" si="200"/>
        <v>0.6399383457534914</v>
      </c>
      <c r="R253" s="56">
        <f t="shared" si="201"/>
        <v>2.3148148148148149</v>
      </c>
      <c r="S253" s="56">
        <f t="shared" si="187"/>
        <v>1.4078643606576813</v>
      </c>
      <c r="T253" s="56">
        <f t="shared" si="188"/>
        <v>3.4922561345228142E-4</v>
      </c>
      <c r="U253" s="61">
        <f t="shared" si="202"/>
        <v>0.3199691728767457</v>
      </c>
      <c r="V253" s="56">
        <f t="shared" si="203"/>
        <v>1.1574074074074074</v>
      </c>
      <c r="W253" s="56">
        <f t="shared" si="189"/>
        <v>0.70393218032884064</v>
      </c>
      <c r="X253" s="56">
        <f t="shared" si="190"/>
        <v>1.7461280672614071E-4</v>
      </c>
      <c r="Y253" s="61">
        <f t="shared" si="204"/>
        <v>6.3993834575349115E-2</v>
      </c>
      <c r="Z253" s="56">
        <f t="shared" si="205"/>
        <v>0.23148148148148148</v>
      </c>
      <c r="AA253" s="56">
        <f t="shared" si="191"/>
        <v>0.14078643606576807</v>
      </c>
      <c r="AB253" s="56">
        <f t="shared" si="192"/>
        <v>3.4922561345228129E-5</v>
      </c>
      <c r="AC253" s="64">
        <f t="shared" si="206"/>
        <v>0.35104166666666942</v>
      </c>
      <c r="AD253" s="39">
        <f t="shared" si="209"/>
        <v>0.43495809424324167</v>
      </c>
      <c r="AE253" s="39">
        <f t="shared" si="210"/>
        <v>35.270000000000003</v>
      </c>
      <c r="AF253" s="39">
        <f t="shared" si="211"/>
        <v>0.21747904712162083</v>
      </c>
      <c r="AG253" s="39">
        <f t="shared" si="210"/>
        <v>19.55</v>
      </c>
      <c r="AH253" s="39">
        <f t="shared" si="212"/>
        <v>0.10873952356081042</v>
      </c>
      <c r="AI253" s="39">
        <f t="shared" si="213"/>
        <v>10.3</v>
      </c>
      <c r="AJ253" s="39">
        <f t="shared" si="214"/>
        <v>2.1747904712162081E-2</v>
      </c>
      <c r="AK253" s="39">
        <f t="shared" si="213"/>
        <v>2.15</v>
      </c>
      <c r="AL253" s="39">
        <f t="shared" si="215"/>
        <v>0.21747904712162083</v>
      </c>
      <c r="AM253" s="39">
        <f t="shared" si="216"/>
        <v>19.55</v>
      </c>
      <c r="AN253" s="39">
        <f t="shared" si="217"/>
        <v>0.10873952356081042</v>
      </c>
      <c r="AO253" s="39">
        <f t="shared" si="218"/>
        <v>10.3</v>
      </c>
      <c r="AP253" s="39">
        <f t="shared" si="219"/>
        <v>5.4369761780405208E-2</v>
      </c>
      <c r="AQ253" s="39">
        <f t="shared" si="220"/>
        <v>5.29</v>
      </c>
      <c r="AR253" s="39">
        <f t="shared" si="221"/>
        <v>1.0873952356081041E-2</v>
      </c>
      <c r="AS253" s="39">
        <f t="shared" si="222"/>
        <v>1.08</v>
      </c>
      <c r="AT253" s="39">
        <f t="shared" si="223"/>
        <v>0.10873952356081042</v>
      </c>
      <c r="AU253" s="39">
        <f t="shared" si="224"/>
        <v>10.3</v>
      </c>
      <c r="AV253" s="39">
        <f t="shared" si="225"/>
        <v>5.4369761780405208E-2</v>
      </c>
      <c r="AW253" s="39">
        <f t="shared" si="226"/>
        <v>5.29</v>
      </c>
      <c r="AX253" s="39">
        <f t="shared" si="227"/>
        <v>2.7184880890202604E-2</v>
      </c>
      <c r="AY253" s="39">
        <f t="shared" si="228"/>
        <v>2.68</v>
      </c>
      <c r="AZ253" s="39">
        <f t="shared" si="229"/>
        <v>5.4369761780405203E-3</v>
      </c>
      <c r="BA253" s="39">
        <f t="shared" si="230"/>
        <v>0.54</v>
      </c>
      <c r="BB253" s="39">
        <f t="shared" si="231"/>
        <v>2.1747904712162081E-2</v>
      </c>
      <c r="BC253" s="39">
        <f t="shared" si="232"/>
        <v>2.15</v>
      </c>
      <c r="BD253" s="39">
        <f t="shared" si="233"/>
        <v>1.0873952356081041E-2</v>
      </c>
      <c r="BE253" s="39">
        <f t="shared" si="234"/>
        <v>1.08</v>
      </c>
      <c r="BF253" s="39">
        <f t="shared" si="235"/>
        <v>5.4369761780405203E-3</v>
      </c>
      <c r="BG253" s="39">
        <f t="shared" si="236"/>
        <v>0.54</v>
      </c>
      <c r="BH253" s="39">
        <f t="shared" si="237"/>
        <v>1.0873952356081043E-3</v>
      </c>
      <c r="BI253" s="39">
        <f t="shared" si="238"/>
        <v>0.11</v>
      </c>
    </row>
    <row r="254" spans="1:61" s="39" customFormat="1" x14ac:dyDescent="0.25">
      <c r="A254" s="40">
        <v>7.5</v>
      </c>
      <c r="B254" s="50">
        <f t="shared" si="193"/>
        <v>41</v>
      </c>
      <c r="C254" s="51">
        <f t="shared" si="183"/>
        <v>0</v>
      </c>
      <c r="D254" s="52">
        <f t="shared" si="184"/>
        <v>0</v>
      </c>
      <c r="E254" s="53">
        <f t="shared" si="185"/>
        <v>1</v>
      </c>
      <c r="F254" s="68">
        <f t="shared" si="182"/>
        <v>40</v>
      </c>
      <c r="G254" s="61">
        <f t="shared" si="207"/>
        <v>1.2836541966259147</v>
      </c>
      <c r="H254" s="56">
        <f t="shared" si="194"/>
        <v>4.6296296296296298</v>
      </c>
      <c r="I254" s="52">
        <f t="shared" si="195"/>
        <v>1.38</v>
      </c>
      <c r="J254" s="56">
        <f t="shared" si="196"/>
        <v>2.8240392325770127</v>
      </c>
      <c r="K254" s="56">
        <f t="shared" si="208"/>
        <v>7.0051267790407275E-4</v>
      </c>
      <c r="L254" s="51">
        <f t="shared" si="197"/>
        <v>2.2000000000000002</v>
      </c>
      <c r="M254" s="52">
        <f t="shared" si="186"/>
        <v>0</v>
      </c>
      <c r="N254" s="68">
        <v>0</v>
      </c>
      <c r="O254" s="63">
        <f t="shared" si="198"/>
        <v>3240.1794248165997</v>
      </c>
      <c r="P254" s="58">
        <f t="shared" si="199"/>
        <v>480</v>
      </c>
      <c r="Q254" s="61">
        <f t="shared" si="200"/>
        <v>0.64182709831295737</v>
      </c>
      <c r="R254" s="56">
        <f t="shared" si="201"/>
        <v>2.3148148148148149</v>
      </c>
      <c r="S254" s="56">
        <f t="shared" si="187"/>
        <v>1.4120196162885064</v>
      </c>
      <c r="T254" s="56">
        <f t="shared" si="188"/>
        <v>3.5025633895203638E-4</v>
      </c>
      <c r="U254" s="61">
        <f t="shared" si="202"/>
        <v>0.32091354915647868</v>
      </c>
      <c r="V254" s="56">
        <f t="shared" si="203"/>
        <v>1.1574074074074074</v>
      </c>
      <c r="W254" s="56">
        <f t="shared" si="189"/>
        <v>0.70600980814425318</v>
      </c>
      <c r="X254" s="56">
        <f t="shared" si="190"/>
        <v>1.7512816947601819E-4</v>
      </c>
      <c r="Y254" s="61">
        <f t="shared" si="204"/>
        <v>6.4182709831295717E-2</v>
      </c>
      <c r="Z254" s="56">
        <f t="shared" si="205"/>
        <v>0.23148148148148148</v>
      </c>
      <c r="AA254" s="56">
        <f t="shared" si="191"/>
        <v>0.1412019616288506</v>
      </c>
      <c r="AB254" s="56">
        <f t="shared" si="192"/>
        <v>3.5025633895203619E-5</v>
      </c>
      <c r="AC254" s="64">
        <f t="shared" si="206"/>
        <v>0.35112847222222499</v>
      </c>
      <c r="AD254" s="39">
        <f t="shared" si="209"/>
        <v>0.43864860005854117</v>
      </c>
      <c r="AE254" s="39">
        <f t="shared" si="210"/>
        <v>35.51</v>
      </c>
      <c r="AF254" s="39">
        <f t="shared" si="211"/>
        <v>0.21932430002927059</v>
      </c>
      <c r="AG254" s="39">
        <f t="shared" si="210"/>
        <v>19.690000000000001</v>
      </c>
      <c r="AH254" s="39">
        <f t="shared" si="212"/>
        <v>0.10966215001463529</v>
      </c>
      <c r="AI254" s="39">
        <f t="shared" si="213"/>
        <v>10.39</v>
      </c>
      <c r="AJ254" s="39">
        <f t="shared" si="214"/>
        <v>2.1932430002927057E-2</v>
      </c>
      <c r="AK254" s="39">
        <f t="shared" si="213"/>
        <v>2.17</v>
      </c>
      <c r="AL254" s="39">
        <f t="shared" si="215"/>
        <v>0.21932430002927059</v>
      </c>
      <c r="AM254" s="39">
        <f t="shared" si="216"/>
        <v>19.690000000000001</v>
      </c>
      <c r="AN254" s="39">
        <f t="shared" si="217"/>
        <v>0.10966215001463529</v>
      </c>
      <c r="AO254" s="39">
        <f t="shared" si="218"/>
        <v>10.39</v>
      </c>
      <c r="AP254" s="39">
        <f t="shared" si="219"/>
        <v>5.4831075007317646E-2</v>
      </c>
      <c r="AQ254" s="39">
        <f t="shared" si="220"/>
        <v>5.34</v>
      </c>
      <c r="AR254" s="39">
        <f t="shared" si="221"/>
        <v>1.0966215001463529E-2</v>
      </c>
      <c r="AS254" s="39">
        <f t="shared" si="222"/>
        <v>1.0900000000000001</v>
      </c>
      <c r="AT254" s="39">
        <f t="shared" si="223"/>
        <v>0.10966215001463529</v>
      </c>
      <c r="AU254" s="39">
        <f t="shared" si="224"/>
        <v>10.39</v>
      </c>
      <c r="AV254" s="39">
        <f t="shared" si="225"/>
        <v>5.4831075007317646E-2</v>
      </c>
      <c r="AW254" s="39">
        <f t="shared" si="226"/>
        <v>5.34</v>
      </c>
      <c r="AX254" s="39">
        <f t="shared" si="227"/>
        <v>2.7415537503658823E-2</v>
      </c>
      <c r="AY254" s="39">
        <f t="shared" si="228"/>
        <v>2.7</v>
      </c>
      <c r="AZ254" s="39">
        <f t="shared" si="229"/>
        <v>5.4831075007317643E-3</v>
      </c>
      <c r="BA254" s="39">
        <f t="shared" si="230"/>
        <v>0.55000000000000004</v>
      </c>
      <c r="BB254" s="39">
        <f t="shared" si="231"/>
        <v>2.1932430002927057E-2</v>
      </c>
      <c r="BC254" s="39">
        <f t="shared" si="232"/>
        <v>2.17</v>
      </c>
      <c r="BD254" s="39">
        <f t="shared" si="233"/>
        <v>1.0966215001463529E-2</v>
      </c>
      <c r="BE254" s="39">
        <f t="shared" si="234"/>
        <v>1.0900000000000001</v>
      </c>
      <c r="BF254" s="39">
        <f t="shared" si="235"/>
        <v>5.4831075007317643E-3</v>
      </c>
      <c r="BG254" s="39">
        <f t="shared" si="236"/>
        <v>0.55000000000000004</v>
      </c>
      <c r="BH254" s="39">
        <f t="shared" si="237"/>
        <v>1.096621500146353E-3</v>
      </c>
      <c r="BI254" s="39">
        <f t="shared" si="238"/>
        <v>0.11</v>
      </c>
    </row>
    <row r="255" spans="1:61" s="39" customFormat="1" x14ac:dyDescent="0.25">
      <c r="A255" s="40">
        <v>7.5</v>
      </c>
      <c r="B255" s="50">
        <f t="shared" si="193"/>
        <v>41</v>
      </c>
      <c r="C255" s="51">
        <f t="shared" si="183"/>
        <v>0</v>
      </c>
      <c r="D255" s="52">
        <f t="shared" si="184"/>
        <v>0</v>
      </c>
      <c r="E255" s="53">
        <f t="shared" si="185"/>
        <v>1</v>
      </c>
      <c r="F255" s="68">
        <f t="shared" si="182"/>
        <v>40</v>
      </c>
      <c r="G255" s="61">
        <f t="shared" si="207"/>
        <v>1.2874143838850287</v>
      </c>
      <c r="H255" s="56">
        <f t="shared" si="194"/>
        <v>4.6296296296296298</v>
      </c>
      <c r="I255" s="52">
        <f t="shared" si="195"/>
        <v>1.38</v>
      </c>
      <c r="J255" s="56">
        <f t="shared" si="196"/>
        <v>2.8323116445470635</v>
      </c>
      <c r="K255" s="56">
        <f t="shared" si="208"/>
        <v>7.0256467824281372E-4</v>
      </c>
      <c r="L255" s="51">
        <f t="shared" si="197"/>
        <v>2.2000000000000002</v>
      </c>
      <c r="M255" s="52">
        <f t="shared" si="186"/>
        <v>0</v>
      </c>
      <c r="N255" s="68">
        <v>0</v>
      </c>
      <c r="O255" s="63">
        <f t="shared" si="198"/>
        <v>3248.2658709713755</v>
      </c>
      <c r="P255" s="58">
        <f t="shared" si="199"/>
        <v>480</v>
      </c>
      <c r="Q255" s="61">
        <f t="shared" si="200"/>
        <v>0.64370719194251436</v>
      </c>
      <c r="R255" s="56">
        <f t="shared" si="201"/>
        <v>2.3148148148148149</v>
      </c>
      <c r="S255" s="56">
        <f t="shared" si="187"/>
        <v>1.4161558222735318</v>
      </c>
      <c r="T255" s="56">
        <f t="shared" si="188"/>
        <v>3.5128233912140686E-4</v>
      </c>
      <c r="U255" s="61">
        <f t="shared" si="202"/>
        <v>0.32185359597125718</v>
      </c>
      <c r="V255" s="56">
        <f t="shared" si="203"/>
        <v>1.1574074074074074</v>
      </c>
      <c r="W255" s="56">
        <f t="shared" si="189"/>
        <v>0.70807791113676588</v>
      </c>
      <c r="X255" s="56">
        <f t="shared" si="190"/>
        <v>1.7564116956070343E-4</v>
      </c>
      <c r="Y255" s="61">
        <f t="shared" si="204"/>
        <v>6.4370719194251413E-2</v>
      </c>
      <c r="Z255" s="56">
        <f t="shared" si="205"/>
        <v>0.23148148148148148</v>
      </c>
      <c r="AA255" s="56">
        <f t="shared" si="191"/>
        <v>0.14161558222735313</v>
      </c>
      <c r="AB255" s="56">
        <f t="shared" si="192"/>
        <v>3.5128233912140674E-5</v>
      </c>
      <c r="AC255" s="64">
        <f t="shared" si="206"/>
        <v>0.35121527777778055</v>
      </c>
      <c r="AD255" s="39">
        <f t="shared" si="209"/>
        <v>0.44234991641221061</v>
      </c>
      <c r="AE255" s="39">
        <f t="shared" si="210"/>
        <v>35.75</v>
      </c>
      <c r="AF255" s="39">
        <f t="shared" si="211"/>
        <v>0.2211749582061053</v>
      </c>
      <c r="AG255" s="39">
        <f t="shared" si="210"/>
        <v>19.84</v>
      </c>
      <c r="AH255" s="39">
        <f t="shared" si="212"/>
        <v>0.11058747910305265</v>
      </c>
      <c r="AI255" s="39">
        <f t="shared" si="213"/>
        <v>10.47</v>
      </c>
      <c r="AJ255" s="39">
        <f t="shared" si="214"/>
        <v>2.2117495820610528E-2</v>
      </c>
      <c r="AK255" s="39">
        <f t="shared" si="213"/>
        <v>2.19</v>
      </c>
      <c r="AL255" s="39">
        <f t="shared" si="215"/>
        <v>0.2211749582061053</v>
      </c>
      <c r="AM255" s="39">
        <f t="shared" si="216"/>
        <v>19.84</v>
      </c>
      <c r="AN255" s="39">
        <f t="shared" si="217"/>
        <v>0.11058747910305265</v>
      </c>
      <c r="AO255" s="39">
        <f t="shared" si="218"/>
        <v>10.47</v>
      </c>
      <c r="AP255" s="39">
        <f t="shared" si="219"/>
        <v>5.5293739551526326E-2</v>
      </c>
      <c r="AQ255" s="39">
        <f t="shared" si="220"/>
        <v>5.38</v>
      </c>
      <c r="AR255" s="39">
        <f t="shared" si="221"/>
        <v>1.1058747910305264E-2</v>
      </c>
      <c r="AS255" s="39">
        <f t="shared" si="222"/>
        <v>1.1000000000000001</v>
      </c>
      <c r="AT255" s="39">
        <f t="shared" si="223"/>
        <v>0.11058747910305265</v>
      </c>
      <c r="AU255" s="39">
        <f t="shared" si="224"/>
        <v>10.47</v>
      </c>
      <c r="AV255" s="39">
        <f t="shared" si="225"/>
        <v>5.5293739551526326E-2</v>
      </c>
      <c r="AW255" s="39">
        <f t="shared" si="226"/>
        <v>5.38</v>
      </c>
      <c r="AX255" s="39">
        <f t="shared" si="227"/>
        <v>2.7646869775763163E-2</v>
      </c>
      <c r="AY255" s="39">
        <f t="shared" si="228"/>
        <v>2.73</v>
      </c>
      <c r="AZ255" s="39">
        <f t="shared" si="229"/>
        <v>5.5293739551526321E-3</v>
      </c>
      <c r="BA255" s="39">
        <f t="shared" si="230"/>
        <v>0.55000000000000004</v>
      </c>
      <c r="BB255" s="39">
        <f t="shared" si="231"/>
        <v>2.2117495820610528E-2</v>
      </c>
      <c r="BC255" s="39">
        <f t="shared" si="232"/>
        <v>2.19</v>
      </c>
      <c r="BD255" s="39">
        <f t="shared" si="233"/>
        <v>1.1058747910305264E-2</v>
      </c>
      <c r="BE255" s="39">
        <f t="shared" si="234"/>
        <v>1.1000000000000001</v>
      </c>
      <c r="BF255" s="39">
        <f t="shared" si="235"/>
        <v>5.5293739551526321E-3</v>
      </c>
      <c r="BG255" s="39">
        <f t="shared" si="236"/>
        <v>0.55000000000000004</v>
      </c>
      <c r="BH255" s="39">
        <f t="shared" si="237"/>
        <v>1.1058747910305266E-3</v>
      </c>
      <c r="BI255" s="39">
        <f t="shared" si="238"/>
        <v>0.11</v>
      </c>
    </row>
    <row r="256" spans="1:61" s="39" customFormat="1" x14ac:dyDescent="0.25">
      <c r="A256" s="40">
        <v>7.5</v>
      </c>
      <c r="B256" s="50">
        <f t="shared" si="193"/>
        <v>41</v>
      </c>
      <c r="C256" s="51">
        <f t="shared" si="183"/>
        <v>0</v>
      </c>
      <c r="D256" s="52">
        <f t="shared" si="184"/>
        <v>0</v>
      </c>
      <c r="E256" s="53">
        <f t="shared" si="185"/>
        <v>1</v>
      </c>
      <c r="F256" s="68">
        <f t="shared" si="182"/>
        <v>40</v>
      </c>
      <c r="G256" s="61">
        <f t="shared" si="207"/>
        <v>1.2911573326775376</v>
      </c>
      <c r="H256" s="56">
        <f t="shared" si="194"/>
        <v>4.6296296296296298</v>
      </c>
      <c r="I256" s="52">
        <f t="shared" si="195"/>
        <v>1.38</v>
      </c>
      <c r="J256" s="56">
        <f t="shared" si="196"/>
        <v>2.8405461318905831</v>
      </c>
      <c r="K256" s="56">
        <f t="shared" si="208"/>
        <v>7.0460727124705899E-4</v>
      </c>
      <c r="L256" s="51">
        <f t="shared" si="197"/>
        <v>2.2000000000000002</v>
      </c>
      <c r="M256" s="52">
        <f t="shared" si="186"/>
        <v>0</v>
      </c>
      <c r="N256" s="68">
        <v>0</v>
      </c>
      <c r="O256" s="63">
        <f t="shared" si="198"/>
        <v>3256.3152542479415</v>
      </c>
      <c r="P256" s="58">
        <f t="shared" si="199"/>
        <v>480</v>
      </c>
      <c r="Q256" s="61">
        <f t="shared" si="200"/>
        <v>0.64557866633876881</v>
      </c>
      <c r="R256" s="56">
        <f t="shared" si="201"/>
        <v>2.3148148148148149</v>
      </c>
      <c r="S256" s="56">
        <f t="shared" si="187"/>
        <v>1.4202730659452916</v>
      </c>
      <c r="T256" s="56">
        <f t="shared" si="188"/>
        <v>3.523036356235295E-4</v>
      </c>
      <c r="U256" s="61">
        <f t="shared" si="202"/>
        <v>0.32278933316938441</v>
      </c>
      <c r="V256" s="56">
        <f t="shared" si="203"/>
        <v>1.1574074074074074</v>
      </c>
      <c r="W256" s="56">
        <f t="shared" si="189"/>
        <v>0.71013653297264578</v>
      </c>
      <c r="X256" s="56">
        <f t="shared" si="190"/>
        <v>1.7615181781176475E-4</v>
      </c>
      <c r="Y256" s="61">
        <f t="shared" si="204"/>
        <v>6.4557866633876859E-2</v>
      </c>
      <c r="Z256" s="56">
        <f t="shared" si="205"/>
        <v>0.23148148148148148</v>
      </c>
      <c r="AA256" s="56">
        <f t="shared" si="191"/>
        <v>0.14202730659452911</v>
      </c>
      <c r="AB256" s="56">
        <f t="shared" si="192"/>
        <v>3.5230363562352932E-5</v>
      </c>
      <c r="AC256" s="64">
        <f t="shared" si="206"/>
        <v>0.35130208333333612</v>
      </c>
      <c r="AD256" s="39">
        <f t="shared" si="209"/>
        <v>0.44606199374365851</v>
      </c>
      <c r="AE256" s="39">
        <f t="shared" si="210"/>
        <v>35.99</v>
      </c>
      <c r="AF256" s="39">
        <f t="shared" si="211"/>
        <v>0.22303099687182926</v>
      </c>
      <c r="AG256" s="39">
        <f t="shared" si="210"/>
        <v>19.989999999999998</v>
      </c>
      <c r="AH256" s="39">
        <f t="shared" si="212"/>
        <v>0.11151549843591463</v>
      </c>
      <c r="AI256" s="39">
        <f t="shared" si="213"/>
        <v>10.55</v>
      </c>
      <c r="AJ256" s="39">
        <f t="shared" si="214"/>
        <v>2.2303099687182925E-2</v>
      </c>
      <c r="AK256" s="39">
        <f t="shared" si="213"/>
        <v>2.21</v>
      </c>
      <c r="AL256" s="39">
        <f t="shared" si="215"/>
        <v>0.22303099687182926</v>
      </c>
      <c r="AM256" s="39">
        <f t="shared" si="216"/>
        <v>19.989999999999998</v>
      </c>
      <c r="AN256" s="39">
        <f t="shared" si="217"/>
        <v>0.11151549843591463</v>
      </c>
      <c r="AO256" s="39">
        <f t="shared" si="218"/>
        <v>10.55</v>
      </c>
      <c r="AP256" s="39">
        <f t="shared" si="219"/>
        <v>5.5757749217957314E-2</v>
      </c>
      <c r="AQ256" s="39">
        <f t="shared" si="220"/>
        <v>5.42</v>
      </c>
      <c r="AR256" s="39">
        <f t="shared" si="221"/>
        <v>1.1151549843591462E-2</v>
      </c>
      <c r="AS256" s="39">
        <f t="shared" si="222"/>
        <v>1.1100000000000001</v>
      </c>
      <c r="AT256" s="39">
        <f t="shared" si="223"/>
        <v>0.11151549843591463</v>
      </c>
      <c r="AU256" s="39">
        <f t="shared" si="224"/>
        <v>10.55</v>
      </c>
      <c r="AV256" s="39">
        <f t="shared" si="225"/>
        <v>5.5757749217957314E-2</v>
      </c>
      <c r="AW256" s="39">
        <f t="shared" si="226"/>
        <v>5.42</v>
      </c>
      <c r="AX256" s="39">
        <f t="shared" si="227"/>
        <v>2.7878874608978657E-2</v>
      </c>
      <c r="AY256" s="39">
        <f t="shared" si="228"/>
        <v>2.75</v>
      </c>
      <c r="AZ256" s="39">
        <f t="shared" si="229"/>
        <v>5.5757749217957312E-3</v>
      </c>
      <c r="BA256" s="39">
        <f t="shared" si="230"/>
        <v>0.56000000000000005</v>
      </c>
      <c r="BB256" s="39">
        <f t="shared" si="231"/>
        <v>2.2303099687182925E-2</v>
      </c>
      <c r="BC256" s="39">
        <f t="shared" si="232"/>
        <v>2.21</v>
      </c>
      <c r="BD256" s="39">
        <f t="shared" si="233"/>
        <v>1.1151549843591462E-2</v>
      </c>
      <c r="BE256" s="39">
        <f t="shared" si="234"/>
        <v>1.1100000000000001</v>
      </c>
      <c r="BF256" s="39">
        <f t="shared" si="235"/>
        <v>5.5757749217957312E-3</v>
      </c>
      <c r="BG256" s="39">
        <f t="shared" si="236"/>
        <v>0.56000000000000005</v>
      </c>
      <c r="BH256" s="39">
        <f t="shared" si="237"/>
        <v>1.1151549843591464E-3</v>
      </c>
      <c r="BI256" s="39">
        <f t="shared" si="238"/>
        <v>0.11</v>
      </c>
    </row>
    <row r="257" spans="1:61" s="39" customFormat="1" x14ac:dyDescent="0.25">
      <c r="A257" s="40">
        <v>7.5</v>
      </c>
      <c r="B257" s="50">
        <f t="shared" si="193"/>
        <v>41</v>
      </c>
      <c r="C257" s="51">
        <f t="shared" si="183"/>
        <v>0</v>
      </c>
      <c r="D257" s="52">
        <f t="shared" si="184"/>
        <v>0</v>
      </c>
      <c r="E257" s="53">
        <f t="shared" si="185"/>
        <v>1</v>
      </c>
      <c r="F257" s="68">
        <f t="shared" si="182"/>
        <v>40</v>
      </c>
      <c r="G257" s="61">
        <f t="shared" si="207"/>
        <v>1.2948831220326789</v>
      </c>
      <c r="H257" s="56">
        <f t="shared" si="194"/>
        <v>4.6296296296296298</v>
      </c>
      <c r="I257" s="52">
        <f t="shared" si="195"/>
        <v>1.38</v>
      </c>
      <c r="J257" s="56">
        <f t="shared" si="196"/>
        <v>2.8487428684718936</v>
      </c>
      <c r="K257" s="56">
        <f t="shared" si="208"/>
        <v>7.0664050004445378E-4</v>
      </c>
      <c r="L257" s="51">
        <f t="shared" si="197"/>
        <v>2.2000000000000002</v>
      </c>
      <c r="M257" s="52">
        <f t="shared" si="186"/>
        <v>0</v>
      </c>
      <c r="N257" s="68">
        <v>0</v>
      </c>
      <c r="O257" s="63">
        <f t="shared" si="198"/>
        <v>3264.3277445178232</v>
      </c>
      <c r="P257" s="58">
        <f t="shared" si="199"/>
        <v>480</v>
      </c>
      <c r="Q257" s="61">
        <f t="shared" si="200"/>
        <v>0.64744156101633943</v>
      </c>
      <c r="R257" s="56">
        <f t="shared" si="201"/>
        <v>2.3148148148148149</v>
      </c>
      <c r="S257" s="56">
        <f t="shared" si="187"/>
        <v>1.4243714342359468</v>
      </c>
      <c r="T257" s="56">
        <f t="shared" si="188"/>
        <v>3.5332025002222689E-4</v>
      </c>
      <c r="U257" s="61">
        <f t="shared" si="202"/>
        <v>0.32372078050816971</v>
      </c>
      <c r="V257" s="56">
        <f t="shared" si="203"/>
        <v>1.1574074074074074</v>
      </c>
      <c r="W257" s="56">
        <f t="shared" si="189"/>
        <v>0.7121857171179734</v>
      </c>
      <c r="X257" s="56">
        <f t="shared" si="190"/>
        <v>1.7666012501111345E-4</v>
      </c>
      <c r="Y257" s="61">
        <f t="shared" si="204"/>
        <v>6.4744156101633921E-2</v>
      </c>
      <c r="Z257" s="56">
        <f t="shared" si="205"/>
        <v>0.23148148148148148</v>
      </c>
      <c r="AA257" s="56">
        <f t="shared" si="191"/>
        <v>0.14243714342359465</v>
      </c>
      <c r="AB257" s="56">
        <f t="shared" si="192"/>
        <v>3.5332025002222677E-5</v>
      </c>
      <c r="AC257" s="64">
        <f t="shared" si="206"/>
        <v>0.35138888888889169</v>
      </c>
      <c r="AD257" s="39">
        <f t="shared" si="209"/>
        <v>0.44978478271950245</v>
      </c>
      <c r="AE257" s="39">
        <f t="shared" si="210"/>
        <v>36.22</v>
      </c>
      <c r="AF257" s="39">
        <f t="shared" si="211"/>
        <v>0.22489239135975123</v>
      </c>
      <c r="AG257" s="39">
        <f t="shared" si="210"/>
        <v>20.14</v>
      </c>
      <c r="AH257" s="39">
        <f t="shared" si="212"/>
        <v>0.11244619567987561</v>
      </c>
      <c r="AI257" s="39">
        <f t="shared" si="213"/>
        <v>10.64</v>
      </c>
      <c r="AJ257" s="39">
        <f t="shared" si="214"/>
        <v>2.2489239135975121E-2</v>
      </c>
      <c r="AK257" s="39">
        <f t="shared" si="213"/>
        <v>2.2200000000000002</v>
      </c>
      <c r="AL257" s="39">
        <f t="shared" si="215"/>
        <v>0.22489239135975123</v>
      </c>
      <c r="AM257" s="39">
        <f t="shared" si="216"/>
        <v>20.14</v>
      </c>
      <c r="AN257" s="39">
        <f t="shared" si="217"/>
        <v>0.11244619567987561</v>
      </c>
      <c r="AO257" s="39">
        <f t="shared" si="218"/>
        <v>10.64</v>
      </c>
      <c r="AP257" s="39">
        <f t="shared" si="219"/>
        <v>5.6223097839937806E-2</v>
      </c>
      <c r="AQ257" s="39">
        <f t="shared" si="220"/>
        <v>5.47</v>
      </c>
      <c r="AR257" s="39">
        <f t="shared" si="221"/>
        <v>1.1244619567987561E-2</v>
      </c>
      <c r="AS257" s="39">
        <f t="shared" si="222"/>
        <v>1.1200000000000001</v>
      </c>
      <c r="AT257" s="39">
        <f t="shared" si="223"/>
        <v>0.11244619567987561</v>
      </c>
      <c r="AU257" s="39">
        <f t="shared" si="224"/>
        <v>10.64</v>
      </c>
      <c r="AV257" s="39">
        <f t="shared" si="225"/>
        <v>5.6223097839937806E-2</v>
      </c>
      <c r="AW257" s="39">
        <f t="shared" si="226"/>
        <v>5.47</v>
      </c>
      <c r="AX257" s="39">
        <f t="shared" si="227"/>
        <v>2.8111548919968903E-2</v>
      </c>
      <c r="AY257" s="39">
        <f t="shared" si="228"/>
        <v>2.77</v>
      </c>
      <c r="AZ257" s="39">
        <f t="shared" si="229"/>
        <v>5.6223097839937803E-3</v>
      </c>
      <c r="BA257" s="39">
        <f t="shared" si="230"/>
        <v>0.56000000000000005</v>
      </c>
      <c r="BB257" s="39">
        <f t="shared" si="231"/>
        <v>2.2489239135975121E-2</v>
      </c>
      <c r="BC257" s="39">
        <f t="shared" si="232"/>
        <v>2.2200000000000002</v>
      </c>
      <c r="BD257" s="39">
        <f t="shared" si="233"/>
        <v>1.1244619567987561E-2</v>
      </c>
      <c r="BE257" s="39">
        <f t="shared" si="234"/>
        <v>1.1200000000000001</v>
      </c>
      <c r="BF257" s="39">
        <f t="shared" si="235"/>
        <v>5.6223097839937803E-3</v>
      </c>
      <c r="BG257" s="39">
        <f t="shared" si="236"/>
        <v>0.56000000000000005</v>
      </c>
      <c r="BH257" s="39">
        <f t="shared" si="237"/>
        <v>1.1244619567987563E-3</v>
      </c>
      <c r="BI257" s="39">
        <f t="shared" si="238"/>
        <v>0.11</v>
      </c>
    </row>
    <row r="258" spans="1:61" s="39" customFormat="1" x14ac:dyDescent="0.25">
      <c r="A258" s="40">
        <v>7.5</v>
      </c>
      <c r="B258" s="50">
        <f t="shared" si="193"/>
        <v>41</v>
      </c>
      <c r="C258" s="51">
        <f t="shared" si="183"/>
        <v>0</v>
      </c>
      <c r="D258" s="52">
        <f t="shared" si="184"/>
        <v>0</v>
      </c>
      <c r="E258" s="53">
        <f t="shared" si="185"/>
        <v>1</v>
      </c>
      <c r="F258" s="68">
        <f t="shared" si="182"/>
        <v>40</v>
      </c>
      <c r="G258" s="61">
        <f t="shared" si="207"/>
        <v>1.2985918306173825</v>
      </c>
      <c r="H258" s="56">
        <f t="shared" si="194"/>
        <v>4.6296296296296298</v>
      </c>
      <c r="I258" s="52">
        <f t="shared" si="195"/>
        <v>1.38</v>
      </c>
      <c r="J258" s="56">
        <f t="shared" si="196"/>
        <v>2.8569020273582417</v>
      </c>
      <c r="K258" s="56">
        <f t="shared" si="208"/>
        <v>7.0866440756492573E-4</v>
      </c>
      <c r="L258" s="51">
        <f t="shared" si="197"/>
        <v>2.2000000000000002</v>
      </c>
      <c r="M258" s="52">
        <f t="shared" si="186"/>
        <v>0</v>
      </c>
      <c r="N258" s="68">
        <v>0</v>
      </c>
      <c r="O258" s="63">
        <f t="shared" si="198"/>
        <v>3272.3035108739678</v>
      </c>
      <c r="P258" s="58">
        <f t="shared" si="199"/>
        <v>480</v>
      </c>
      <c r="Q258" s="61">
        <f t="shared" si="200"/>
        <v>0.64929591530869124</v>
      </c>
      <c r="R258" s="56">
        <f t="shared" si="201"/>
        <v>2.3148148148148149</v>
      </c>
      <c r="S258" s="56">
        <f t="shared" si="187"/>
        <v>1.4284510136791209</v>
      </c>
      <c r="T258" s="56">
        <f t="shared" si="188"/>
        <v>3.5433220378246286E-4</v>
      </c>
      <c r="U258" s="61">
        <f t="shared" si="202"/>
        <v>0.32464795765434562</v>
      </c>
      <c r="V258" s="56">
        <f t="shared" si="203"/>
        <v>1.1574074074074074</v>
      </c>
      <c r="W258" s="56">
        <f t="shared" si="189"/>
        <v>0.71422550683956043</v>
      </c>
      <c r="X258" s="56">
        <f t="shared" si="190"/>
        <v>1.7716610189123143E-4</v>
      </c>
      <c r="Y258" s="61">
        <f t="shared" si="204"/>
        <v>6.4929591530869094E-2</v>
      </c>
      <c r="Z258" s="56">
        <f t="shared" si="205"/>
        <v>0.23148148148148148</v>
      </c>
      <c r="AA258" s="56">
        <f t="shared" si="191"/>
        <v>0.14284510136791201</v>
      </c>
      <c r="AB258" s="56">
        <f t="shared" si="192"/>
        <v>3.5433220378246269E-5</v>
      </c>
      <c r="AC258" s="64">
        <f t="shared" si="206"/>
        <v>0.35147569444444726</v>
      </c>
      <c r="AD258" s="39">
        <f t="shared" si="209"/>
        <v>0.45351823423252741</v>
      </c>
      <c r="AE258" s="39">
        <f t="shared" si="210"/>
        <v>36.46</v>
      </c>
      <c r="AF258" s="39">
        <f t="shared" si="211"/>
        <v>0.2267591171162637</v>
      </c>
      <c r="AG258" s="39">
        <f t="shared" si="210"/>
        <v>20.29</v>
      </c>
      <c r="AH258" s="39">
        <f t="shared" si="212"/>
        <v>0.11337955855813185</v>
      </c>
      <c r="AI258" s="39">
        <f t="shared" si="213"/>
        <v>10.72</v>
      </c>
      <c r="AJ258" s="39">
        <f t="shared" si="214"/>
        <v>2.2675911711626369E-2</v>
      </c>
      <c r="AK258" s="39">
        <f t="shared" si="213"/>
        <v>2.2400000000000002</v>
      </c>
      <c r="AL258" s="39">
        <f t="shared" si="215"/>
        <v>0.2267591171162637</v>
      </c>
      <c r="AM258" s="39">
        <f t="shared" si="216"/>
        <v>20.29</v>
      </c>
      <c r="AN258" s="39">
        <f t="shared" si="217"/>
        <v>0.11337955855813185</v>
      </c>
      <c r="AO258" s="39">
        <f t="shared" si="218"/>
        <v>10.72</v>
      </c>
      <c r="AP258" s="39">
        <f t="shared" si="219"/>
        <v>5.6689779279065926E-2</v>
      </c>
      <c r="AQ258" s="39">
        <f t="shared" si="220"/>
        <v>5.51</v>
      </c>
      <c r="AR258" s="39">
        <f t="shared" si="221"/>
        <v>1.1337955855813184E-2</v>
      </c>
      <c r="AS258" s="39">
        <f t="shared" si="222"/>
        <v>1.1299999999999999</v>
      </c>
      <c r="AT258" s="39">
        <f t="shared" si="223"/>
        <v>0.11337955855813185</v>
      </c>
      <c r="AU258" s="39">
        <f t="shared" si="224"/>
        <v>10.72</v>
      </c>
      <c r="AV258" s="39">
        <f t="shared" si="225"/>
        <v>5.6689779279065926E-2</v>
      </c>
      <c r="AW258" s="39">
        <f t="shared" si="226"/>
        <v>5.51</v>
      </c>
      <c r="AX258" s="39">
        <f t="shared" si="227"/>
        <v>2.8344889639532963E-2</v>
      </c>
      <c r="AY258" s="39">
        <f t="shared" si="228"/>
        <v>2.79</v>
      </c>
      <c r="AZ258" s="39">
        <f t="shared" si="229"/>
        <v>5.6689779279065922E-3</v>
      </c>
      <c r="BA258" s="39">
        <f t="shared" si="230"/>
        <v>0.56999999999999995</v>
      </c>
      <c r="BB258" s="39">
        <f t="shared" si="231"/>
        <v>2.2675911711626369E-2</v>
      </c>
      <c r="BC258" s="39">
        <f t="shared" si="232"/>
        <v>2.2400000000000002</v>
      </c>
      <c r="BD258" s="39">
        <f t="shared" si="233"/>
        <v>1.1337955855813184E-2</v>
      </c>
      <c r="BE258" s="39">
        <f t="shared" si="234"/>
        <v>1.1299999999999999</v>
      </c>
      <c r="BF258" s="39">
        <f t="shared" si="235"/>
        <v>5.6689779279065922E-3</v>
      </c>
      <c r="BG258" s="39">
        <f t="shared" si="236"/>
        <v>0.56999999999999995</v>
      </c>
      <c r="BH258" s="39">
        <f t="shared" si="237"/>
        <v>1.1337955855813188E-3</v>
      </c>
      <c r="BI258" s="39">
        <f t="shared" si="238"/>
        <v>0.11</v>
      </c>
    </row>
    <row r="259" spans="1:61" s="39" customFormat="1" x14ac:dyDescent="0.25">
      <c r="A259" s="40">
        <v>7.5</v>
      </c>
      <c r="B259" s="50">
        <f t="shared" si="193"/>
        <v>41</v>
      </c>
      <c r="C259" s="51">
        <f t="shared" si="183"/>
        <v>0</v>
      </c>
      <c r="D259" s="52">
        <f t="shared" si="184"/>
        <v>0</v>
      </c>
      <c r="E259" s="53">
        <f t="shared" si="185"/>
        <v>1</v>
      </c>
      <c r="F259" s="68">
        <f t="shared" si="182"/>
        <v>40</v>
      </c>
      <c r="G259" s="61">
        <f t="shared" si="207"/>
        <v>1.3022835367379322</v>
      </c>
      <c r="H259" s="56">
        <f t="shared" si="194"/>
        <v>4.6296296296296298</v>
      </c>
      <c r="I259" s="52">
        <f t="shared" si="195"/>
        <v>1.38</v>
      </c>
      <c r="J259" s="56">
        <f t="shared" si="196"/>
        <v>2.8650237808234511</v>
      </c>
      <c r="K259" s="56">
        <f t="shared" si="208"/>
        <v>7.1067903654159145E-4</v>
      </c>
      <c r="L259" s="51">
        <f t="shared" si="197"/>
        <v>2.2000000000000002</v>
      </c>
      <c r="M259" s="52">
        <f t="shared" si="186"/>
        <v>0</v>
      </c>
      <c r="N259" s="68">
        <v>0</v>
      </c>
      <c r="O259" s="63">
        <f t="shared" si="198"/>
        <v>3280.2427216343135</v>
      </c>
      <c r="P259" s="58">
        <f t="shared" si="199"/>
        <v>480</v>
      </c>
      <c r="Q259" s="61">
        <f t="shared" si="200"/>
        <v>0.65114176836896609</v>
      </c>
      <c r="R259" s="56">
        <f t="shared" si="201"/>
        <v>2.3148148148148149</v>
      </c>
      <c r="S259" s="56">
        <f t="shared" si="187"/>
        <v>1.4325118904117256</v>
      </c>
      <c r="T259" s="56">
        <f t="shared" si="188"/>
        <v>3.5533951827079573E-4</v>
      </c>
      <c r="U259" s="61">
        <f t="shared" si="202"/>
        <v>0.32557088418448304</v>
      </c>
      <c r="V259" s="56">
        <f t="shared" si="203"/>
        <v>1.1574074074074074</v>
      </c>
      <c r="W259" s="56">
        <f t="shared" si="189"/>
        <v>0.71625594520586278</v>
      </c>
      <c r="X259" s="56">
        <f t="shared" si="190"/>
        <v>1.7766975913539786E-4</v>
      </c>
      <c r="Y259" s="61">
        <f t="shared" si="204"/>
        <v>6.5114176836896576E-2</v>
      </c>
      <c r="Z259" s="56">
        <f t="shared" si="205"/>
        <v>0.23148148148148148</v>
      </c>
      <c r="AA259" s="56">
        <f t="shared" si="191"/>
        <v>0.14325118904117248</v>
      </c>
      <c r="AB259" s="56">
        <f t="shared" si="192"/>
        <v>3.553395182707955E-5</v>
      </c>
      <c r="AC259" s="64">
        <f t="shared" si="206"/>
        <v>0.35156250000000283</v>
      </c>
      <c r="AD259" s="39">
        <f t="shared" si="209"/>
        <v>0.45726229940064894</v>
      </c>
      <c r="AE259" s="39">
        <f t="shared" si="210"/>
        <v>36.700000000000003</v>
      </c>
      <c r="AF259" s="39">
        <f t="shared" si="211"/>
        <v>0.22863114970032447</v>
      </c>
      <c r="AG259" s="39">
        <f t="shared" si="210"/>
        <v>20.440000000000001</v>
      </c>
      <c r="AH259" s="39">
        <f t="shared" si="212"/>
        <v>0.11431557485016224</v>
      </c>
      <c r="AI259" s="39">
        <f t="shared" ref="AI259:AK274" si="239">ROUND((1-EXP(-AH259))*100,2)</f>
        <v>10.8</v>
      </c>
      <c r="AJ259" s="39">
        <f t="shared" si="214"/>
        <v>2.2863114970032447E-2</v>
      </c>
      <c r="AK259" s="39">
        <f t="shared" si="239"/>
        <v>2.2599999999999998</v>
      </c>
      <c r="AL259" s="39">
        <f t="shared" si="215"/>
        <v>0.22863114970032447</v>
      </c>
      <c r="AM259" s="39">
        <f t="shared" si="216"/>
        <v>20.440000000000001</v>
      </c>
      <c r="AN259" s="39">
        <f t="shared" si="217"/>
        <v>0.11431557485016224</v>
      </c>
      <c r="AO259" s="39">
        <f t="shared" si="218"/>
        <v>10.8</v>
      </c>
      <c r="AP259" s="39">
        <f t="shared" si="219"/>
        <v>5.7157787425081118E-2</v>
      </c>
      <c r="AQ259" s="39">
        <f t="shared" si="220"/>
        <v>5.56</v>
      </c>
      <c r="AR259" s="39">
        <f t="shared" si="221"/>
        <v>1.1431557485016224E-2</v>
      </c>
      <c r="AS259" s="39">
        <f t="shared" si="222"/>
        <v>1.1399999999999999</v>
      </c>
      <c r="AT259" s="39">
        <f t="shared" si="223"/>
        <v>0.11431557485016224</v>
      </c>
      <c r="AU259" s="39">
        <f t="shared" si="224"/>
        <v>10.8</v>
      </c>
      <c r="AV259" s="39">
        <f t="shared" si="225"/>
        <v>5.7157787425081118E-2</v>
      </c>
      <c r="AW259" s="39">
        <f t="shared" si="226"/>
        <v>5.56</v>
      </c>
      <c r="AX259" s="39">
        <f t="shared" si="227"/>
        <v>2.8578893712540559E-2</v>
      </c>
      <c r="AY259" s="39">
        <f t="shared" si="228"/>
        <v>2.82</v>
      </c>
      <c r="AZ259" s="39">
        <f t="shared" si="229"/>
        <v>5.7157787425081118E-3</v>
      </c>
      <c r="BA259" s="39">
        <f t="shared" si="230"/>
        <v>0.56999999999999995</v>
      </c>
      <c r="BB259" s="39">
        <f t="shared" si="231"/>
        <v>2.2863114970032447E-2</v>
      </c>
      <c r="BC259" s="39">
        <f t="shared" si="232"/>
        <v>2.2599999999999998</v>
      </c>
      <c r="BD259" s="39">
        <f t="shared" si="233"/>
        <v>1.1431557485016224E-2</v>
      </c>
      <c r="BE259" s="39">
        <f t="shared" si="234"/>
        <v>1.1399999999999999</v>
      </c>
      <c r="BF259" s="39">
        <f t="shared" si="235"/>
        <v>5.7157787425081118E-3</v>
      </c>
      <c r="BG259" s="39">
        <f t="shared" si="236"/>
        <v>0.56999999999999995</v>
      </c>
      <c r="BH259" s="39">
        <f t="shared" si="237"/>
        <v>1.1431557485016227E-3</v>
      </c>
      <c r="BI259" s="39">
        <f t="shared" si="238"/>
        <v>0.11</v>
      </c>
    </row>
    <row r="260" spans="1:61" s="39" customFormat="1" x14ac:dyDescent="0.25">
      <c r="A260" s="40">
        <v>7.5</v>
      </c>
      <c r="B260" s="50">
        <f t="shared" si="193"/>
        <v>41</v>
      </c>
      <c r="C260" s="51">
        <f t="shared" si="183"/>
        <v>0</v>
      </c>
      <c r="D260" s="52">
        <f t="shared" si="184"/>
        <v>0</v>
      </c>
      <c r="E260" s="53">
        <f t="shared" si="185"/>
        <v>1</v>
      </c>
      <c r="F260" s="68">
        <f t="shared" si="182"/>
        <v>40</v>
      </c>
      <c r="G260" s="61">
        <f t="shared" si="207"/>
        <v>1.305958318341619</v>
      </c>
      <c r="H260" s="56">
        <f t="shared" si="194"/>
        <v>4.6296296296296298</v>
      </c>
      <c r="I260" s="52">
        <f t="shared" si="195"/>
        <v>1.38</v>
      </c>
      <c r="J260" s="56">
        <f t="shared" si="196"/>
        <v>2.8731083003515621</v>
      </c>
      <c r="K260" s="56">
        <f t="shared" si="208"/>
        <v>7.1268442951165898E-4</v>
      </c>
      <c r="L260" s="51">
        <f t="shared" si="197"/>
        <v>2.2000000000000002</v>
      </c>
      <c r="M260" s="52">
        <f t="shared" si="186"/>
        <v>0</v>
      </c>
      <c r="N260" s="68">
        <v>0</v>
      </c>
      <c r="O260" s="63">
        <f t="shared" si="198"/>
        <v>3288.1455443453415</v>
      </c>
      <c r="P260" s="58">
        <f t="shared" si="199"/>
        <v>480</v>
      </c>
      <c r="Q260" s="61">
        <f t="shared" si="200"/>
        <v>0.65297915917080951</v>
      </c>
      <c r="R260" s="56">
        <f t="shared" si="201"/>
        <v>2.3148148148148149</v>
      </c>
      <c r="S260" s="56">
        <f t="shared" si="187"/>
        <v>1.436554150175781</v>
      </c>
      <c r="T260" s="56">
        <f t="shared" si="188"/>
        <v>3.5634221475582949E-4</v>
      </c>
      <c r="U260" s="61">
        <f t="shared" si="202"/>
        <v>0.32648957958540475</v>
      </c>
      <c r="V260" s="56">
        <f t="shared" si="203"/>
        <v>1.1574074074074074</v>
      </c>
      <c r="W260" s="56">
        <f t="shared" si="189"/>
        <v>0.71827707508789052</v>
      </c>
      <c r="X260" s="56">
        <f t="shared" si="190"/>
        <v>1.7817110737791475E-4</v>
      </c>
      <c r="Y260" s="61">
        <f t="shared" si="204"/>
        <v>6.5297915917080909E-2</v>
      </c>
      <c r="Z260" s="56">
        <f t="shared" si="205"/>
        <v>0.23148148148148148</v>
      </c>
      <c r="AA260" s="56">
        <f t="shared" si="191"/>
        <v>0.143655415017578</v>
      </c>
      <c r="AB260" s="56">
        <f t="shared" si="192"/>
        <v>3.5634221475582927E-5</v>
      </c>
      <c r="AC260" s="64">
        <f t="shared" si="206"/>
        <v>0.3516493055555584</v>
      </c>
      <c r="AD260" s="39">
        <f t="shared" si="209"/>
        <v>0.46101692956588108</v>
      </c>
      <c r="AE260" s="39">
        <f t="shared" si="210"/>
        <v>36.94</v>
      </c>
      <c r="AF260" s="39">
        <f t="shared" si="211"/>
        <v>0.23050846478294054</v>
      </c>
      <c r="AG260" s="39">
        <f t="shared" si="210"/>
        <v>20.59</v>
      </c>
      <c r="AH260" s="39">
        <f t="shared" si="212"/>
        <v>0.11525423239147027</v>
      </c>
      <c r="AI260" s="39">
        <f t="shared" si="239"/>
        <v>10.89</v>
      </c>
      <c r="AJ260" s="39">
        <f t="shared" si="214"/>
        <v>2.3050846478294054E-2</v>
      </c>
      <c r="AK260" s="39">
        <f t="shared" si="239"/>
        <v>2.2799999999999998</v>
      </c>
      <c r="AL260" s="39">
        <f t="shared" si="215"/>
        <v>0.23050846478294054</v>
      </c>
      <c r="AM260" s="39">
        <f t="shared" si="216"/>
        <v>20.59</v>
      </c>
      <c r="AN260" s="39">
        <f t="shared" si="217"/>
        <v>0.11525423239147027</v>
      </c>
      <c r="AO260" s="39">
        <f t="shared" si="218"/>
        <v>10.89</v>
      </c>
      <c r="AP260" s="39">
        <f t="shared" si="219"/>
        <v>5.7627116195735135E-2</v>
      </c>
      <c r="AQ260" s="39">
        <f t="shared" si="220"/>
        <v>5.6</v>
      </c>
      <c r="AR260" s="39">
        <f t="shared" si="221"/>
        <v>1.1525423239147027E-2</v>
      </c>
      <c r="AS260" s="39">
        <f t="shared" si="222"/>
        <v>1.1499999999999999</v>
      </c>
      <c r="AT260" s="39">
        <f t="shared" si="223"/>
        <v>0.11525423239147027</v>
      </c>
      <c r="AU260" s="39">
        <f t="shared" si="224"/>
        <v>10.89</v>
      </c>
      <c r="AV260" s="39">
        <f t="shared" si="225"/>
        <v>5.7627116195735135E-2</v>
      </c>
      <c r="AW260" s="39">
        <f t="shared" si="226"/>
        <v>5.6</v>
      </c>
      <c r="AX260" s="39">
        <f t="shared" si="227"/>
        <v>2.8813558097867568E-2</v>
      </c>
      <c r="AY260" s="39">
        <f t="shared" si="228"/>
        <v>2.84</v>
      </c>
      <c r="AZ260" s="39">
        <f t="shared" si="229"/>
        <v>5.7627116195735134E-3</v>
      </c>
      <c r="BA260" s="39">
        <f t="shared" si="230"/>
        <v>0.56999999999999995</v>
      </c>
      <c r="BB260" s="39">
        <f t="shared" si="231"/>
        <v>2.3050846478294054E-2</v>
      </c>
      <c r="BC260" s="39">
        <f t="shared" si="232"/>
        <v>2.2799999999999998</v>
      </c>
      <c r="BD260" s="39">
        <f t="shared" si="233"/>
        <v>1.1525423239147027E-2</v>
      </c>
      <c r="BE260" s="39">
        <f t="shared" si="234"/>
        <v>1.1499999999999999</v>
      </c>
      <c r="BF260" s="39">
        <f t="shared" si="235"/>
        <v>5.7627116195735134E-3</v>
      </c>
      <c r="BG260" s="39">
        <f t="shared" si="236"/>
        <v>0.56999999999999995</v>
      </c>
      <c r="BH260" s="39">
        <f t="shared" si="237"/>
        <v>1.1525423239147031E-3</v>
      </c>
      <c r="BI260" s="39">
        <f t="shared" si="238"/>
        <v>0.12</v>
      </c>
    </row>
    <row r="261" spans="1:61" s="39" customFormat="1" x14ac:dyDescent="0.25">
      <c r="A261" s="40">
        <v>7.5</v>
      </c>
      <c r="B261" s="50">
        <f t="shared" si="193"/>
        <v>41</v>
      </c>
      <c r="C261" s="51">
        <f t="shared" si="183"/>
        <v>0</v>
      </c>
      <c r="D261" s="52">
        <f t="shared" si="184"/>
        <v>0</v>
      </c>
      <c r="E261" s="53">
        <f t="shared" si="185"/>
        <v>1</v>
      </c>
      <c r="F261" s="68">
        <f t="shared" si="182"/>
        <v>40</v>
      </c>
      <c r="G261" s="61">
        <f t="shared" si="207"/>
        <v>1.3096162530183868</v>
      </c>
      <c r="H261" s="56">
        <f t="shared" si="194"/>
        <v>4.6296296296296298</v>
      </c>
      <c r="I261" s="52">
        <f t="shared" si="195"/>
        <v>1.38</v>
      </c>
      <c r="J261" s="56">
        <f t="shared" si="196"/>
        <v>2.8811557566404513</v>
      </c>
      <c r="K261" s="56">
        <f t="shared" si="208"/>
        <v>7.1468062881732556E-4</v>
      </c>
      <c r="L261" s="51">
        <f t="shared" si="197"/>
        <v>2.2000000000000002</v>
      </c>
      <c r="M261" s="52">
        <f t="shared" si="186"/>
        <v>0</v>
      </c>
      <c r="N261" s="68">
        <v>0</v>
      </c>
      <c r="O261" s="63">
        <f t="shared" si="198"/>
        <v>3296.0121457856098</v>
      </c>
      <c r="P261" s="58">
        <f t="shared" si="199"/>
        <v>480</v>
      </c>
      <c r="Q261" s="61">
        <f t="shared" si="200"/>
        <v>0.6548081265091934</v>
      </c>
      <c r="R261" s="56">
        <f t="shared" si="201"/>
        <v>2.3148148148148149</v>
      </c>
      <c r="S261" s="56">
        <f t="shared" si="187"/>
        <v>1.4405778783202257</v>
      </c>
      <c r="T261" s="56">
        <f t="shared" si="188"/>
        <v>3.5734031440866278E-4</v>
      </c>
      <c r="U261" s="61">
        <f t="shared" si="202"/>
        <v>0.3274040632545967</v>
      </c>
      <c r="V261" s="56">
        <f t="shared" si="203"/>
        <v>1.1574074074074074</v>
      </c>
      <c r="W261" s="56">
        <f t="shared" si="189"/>
        <v>0.72028893916011283</v>
      </c>
      <c r="X261" s="56">
        <f t="shared" si="190"/>
        <v>1.7867015720433139E-4</v>
      </c>
      <c r="Y261" s="61">
        <f t="shared" si="204"/>
        <v>6.5480812650919304E-2</v>
      </c>
      <c r="Z261" s="56">
        <f t="shared" si="205"/>
        <v>0.23148148148148148</v>
      </c>
      <c r="AA261" s="56">
        <f t="shared" si="191"/>
        <v>0.14405778783202247</v>
      </c>
      <c r="AB261" s="56">
        <f t="shared" si="192"/>
        <v>3.5734031440866262E-5</v>
      </c>
      <c r="AC261" s="64">
        <f t="shared" si="206"/>
        <v>0.35173611111111397</v>
      </c>
      <c r="AD261" s="39">
        <f t="shared" si="209"/>
        <v>0.46478207629330892</v>
      </c>
      <c r="AE261" s="39">
        <f t="shared" si="210"/>
        <v>37.17</v>
      </c>
      <c r="AF261" s="39">
        <f t="shared" si="211"/>
        <v>0.23239103814665446</v>
      </c>
      <c r="AG261" s="39">
        <f t="shared" si="210"/>
        <v>20.74</v>
      </c>
      <c r="AH261" s="39">
        <f t="shared" si="212"/>
        <v>0.11619551907332723</v>
      </c>
      <c r="AI261" s="39">
        <f t="shared" si="239"/>
        <v>10.97</v>
      </c>
      <c r="AJ261" s="39">
        <f t="shared" si="214"/>
        <v>2.3239103814665447E-2</v>
      </c>
      <c r="AK261" s="39">
        <f t="shared" si="239"/>
        <v>2.2999999999999998</v>
      </c>
      <c r="AL261" s="39">
        <f t="shared" si="215"/>
        <v>0.23239103814665446</v>
      </c>
      <c r="AM261" s="39">
        <f t="shared" si="216"/>
        <v>20.74</v>
      </c>
      <c r="AN261" s="39">
        <f t="shared" si="217"/>
        <v>0.11619551907332723</v>
      </c>
      <c r="AO261" s="39">
        <f t="shared" si="218"/>
        <v>10.97</v>
      </c>
      <c r="AP261" s="39">
        <f t="shared" si="219"/>
        <v>5.8097759536663615E-2</v>
      </c>
      <c r="AQ261" s="39">
        <f t="shared" si="220"/>
        <v>5.64</v>
      </c>
      <c r="AR261" s="39">
        <f t="shared" si="221"/>
        <v>1.1619551907332723E-2</v>
      </c>
      <c r="AS261" s="39">
        <f t="shared" si="222"/>
        <v>1.1599999999999999</v>
      </c>
      <c r="AT261" s="39">
        <f t="shared" si="223"/>
        <v>0.11619551907332723</v>
      </c>
      <c r="AU261" s="39">
        <f t="shared" si="224"/>
        <v>10.97</v>
      </c>
      <c r="AV261" s="39">
        <f t="shared" si="225"/>
        <v>5.8097759536663615E-2</v>
      </c>
      <c r="AW261" s="39">
        <f t="shared" si="226"/>
        <v>5.64</v>
      </c>
      <c r="AX261" s="39">
        <f t="shared" si="227"/>
        <v>2.9048879768331808E-2</v>
      </c>
      <c r="AY261" s="39">
        <f t="shared" si="228"/>
        <v>2.86</v>
      </c>
      <c r="AZ261" s="39">
        <f t="shared" si="229"/>
        <v>5.8097759536663617E-3</v>
      </c>
      <c r="BA261" s="39">
        <f t="shared" si="230"/>
        <v>0.57999999999999996</v>
      </c>
      <c r="BB261" s="39">
        <f t="shared" si="231"/>
        <v>2.3239103814665447E-2</v>
      </c>
      <c r="BC261" s="39">
        <f t="shared" si="232"/>
        <v>2.2999999999999998</v>
      </c>
      <c r="BD261" s="39">
        <f t="shared" si="233"/>
        <v>1.1619551907332723E-2</v>
      </c>
      <c r="BE261" s="39">
        <f t="shared" si="234"/>
        <v>1.1599999999999999</v>
      </c>
      <c r="BF261" s="39">
        <f t="shared" si="235"/>
        <v>5.8097759536663617E-3</v>
      </c>
      <c r="BG261" s="39">
        <f t="shared" si="236"/>
        <v>0.57999999999999996</v>
      </c>
      <c r="BH261" s="39">
        <f t="shared" si="237"/>
        <v>1.1619551907332728E-3</v>
      </c>
      <c r="BI261" s="39">
        <f t="shared" si="238"/>
        <v>0.12</v>
      </c>
    </row>
    <row r="262" spans="1:61" s="39" customFormat="1" x14ac:dyDescent="0.25">
      <c r="A262" s="40">
        <v>7.5</v>
      </c>
      <c r="B262" s="50">
        <f t="shared" si="193"/>
        <v>41</v>
      </c>
      <c r="C262" s="51">
        <f t="shared" si="183"/>
        <v>0</v>
      </c>
      <c r="D262" s="52">
        <f t="shared" si="184"/>
        <v>0</v>
      </c>
      <c r="E262" s="53">
        <f t="shared" si="185"/>
        <v>1</v>
      </c>
      <c r="F262" s="68">
        <f t="shared" si="182"/>
        <v>40</v>
      </c>
      <c r="G262" s="61">
        <f t="shared" si="207"/>
        <v>1.313257418002471</v>
      </c>
      <c r="H262" s="56">
        <f t="shared" si="194"/>
        <v>4.6296296296296298</v>
      </c>
      <c r="I262" s="52">
        <f t="shared" si="195"/>
        <v>1.38</v>
      </c>
      <c r="J262" s="56">
        <f t="shared" si="196"/>
        <v>2.8891663196054362</v>
      </c>
      <c r="K262" s="56">
        <f t="shared" si="208"/>
        <v>7.1666767660667253E-4</v>
      </c>
      <c r="L262" s="51">
        <f t="shared" si="197"/>
        <v>2.2000000000000002</v>
      </c>
      <c r="M262" s="52">
        <f t="shared" si="186"/>
        <v>0</v>
      </c>
      <c r="N262" s="68">
        <v>0</v>
      </c>
      <c r="O262" s="63">
        <f t="shared" si="198"/>
        <v>3303.8426919692779</v>
      </c>
      <c r="P262" s="58">
        <f t="shared" si="199"/>
        <v>480</v>
      </c>
      <c r="Q262" s="61">
        <f t="shared" si="200"/>
        <v>0.65662870900123549</v>
      </c>
      <c r="R262" s="56">
        <f t="shared" si="201"/>
        <v>2.3148148148148149</v>
      </c>
      <c r="S262" s="56">
        <f t="shared" si="187"/>
        <v>1.4445831598027181</v>
      </c>
      <c r="T262" s="56">
        <f t="shared" si="188"/>
        <v>3.5833383830333627E-4</v>
      </c>
      <c r="U262" s="61">
        <f t="shared" si="202"/>
        <v>0.32831435450061774</v>
      </c>
      <c r="V262" s="56">
        <f t="shared" si="203"/>
        <v>1.1574074074074074</v>
      </c>
      <c r="W262" s="56">
        <f t="shared" si="189"/>
        <v>0.72229157990135906</v>
      </c>
      <c r="X262" s="56">
        <f t="shared" si="190"/>
        <v>1.7916691915166813E-4</v>
      </c>
      <c r="Y262" s="61">
        <f t="shared" si="204"/>
        <v>6.5662870900123502E-2</v>
      </c>
      <c r="Z262" s="56">
        <f t="shared" si="205"/>
        <v>0.23148148148148148</v>
      </c>
      <c r="AA262" s="56">
        <f t="shared" si="191"/>
        <v>0.14445831598027173</v>
      </c>
      <c r="AB262" s="56">
        <f t="shared" si="192"/>
        <v>3.58333838303336E-5</v>
      </c>
      <c r="AC262" s="64">
        <f t="shared" si="206"/>
        <v>0.35182291666666954</v>
      </c>
      <c r="AD262" s="39">
        <f t="shared" si="209"/>
        <v>0.46855769137006603</v>
      </c>
      <c r="AE262" s="39">
        <f t="shared" si="210"/>
        <v>37.409999999999997</v>
      </c>
      <c r="AF262" s="39">
        <f t="shared" si="211"/>
        <v>0.23427884568503302</v>
      </c>
      <c r="AG262" s="39">
        <f t="shared" si="210"/>
        <v>20.89</v>
      </c>
      <c r="AH262" s="39">
        <f t="shared" si="212"/>
        <v>0.11713942284251651</v>
      </c>
      <c r="AI262" s="39">
        <f t="shared" si="239"/>
        <v>11.05</v>
      </c>
      <c r="AJ262" s="39">
        <f t="shared" si="214"/>
        <v>2.3427884568503303E-2</v>
      </c>
      <c r="AK262" s="39">
        <f t="shared" si="239"/>
        <v>2.3199999999999998</v>
      </c>
      <c r="AL262" s="39">
        <f t="shared" si="215"/>
        <v>0.23427884568503302</v>
      </c>
      <c r="AM262" s="39">
        <f t="shared" si="216"/>
        <v>20.89</v>
      </c>
      <c r="AN262" s="39">
        <f t="shared" si="217"/>
        <v>0.11713942284251651</v>
      </c>
      <c r="AO262" s="39">
        <f t="shared" si="218"/>
        <v>11.05</v>
      </c>
      <c r="AP262" s="39">
        <f t="shared" si="219"/>
        <v>5.8569711421258254E-2</v>
      </c>
      <c r="AQ262" s="39">
        <f t="shared" si="220"/>
        <v>5.69</v>
      </c>
      <c r="AR262" s="39">
        <f t="shared" si="221"/>
        <v>1.1713942284251651E-2</v>
      </c>
      <c r="AS262" s="39">
        <f t="shared" si="222"/>
        <v>1.1599999999999999</v>
      </c>
      <c r="AT262" s="39">
        <f t="shared" si="223"/>
        <v>0.11713942284251651</v>
      </c>
      <c r="AU262" s="39">
        <f t="shared" si="224"/>
        <v>11.05</v>
      </c>
      <c r="AV262" s="39">
        <f t="shared" si="225"/>
        <v>5.8569711421258254E-2</v>
      </c>
      <c r="AW262" s="39">
        <f t="shared" si="226"/>
        <v>5.69</v>
      </c>
      <c r="AX262" s="39">
        <f t="shared" si="227"/>
        <v>2.9284855710629127E-2</v>
      </c>
      <c r="AY262" s="39">
        <f t="shared" si="228"/>
        <v>2.89</v>
      </c>
      <c r="AZ262" s="39">
        <f t="shared" si="229"/>
        <v>5.8569711421258257E-3</v>
      </c>
      <c r="BA262" s="39">
        <f t="shared" si="230"/>
        <v>0.57999999999999996</v>
      </c>
      <c r="BB262" s="39">
        <f t="shared" si="231"/>
        <v>2.3427884568503303E-2</v>
      </c>
      <c r="BC262" s="39">
        <f t="shared" si="232"/>
        <v>2.3199999999999998</v>
      </c>
      <c r="BD262" s="39">
        <f t="shared" si="233"/>
        <v>1.1713942284251651E-2</v>
      </c>
      <c r="BE262" s="39">
        <f t="shared" si="234"/>
        <v>1.1599999999999999</v>
      </c>
      <c r="BF262" s="39">
        <f t="shared" si="235"/>
        <v>5.8569711421258257E-3</v>
      </c>
      <c r="BG262" s="39">
        <f t="shared" si="236"/>
        <v>0.57999999999999996</v>
      </c>
      <c r="BH262" s="39">
        <f t="shared" si="237"/>
        <v>1.1713942284251656E-3</v>
      </c>
      <c r="BI262" s="39">
        <f t="shared" si="238"/>
        <v>0.12</v>
      </c>
    </row>
    <row r="263" spans="1:61" s="39" customFormat="1" x14ac:dyDescent="0.25">
      <c r="A263" s="40">
        <v>7.5</v>
      </c>
      <c r="B263" s="50">
        <f t="shared" si="193"/>
        <v>41</v>
      </c>
      <c r="C263" s="51">
        <f t="shared" si="183"/>
        <v>0</v>
      </c>
      <c r="D263" s="52">
        <f t="shared" si="184"/>
        <v>0</v>
      </c>
      <c r="E263" s="53">
        <f t="shared" si="185"/>
        <v>1</v>
      </c>
      <c r="F263" s="68">
        <f t="shared" si="182"/>
        <v>40</v>
      </c>
      <c r="G263" s="61">
        <f t="shared" si="207"/>
        <v>1.3168818901740285</v>
      </c>
      <c r="H263" s="56">
        <f t="shared" si="194"/>
        <v>4.6296296296296298</v>
      </c>
      <c r="I263" s="52">
        <f t="shared" si="195"/>
        <v>1.38</v>
      </c>
      <c r="J263" s="56">
        <f t="shared" si="196"/>
        <v>2.8971401583828627</v>
      </c>
      <c r="K263" s="56">
        <f t="shared" si="208"/>
        <v>7.1864561483455367E-4</v>
      </c>
      <c r="L263" s="51">
        <f t="shared" si="197"/>
        <v>2.2000000000000002</v>
      </c>
      <c r="M263" s="52">
        <f t="shared" si="186"/>
        <v>0</v>
      </c>
      <c r="N263" s="68">
        <v>0</v>
      </c>
      <c r="O263" s="63">
        <f t="shared" si="198"/>
        <v>3311.6373481496039</v>
      </c>
      <c r="P263" s="58">
        <f t="shared" si="199"/>
        <v>480</v>
      </c>
      <c r="Q263" s="61">
        <f t="shared" si="200"/>
        <v>0.65844094508701423</v>
      </c>
      <c r="R263" s="56">
        <f t="shared" si="201"/>
        <v>2.3148148148148149</v>
      </c>
      <c r="S263" s="56">
        <f t="shared" si="187"/>
        <v>1.4485700791914313</v>
      </c>
      <c r="T263" s="56">
        <f t="shared" si="188"/>
        <v>3.5932280741727684E-4</v>
      </c>
      <c r="U263" s="61">
        <f t="shared" si="202"/>
        <v>0.32922047254350711</v>
      </c>
      <c r="V263" s="56">
        <f t="shared" si="203"/>
        <v>1.1574074074074074</v>
      </c>
      <c r="W263" s="56">
        <f t="shared" si="189"/>
        <v>0.72428503959571566</v>
      </c>
      <c r="X263" s="56">
        <f t="shared" si="190"/>
        <v>1.7966140370863842E-4</v>
      </c>
      <c r="Y263" s="61">
        <f t="shared" si="204"/>
        <v>6.5844094508701378E-2</v>
      </c>
      <c r="Z263" s="56">
        <f t="shared" si="205"/>
        <v>0.23148148148148148</v>
      </c>
      <c r="AA263" s="56">
        <f t="shared" si="191"/>
        <v>0.14485700791914305</v>
      </c>
      <c r="AB263" s="56">
        <f t="shared" si="192"/>
        <v>3.5932280741727663E-5</v>
      </c>
      <c r="AC263" s="64">
        <f t="shared" si="206"/>
        <v>0.35190972222222511</v>
      </c>
      <c r="AD263" s="39">
        <f t="shared" si="209"/>
        <v>0.47234372680431636</v>
      </c>
      <c r="AE263" s="39">
        <f t="shared" si="210"/>
        <v>37.65</v>
      </c>
      <c r="AF263" s="39">
        <f t="shared" si="211"/>
        <v>0.23617186340215818</v>
      </c>
      <c r="AG263" s="39">
        <f t="shared" si="210"/>
        <v>21.04</v>
      </c>
      <c r="AH263" s="39">
        <f t="shared" si="212"/>
        <v>0.11808593170107909</v>
      </c>
      <c r="AI263" s="39">
        <f t="shared" si="239"/>
        <v>11.14</v>
      </c>
      <c r="AJ263" s="39">
        <f t="shared" si="214"/>
        <v>2.3617186340215819E-2</v>
      </c>
      <c r="AK263" s="39">
        <f t="shared" si="239"/>
        <v>2.33</v>
      </c>
      <c r="AL263" s="39">
        <f t="shared" si="215"/>
        <v>0.23617186340215818</v>
      </c>
      <c r="AM263" s="39">
        <f t="shared" si="216"/>
        <v>21.04</v>
      </c>
      <c r="AN263" s="39">
        <f t="shared" si="217"/>
        <v>0.11808593170107909</v>
      </c>
      <c r="AO263" s="39">
        <f t="shared" si="218"/>
        <v>11.14</v>
      </c>
      <c r="AP263" s="39">
        <f t="shared" si="219"/>
        <v>5.9042965850539544E-2</v>
      </c>
      <c r="AQ263" s="39">
        <f t="shared" si="220"/>
        <v>5.73</v>
      </c>
      <c r="AR263" s="39">
        <f t="shared" si="221"/>
        <v>1.180859317010791E-2</v>
      </c>
      <c r="AS263" s="39">
        <f t="shared" si="222"/>
        <v>1.17</v>
      </c>
      <c r="AT263" s="39">
        <f t="shared" si="223"/>
        <v>0.11808593170107909</v>
      </c>
      <c r="AU263" s="39">
        <f t="shared" si="224"/>
        <v>11.14</v>
      </c>
      <c r="AV263" s="39">
        <f t="shared" si="225"/>
        <v>5.9042965850539544E-2</v>
      </c>
      <c r="AW263" s="39">
        <f t="shared" si="226"/>
        <v>5.73</v>
      </c>
      <c r="AX263" s="39">
        <f t="shared" si="227"/>
        <v>2.9521482925269772E-2</v>
      </c>
      <c r="AY263" s="39">
        <f t="shared" si="228"/>
        <v>2.91</v>
      </c>
      <c r="AZ263" s="39">
        <f t="shared" si="229"/>
        <v>5.9042965850539548E-3</v>
      </c>
      <c r="BA263" s="39">
        <f t="shared" si="230"/>
        <v>0.59</v>
      </c>
      <c r="BB263" s="39">
        <f t="shared" si="231"/>
        <v>2.3617186340215819E-2</v>
      </c>
      <c r="BC263" s="39">
        <f t="shared" si="232"/>
        <v>2.33</v>
      </c>
      <c r="BD263" s="39">
        <f t="shared" si="233"/>
        <v>1.180859317010791E-2</v>
      </c>
      <c r="BE263" s="39">
        <f t="shared" si="234"/>
        <v>1.17</v>
      </c>
      <c r="BF263" s="39">
        <f t="shared" si="235"/>
        <v>5.9042965850539548E-3</v>
      </c>
      <c r="BG263" s="39">
        <f t="shared" si="236"/>
        <v>0.59</v>
      </c>
      <c r="BH263" s="39">
        <f t="shared" si="237"/>
        <v>1.1808593170107913E-3</v>
      </c>
      <c r="BI263" s="39">
        <f t="shared" si="238"/>
        <v>0.12</v>
      </c>
    </row>
    <row r="264" spans="1:61" s="39" customFormat="1" x14ac:dyDescent="0.25">
      <c r="A264" s="40">
        <v>7.5</v>
      </c>
      <c r="B264" s="50">
        <f t="shared" si="193"/>
        <v>41</v>
      </c>
      <c r="C264" s="51">
        <f t="shared" si="183"/>
        <v>0</v>
      </c>
      <c r="D264" s="52">
        <f t="shared" si="184"/>
        <v>0</v>
      </c>
      <c r="E264" s="53">
        <f t="shared" si="185"/>
        <v>1</v>
      </c>
      <c r="F264" s="68">
        <f t="shared" si="182"/>
        <v>40</v>
      </c>
      <c r="G264" s="61">
        <f t="shared" si="207"/>
        <v>1.3204897460607616</v>
      </c>
      <c r="H264" s="56">
        <f t="shared" si="194"/>
        <v>4.6296296296296298</v>
      </c>
      <c r="I264" s="52">
        <f t="shared" si="195"/>
        <v>1.38</v>
      </c>
      <c r="J264" s="56">
        <f t="shared" si="196"/>
        <v>2.9050774413336757</v>
      </c>
      <c r="K264" s="56">
        <f t="shared" si="208"/>
        <v>7.2061448526348278E-4</v>
      </c>
      <c r="L264" s="51">
        <f t="shared" si="197"/>
        <v>2.2000000000000002</v>
      </c>
      <c r="M264" s="52">
        <f t="shared" si="186"/>
        <v>0</v>
      </c>
      <c r="N264" s="68">
        <v>0</v>
      </c>
      <c r="O264" s="63">
        <f t="shared" si="198"/>
        <v>3319.3962788224367</v>
      </c>
      <c r="P264" s="58">
        <f t="shared" si="199"/>
        <v>480</v>
      </c>
      <c r="Q264" s="61">
        <f t="shared" si="200"/>
        <v>0.66024487303038082</v>
      </c>
      <c r="R264" s="56">
        <f t="shared" si="201"/>
        <v>2.3148148148148149</v>
      </c>
      <c r="S264" s="56">
        <f t="shared" si="187"/>
        <v>1.4525387206668379</v>
      </c>
      <c r="T264" s="56">
        <f t="shared" si="188"/>
        <v>3.6030724263174139E-4</v>
      </c>
      <c r="U264" s="61">
        <f t="shared" si="202"/>
        <v>0.33012243651519041</v>
      </c>
      <c r="V264" s="56">
        <f t="shared" si="203"/>
        <v>1.1574074074074074</v>
      </c>
      <c r="W264" s="56">
        <f t="shared" si="189"/>
        <v>0.72626936033341893</v>
      </c>
      <c r="X264" s="56">
        <f t="shared" si="190"/>
        <v>1.801536213158707E-4</v>
      </c>
      <c r="Y264" s="61">
        <f t="shared" si="204"/>
        <v>6.6024487303038032E-2</v>
      </c>
      <c r="Z264" s="56">
        <f t="shared" si="205"/>
        <v>0.23148148148148148</v>
      </c>
      <c r="AA264" s="56">
        <f t="shared" si="191"/>
        <v>0.14525387206668369</v>
      </c>
      <c r="AB264" s="56">
        <f t="shared" si="192"/>
        <v>3.6030724263174105E-5</v>
      </c>
      <c r="AC264" s="64">
        <f t="shared" si="206"/>
        <v>0.35199652777778068</v>
      </c>
      <c r="AD264" s="39">
        <f t="shared" si="209"/>
        <v>0.47614013482424106</v>
      </c>
      <c r="AE264" s="39">
        <f t="shared" si="210"/>
        <v>37.880000000000003</v>
      </c>
      <c r="AF264" s="39">
        <f t="shared" si="211"/>
        <v>0.23807006741212053</v>
      </c>
      <c r="AG264" s="39">
        <f t="shared" si="210"/>
        <v>21.19</v>
      </c>
      <c r="AH264" s="39">
        <f t="shared" si="212"/>
        <v>0.11903503370606026</v>
      </c>
      <c r="AI264" s="39">
        <f t="shared" si="239"/>
        <v>11.22</v>
      </c>
      <c r="AJ264" s="39">
        <f t="shared" si="214"/>
        <v>2.3807006741212052E-2</v>
      </c>
      <c r="AK264" s="39">
        <f t="shared" si="239"/>
        <v>2.35</v>
      </c>
      <c r="AL264" s="39">
        <f t="shared" si="215"/>
        <v>0.23807006741212053</v>
      </c>
      <c r="AM264" s="39">
        <f t="shared" si="216"/>
        <v>21.19</v>
      </c>
      <c r="AN264" s="39">
        <f t="shared" si="217"/>
        <v>0.11903503370606026</v>
      </c>
      <c r="AO264" s="39">
        <f t="shared" si="218"/>
        <v>11.22</v>
      </c>
      <c r="AP264" s="39">
        <f t="shared" si="219"/>
        <v>5.9517516853030132E-2</v>
      </c>
      <c r="AQ264" s="39">
        <f t="shared" si="220"/>
        <v>5.78</v>
      </c>
      <c r="AR264" s="39">
        <f t="shared" si="221"/>
        <v>1.1903503370606026E-2</v>
      </c>
      <c r="AS264" s="39">
        <f t="shared" si="222"/>
        <v>1.18</v>
      </c>
      <c r="AT264" s="39">
        <f t="shared" si="223"/>
        <v>0.11903503370606026</v>
      </c>
      <c r="AU264" s="39">
        <f t="shared" si="224"/>
        <v>11.22</v>
      </c>
      <c r="AV264" s="39">
        <f t="shared" si="225"/>
        <v>5.9517516853030132E-2</v>
      </c>
      <c r="AW264" s="39">
        <f t="shared" si="226"/>
        <v>5.78</v>
      </c>
      <c r="AX264" s="39">
        <f t="shared" si="227"/>
        <v>2.9758758426515066E-2</v>
      </c>
      <c r="AY264" s="39">
        <f t="shared" si="228"/>
        <v>2.93</v>
      </c>
      <c r="AZ264" s="39">
        <f t="shared" si="229"/>
        <v>5.951751685303013E-3</v>
      </c>
      <c r="BA264" s="39">
        <f t="shared" si="230"/>
        <v>0.59</v>
      </c>
      <c r="BB264" s="39">
        <f t="shared" si="231"/>
        <v>2.3807006741212052E-2</v>
      </c>
      <c r="BC264" s="39">
        <f t="shared" si="232"/>
        <v>2.35</v>
      </c>
      <c r="BD264" s="39">
        <f t="shared" si="233"/>
        <v>1.1903503370606026E-2</v>
      </c>
      <c r="BE264" s="39">
        <f t="shared" si="234"/>
        <v>1.18</v>
      </c>
      <c r="BF264" s="39">
        <f t="shared" si="235"/>
        <v>5.951751685303013E-3</v>
      </c>
      <c r="BG264" s="39">
        <f t="shared" si="236"/>
        <v>0.59</v>
      </c>
      <c r="BH264" s="39">
        <f t="shared" si="237"/>
        <v>1.1903503370606031E-3</v>
      </c>
      <c r="BI264" s="39">
        <f t="shared" si="238"/>
        <v>0.12</v>
      </c>
    </row>
    <row r="265" spans="1:61" s="39" customFormat="1" x14ac:dyDescent="0.25">
      <c r="A265" s="40">
        <v>7.5</v>
      </c>
      <c r="B265" s="50">
        <f t="shared" si="193"/>
        <v>41</v>
      </c>
      <c r="C265" s="51">
        <f t="shared" si="183"/>
        <v>0</v>
      </c>
      <c r="D265" s="52">
        <f t="shared" si="184"/>
        <v>0</v>
      </c>
      <c r="E265" s="53">
        <f t="shared" si="185"/>
        <v>1</v>
      </c>
      <c r="F265" s="68">
        <f t="shared" si="182"/>
        <v>40</v>
      </c>
      <c r="G265" s="61">
        <f t="shared" si="207"/>
        <v>1.324081061839534</v>
      </c>
      <c r="H265" s="56">
        <f t="shared" si="194"/>
        <v>4.6296296296296298</v>
      </c>
      <c r="I265" s="52">
        <f t="shared" si="195"/>
        <v>1.38</v>
      </c>
      <c r="J265" s="56">
        <f t="shared" si="196"/>
        <v>2.912978336046975</v>
      </c>
      <c r="K265" s="56">
        <f t="shared" si="208"/>
        <v>7.2257432946451418E-4</v>
      </c>
      <c r="L265" s="51">
        <f t="shared" si="197"/>
        <v>2.2000000000000002</v>
      </c>
      <c r="M265" s="52">
        <f t="shared" si="186"/>
        <v>0</v>
      </c>
      <c r="N265" s="68">
        <v>0</v>
      </c>
      <c r="O265" s="63">
        <f t="shared" si="198"/>
        <v>3327.1196477296853</v>
      </c>
      <c r="P265" s="58">
        <f t="shared" si="199"/>
        <v>480</v>
      </c>
      <c r="Q265" s="61">
        <f t="shared" si="200"/>
        <v>0.662040530919767</v>
      </c>
      <c r="R265" s="56">
        <f t="shared" si="201"/>
        <v>2.3148148148148149</v>
      </c>
      <c r="S265" s="56">
        <f t="shared" si="187"/>
        <v>1.4564891680234875</v>
      </c>
      <c r="T265" s="56">
        <f t="shared" si="188"/>
        <v>3.6128716473225709E-4</v>
      </c>
      <c r="U265" s="61">
        <f t="shared" si="202"/>
        <v>0.3310202654598835</v>
      </c>
      <c r="V265" s="56">
        <f t="shared" si="203"/>
        <v>1.1574074074074074</v>
      </c>
      <c r="W265" s="56">
        <f t="shared" si="189"/>
        <v>0.72824458401174375</v>
      </c>
      <c r="X265" s="56">
        <f t="shared" si="190"/>
        <v>1.8064358236612855E-4</v>
      </c>
      <c r="Y265" s="61">
        <f t="shared" si="204"/>
        <v>6.6204053091976647E-2</v>
      </c>
      <c r="Z265" s="56">
        <f t="shared" si="205"/>
        <v>0.23148148148148148</v>
      </c>
      <c r="AA265" s="56">
        <f t="shared" si="191"/>
        <v>0.14564891680234865</v>
      </c>
      <c r="AB265" s="56">
        <f t="shared" si="192"/>
        <v>3.6128716473225675E-5</v>
      </c>
      <c r="AC265" s="64">
        <f t="shared" si="206"/>
        <v>0.35208333333333625</v>
      </c>
      <c r="AD265" s="39">
        <f t="shared" si="209"/>
        <v>0.47994686787702973</v>
      </c>
      <c r="AE265" s="39">
        <f t="shared" si="210"/>
        <v>38.119999999999997</v>
      </c>
      <c r="AF265" s="39">
        <f t="shared" si="211"/>
        <v>0.23997343393851486</v>
      </c>
      <c r="AG265" s="39">
        <f t="shared" si="210"/>
        <v>21.34</v>
      </c>
      <c r="AH265" s="39">
        <f t="shared" si="212"/>
        <v>0.11998671696925743</v>
      </c>
      <c r="AI265" s="39">
        <f t="shared" si="239"/>
        <v>11.31</v>
      </c>
      <c r="AJ265" s="39">
        <f t="shared" si="214"/>
        <v>2.3997343393851484E-2</v>
      </c>
      <c r="AK265" s="39">
        <f t="shared" si="239"/>
        <v>2.37</v>
      </c>
      <c r="AL265" s="39">
        <f t="shared" si="215"/>
        <v>0.23997343393851486</v>
      </c>
      <c r="AM265" s="39">
        <f t="shared" si="216"/>
        <v>21.34</v>
      </c>
      <c r="AN265" s="39">
        <f t="shared" si="217"/>
        <v>0.11998671696925743</v>
      </c>
      <c r="AO265" s="39">
        <f t="shared" si="218"/>
        <v>11.31</v>
      </c>
      <c r="AP265" s="39">
        <f t="shared" si="219"/>
        <v>5.9993358484628716E-2</v>
      </c>
      <c r="AQ265" s="39">
        <f t="shared" si="220"/>
        <v>5.82</v>
      </c>
      <c r="AR265" s="39">
        <f t="shared" si="221"/>
        <v>1.1998671696925742E-2</v>
      </c>
      <c r="AS265" s="39">
        <f t="shared" si="222"/>
        <v>1.19</v>
      </c>
      <c r="AT265" s="39">
        <f t="shared" si="223"/>
        <v>0.11998671696925743</v>
      </c>
      <c r="AU265" s="39">
        <f t="shared" si="224"/>
        <v>11.31</v>
      </c>
      <c r="AV265" s="39">
        <f t="shared" si="225"/>
        <v>5.9993358484628716E-2</v>
      </c>
      <c r="AW265" s="39">
        <f t="shared" si="226"/>
        <v>5.82</v>
      </c>
      <c r="AX265" s="39">
        <f t="shared" si="227"/>
        <v>2.9996679242314358E-2</v>
      </c>
      <c r="AY265" s="39">
        <f t="shared" si="228"/>
        <v>2.96</v>
      </c>
      <c r="AZ265" s="39">
        <f t="shared" si="229"/>
        <v>5.9993358484628709E-3</v>
      </c>
      <c r="BA265" s="39">
        <f t="shared" si="230"/>
        <v>0.6</v>
      </c>
      <c r="BB265" s="39">
        <f t="shared" si="231"/>
        <v>2.3997343393851484E-2</v>
      </c>
      <c r="BC265" s="39">
        <f t="shared" si="232"/>
        <v>2.37</v>
      </c>
      <c r="BD265" s="39">
        <f t="shared" si="233"/>
        <v>1.1998671696925742E-2</v>
      </c>
      <c r="BE265" s="39">
        <f t="shared" si="234"/>
        <v>1.19</v>
      </c>
      <c r="BF265" s="39">
        <f t="shared" si="235"/>
        <v>5.9993358484628709E-3</v>
      </c>
      <c r="BG265" s="39">
        <f t="shared" si="236"/>
        <v>0.6</v>
      </c>
      <c r="BH265" s="39">
        <f t="shared" si="237"/>
        <v>1.1998671696925747E-3</v>
      </c>
      <c r="BI265" s="39">
        <f t="shared" si="238"/>
        <v>0.12</v>
      </c>
    </row>
    <row r="266" spans="1:61" s="39" customFormat="1" x14ac:dyDescent="0.25">
      <c r="A266" s="40">
        <v>7.5</v>
      </c>
      <c r="B266" s="50">
        <f t="shared" si="193"/>
        <v>41</v>
      </c>
      <c r="C266" s="51">
        <f t="shared" si="183"/>
        <v>0</v>
      </c>
      <c r="D266" s="52">
        <f t="shared" si="184"/>
        <v>0</v>
      </c>
      <c r="E266" s="53">
        <f t="shared" si="185"/>
        <v>1</v>
      </c>
      <c r="F266" s="68">
        <f t="shared" si="182"/>
        <v>40</v>
      </c>
      <c r="G266" s="61">
        <f t="shared" si="207"/>
        <v>1.3276559133379782</v>
      </c>
      <c r="H266" s="56">
        <f t="shared" si="194"/>
        <v>4.6296296296296298</v>
      </c>
      <c r="I266" s="52">
        <f t="shared" si="195"/>
        <v>1.38</v>
      </c>
      <c r="J266" s="56">
        <f t="shared" si="196"/>
        <v>2.9208430093435522</v>
      </c>
      <c r="K266" s="56">
        <f t="shared" si="208"/>
        <v>7.2452518881812114E-4</v>
      </c>
      <c r="L266" s="51">
        <f t="shared" si="197"/>
        <v>2.2000000000000002</v>
      </c>
      <c r="M266" s="52">
        <f t="shared" si="186"/>
        <v>0</v>
      </c>
      <c r="N266" s="68">
        <v>0</v>
      </c>
      <c r="O266" s="63">
        <f t="shared" si="198"/>
        <v>3334.8076178627762</v>
      </c>
      <c r="P266" s="58">
        <f t="shared" si="199"/>
        <v>480</v>
      </c>
      <c r="Q266" s="61">
        <f t="shared" si="200"/>
        <v>0.66382795666898908</v>
      </c>
      <c r="R266" s="56">
        <f t="shared" si="201"/>
        <v>2.3148148148148149</v>
      </c>
      <c r="S266" s="56">
        <f t="shared" si="187"/>
        <v>1.4604215046717761</v>
      </c>
      <c r="T266" s="56">
        <f t="shared" si="188"/>
        <v>3.6226259440906057E-4</v>
      </c>
      <c r="U266" s="61">
        <f t="shared" si="202"/>
        <v>0.33191397833449454</v>
      </c>
      <c r="V266" s="56">
        <f t="shared" si="203"/>
        <v>1.1574074074074074</v>
      </c>
      <c r="W266" s="56">
        <f t="shared" si="189"/>
        <v>0.73021075233588806</v>
      </c>
      <c r="X266" s="56">
        <f t="shared" si="190"/>
        <v>1.8113129720453028E-4</v>
      </c>
      <c r="Y266" s="61">
        <f t="shared" si="204"/>
        <v>6.638279566689885E-2</v>
      </c>
      <c r="Z266" s="56">
        <f t="shared" si="205"/>
        <v>0.23148148148148148</v>
      </c>
      <c r="AA266" s="56">
        <f t="shared" si="191"/>
        <v>0.14604215046717747</v>
      </c>
      <c r="AB266" s="56">
        <f t="shared" si="192"/>
        <v>3.622625944090603E-5</v>
      </c>
      <c r="AC266" s="64">
        <f t="shared" si="206"/>
        <v>0.35217013888889181</v>
      </c>
      <c r="AD266" s="39">
        <f t="shared" si="209"/>
        <v>0.4837638786278764</v>
      </c>
      <c r="AE266" s="39">
        <f t="shared" si="210"/>
        <v>38.35</v>
      </c>
      <c r="AF266" s="39">
        <f t="shared" si="211"/>
        <v>0.2418819393139382</v>
      </c>
      <c r="AG266" s="39">
        <f t="shared" si="210"/>
        <v>21.49</v>
      </c>
      <c r="AH266" s="39">
        <f t="shared" si="212"/>
        <v>0.1209409696569691</v>
      </c>
      <c r="AI266" s="39">
        <f t="shared" si="239"/>
        <v>11.39</v>
      </c>
      <c r="AJ266" s="39">
        <f t="shared" si="214"/>
        <v>2.4188193931393816E-2</v>
      </c>
      <c r="AK266" s="39">
        <f t="shared" si="239"/>
        <v>2.39</v>
      </c>
      <c r="AL266" s="39">
        <f t="shared" si="215"/>
        <v>0.2418819393139382</v>
      </c>
      <c r="AM266" s="39">
        <f t="shared" si="216"/>
        <v>21.49</v>
      </c>
      <c r="AN266" s="39">
        <f t="shared" si="217"/>
        <v>0.1209409696569691</v>
      </c>
      <c r="AO266" s="39">
        <f t="shared" si="218"/>
        <v>11.39</v>
      </c>
      <c r="AP266" s="39">
        <f t="shared" si="219"/>
        <v>6.047048482848455E-2</v>
      </c>
      <c r="AQ266" s="39">
        <f t="shared" si="220"/>
        <v>5.87</v>
      </c>
      <c r="AR266" s="39">
        <f t="shared" si="221"/>
        <v>1.2094096965696908E-2</v>
      </c>
      <c r="AS266" s="39">
        <f t="shared" si="222"/>
        <v>1.2</v>
      </c>
      <c r="AT266" s="39">
        <f t="shared" si="223"/>
        <v>0.1209409696569691</v>
      </c>
      <c r="AU266" s="39">
        <f t="shared" si="224"/>
        <v>11.39</v>
      </c>
      <c r="AV266" s="39">
        <f t="shared" si="225"/>
        <v>6.047048482848455E-2</v>
      </c>
      <c r="AW266" s="39">
        <f t="shared" si="226"/>
        <v>5.87</v>
      </c>
      <c r="AX266" s="39">
        <f t="shared" si="227"/>
        <v>3.0235242414242275E-2</v>
      </c>
      <c r="AY266" s="39">
        <f t="shared" si="228"/>
        <v>2.98</v>
      </c>
      <c r="AZ266" s="39">
        <f t="shared" si="229"/>
        <v>6.0470484828484541E-3</v>
      </c>
      <c r="BA266" s="39">
        <f t="shared" si="230"/>
        <v>0.6</v>
      </c>
      <c r="BB266" s="39">
        <f t="shared" si="231"/>
        <v>2.4188193931393816E-2</v>
      </c>
      <c r="BC266" s="39">
        <f t="shared" si="232"/>
        <v>2.39</v>
      </c>
      <c r="BD266" s="39">
        <f t="shared" si="233"/>
        <v>1.2094096965696908E-2</v>
      </c>
      <c r="BE266" s="39">
        <f t="shared" si="234"/>
        <v>1.2</v>
      </c>
      <c r="BF266" s="39">
        <f t="shared" si="235"/>
        <v>6.0470484828484541E-3</v>
      </c>
      <c r="BG266" s="39">
        <f t="shared" si="236"/>
        <v>0.6</v>
      </c>
      <c r="BH266" s="39">
        <f t="shared" si="237"/>
        <v>1.2094096965696915E-3</v>
      </c>
      <c r="BI266" s="39">
        <f t="shared" si="238"/>
        <v>0.12</v>
      </c>
    </row>
    <row r="267" spans="1:61" s="39" customFormat="1" x14ac:dyDescent="0.25">
      <c r="A267" s="40">
        <v>7.5</v>
      </c>
      <c r="B267" s="50">
        <f t="shared" si="193"/>
        <v>41</v>
      </c>
      <c r="C267" s="51">
        <f t="shared" si="183"/>
        <v>0</v>
      </c>
      <c r="D267" s="52">
        <f t="shared" si="184"/>
        <v>0</v>
      </c>
      <c r="E267" s="53">
        <f t="shared" si="185"/>
        <v>1</v>
      </c>
      <c r="F267" s="68">
        <f t="shared" si="182"/>
        <v>40</v>
      </c>
      <c r="G267" s="61">
        <f t="shared" si="207"/>
        <v>1.3312143760360975</v>
      </c>
      <c r="H267" s="56">
        <f t="shared" si="194"/>
        <v>4.6296296296296298</v>
      </c>
      <c r="I267" s="52">
        <f t="shared" si="195"/>
        <v>1.38</v>
      </c>
      <c r="J267" s="56">
        <f t="shared" si="196"/>
        <v>2.9286716272794147</v>
      </c>
      <c r="K267" s="56">
        <f t="shared" si="208"/>
        <v>7.264671045150693E-4</v>
      </c>
      <c r="L267" s="51">
        <f t="shared" si="197"/>
        <v>2.2000000000000002</v>
      </c>
      <c r="M267" s="52">
        <f t="shared" si="186"/>
        <v>0</v>
      </c>
      <c r="N267" s="68">
        <v>0</v>
      </c>
      <c r="O267" s="63">
        <f t="shared" si="198"/>
        <v>3342.4603514660903</v>
      </c>
      <c r="P267" s="58">
        <f t="shared" si="199"/>
        <v>480</v>
      </c>
      <c r="Q267" s="61">
        <f t="shared" si="200"/>
        <v>0.66560718801804875</v>
      </c>
      <c r="R267" s="56">
        <f t="shared" si="201"/>
        <v>2.3148148148148149</v>
      </c>
      <c r="S267" s="56">
        <f t="shared" si="187"/>
        <v>1.4643358136397073</v>
      </c>
      <c r="T267" s="56">
        <f t="shared" si="188"/>
        <v>3.6323355225753465E-4</v>
      </c>
      <c r="U267" s="61">
        <f t="shared" si="202"/>
        <v>0.33280359400902437</v>
      </c>
      <c r="V267" s="56">
        <f t="shared" si="203"/>
        <v>1.1574074074074074</v>
      </c>
      <c r="W267" s="56">
        <f t="shared" si="189"/>
        <v>0.73216790681985366</v>
      </c>
      <c r="X267" s="56">
        <f t="shared" si="190"/>
        <v>1.8161677612876732E-4</v>
      </c>
      <c r="Y267" s="61">
        <f t="shared" si="204"/>
        <v>6.6560718801804808E-2</v>
      </c>
      <c r="Z267" s="56">
        <f t="shared" si="205"/>
        <v>0.23148148148148148</v>
      </c>
      <c r="AA267" s="56">
        <f t="shared" si="191"/>
        <v>0.14643358136397058</v>
      </c>
      <c r="AB267" s="56">
        <f t="shared" si="192"/>
        <v>3.6323355225753426E-5</v>
      </c>
      <c r="AC267" s="64">
        <f t="shared" si="206"/>
        <v>0.35225694444444738</v>
      </c>
      <c r="AD267" s="39">
        <f t="shared" si="209"/>
        <v>0.48759111995898019</v>
      </c>
      <c r="AE267" s="39">
        <f t="shared" si="210"/>
        <v>38.590000000000003</v>
      </c>
      <c r="AF267" s="39">
        <f t="shared" si="211"/>
        <v>0.2437955599794901</v>
      </c>
      <c r="AG267" s="39">
        <f t="shared" si="210"/>
        <v>21.64</v>
      </c>
      <c r="AH267" s="39">
        <f t="shared" si="212"/>
        <v>0.12189777998974505</v>
      </c>
      <c r="AI267" s="39">
        <f t="shared" si="239"/>
        <v>11.48</v>
      </c>
      <c r="AJ267" s="39">
        <f t="shared" si="214"/>
        <v>2.4379555997949005E-2</v>
      </c>
      <c r="AK267" s="39">
        <f t="shared" si="239"/>
        <v>2.41</v>
      </c>
      <c r="AL267" s="39">
        <f t="shared" si="215"/>
        <v>0.2437955599794901</v>
      </c>
      <c r="AM267" s="39">
        <f t="shared" si="216"/>
        <v>21.64</v>
      </c>
      <c r="AN267" s="39">
        <f t="shared" si="217"/>
        <v>0.12189777998974505</v>
      </c>
      <c r="AO267" s="39">
        <f t="shared" si="218"/>
        <v>11.48</v>
      </c>
      <c r="AP267" s="39">
        <f t="shared" si="219"/>
        <v>6.0948889994872524E-2</v>
      </c>
      <c r="AQ267" s="39">
        <f t="shared" si="220"/>
        <v>5.91</v>
      </c>
      <c r="AR267" s="39">
        <f t="shared" si="221"/>
        <v>1.2189777998974503E-2</v>
      </c>
      <c r="AS267" s="39">
        <f t="shared" si="222"/>
        <v>1.21</v>
      </c>
      <c r="AT267" s="39">
        <f t="shared" si="223"/>
        <v>0.12189777998974505</v>
      </c>
      <c r="AU267" s="39">
        <f t="shared" si="224"/>
        <v>11.48</v>
      </c>
      <c r="AV267" s="39">
        <f t="shared" si="225"/>
        <v>6.0948889994872524E-2</v>
      </c>
      <c r="AW267" s="39">
        <f t="shared" si="226"/>
        <v>5.91</v>
      </c>
      <c r="AX267" s="39">
        <f t="shared" si="227"/>
        <v>3.0474444997436262E-2</v>
      </c>
      <c r="AY267" s="39">
        <f t="shared" si="228"/>
        <v>3</v>
      </c>
      <c r="AZ267" s="39">
        <f t="shared" si="229"/>
        <v>6.0948889994872513E-3</v>
      </c>
      <c r="BA267" s="39">
        <f t="shared" si="230"/>
        <v>0.61</v>
      </c>
      <c r="BB267" s="39">
        <f t="shared" si="231"/>
        <v>2.4379555997949005E-2</v>
      </c>
      <c r="BC267" s="39">
        <f t="shared" si="232"/>
        <v>2.41</v>
      </c>
      <c r="BD267" s="39">
        <f t="shared" si="233"/>
        <v>1.2189777998974503E-2</v>
      </c>
      <c r="BE267" s="39">
        <f t="shared" si="234"/>
        <v>1.21</v>
      </c>
      <c r="BF267" s="39">
        <f t="shared" si="235"/>
        <v>6.0948889994872513E-3</v>
      </c>
      <c r="BG267" s="39">
        <f t="shared" si="236"/>
        <v>0.61</v>
      </c>
      <c r="BH267" s="39">
        <f t="shared" si="237"/>
        <v>1.218977799897451E-3</v>
      </c>
      <c r="BI267" s="39">
        <f t="shared" si="238"/>
        <v>0.12</v>
      </c>
    </row>
    <row r="268" spans="1:61" s="39" customFormat="1" x14ac:dyDescent="0.25">
      <c r="A268" s="40">
        <v>7.5</v>
      </c>
      <c r="B268" s="50">
        <f t="shared" si="193"/>
        <v>41</v>
      </c>
      <c r="C268" s="51">
        <f t="shared" si="183"/>
        <v>0</v>
      </c>
      <c r="D268" s="52">
        <f t="shared" si="184"/>
        <v>0</v>
      </c>
      <c r="E268" s="53">
        <f t="shared" si="185"/>
        <v>1</v>
      </c>
      <c r="F268" s="68">
        <f t="shared" si="182"/>
        <v>40</v>
      </c>
      <c r="G268" s="61">
        <f t="shared" si="207"/>
        <v>1.3347565250678595</v>
      </c>
      <c r="H268" s="56">
        <f t="shared" si="194"/>
        <v>4.6296296296296298</v>
      </c>
      <c r="I268" s="52">
        <f t="shared" si="195"/>
        <v>1.38</v>
      </c>
      <c r="J268" s="56">
        <f t="shared" si="196"/>
        <v>2.9364643551492913</v>
      </c>
      <c r="K268" s="56">
        <f t="shared" si="208"/>
        <v>7.2840011755728664E-4</v>
      </c>
      <c r="L268" s="51">
        <f t="shared" si="197"/>
        <v>2.2000000000000002</v>
      </c>
      <c r="M268" s="52">
        <f t="shared" si="186"/>
        <v>0</v>
      </c>
      <c r="N268" s="68">
        <v>0</v>
      </c>
      <c r="O268" s="63">
        <f t="shared" si="198"/>
        <v>3350.0780100403895</v>
      </c>
      <c r="P268" s="58">
        <f t="shared" si="199"/>
        <v>480</v>
      </c>
      <c r="Q268" s="61">
        <f t="shared" si="200"/>
        <v>0.66737826253392973</v>
      </c>
      <c r="R268" s="56">
        <f t="shared" si="201"/>
        <v>2.3148148148148149</v>
      </c>
      <c r="S268" s="56">
        <f t="shared" si="187"/>
        <v>1.4682321775746456</v>
      </c>
      <c r="T268" s="56">
        <f t="shared" si="188"/>
        <v>3.6420005877864332E-4</v>
      </c>
      <c r="U268" s="61">
        <f t="shared" si="202"/>
        <v>0.33368913126696487</v>
      </c>
      <c r="V268" s="56">
        <f t="shared" si="203"/>
        <v>1.1574074074074074</v>
      </c>
      <c r="W268" s="56">
        <f t="shared" si="189"/>
        <v>0.73411608878732282</v>
      </c>
      <c r="X268" s="56">
        <f t="shared" si="190"/>
        <v>1.8210002938932166E-4</v>
      </c>
      <c r="Y268" s="61">
        <f t="shared" si="204"/>
        <v>6.6737826253392904E-2</v>
      </c>
      <c r="Z268" s="56">
        <f t="shared" si="205"/>
        <v>0.23148148148148148</v>
      </c>
      <c r="AA268" s="56">
        <f t="shared" si="191"/>
        <v>0.1468232177574644</v>
      </c>
      <c r="AB268" s="56">
        <f t="shared" si="192"/>
        <v>3.6420005877864297E-5</v>
      </c>
      <c r="AC268" s="64">
        <f t="shared" si="206"/>
        <v>0.35234375000000295</v>
      </c>
      <c r="AD268" s="39">
        <f t="shared" si="209"/>
        <v>0.49142854496855026</v>
      </c>
      <c r="AE268" s="39">
        <f t="shared" si="210"/>
        <v>38.82</v>
      </c>
      <c r="AF268" s="39">
        <f t="shared" si="211"/>
        <v>0.24571427248427513</v>
      </c>
      <c r="AG268" s="39">
        <f t="shared" si="210"/>
        <v>21.79</v>
      </c>
      <c r="AH268" s="39">
        <f t="shared" si="212"/>
        <v>0.12285713624213757</v>
      </c>
      <c r="AI268" s="39">
        <f t="shared" si="239"/>
        <v>11.56</v>
      </c>
      <c r="AJ268" s="39">
        <f t="shared" si="214"/>
        <v>2.4571427248427511E-2</v>
      </c>
      <c r="AK268" s="39">
        <f t="shared" si="239"/>
        <v>2.4300000000000002</v>
      </c>
      <c r="AL268" s="39">
        <f t="shared" si="215"/>
        <v>0.24571427248427513</v>
      </c>
      <c r="AM268" s="39">
        <f t="shared" si="216"/>
        <v>21.79</v>
      </c>
      <c r="AN268" s="39">
        <f t="shared" si="217"/>
        <v>0.12285713624213757</v>
      </c>
      <c r="AO268" s="39">
        <f t="shared" si="218"/>
        <v>11.56</v>
      </c>
      <c r="AP268" s="39">
        <f t="shared" si="219"/>
        <v>6.1428568121068783E-2</v>
      </c>
      <c r="AQ268" s="39">
        <f t="shared" si="220"/>
        <v>5.96</v>
      </c>
      <c r="AR268" s="39">
        <f t="shared" si="221"/>
        <v>1.2285713624213756E-2</v>
      </c>
      <c r="AS268" s="39">
        <f t="shared" si="222"/>
        <v>1.22</v>
      </c>
      <c r="AT268" s="39">
        <f t="shared" si="223"/>
        <v>0.12285713624213757</v>
      </c>
      <c r="AU268" s="39">
        <f t="shared" si="224"/>
        <v>11.56</v>
      </c>
      <c r="AV268" s="39">
        <f t="shared" si="225"/>
        <v>6.1428568121068783E-2</v>
      </c>
      <c r="AW268" s="39">
        <f t="shared" si="226"/>
        <v>5.96</v>
      </c>
      <c r="AX268" s="39">
        <f t="shared" si="227"/>
        <v>3.0714284060534391E-2</v>
      </c>
      <c r="AY268" s="39">
        <f t="shared" si="228"/>
        <v>3.02</v>
      </c>
      <c r="AZ268" s="39">
        <f t="shared" si="229"/>
        <v>6.1428568121068778E-3</v>
      </c>
      <c r="BA268" s="39">
        <f t="shared" si="230"/>
        <v>0.61</v>
      </c>
      <c r="BB268" s="39">
        <f t="shared" si="231"/>
        <v>2.4571427248427511E-2</v>
      </c>
      <c r="BC268" s="39">
        <f t="shared" si="232"/>
        <v>2.4300000000000002</v>
      </c>
      <c r="BD268" s="39">
        <f t="shared" si="233"/>
        <v>1.2285713624213756E-2</v>
      </c>
      <c r="BE268" s="39">
        <f t="shared" si="234"/>
        <v>1.22</v>
      </c>
      <c r="BF268" s="39">
        <f t="shared" si="235"/>
        <v>6.1428568121068778E-3</v>
      </c>
      <c r="BG268" s="39">
        <f t="shared" si="236"/>
        <v>0.61</v>
      </c>
      <c r="BH268" s="39">
        <f t="shared" si="237"/>
        <v>1.2285713624213762E-3</v>
      </c>
      <c r="BI268" s="39">
        <f t="shared" si="238"/>
        <v>0.12</v>
      </c>
    </row>
    <row r="269" spans="1:61" s="39" customFormat="1" x14ac:dyDescent="0.25">
      <c r="A269" s="40">
        <v>7.5</v>
      </c>
      <c r="B269" s="50">
        <f t="shared" si="193"/>
        <v>41</v>
      </c>
      <c r="C269" s="51">
        <f t="shared" si="183"/>
        <v>0</v>
      </c>
      <c r="D269" s="52">
        <f t="shared" si="184"/>
        <v>0</v>
      </c>
      <c r="E269" s="53">
        <f t="shared" si="185"/>
        <v>1</v>
      </c>
      <c r="F269" s="68">
        <f t="shared" si="182"/>
        <v>40</v>
      </c>
      <c r="G269" s="61">
        <f t="shared" si="207"/>
        <v>1.338282435222782</v>
      </c>
      <c r="H269" s="56">
        <f t="shared" si="194"/>
        <v>4.6296296296296298</v>
      </c>
      <c r="I269" s="52">
        <f t="shared" si="195"/>
        <v>1.38</v>
      </c>
      <c r="J269" s="56">
        <f t="shared" si="196"/>
        <v>2.9442213574901208</v>
      </c>
      <c r="K269" s="56">
        <f t="shared" si="208"/>
        <v>7.3032426875872867E-4</v>
      </c>
      <c r="L269" s="51">
        <f t="shared" si="197"/>
        <v>2.2000000000000002</v>
      </c>
      <c r="M269" s="52">
        <f t="shared" si="186"/>
        <v>0</v>
      </c>
      <c r="N269" s="68">
        <v>0</v>
      </c>
      <c r="O269" s="63">
        <f t="shared" si="198"/>
        <v>3357.6607543462223</v>
      </c>
      <c r="P269" s="58">
        <f t="shared" si="199"/>
        <v>480</v>
      </c>
      <c r="Q269" s="61">
        <f t="shared" si="200"/>
        <v>0.669141217611391</v>
      </c>
      <c r="R269" s="56">
        <f t="shared" si="201"/>
        <v>2.3148148148148149</v>
      </c>
      <c r="S269" s="56">
        <f t="shared" si="187"/>
        <v>1.4721106787450604</v>
      </c>
      <c r="T269" s="56">
        <f t="shared" si="188"/>
        <v>3.6516213437936434E-4</v>
      </c>
      <c r="U269" s="61">
        <f t="shared" si="202"/>
        <v>0.3345706088056955</v>
      </c>
      <c r="V269" s="56">
        <f t="shared" si="203"/>
        <v>1.1574074074074074</v>
      </c>
      <c r="W269" s="56">
        <f t="shared" si="189"/>
        <v>0.7360553393725302</v>
      </c>
      <c r="X269" s="56">
        <f t="shared" si="190"/>
        <v>1.8258106718968217E-4</v>
      </c>
      <c r="Y269" s="61">
        <f t="shared" si="204"/>
        <v>6.6914121761139034E-2</v>
      </c>
      <c r="Z269" s="56">
        <f t="shared" si="205"/>
        <v>0.23148148148148148</v>
      </c>
      <c r="AA269" s="56">
        <f t="shared" si="191"/>
        <v>0.14721106787450589</v>
      </c>
      <c r="AB269" s="56">
        <f t="shared" si="192"/>
        <v>3.65162134379364E-5</v>
      </c>
      <c r="AC269" s="64">
        <f t="shared" si="206"/>
        <v>0.35243055555555852</v>
      </c>
      <c r="AD269" s="39">
        <f t="shared" si="209"/>
        <v>0.49527610696981578</v>
      </c>
      <c r="AE269" s="39">
        <f t="shared" si="210"/>
        <v>39.06</v>
      </c>
      <c r="AF269" s="39">
        <f t="shared" si="211"/>
        <v>0.24763805348490789</v>
      </c>
      <c r="AG269" s="39">
        <f t="shared" si="210"/>
        <v>21.94</v>
      </c>
      <c r="AH269" s="39">
        <f t="shared" si="212"/>
        <v>0.12381902674245394</v>
      </c>
      <c r="AI269" s="39">
        <f t="shared" si="239"/>
        <v>11.65</v>
      </c>
      <c r="AJ269" s="39">
        <f t="shared" si="214"/>
        <v>2.4763805348490785E-2</v>
      </c>
      <c r="AK269" s="39">
        <f t="shared" si="239"/>
        <v>2.4500000000000002</v>
      </c>
      <c r="AL269" s="39">
        <f t="shared" si="215"/>
        <v>0.24763805348490789</v>
      </c>
      <c r="AM269" s="39">
        <f t="shared" si="216"/>
        <v>21.94</v>
      </c>
      <c r="AN269" s="39">
        <f t="shared" si="217"/>
        <v>0.12381902674245394</v>
      </c>
      <c r="AO269" s="39">
        <f t="shared" si="218"/>
        <v>11.65</v>
      </c>
      <c r="AP269" s="39">
        <f t="shared" si="219"/>
        <v>6.1909513371226972E-2</v>
      </c>
      <c r="AQ269" s="39">
        <f t="shared" si="220"/>
        <v>6</v>
      </c>
      <c r="AR269" s="39">
        <f t="shared" si="221"/>
        <v>1.2381902674245392E-2</v>
      </c>
      <c r="AS269" s="39">
        <f t="shared" si="222"/>
        <v>1.23</v>
      </c>
      <c r="AT269" s="39">
        <f t="shared" si="223"/>
        <v>0.12381902674245394</v>
      </c>
      <c r="AU269" s="39">
        <f t="shared" si="224"/>
        <v>11.65</v>
      </c>
      <c r="AV269" s="39">
        <f t="shared" si="225"/>
        <v>6.1909513371226972E-2</v>
      </c>
      <c r="AW269" s="39">
        <f t="shared" si="226"/>
        <v>6</v>
      </c>
      <c r="AX269" s="39">
        <f t="shared" si="227"/>
        <v>3.0954756685613486E-2</v>
      </c>
      <c r="AY269" s="39">
        <f t="shared" si="228"/>
        <v>3.05</v>
      </c>
      <c r="AZ269" s="39">
        <f t="shared" si="229"/>
        <v>6.1909513371226962E-3</v>
      </c>
      <c r="BA269" s="39">
        <f t="shared" si="230"/>
        <v>0.62</v>
      </c>
      <c r="BB269" s="39">
        <f t="shared" si="231"/>
        <v>2.4763805348490785E-2</v>
      </c>
      <c r="BC269" s="39">
        <f t="shared" si="232"/>
        <v>2.4500000000000002</v>
      </c>
      <c r="BD269" s="39">
        <f t="shared" si="233"/>
        <v>1.2381902674245392E-2</v>
      </c>
      <c r="BE269" s="39">
        <f t="shared" si="234"/>
        <v>1.23</v>
      </c>
      <c r="BF269" s="39">
        <f t="shared" si="235"/>
        <v>6.1909513371226962E-3</v>
      </c>
      <c r="BG269" s="39">
        <f t="shared" si="236"/>
        <v>0.62</v>
      </c>
      <c r="BH269" s="39">
        <f t="shared" si="237"/>
        <v>1.2381902674245399E-3</v>
      </c>
      <c r="BI269" s="39">
        <f t="shared" si="238"/>
        <v>0.12</v>
      </c>
    </row>
    <row r="270" spans="1:61" s="39" customFormat="1" x14ac:dyDescent="0.25">
      <c r="A270" s="40">
        <v>7.5</v>
      </c>
      <c r="B270" s="50">
        <f t="shared" si="193"/>
        <v>41</v>
      </c>
      <c r="C270" s="51">
        <f t="shared" si="183"/>
        <v>0</v>
      </c>
      <c r="D270" s="52">
        <f t="shared" si="184"/>
        <v>0</v>
      </c>
      <c r="E270" s="53">
        <f t="shared" si="185"/>
        <v>1</v>
      </c>
      <c r="F270" s="68">
        <f t="shared" si="182"/>
        <v>40</v>
      </c>
      <c r="G270" s="61">
        <f t="shared" si="207"/>
        <v>1.3417921809475128</v>
      </c>
      <c r="H270" s="56">
        <f t="shared" si="194"/>
        <v>4.6296296296296298</v>
      </c>
      <c r="I270" s="52">
        <f t="shared" si="195"/>
        <v>1.38</v>
      </c>
      <c r="J270" s="56">
        <f t="shared" si="196"/>
        <v>2.9519427980845285</v>
      </c>
      <c r="K270" s="56">
        <f t="shared" si="208"/>
        <v>7.3223959874624094E-4</v>
      </c>
      <c r="L270" s="51">
        <f t="shared" si="197"/>
        <v>2.2000000000000002</v>
      </c>
      <c r="M270" s="52">
        <f t="shared" si="186"/>
        <v>0</v>
      </c>
      <c r="N270" s="68">
        <v>0</v>
      </c>
      <c r="O270" s="63">
        <f t="shared" si="198"/>
        <v>3365.2087444073209</v>
      </c>
      <c r="P270" s="58">
        <f t="shared" si="199"/>
        <v>480</v>
      </c>
      <c r="Q270" s="61">
        <f t="shared" si="200"/>
        <v>0.67089609047375642</v>
      </c>
      <c r="R270" s="56">
        <f t="shared" si="201"/>
        <v>2.3148148148148149</v>
      </c>
      <c r="S270" s="56">
        <f t="shared" si="187"/>
        <v>1.4759713990422643</v>
      </c>
      <c r="T270" s="56">
        <f t="shared" si="188"/>
        <v>3.6611979937312047E-4</v>
      </c>
      <c r="U270" s="61">
        <f t="shared" si="202"/>
        <v>0.33544804523687821</v>
      </c>
      <c r="V270" s="56">
        <f t="shared" si="203"/>
        <v>1.1574074074074074</v>
      </c>
      <c r="W270" s="56">
        <f t="shared" si="189"/>
        <v>0.73798569952113213</v>
      </c>
      <c r="X270" s="56">
        <f t="shared" si="190"/>
        <v>1.8305989968656023E-4</v>
      </c>
      <c r="Y270" s="61">
        <f t="shared" si="204"/>
        <v>6.708960904737557E-2</v>
      </c>
      <c r="Z270" s="56">
        <f t="shared" si="205"/>
        <v>0.23148148148148148</v>
      </c>
      <c r="AA270" s="56">
        <f t="shared" si="191"/>
        <v>0.14759713990422627</v>
      </c>
      <c r="AB270" s="56">
        <f t="shared" si="192"/>
        <v>3.6611979937312013E-5</v>
      </c>
      <c r="AC270" s="64">
        <f t="shared" si="206"/>
        <v>0.35251736111111409</v>
      </c>
      <c r="AD270" s="39">
        <f t="shared" si="209"/>
        <v>0.49913375949003985</v>
      </c>
      <c r="AE270" s="39">
        <f t="shared" si="210"/>
        <v>39.29</v>
      </c>
      <c r="AF270" s="39">
        <f t="shared" si="211"/>
        <v>0.24956687974501993</v>
      </c>
      <c r="AG270" s="39">
        <f t="shared" si="210"/>
        <v>22.09</v>
      </c>
      <c r="AH270" s="39">
        <f t="shared" si="212"/>
        <v>0.12478343987250996</v>
      </c>
      <c r="AI270" s="39">
        <f t="shared" si="239"/>
        <v>11.73</v>
      </c>
      <c r="AJ270" s="39">
        <f t="shared" si="214"/>
        <v>2.4956687974501991E-2</v>
      </c>
      <c r="AK270" s="39">
        <f t="shared" si="239"/>
        <v>2.46</v>
      </c>
      <c r="AL270" s="39">
        <f t="shared" si="215"/>
        <v>0.24956687974501993</v>
      </c>
      <c r="AM270" s="39">
        <f t="shared" si="216"/>
        <v>22.09</v>
      </c>
      <c r="AN270" s="39">
        <f t="shared" si="217"/>
        <v>0.12478343987250996</v>
      </c>
      <c r="AO270" s="39">
        <f t="shared" si="218"/>
        <v>11.73</v>
      </c>
      <c r="AP270" s="39">
        <f t="shared" si="219"/>
        <v>6.2391719936254982E-2</v>
      </c>
      <c r="AQ270" s="39">
        <f t="shared" si="220"/>
        <v>6.05</v>
      </c>
      <c r="AR270" s="39">
        <f t="shared" si="221"/>
        <v>1.2478343987250996E-2</v>
      </c>
      <c r="AS270" s="39">
        <f t="shared" si="222"/>
        <v>1.24</v>
      </c>
      <c r="AT270" s="39">
        <f t="shared" si="223"/>
        <v>0.12478343987250996</v>
      </c>
      <c r="AU270" s="39">
        <f t="shared" si="224"/>
        <v>11.73</v>
      </c>
      <c r="AV270" s="39">
        <f t="shared" si="225"/>
        <v>6.2391719936254982E-2</v>
      </c>
      <c r="AW270" s="39">
        <f t="shared" si="226"/>
        <v>6.05</v>
      </c>
      <c r="AX270" s="39">
        <f t="shared" si="227"/>
        <v>3.1195859968127491E-2</v>
      </c>
      <c r="AY270" s="39">
        <f t="shared" si="228"/>
        <v>3.07</v>
      </c>
      <c r="AZ270" s="39">
        <f t="shared" si="229"/>
        <v>6.2391719936254978E-3</v>
      </c>
      <c r="BA270" s="39">
        <f t="shared" si="230"/>
        <v>0.62</v>
      </c>
      <c r="BB270" s="39">
        <f t="shared" si="231"/>
        <v>2.4956687974501988E-2</v>
      </c>
      <c r="BC270" s="39">
        <f t="shared" si="232"/>
        <v>2.46</v>
      </c>
      <c r="BD270" s="39">
        <f t="shared" si="233"/>
        <v>1.2478343987250994E-2</v>
      </c>
      <c r="BE270" s="39">
        <f t="shared" si="234"/>
        <v>1.24</v>
      </c>
      <c r="BF270" s="39">
        <f t="shared" si="235"/>
        <v>6.2391719936254969E-3</v>
      </c>
      <c r="BG270" s="39">
        <f t="shared" si="236"/>
        <v>0.62</v>
      </c>
      <c r="BH270" s="39">
        <f t="shared" si="237"/>
        <v>1.2478343987251002E-3</v>
      </c>
      <c r="BI270" s="39">
        <f t="shared" si="238"/>
        <v>0.12</v>
      </c>
    </row>
    <row r="271" spans="1:61" s="39" customFormat="1" x14ac:dyDescent="0.25">
      <c r="A271" s="40">
        <v>7.5</v>
      </c>
      <c r="B271" s="50">
        <f t="shared" si="193"/>
        <v>41</v>
      </c>
      <c r="C271" s="51">
        <f t="shared" si="183"/>
        <v>0</v>
      </c>
      <c r="D271" s="52">
        <f t="shared" si="184"/>
        <v>0</v>
      </c>
      <c r="E271" s="53">
        <f t="shared" si="185"/>
        <v>1</v>
      </c>
      <c r="F271" s="68">
        <f t="shared" si="182"/>
        <v>40</v>
      </c>
      <c r="G271" s="61">
        <f t="shared" si="207"/>
        <v>1.3452858363474012</v>
      </c>
      <c r="H271" s="56">
        <f t="shared" si="194"/>
        <v>4.6296296296296298</v>
      </c>
      <c r="I271" s="52">
        <f t="shared" si="195"/>
        <v>1.38</v>
      </c>
      <c r="J271" s="56">
        <f t="shared" si="196"/>
        <v>2.9596288399642829</v>
      </c>
      <c r="K271" s="56">
        <f t="shared" si="208"/>
        <v>7.3414614796041625E-4</v>
      </c>
      <c r="L271" s="51">
        <f t="shared" si="197"/>
        <v>2.2000000000000002</v>
      </c>
      <c r="M271" s="52">
        <f t="shared" si="186"/>
        <v>0</v>
      </c>
      <c r="N271" s="68">
        <v>0</v>
      </c>
      <c r="O271" s="63">
        <f t="shared" si="198"/>
        <v>3372.7221395139727</v>
      </c>
      <c r="P271" s="58">
        <f t="shared" si="199"/>
        <v>480</v>
      </c>
      <c r="Q271" s="61">
        <f t="shared" si="200"/>
        <v>0.67264291817370059</v>
      </c>
      <c r="R271" s="56">
        <f t="shared" si="201"/>
        <v>2.3148148148148149</v>
      </c>
      <c r="S271" s="56">
        <f t="shared" si="187"/>
        <v>1.4798144199821415</v>
      </c>
      <c r="T271" s="56">
        <f t="shared" si="188"/>
        <v>3.6707307398020812E-4</v>
      </c>
      <c r="U271" s="61">
        <f t="shared" si="202"/>
        <v>0.33632145908685029</v>
      </c>
      <c r="V271" s="56">
        <f t="shared" si="203"/>
        <v>1.1574074074074074</v>
      </c>
      <c r="W271" s="56">
        <f t="shared" si="189"/>
        <v>0.73990720999107074</v>
      </c>
      <c r="X271" s="56">
        <f t="shared" si="190"/>
        <v>1.8353653699010406E-4</v>
      </c>
      <c r="Y271" s="61">
        <f t="shared" si="204"/>
        <v>6.7264291817369981E-2</v>
      </c>
      <c r="Z271" s="56">
        <f t="shared" si="205"/>
        <v>0.23148148148148148</v>
      </c>
      <c r="AA271" s="56">
        <f t="shared" si="191"/>
        <v>0.14798144199821398</v>
      </c>
      <c r="AB271" s="56">
        <f t="shared" si="192"/>
        <v>3.6707307398020768E-5</v>
      </c>
      <c r="AC271" s="64">
        <f t="shared" si="206"/>
        <v>0.35260416666666966</v>
      </c>
      <c r="AD271" s="39">
        <f t="shared" si="209"/>
        <v>0.50300145626953863</v>
      </c>
      <c r="AE271" s="39">
        <f t="shared" si="210"/>
        <v>39.53</v>
      </c>
      <c r="AF271" s="39">
        <f t="shared" si="211"/>
        <v>0.25150072813476931</v>
      </c>
      <c r="AG271" s="39">
        <f t="shared" si="210"/>
        <v>22.24</v>
      </c>
      <c r="AH271" s="39">
        <f t="shared" si="212"/>
        <v>0.12575036406738466</v>
      </c>
      <c r="AI271" s="39">
        <f t="shared" si="239"/>
        <v>11.82</v>
      </c>
      <c r="AJ271" s="39">
        <f t="shared" si="214"/>
        <v>2.5150072813476931E-2</v>
      </c>
      <c r="AK271" s="39">
        <f t="shared" si="239"/>
        <v>2.48</v>
      </c>
      <c r="AL271" s="39">
        <f t="shared" si="215"/>
        <v>0.25150072813476931</v>
      </c>
      <c r="AM271" s="39">
        <f t="shared" si="216"/>
        <v>22.24</v>
      </c>
      <c r="AN271" s="39">
        <f t="shared" si="217"/>
        <v>0.12575036406738466</v>
      </c>
      <c r="AO271" s="39">
        <f t="shared" si="218"/>
        <v>11.82</v>
      </c>
      <c r="AP271" s="39">
        <f t="shared" si="219"/>
        <v>6.2875182033692328E-2</v>
      </c>
      <c r="AQ271" s="39">
        <f t="shared" si="220"/>
        <v>6.09</v>
      </c>
      <c r="AR271" s="39">
        <f t="shared" si="221"/>
        <v>1.2575036406738465E-2</v>
      </c>
      <c r="AS271" s="39">
        <f t="shared" si="222"/>
        <v>1.25</v>
      </c>
      <c r="AT271" s="39">
        <f t="shared" si="223"/>
        <v>0.12575036406738466</v>
      </c>
      <c r="AU271" s="39">
        <f t="shared" si="224"/>
        <v>11.82</v>
      </c>
      <c r="AV271" s="39">
        <f t="shared" si="225"/>
        <v>6.2875182033692328E-2</v>
      </c>
      <c r="AW271" s="39">
        <f t="shared" si="226"/>
        <v>6.09</v>
      </c>
      <c r="AX271" s="39">
        <f t="shared" si="227"/>
        <v>3.1437591016846164E-2</v>
      </c>
      <c r="AY271" s="39">
        <f t="shared" si="228"/>
        <v>3.09</v>
      </c>
      <c r="AZ271" s="39">
        <f t="shared" si="229"/>
        <v>6.2875182033692327E-3</v>
      </c>
      <c r="BA271" s="39">
        <f t="shared" si="230"/>
        <v>0.63</v>
      </c>
      <c r="BB271" s="39">
        <f t="shared" si="231"/>
        <v>2.5150072813476927E-2</v>
      </c>
      <c r="BC271" s="39">
        <f t="shared" si="232"/>
        <v>2.48</v>
      </c>
      <c r="BD271" s="39">
        <f t="shared" si="233"/>
        <v>1.2575036406738464E-2</v>
      </c>
      <c r="BE271" s="39">
        <f t="shared" si="234"/>
        <v>1.25</v>
      </c>
      <c r="BF271" s="39">
        <f t="shared" si="235"/>
        <v>6.2875182033692318E-3</v>
      </c>
      <c r="BG271" s="39">
        <f t="shared" si="236"/>
        <v>0.63</v>
      </c>
      <c r="BH271" s="39">
        <f t="shared" si="237"/>
        <v>1.2575036406738472E-3</v>
      </c>
      <c r="BI271" s="39">
        <f t="shared" si="238"/>
        <v>0.13</v>
      </c>
    </row>
    <row r="272" spans="1:61" s="39" customFormat="1" x14ac:dyDescent="0.25">
      <c r="A272" s="40">
        <v>7.5</v>
      </c>
      <c r="B272" s="50">
        <f t="shared" si="193"/>
        <v>41</v>
      </c>
      <c r="C272" s="51">
        <f t="shared" si="183"/>
        <v>0</v>
      </c>
      <c r="D272" s="52">
        <f t="shared" si="184"/>
        <v>0</v>
      </c>
      <c r="E272" s="53">
        <f t="shared" si="185"/>
        <v>1</v>
      </c>
      <c r="F272" s="68">
        <f t="shared" si="182"/>
        <v>40</v>
      </c>
      <c r="G272" s="61">
        <f t="shared" si="207"/>
        <v>1.3487634751880624</v>
      </c>
      <c r="H272" s="56">
        <f t="shared" si="194"/>
        <v>4.6296296296296298</v>
      </c>
      <c r="I272" s="52">
        <f t="shared" si="195"/>
        <v>1.38</v>
      </c>
      <c r="J272" s="56">
        <f t="shared" si="196"/>
        <v>2.9672796454137376</v>
      </c>
      <c r="K272" s="56">
        <f t="shared" si="208"/>
        <v>7.3604395665644842E-4</v>
      </c>
      <c r="L272" s="51">
        <f t="shared" si="197"/>
        <v>2.2000000000000002</v>
      </c>
      <c r="M272" s="52">
        <f t="shared" si="186"/>
        <v>0</v>
      </c>
      <c r="N272" s="68">
        <v>0</v>
      </c>
      <c r="O272" s="63">
        <f t="shared" si="198"/>
        <v>3380.2010982263855</v>
      </c>
      <c r="P272" s="58">
        <f t="shared" si="199"/>
        <v>480</v>
      </c>
      <c r="Q272" s="61">
        <f t="shared" si="200"/>
        <v>0.67438173759403119</v>
      </c>
      <c r="R272" s="56">
        <f t="shared" si="201"/>
        <v>2.3148148148148149</v>
      </c>
      <c r="S272" s="56">
        <f t="shared" si="187"/>
        <v>1.4836398227068688</v>
      </c>
      <c r="T272" s="56">
        <f t="shared" si="188"/>
        <v>3.6802197832822421E-4</v>
      </c>
      <c r="U272" s="61">
        <f t="shared" si="202"/>
        <v>0.3371908687970156</v>
      </c>
      <c r="V272" s="56">
        <f t="shared" si="203"/>
        <v>1.1574074074074074</v>
      </c>
      <c r="W272" s="56">
        <f t="shared" si="189"/>
        <v>0.74181991135343439</v>
      </c>
      <c r="X272" s="56">
        <f t="shared" si="190"/>
        <v>1.8401098916411211E-4</v>
      </c>
      <c r="Y272" s="61">
        <f t="shared" si="204"/>
        <v>6.7438173759403044E-2</v>
      </c>
      <c r="Z272" s="56">
        <f t="shared" si="205"/>
        <v>0.23148148148148148</v>
      </c>
      <c r="AA272" s="56">
        <f t="shared" si="191"/>
        <v>0.1483639822706867</v>
      </c>
      <c r="AB272" s="56">
        <f t="shared" si="192"/>
        <v>3.680219783282238E-5</v>
      </c>
      <c r="AC272" s="64">
        <f t="shared" si="206"/>
        <v>0.35269097222222523</v>
      </c>
      <c r="AD272" s="39">
        <f t="shared" si="209"/>
        <v>0.50687915126070426</v>
      </c>
      <c r="AE272" s="39">
        <f t="shared" si="210"/>
        <v>39.76</v>
      </c>
      <c r="AF272" s="39">
        <f t="shared" si="211"/>
        <v>0.25343957563035213</v>
      </c>
      <c r="AG272" s="39">
        <f t="shared" si="210"/>
        <v>22.39</v>
      </c>
      <c r="AH272" s="39">
        <f t="shared" si="212"/>
        <v>0.12671978781517607</v>
      </c>
      <c r="AI272" s="39">
        <f t="shared" si="239"/>
        <v>11.9</v>
      </c>
      <c r="AJ272" s="39">
        <f t="shared" si="214"/>
        <v>2.5343957563035216E-2</v>
      </c>
      <c r="AK272" s="39">
        <f t="shared" si="239"/>
        <v>2.5</v>
      </c>
      <c r="AL272" s="39">
        <f t="shared" si="215"/>
        <v>0.25343957563035213</v>
      </c>
      <c r="AM272" s="39">
        <f t="shared" si="216"/>
        <v>22.39</v>
      </c>
      <c r="AN272" s="39">
        <f t="shared" si="217"/>
        <v>0.12671978781517607</v>
      </c>
      <c r="AO272" s="39">
        <f t="shared" si="218"/>
        <v>11.9</v>
      </c>
      <c r="AP272" s="39">
        <f t="shared" si="219"/>
        <v>6.3359893907588033E-2</v>
      </c>
      <c r="AQ272" s="39">
        <f t="shared" si="220"/>
        <v>6.14</v>
      </c>
      <c r="AR272" s="39">
        <f t="shared" si="221"/>
        <v>1.2671978781517608E-2</v>
      </c>
      <c r="AS272" s="39">
        <f t="shared" si="222"/>
        <v>1.26</v>
      </c>
      <c r="AT272" s="39">
        <f t="shared" si="223"/>
        <v>0.12671978781517607</v>
      </c>
      <c r="AU272" s="39">
        <f t="shared" si="224"/>
        <v>11.9</v>
      </c>
      <c r="AV272" s="39">
        <f t="shared" si="225"/>
        <v>6.3359893907588033E-2</v>
      </c>
      <c r="AW272" s="39">
        <f t="shared" si="226"/>
        <v>6.14</v>
      </c>
      <c r="AX272" s="39">
        <f t="shared" si="227"/>
        <v>3.1679946953794016E-2</v>
      </c>
      <c r="AY272" s="39">
        <f t="shared" si="228"/>
        <v>3.12</v>
      </c>
      <c r="AZ272" s="39">
        <f t="shared" si="229"/>
        <v>6.335989390758804E-3</v>
      </c>
      <c r="BA272" s="39">
        <f t="shared" si="230"/>
        <v>0.63</v>
      </c>
      <c r="BB272" s="39">
        <f t="shared" si="231"/>
        <v>2.5343957563035212E-2</v>
      </c>
      <c r="BC272" s="39">
        <f t="shared" si="232"/>
        <v>2.5</v>
      </c>
      <c r="BD272" s="39">
        <f t="shared" si="233"/>
        <v>1.2671978781517606E-2</v>
      </c>
      <c r="BE272" s="39">
        <f t="shared" si="234"/>
        <v>1.26</v>
      </c>
      <c r="BF272" s="39">
        <f t="shared" si="235"/>
        <v>6.3359893907588031E-3</v>
      </c>
      <c r="BG272" s="39">
        <f t="shared" si="236"/>
        <v>0.63</v>
      </c>
      <c r="BH272" s="39">
        <f t="shared" si="237"/>
        <v>1.2671978781517614E-3</v>
      </c>
      <c r="BI272" s="39">
        <f t="shared" si="238"/>
        <v>0.13</v>
      </c>
    </row>
    <row r="273" spans="1:61" s="39" customFormat="1" x14ac:dyDescent="0.25">
      <c r="A273" s="40">
        <v>7.5</v>
      </c>
      <c r="B273" s="50">
        <f t="shared" si="193"/>
        <v>41</v>
      </c>
      <c r="C273" s="51">
        <f t="shared" si="183"/>
        <v>0</v>
      </c>
      <c r="D273" s="52">
        <f t="shared" si="184"/>
        <v>0</v>
      </c>
      <c r="E273" s="53">
        <f t="shared" si="185"/>
        <v>1</v>
      </c>
      <c r="F273" s="68">
        <f t="shared" si="182"/>
        <v>40</v>
      </c>
      <c r="G273" s="61">
        <f t="shared" si="207"/>
        <v>1.3522251708969357</v>
      </c>
      <c r="H273" s="56">
        <f t="shared" si="194"/>
        <v>4.6296296296296298</v>
      </c>
      <c r="I273" s="52">
        <f t="shared" si="195"/>
        <v>1.38</v>
      </c>
      <c r="J273" s="56">
        <f t="shared" si="196"/>
        <v>2.9748953759732588</v>
      </c>
      <c r="K273" s="56">
        <f t="shared" si="208"/>
        <v>7.3793306490498273E-4</v>
      </c>
      <c r="L273" s="51">
        <f t="shared" si="197"/>
        <v>2.2000000000000002</v>
      </c>
      <c r="M273" s="52">
        <f t="shared" si="186"/>
        <v>0</v>
      </c>
      <c r="N273" s="68">
        <v>0</v>
      </c>
      <c r="O273" s="63">
        <f t="shared" si="198"/>
        <v>3387.6457783780334</v>
      </c>
      <c r="P273" s="58">
        <f t="shared" si="199"/>
        <v>480</v>
      </c>
      <c r="Q273" s="61">
        <f t="shared" si="200"/>
        <v>0.67611258544846786</v>
      </c>
      <c r="R273" s="56">
        <f t="shared" si="201"/>
        <v>2.3148148148148149</v>
      </c>
      <c r="S273" s="56">
        <f t="shared" si="187"/>
        <v>1.4874476879866294</v>
      </c>
      <c r="T273" s="56">
        <f t="shared" si="188"/>
        <v>3.6896653245249136E-4</v>
      </c>
      <c r="U273" s="61">
        <f t="shared" si="202"/>
        <v>0.33805629272423393</v>
      </c>
      <c r="V273" s="56">
        <f t="shared" si="203"/>
        <v>1.1574074074074074</v>
      </c>
      <c r="W273" s="56">
        <f t="shared" si="189"/>
        <v>0.7437238439933147</v>
      </c>
      <c r="X273" s="56">
        <f t="shared" si="190"/>
        <v>1.8448326622624568E-4</v>
      </c>
      <c r="Y273" s="61">
        <f t="shared" si="204"/>
        <v>6.7611258544846717E-2</v>
      </c>
      <c r="Z273" s="56">
        <f t="shared" si="205"/>
        <v>0.23148148148148148</v>
      </c>
      <c r="AA273" s="56">
        <f t="shared" si="191"/>
        <v>0.1487447687986628</v>
      </c>
      <c r="AB273" s="56">
        <f t="shared" si="192"/>
        <v>3.6896653245249106E-5</v>
      </c>
      <c r="AC273" s="64">
        <f t="shared" si="206"/>
        <v>0.3527777777777808</v>
      </c>
      <c r="AD273" s="39">
        <f t="shared" si="209"/>
        <v>0.510766798627033</v>
      </c>
      <c r="AE273" s="39">
        <f t="shared" si="210"/>
        <v>40</v>
      </c>
      <c r="AF273" s="39">
        <f t="shared" si="211"/>
        <v>0.2553833993135165</v>
      </c>
      <c r="AG273" s="39">
        <f t="shared" si="210"/>
        <v>22.54</v>
      </c>
      <c r="AH273" s="39">
        <f t="shared" si="212"/>
        <v>0.12769169965675825</v>
      </c>
      <c r="AI273" s="39">
        <f t="shared" si="239"/>
        <v>11.99</v>
      </c>
      <c r="AJ273" s="39">
        <f t="shared" si="214"/>
        <v>2.5538339931351649E-2</v>
      </c>
      <c r="AK273" s="39">
        <f t="shared" si="239"/>
        <v>2.52</v>
      </c>
      <c r="AL273" s="39">
        <f t="shared" si="215"/>
        <v>0.2553833993135165</v>
      </c>
      <c r="AM273" s="39">
        <f t="shared" si="216"/>
        <v>22.54</v>
      </c>
      <c r="AN273" s="39">
        <f t="shared" si="217"/>
        <v>0.12769169965675825</v>
      </c>
      <c r="AO273" s="39">
        <f t="shared" si="218"/>
        <v>11.99</v>
      </c>
      <c r="AP273" s="39">
        <f t="shared" si="219"/>
        <v>6.3845849828379125E-2</v>
      </c>
      <c r="AQ273" s="39">
        <f t="shared" si="220"/>
        <v>6.19</v>
      </c>
      <c r="AR273" s="39">
        <f t="shared" si="221"/>
        <v>1.2769169965675824E-2</v>
      </c>
      <c r="AS273" s="39">
        <f t="shared" si="222"/>
        <v>1.27</v>
      </c>
      <c r="AT273" s="39">
        <f t="shared" si="223"/>
        <v>0.12769169965675825</v>
      </c>
      <c r="AU273" s="39">
        <f t="shared" si="224"/>
        <v>11.99</v>
      </c>
      <c r="AV273" s="39">
        <f t="shared" si="225"/>
        <v>6.3845849828379125E-2</v>
      </c>
      <c r="AW273" s="39">
        <f t="shared" si="226"/>
        <v>6.19</v>
      </c>
      <c r="AX273" s="39">
        <f t="shared" si="227"/>
        <v>3.1922924914189563E-2</v>
      </c>
      <c r="AY273" s="39">
        <f t="shared" si="228"/>
        <v>3.14</v>
      </c>
      <c r="AZ273" s="39">
        <f t="shared" si="229"/>
        <v>6.3845849828379122E-3</v>
      </c>
      <c r="BA273" s="39">
        <f t="shared" si="230"/>
        <v>0.64</v>
      </c>
      <c r="BB273" s="39">
        <f t="shared" si="231"/>
        <v>2.5538339931351645E-2</v>
      </c>
      <c r="BC273" s="39">
        <f t="shared" si="232"/>
        <v>2.52</v>
      </c>
      <c r="BD273" s="39">
        <f t="shared" si="233"/>
        <v>1.2769169965675823E-2</v>
      </c>
      <c r="BE273" s="39">
        <f t="shared" si="234"/>
        <v>1.27</v>
      </c>
      <c r="BF273" s="39">
        <f t="shared" si="235"/>
        <v>6.3845849828379113E-3</v>
      </c>
      <c r="BG273" s="39">
        <f t="shared" si="236"/>
        <v>0.64</v>
      </c>
      <c r="BH273" s="39">
        <f t="shared" si="237"/>
        <v>1.2769169965675831E-3</v>
      </c>
      <c r="BI273" s="39">
        <f t="shared" si="238"/>
        <v>0.13</v>
      </c>
    </row>
    <row r="274" spans="1:61" s="39" customFormat="1" x14ac:dyDescent="0.25">
      <c r="A274" s="40">
        <v>7.5</v>
      </c>
      <c r="B274" s="50">
        <f t="shared" si="193"/>
        <v>41</v>
      </c>
      <c r="C274" s="51">
        <f t="shared" si="183"/>
        <v>0</v>
      </c>
      <c r="D274" s="52">
        <f t="shared" si="184"/>
        <v>0</v>
      </c>
      <c r="E274" s="53">
        <f t="shared" si="185"/>
        <v>1</v>
      </c>
      <c r="F274" s="68">
        <f t="shared" si="182"/>
        <v>40</v>
      </c>
      <c r="G274" s="61">
        <f t="shared" si="207"/>
        <v>1.3556709965648346</v>
      </c>
      <c r="H274" s="56">
        <f t="shared" si="194"/>
        <v>4.6296296296296298</v>
      </c>
      <c r="I274" s="52">
        <f t="shared" si="195"/>
        <v>1.38</v>
      </c>
      <c r="J274" s="56">
        <f t="shared" si="196"/>
        <v>2.9824761924426362</v>
      </c>
      <c r="K274" s="56">
        <f t="shared" si="208"/>
        <v>7.398135125929623E-4</v>
      </c>
      <c r="L274" s="51">
        <f t="shared" si="197"/>
        <v>2.2000000000000002</v>
      </c>
      <c r="M274" s="52">
        <f t="shared" si="186"/>
        <v>0</v>
      </c>
      <c r="N274" s="68">
        <v>0</v>
      </c>
      <c r="O274" s="63">
        <f t="shared" si="198"/>
        <v>3395.056337078986</v>
      </c>
      <c r="P274" s="58">
        <f t="shared" si="199"/>
        <v>480</v>
      </c>
      <c r="Q274" s="61">
        <f t="shared" si="200"/>
        <v>0.67783549828241729</v>
      </c>
      <c r="R274" s="56">
        <f t="shared" si="201"/>
        <v>2.3148148148148149</v>
      </c>
      <c r="S274" s="56">
        <f t="shared" si="187"/>
        <v>1.4912380962213181</v>
      </c>
      <c r="T274" s="56">
        <f t="shared" si="188"/>
        <v>3.6990675629648115E-4</v>
      </c>
      <c r="U274" s="61">
        <f t="shared" si="202"/>
        <v>0.33891774914120865</v>
      </c>
      <c r="V274" s="56">
        <f t="shared" si="203"/>
        <v>1.1574074074074074</v>
      </c>
      <c r="W274" s="56">
        <f t="shared" si="189"/>
        <v>0.74561904811065904</v>
      </c>
      <c r="X274" s="56">
        <f t="shared" si="190"/>
        <v>1.8495337814824057E-4</v>
      </c>
      <c r="Y274" s="61">
        <f t="shared" si="204"/>
        <v>6.7783549828241668E-2</v>
      </c>
      <c r="Z274" s="56">
        <f t="shared" si="205"/>
        <v>0.23148148148148148</v>
      </c>
      <c r="AA274" s="56">
        <f t="shared" si="191"/>
        <v>0.14912380962213168</v>
      </c>
      <c r="AB274" s="56">
        <f t="shared" si="192"/>
        <v>3.6990675629648084E-5</v>
      </c>
      <c r="AC274" s="64">
        <f t="shared" si="206"/>
        <v>0.35286458333333637</v>
      </c>
      <c r="AD274" s="39">
        <f t="shared" si="209"/>
        <v>0.51466435274215694</v>
      </c>
      <c r="AE274" s="39">
        <f t="shared" si="210"/>
        <v>40.229999999999997</v>
      </c>
      <c r="AF274" s="39">
        <f t="shared" si="211"/>
        <v>0.25733217637107847</v>
      </c>
      <c r="AG274" s="39">
        <f t="shared" si="210"/>
        <v>22.69</v>
      </c>
      <c r="AH274" s="39">
        <f t="shared" si="212"/>
        <v>0.12866608818553923</v>
      </c>
      <c r="AI274" s="39">
        <f t="shared" si="239"/>
        <v>12.07</v>
      </c>
      <c r="AJ274" s="39">
        <f t="shared" si="214"/>
        <v>2.5733217637107845E-2</v>
      </c>
      <c r="AK274" s="39">
        <f t="shared" si="239"/>
        <v>2.54</v>
      </c>
      <c r="AL274" s="39">
        <f t="shared" si="215"/>
        <v>0.25733217637107847</v>
      </c>
      <c r="AM274" s="39">
        <f t="shared" si="216"/>
        <v>22.69</v>
      </c>
      <c r="AN274" s="39">
        <f t="shared" si="217"/>
        <v>0.12866608818553923</v>
      </c>
      <c r="AO274" s="39">
        <f t="shared" si="218"/>
        <v>12.07</v>
      </c>
      <c r="AP274" s="39">
        <f t="shared" si="219"/>
        <v>6.4333044092769617E-2</v>
      </c>
      <c r="AQ274" s="39">
        <f t="shared" si="220"/>
        <v>6.23</v>
      </c>
      <c r="AR274" s="39">
        <f t="shared" si="221"/>
        <v>1.2866608818553922E-2</v>
      </c>
      <c r="AS274" s="39">
        <f t="shared" si="222"/>
        <v>1.28</v>
      </c>
      <c r="AT274" s="39">
        <f t="shared" si="223"/>
        <v>0.12866608818553923</v>
      </c>
      <c r="AU274" s="39">
        <f t="shared" si="224"/>
        <v>12.07</v>
      </c>
      <c r="AV274" s="39">
        <f t="shared" si="225"/>
        <v>6.4333044092769617E-2</v>
      </c>
      <c r="AW274" s="39">
        <f t="shared" si="226"/>
        <v>6.23</v>
      </c>
      <c r="AX274" s="39">
        <f t="shared" si="227"/>
        <v>3.2166522046384809E-2</v>
      </c>
      <c r="AY274" s="39">
        <f t="shared" si="228"/>
        <v>3.17</v>
      </c>
      <c r="AZ274" s="39">
        <f t="shared" si="229"/>
        <v>6.4333044092769612E-3</v>
      </c>
      <c r="BA274" s="39">
        <f t="shared" si="230"/>
        <v>0.64</v>
      </c>
      <c r="BB274" s="39">
        <f t="shared" si="231"/>
        <v>2.5733217637107841E-2</v>
      </c>
      <c r="BC274" s="39">
        <f t="shared" si="232"/>
        <v>2.54</v>
      </c>
      <c r="BD274" s="39">
        <f t="shared" si="233"/>
        <v>1.2866608818553921E-2</v>
      </c>
      <c r="BE274" s="39">
        <f t="shared" si="234"/>
        <v>1.28</v>
      </c>
      <c r="BF274" s="39">
        <f t="shared" si="235"/>
        <v>6.4333044092769603E-3</v>
      </c>
      <c r="BG274" s="39">
        <f t="shared" si="236"/>
        <v>0.64</v>
      </c>
      <c r="BH274" s="39">
        <f t="shared" si="237"/>
        <v>1.2866608818553928E-3</v>
      </c>
      <c r="BI274" s="39">
        <f t="shared" si="238"/>
        <v>0.13</v>
      </c>
    </row>
    <row r="275" spans="1:61" s="39" customFormat="1" x14ac:dyDescent="0.25">
      <c r="A275" s="40">
        <v>7.5</v>
      </c>
      <c r="B275" s="50">
        <f t="shared" si="193"/>
        <v>41</v>
      </c>
      <c r="C275" s="51">
        <f t="shared" si="183"/>
        <v>0</v>
      </c>
      <c r="D275" s="52">
        <f t="shared" si="184"/>
        <v>0</v>
      </c>
      <c r="E275" s="53">
        <f t="shared" si="185"/>
        <v>1</v>
      </c>
      <c r="F275" s="68">
        <f t="shared" si="182"/>
        <v>40</v>
      </c>
      <c r="G275" s="61">
        <f t="shared" si="207"/>
        <v>1.3591010249474895</v>
      </c>
      <c r="H275" s="56">
        <f t="shared" si="194"/>
        <v>4.6296296296296298</v>
      </c>
      <c r="I275" s="52">
        <f t="shared" si="195"/>
        <v>1.38</v>
      </c>
      <c r="J275" s="56">
        <f t="shared" si="196"/>
        <v>2.9900222548844773</v>
      </c>
      <c r="K275" s="56">
        <f t="shared" si="208"/>
        <v>7.4168533942446907E-4</v>
      </c>
      <c r="L275" s="51">
        <f t="shared" si="197"/>
        <v>2.2000000000000002</v>
      </c>
      <c r="M275" s="52">
        <f t="shared" si="186"/>
        <v>0</v>
      </c>
      <c r="N275" s="68">
        <v>0</v>
      </c>
      <c r="O275" s="63">
        <f t="shared" si="198"/>
        <v>3402.4329307192256</v>
      </c>
      <c r="P275" s="58">
        <f t="shared" si="199"/>
        <v>480</v>
      </c>
      <c r="Q275" s="61">
        <f t="shared" si="200"/>
        <v>0.67955051247374476</v>
      </c>
      <c r="R275" s="56">
        <f t="shared" si="201"/>
        <v>2.3148148148148149</v>
      </c>
      <c r="S275" s="56">
        <f t="shared" si="187"/>
        <v>1.4950111274422386</v>
      </c>
      <c r="T275" s="56">
        <f t="shared" si="188"/>
        <v>3.7084266971223453E-4</v>
      </c>
      <c r="U275" s="61">
        <f t="shared" si="202"/>
        <v>0.33977525623687238</v>
      </c>
      <c r="V275" s="56">
        <f t="shared" si="203"/>
        <v>1.1574074074074074</v>
      </c>
      <c r="W275" s="56">
        <f t="shared" si="189"/>
        <v>0.74750556372111931</v>
      </c>
      <c r="X275" s="56">
        <f t="shared" si="190"/>
        <v>1.8542133485611727E-4</v>
      </c>
      <c r="Y275" s="61">
        <f t="shared" si="204"/>
        <v>6.7955051247374415E-2</v>
      </c>
      <c r="Z275" s="56">
        <f t="shared" si="205"/>
        <v>0.23148148148148148</v>
      </c>
      <c r="AA275" s="56">
        <f t="shared" si="191"/>
        <v>0.14950111274422373</v>
      </c>
      <c r="AB275" s="56">
        <f t="shared" si="192"/>
        <v>3.7084266971223414E-5</v>
      </c>
      <c r="AC275" s="64">
        <f t="shared" si="206"/>
        <v>0.35295138888889194</v>
      </c>
      <c r="AD275" s="39">
        <f t="shared" si="209"/>
        <v>0.51857176818888095</v>
      </c>
      <c r="AE275" s="39">
        <f t="shared" si="210"/>
        <v>40.46</v>
      </c>
      <c r="AF275" s="39">
        <f t="shared" si="211"/>
        <v>0.25928588409444048</v>
      </c>
      <c r="AG275" s="39">
        <f t="shared" si="210"/>
        <v>22.84</v>
      </c>
      <c r="AH275" s="39">
        <f t="shared" si="212"/>
        <v>0.12964294204722024</v>
      </c>
      <c r="AI275" s="39">
        <f t="shared" ref="AI275:AK290" si="240">ROUND((1-EXP(-AH275))*100,2)</f>
        <v>12.16</v>
      </c>
      <c r="AJ275" s="39">
        <f t="shared" si="214"/>
        <v>2.5928588409444047E-2</v>
      </c>
      <c r="AK275" s="39">
        <f t="shared" si="240"/>
        <v>2.56</v>
      </c>
      <c r="AL275" s="39">
        <f t="shared" si="215"/>
        <v>0.25928588409444048</v>
      </c>
      <c r="AM275" s="39">
        <f t="shared" si="216"/>
        <v>22.84</v>
      </c>
      <c r="AN275" s="39">
        <f t="shared" si="217"/>
        <v>0.12964294204722024</v>
      </c>
      <c r="AO275" s="39">
        <f t="shared" si="218"/>
        <v>12.16</v>
      </c>
      <c r="AP275" s="39">
        <f t="shared" si="219"/>
        <v>6.4821471023610119E-2</v>
      </c>
      <c r="AQ275" s="39">
        <f t="shared" si="220"/>
        <v>6.28</v>
      </c>
      <c r="AR275" s="39">
        <f t="shared" si="221"/>
        <v>1.2964294204722024E-2</v>
      </c>
      <c r="AS275" s="39">
        <f t="shared" si="222"/>
        <v>1.29</v>
      </c>
      <c r="AT275" s="39">
        <f t="shared" si="223"/>
        <v>0.12964294204722024</v>
      </c>
      <c r="AU275" s="39">
        <f t="shared" si="224"/>
        <v>12.16</v>
      </c>
      <c r="AV275" s="39">
        <f t="shared" si="225"/>
        <v>6.4821471023610119E-2</v>
      </c>
      <c r="AW275" s="39">
        <f t="shared" si="226"/>
        <v>6.28</v>
      </c>
      <c r="AX275" s="39">
        <f t="shared" si="227"/>
        <v>3.241073551180506E-2</v>
      </c>
      <c r="AY275" s="39">
        <f t="shared" si="228"/>
        <v>3.19</v>
      </c>
      <c r="AZ275" s="39">
        <f t="shared" si="229"/>
        <v>6.4821471023610118E-3</v>
      </c>
      <c r="BA275" s="39">
        <f t="shared" si="230"/>
        <v>0.65</v>
      </c>
      <c r="BB275" s="39">
        <f t="shared" si="231"/>
        <v>2.5928588409444044E-2</v>
      </c>
      <c r="BC275" s="39">
        <f t="shared" si="232"/>
        <v>2.56</v>
      </c>
      <c r="BD275" s="39">
        <f t="shared" si="233"/>
        <v>1.2964294204722022E-2</v>
      </c>
      <c r="BE275" s="39">
        <f t="shared" si="234"/>
        <v>1.29</v>
      </c>
      <c r="BF275" s="39">
        <f t="shared" si="235"/>
        <v>6.4821471023610109E-3</v>
      </c>
      <c r="BG275" s="39">
        <f t="shared" si="236"/>
        <v>0.65</v>
      </c>
      <c r="BH275" s="39">
        <f t="shared" si="237"/>
        <v>1.2964294204722028E-3</v>
      </c>
      <c r="BI275" s="39">
        <f t="shared" si="238"/>
        <v>0.13</v>
      </c>
    </row>
    <row r="276" spans="1:61" s="39" customFormat="1" x14ac:dyDescent="0.25">
      <c r="A276" s="40">
        <v>7.5</v>
      </c>
      <c r="B276" s="50">
        <f t="shared" si="193"/>
        <v>41</v>
      </c>
      <c r="C276" s="51">
        <f t="shared" si="183"/>
        <v>0</v>
      </c>
      <c r="D276" s="52">
        <f t="shared" si="184"/>
        <v>0</v>
      </c>
      <c r="E276" s="53">
        <f t="shared" si="185"/>
        <v>1</v>
      </c>
      <c r="F276" s="68">
        <f t="shared" si="182"/>
        <v>40</v>
      </c>
      <c r="G276" s="61">
        <f t="shared" si="207"/>
        <v>1.3625153284670848</v>
      </c>
      <c r="H276" s="56">
        <f t="shared" si="194"/>
        <v>4.6296296296296298</v>
      </c>
      <c r="I276" s="52">
        <f t="shared" si="195"/>
        <v>1.38</v>
      </c>
      <c r="J276" s="56">
        <f t="shared" si="196"/>
        <v>2.9975337226275869</v>
      </c>
      <c r="K276" s="56">
        <f t="shared" si="208"/>
        <v>7.4354858492156292E-4</v>
      </c>
      <c r="L276" s="51">
        <f t="shared" si="197"/>
        <v>2.2000000000000002</v>
      </c>
      <c r="M276" s="52">
        <f t="shared" si="186"/>
        <v>0</v>
      </c>
      <c r="N276" s="68">
        <v>0</v>
      </c>
      <c r="O276" s="63">
        <f t="shared" si="198"/>
        <v>3409.7757149719473</v>
      </c>
      <c r="P276" s="58">
        <f t="shared" si="199"/>
        <v>480</v>
      </c>
      <c r="Q276" s="61">
        <f t="shared" si="200"/>
        <v>0.68125766423354239</v>
      </c>
      <c r="R276" s="56">
        <f t="shared" si="201"/>
        <v>2.3148148148148149</v>
      </c>
      <c r="S276" s="56">
        <f t="shared" si="187"/>
        <v>1.4987668613137934</v>
      </c>
      <c r="T276" s="56">
        <f t="shared" si="188"/>
        <v>3.7177429246078146E-4</v>
      </c>
      <c r="U276" s="61">
        <f t="shared" si="202"/>
        <v>0.3406288321167712</v>
      </c>
      <c r="V276" s="56">
        <f t="shared" si="203"/>
        <v>1.1574074074074074</v>
      </c>
      <c r="W276" s="56">
        <f t="shared" si="189"/>
        <v>0.74938343065689672</v>
      </c>
      <c r="X276" s="56">
        <f t="shared" si="190"/>
        <v>1.8588714623039073E-4</v>
      </c>
      <c r="Y276" s="61">
        <f t="shared" si="204"/>
        <v>6.8125766423354175E-2</v>
      </c>
      <c r="Z276" s="56">
        <f t="shared" si="205"/>
        <v>0.23148148148148148</v>
      </c>
      <c r="AA276" s="56">
        <f t="shared" si="191"/>
        <v>0.14987668613137919</v>
      </c>
      <c r="AB276" s="56">
        <f t="shared" si="192"/>
        <v>3.7177429246078115E-5</v>
      </c>
      <c r="AC276" s="64">
        <f t="shared" si="206"/>
        <v>0.35303819444444751</v>
      </c>
      <c r="AD276" s="39">
        <f t="shared" si="209"/>
        <v>0.52248899975822383</v>
      </c>
      <c r="AE276" s="39">
        <f t="shared" si="210"/>
        <v>40.700000000000003</v>
      </c>
      <c r="AF276" s="39">
        <f t="shared" si="211"/>
        <v>0.26124449987911191</v>
      </c>
      <c r="AG276" s="39">
        <f t="shared" si="210"/>
        <v>22.99</v>
      </c>
      <c r="AH276" s="39">
        <f t="shared" si="212"/>
        <v>0.13062224993955596</v>
      </c>
      <c r="AI276" s="39">
        <f t="shared" si="240"/>
        <v>12.25</v>
      </c>
      <c r="AJ276" s="39">
        <f t="shared" si="214"/>
        <v>2.6124449987911191E-2</v>
      </c>
      <c r="AK276" s="39">
        <f t="shared" si="240"/>
        <v>2.58</v>
      </c>
      <c r="AL276" s="39">
        <f t="shared" si="215"/>
        <v>0.26124449987911191</v>
      </c>
      <c r="AM276" s="39">
        <f t="shared" si="216"/>
        <v>22.99</v>
      </c>
      <c r="AN276" s="39">
        <f t="shared" si="217"/>
        <v>0.13062224993955596</v>
      </c>
      <c r="AO276" s="39">
        <f t="shared" si="218"/>
        <v>12.25</v>
      </c>
      <c r="AP276" s="39">
        <f t="shared" si="219"/>
        <v>6.5311124969777978E-2</v>
      </c>
      <c r="AQ276" s="39">
        <f t="shared" si="220"/>
        <v>6.32</v>
      </c>
      <c r="AR276" s="39">
        <f t="shared" si="221"/>
        <v>1.3062224993955596E-2</v>
      </c>
      <c r="AS276" s="39">
        <f t="shared" si="222"/>
        <v>1.3</v>
      </c>
      <c r="AT276" s="39">
        <f t="shared" si="223"/>
        <v>0.13062224993955596</v>
      </c>
      <c r="AU276" s="39">
        <f t="shared" si="224"/>
        <v>12.25</v>
      </c>
      <c r="AV276" s="39">
        <f t="shared" si="225"/>
        <v>6.5311124969777978E-2</v>
      </c>
      <c r="AW276" s="39">
        <f t="shared" si="226"/>
        <v>6.32</v>
      </c>
      <c r="AX276" s="39">
        <f t="shared" si="227"/>
        <v>3.2655562484888989E-2</v>
      </c>
      <c r="AY276" s="39">
        <f t="shared" si="228"/>
        <v>3.21</v>
      </c>
      <c r="AZ276" s="39">
        <f t="shared" si="229"/>
        <v>6.5311124969777978E-3</v>
      </c>
      <c r="BA276" s="39">
        <f t="shared" si="230"/>
        <v>0.65</v>
      </c>
      <c r="BB276" s="39">
        <f t="shared" si="231"/>
        <v>2.6124449987911188E-2</v>
      </c>
      <c r="BC276" s="39">
        <f t="shared" si="232"/>
        <v>2.58</v>
      </c>
      <c r="BD276" s="39">
        <f t="shared" si="233"/>
        <v>1.3062224993955594E-2</v>
      </c>
      <c r="BE276" s="39">
        <f t="shared" si="234"/>
        <v>1.3</v>
      </c>
      <c r="BF276" s="39">
        <f t="shared" si="235"/>
        <v>6.531112496977797E-3</v>
      </c>
      <c r="BG276" s="39">
        <f t="shared" si="236"/>
        <v>0.65</v>
      </c>
      <c r="BH276" s="39">
        <f t="shared" si="237"/>
        <v>1.30622249939556E-3</v>
      </c>
      <c r="BI276" s="39">
        <f t="shared" si="238"/>
        <v>0.13</v>
      </c>
    </row>
    <row r="277" spans="1:61" s="39" customFormat="1" x14ac:dyDescent="0.25">
      <c r="A277" s="40">
        <v>7.5</v>
      </c>
      <c r="B277" s="50">
        <f t="shared" si="193"/>
        <v>41</v>
      </c>
      <c r="C277" s="51">
        <f t="shared" si="183"/>
        <v>0</v>
      </c>
      <c r="D277" s="52">
        <f t="shared" si="184"/>
        <v>0</v>
      </c>
      <c r="E277" s="53">
        <f t="shared" si="185"/>
        <v>1</v>
      </c>
      <c r="F277" s="68">
        <f t="shared" si="182"/>
        <v>40</v>
      </c>
      <c r="G277" s="61">
        <f t="shared" si="207"/>
        <v>1.3659139792137871</v>
      </c>
      <c r="H277" s="56">
        <f t="shared" si="194"/>
        <v>4.6296296296296298</v>
      </c>
      <c r="I277" s="52">
        <f t="shared" si="195"/>
        <v>1.38</v>
      </c>
      <c r="J277" s="56">
        <f t="shared" si="196"/>
        <v>3.0050107542703319</v>
      </c>
      <c r="K277" s="56">
        <f t="shared" si="208"/>
        <v>7.4540328842511632E-4</v>
      </c>
      <c r="L277" s="51">
        <f t="shared" si="197"/>
        <v>2.2000000000000002</v>
      </c>
      <c r="M277" s="52">
        <f t="shared" si="186"/>
        <v>0</v>
      </c>
      <c r="N277" s="68">
        <v>0</v>
      </c>
      <c r="O277" s="63">
        <f t="shared" si="198"/>
        <v>3417.0848447968442</v>
      </c>
      <c r="P277" s="58">
        <f t="shared" si="199"/>
        <v>480</v>
      </c>
      <c r="Q277" s="61">
        <f t="shared" si="200"/>
        <v>0.68295698960689355</v>
      </c>
      <c r="R277" s="56">
        <f t="shared" si="201"/>
        <v>2.3148148148148149</v>
      </c>
      <c r="S277" s="56">
        <f t="shared" si="187"/>
        <v>1.502505377135166</v>
      </c>
      <c r="T277" s="56">
        <f t="shared" si="188"/>
        <v>3.7270164421255816E-4</v>
      </c>
      <c r="U277" s="61">
        <f t="shared" si="202"/>
        <v>0.34147849480344677</v>
      </c>
      <c r="V277" s="56">
        <f t="shared" si="203"/>
        <v>1.1574074074074074</v>
      </c>
      <c r="W277" s="56">
        <f t="shared" si="189"/>
        <v>0.75125268856758298</v>
      </c>
      <c r="X277" s="56">
        <f t="shared" si="190"/>
        <v>1.8635082210627908E-4</v>
      </c>
      <c r="Y277" s="61">
        <f t="shared" si="204"/>
        <v>6.8295698960689294E-2</v>
      </c>
      <c r="Z277" s="56">
        <f t="shared" si="205"/>
        <v>0.23148148148148148</v>
      </c>
      <c r="AA277" s="56">
        <f t="shared" si="191"/>
        <v>0.15025053771351646</v>
      </c>
      <c r="AB277" s="56">
        <f t="shared" si="192"/>
        <v>3.7270164421255786E-5</v>
      </c>
      <c r="AC277" s="64">
        <f t="shared" si="206"/>
        <v>0.35312500000000308</v>
      </c>
      <c r="AD277" s="39">
        <f t="shared" si="209"/>
        <v>0.52641600244846343</v>
      </c>
      <c r="AE277" s="39">
        <f t="shared" si="210"/>
        <v>40.93</v>
      </c>
      <c r="AF277" s="39">
        <f t="shared" si="211"/>
        <v>0.26320800122423171</v>
      </c>
      <c r="AG277" s="39">
        <f t="shared" si="210"/>
        <v>23.14</v>
      </c>
      <c r="AH277" s="39">
        <f t="shared" si="212"/>
        <v>0.13160400061211586</v>
      </c>
      <c r="AI277" s="39">
        <f t="shared" si="240"/>
        <v>12.33</v>
      </c>
      <c r="AJ277" s="39">
        <f t="shared" si="214"/>
        <v>2.6320800122423174E-2</v>
      </c>
      <c r="AK277" s="39">
        <f t="shared" si="240"/>
        <v>2.6</v>
      </c>
      <c r="AL277" s="39">
        <f t="shared" si="215"/>
        <v>0.26320800122423171</v>
      </c>
      <c r="AM277" s="39">
        <f t="shared" si="216"/>
        <v>23.14</v>
      </c>
      <c r="AN277" s="39">
        <f t="shared" si="217"/>
        <v>0.13160400061211586</v>
      </c>
      <c r="AO277" s="39">
        <f t="shared" si="218"/>
        <v>12.33</v>
      </c>
      <c r="AP277" s="39">
        <f t="shared" si="219"/>
        <v>6.5802000306057928E-2</v>
      </c>
      <c r="AQ277" s="39">
        <f t="shared" si="220"/>
        <v>6.37</v>
      </c>
      <c r="AR277" s="39">
        <f t="shared" si="221"/>
        <v>1.3160400061211587E-2</v>
      </c>
      <c r="AS277" s="39">
        <f t="shared" si="222"/>
        <v>1.31</v>
      </c>
      <c r="AT277" s="39">
        <f t="shared" si="223"/>
        <v>0.13160400061211586</v>
      </c>
      <c r="AU277" s="39">
        <f t="shared" si="224"/>
        <v>12.33</v>
      </c>
      <c r="AV277" s="39">
        <f t="shared" si="225"/>
        <v>6.5802000306057928E-2</v>
      </c>
      <c r="AW277" s="39">
        <f t="shared" si="226"/>
        <v>6.37</v>
      </c>
      <c r="AX277" s="39">
        <f t="shared" si="227"/>
        <v>3.2901000153028964E-2</v>
      </c>
      <c r="AY277" s="39">
        <f t="shared" si="228"/>
        <v>3.24</v>
      </c>
      <c r="AZ277" s="39">
        <f t="shared" si="229"/>
        <v>6.5802000306057935E-3</v>
      </c>
      <c r="BA277" s="39">
        <f t="shared" si="230"/>
        <v>0.66</v>
      </c>
      <c r="BB277" s="39">
        <f t="shared" si="231"/>
        <v>2.6320800122423171E-2</v>
      </c>
      <c r="BC277" s="39">
        <f t="shared" si="232"/>
        <v>2.6</v>
      </c>
      <c r="BD277" s="39">
        <f t="shared" si="233"/>
        <v>1.3160400061211585E-2</v>
      </c>
      <c r="BE277" s="39">
        <f t="shared" si="234"/>
        <v>1.31</v>
      </c>
      <c r="BF277" s="39">
        <f t="shared" si="235"/>
        <v>6.5802000306057927E-3</v>
      </c>
      <c r="BG277" s="39">
        <f t="shared" si="236"/>
        <v>0.66</v>
      </c>
      <c r="BH277" s="39">
        <f t="shared" si="237"/>
        <v>1.316040006121159E-3</v>
      </c>
      <c r="BI277" s="39">
        <f t="shared" si="238"/>
        <v>0.13</v>
      </c>
    </row>
    <row r="278" spans="1:61" s="39" customFormat="1" x14ac:dyDescent="0.25">
      <c r="A278" s="40">
        <v>7.5</v>
      </c>
      <c r="B278" s="50">
        <f t="shared" si="193"/>
        <v>41</v>
      </c>
      <c r="C278" s="51">
        <f t="shared" si="183"/>
        <v>0</v>
      </c>
      <c r="D278" s="52">
        <f t="shared" si="184"/>
        <v>0</v>
      </c>
      <c r="E278" s="53">
        <f t="shared" si="185"/>
        <v>1</v>
      </c>
      <c r="F278" s="68">
        <f t="shared" si="182"/>
        <v>40</v>
      </c>
      <c r="G278" s="61">
        <f t="shared" si="207"/>
        <v>1.369297048947268</v>
      </c>
      <c r="H278" s="56">
        <f t="shared" si="194"/>
        <v>4.6296296296296298</v>
      </c>
      <c r="I278" s="52">
        <f t="shared" si="195"/>
        <v>1.38</v>
      </c>
      <c r="J278" s="56">
        <f t="shared" si="196"/>
        <v>3.0124535076839898</v>
      </c>
      <c r="K278" s="56">
        <f t="shared" si="208"/>
        <v>7.4724948909564437E-4</v>
      </c>
      <c r="L278" s="51">
        <f t="shared" si="197"/>
        <v>2.2000000000000002</v>
      </c>
      <c r="M278" s="52">
        <f t="shared" si="186"/>
        <v>0</v>
      </c>
      <c r="N278" s="68">
        <v>0</v>
      </c>
      <c r="O278" s="63">
        <f t="shared" si="198"/>
        <v>3424.3604744433765</v>
      </c>
      <c r="P278" s="58">
        <f t="shared" si="199"/>
        <v>480</v>
      </c>
      <c r="Q278" s="61">
        <f t="shared" si="200"/>
        <v>0.684648524473634</v>
      </c>
      <c r="R278" s="56">
        <f t="shared" si="201"/>
        <v>2.3148148148148149</v>
      </c>
      <c r="S278" s="56">
        <f t="shared" si="187"/>
        <v>1.5062267538419949</v>
      </c>
      <c r="T278" s="56">
        <f t="shared" si="188"/>
        <v>3.7362474454782219E-4</v>
      </c>
      <c r="U278" s="61">
        <f t="shared" si="202"/>
        <v>0.342324262236817</v>
      </c>
      <c r="V278" s="56">
        <f t="shared" si="203"/>
        <v>1.1574074074074074</v>
      </c>
      <c r="W278" s="56">
        <f t="shared" si="189"/>
        <v>0.75311337692099745</v>
      </c>
      <c r="X278" s="56">
        <f t="shared" si="190"/>
        <v>1.8681237227391109E-4</v>
      </c>
      <c r="Y278" s="61">
        <f t="shared" si="204"/>
        <v>6.8464852447363347E-2</v>
      </c>
      <c r="Z278" s="56">
        <f t="shared" si="205"/>
        <v>0.23148148148148148</v>
      </c>
      <c r="AA278" s="56">
        <f t="shared" si="191"/>
        <v>0.15062267538419938</v>
      </c>
      <c r="AB278" s="56">
        <f t="shared" si="192"/>
        <v>3.7362474454782197E-5</v>
      </c>
      <c r="AC278" s="64">
        <f t="shared" si="206"/>
        <v>0.35321180555555864</v>
      </c>
      <c r="AD278" s="39">
        <f t="shared" si="209"/>
        <v>0.53035273146418682</v>
      </c>
      <c r="AE278" s="39">
        <f t="shared" si="210"/>
        <v>41.16</v>
      </c>
      <c r="AF278" s="39">
        <f t="shared" si="211"/>
        <v>0.26517636573209341</v>
      </c>
      <c r="AG278" s="39">
        <f t="shared" si="210"/>
        <v>23.29</v>
      </c>
      <c r="AH278" s="39">
        <f t="shared" si="212"/>
        <v>0.13258818286604671</v>
      </c>
      <c r="AI278" s="39">
        <f t="shared" si="240"/>
        <v>12.42</v>
      </c>
      <c r="AJ278" s="39">
        <f t="shared" si="214"/>
        <v>2.6517636573209345E-2</v>
      </c>
      <c r="AK278" s="39">
        <f t="shared" si="240"/>
        <v>2.62</v>
      </c>
      <c r="AL278" s="39">
        <f t="shared" si="215"/>
        <v>0.26517636573209341</v>
      </c>
      <c r="AM278" s="39">
        <f t="shared" si="216"/>
        <v>23.29</v>
      </c>
      <c r="AN278" s="39">
        <f t="shared" si="217"/>
        <v>0.13258818286604671</v>
      </c>
      <c r="AO278" s="39">
        <f t="shared" si="218"/>
        <v>12.42</v>
      </c>
      <c r="AP278" s="39">
        <f t="shared" si="219"/>
        <v>6.6294091433023353E-2</v>
      </c>
      <c r="AQ278" s="39">
        <f t="shared" si="220"/>
        <v>6.41</v>
      </c>
      <c r="AR278" s="39">
        <f t="shared" si="221"/>
        <v>1.3258818286604673E-2</v>
      </c>
      <c r="AS278" s="39">
        <f t="shared" si="222"/>
        <v>1.32</v>
      </c>
      <c r="AT278" s="39">
        <f t="shared" si="223"/>
        <v>0.13258818286604671</v>
      </c>
      <c r="AU278" s="39">
        <f t="shared" si="224"/>
        <v>12.42</v>
      </c>
      <c r="AV278" s="39">
        <f t="shared" si="225"/>
        <v>6.6294091433023353E-2</v>
      </c>
      <c r="AW278" s="39">
        <f t="shared" si="226"/>
        <v>6.41</v>
      </c>
      <c r="AX278" s="39">
        <f t="shared" si="227"/>
        <v>3.3147045716511676E-2</v>
      </c>
      <c r="AY278" s="39">
        <f t="shared" si="228"/>
        <v>3.26</v>
      </c>
      <c r="AZ278" s="39">
        <f t="shared" si="229"/>
        <v>6.6294091433023363E-3</v>
      </c>
      <c r="BA278" s="39">
        <f t="shared" si="230"/>
        <v>0.66</v>
      </c>
      <c r="BB278" s="39">
        <f t="shared" si="231"/>
        <v>2.6517636573209342E-2</v>
      </c>
      <c r="BC278" s="39">
        <f t="shared" si="232"/>
        <v>2.62</v>
      </c>
      <c r="BD278" s="39">
        <f t="shared" si="233"/>
        <v>1.3258818286604671E-2</v>
      </c>
      <c r="BE278" s="39">
        <f t="shared" si="234"/>
        <v>1.32</v>
      </c>
      <c r="BF278" s="39">
        <f t="shared" si="235"/>
        <v>6.6294091433023354E-3</v>
      </c>
      <c r="BG278" s="39">
        <f t="shared" si="236"/>
        <v>0.66</v>
      </c>
      <c r="BH278" s="39">
        <f t="shared" si="237"/>
        <v>1.3258818286604674E-3</v>
      </c>
      <c r="BI278" s="39">
        <f t="shared" si="238"/>
        <v>0.13</v>
      </c>
    </row>
    <row r="279" spans="1:61" s="39" customFormat="1" x14ac:dyDescent="0.25">
      <c r="A279" s="40">
        <v>7.5</v>
      </c>
      <c r="B279" s="50">
        <f t="shared" si="193"/>
        <v>41</v>
      </c>
      <c r="C279" s="51">
        <f t="shared" si="183"/>
        <v>0</v>
      </c>
      <c r="D279" s="52">
        <f t="shared" si="184"/>
        <v>0</v>
      </c>
      <c r="E279" s="53">
        <f t="shared" si="185"/>
        <v>1</v>
      </c>
      <c r="F279" s="68">
        <f t="shared" si="182"/>
        <v>40</v>
      </c>
      <c r="G279" s="61">
        <f t="shared" si="207"/>
        <v>1.3726646090982191</v>
      </c>
      <c r="H279" s="56">
        <f t="shared" si="194"/>
        <v>4.6296296296296298</v>
      </c>
      <c r="I279" s="52">
        <f t="shared" si="195"/>
        <v>1.38</v>
      </c>
      <c r="J279" s="56">
        <f t="shared" si="196"/>
        <v>3.0198621400160821</v>
      </c>
      <c r="K279" s="56">
        <f t="shared" si="208"/>
        <v>7.490872259141323E-4</v>
      </c>
      <c r="L279" s="51">
        <f t="shared" si="197"/>
        <v>2.2000000000000002</v>
      </c>
      <c r="M279" s="52">
        <f t="shared" si="186"/>
        <v>0</v>
      </c>
      <c r="N279" s="68">
        <v>0</v>
      </c>
      <c r="O279" s="63">
        <f t="shared" si="198"/>
        <v>3431.6027574540294</v>
      </c>
      <c r="P279" s="58">
        <f t="shared" si="199"/>
        <v>480</v>
      </c>
      <c r="Q279" s="61">
        <f t="shared" si="200"/>
        <v>0.68633230454910954</v>
      </c>
      <c r="R279" s="56">
        <f t="shared" si="201"/>
        <v>2.3148148148148149</v>
      </c>
      <c r="S279" s="56">
        <f t="shared" si="187"/>
        <v>1.5099310700080411</v>
      </c>
      <c r="T279" s="56">
        <f t="shared" si="188"/>
        <v>3.7454361295706615E-4</v>
      </c>
      <c r="U279" s="61">
        <f t="shared" si="202"/>
        <v>0.34316615227455477</v>
      </c>
      <c r="V279" s="56">
        <f t="shared" si="203"/>
        <v>1.1574074074074074</v>
      </c>
      <c r="W279" s="56">
        <f t="shared" si="189"/>
        <v>0.75496553500402053</v>
      </c>
      <c r="X279" s="56">
        <f t="shared" si="190"/>
        <v>1.8727180647853307E-4</v>
      </c>
      <c r="Y279" s="61">
        <f t="shared" si="204"/>
        <v>6.8633230454910904E-2</v>
      </c>
      <c r="Z279" s="56">
        <f t="shared" si="205"/>
        <v>0.23148148148148148</v>
      </c>
      <c r="AA279" s="56">
        <f t="shared" si="191"/>
        <v>0.15099310700080401</v>
      </c>
      <c r="AB279" s="56">
        <f t="shared" si="192"/>
        <v>3.745436129570658E-5</v>
      </c>
      <c r="AC279" s="64">
        <f t="shared" si="206"/>
        <v>0.35329861111111421</v>
      </c>
      <c r="AD279" s="39">
        <f t="shared" si="209"/>
        <v>0.53429914221534425</v>
      </c>
      <c r="AE279" s="39">
        <f t="shared" si="210"/>
        <v>41.39</v>
      </c>
      <c r="AF279" s="39">
        <f t="shared" si="211"/>
        <v>0.26714957110767212</v>
      </c>
      <c r="AG279" s="39">
        <f t="shared" si="210"/>
        <v>23.44</v>
      </c>
      <c r="AH279" s="39">
        <f t="shared" si="212"/>
        <v>0.13357478555383606</v>
      </c>
      <c r="AI279" s="39">
        <f t="shared" si="240"/>
        <v>12.5</v>
      </c>
      <c r="AJ279" s="39">
        <f t="shared" si="214"/>
        <v>2.6714957110767216E-2</v>
      </c>
      <c r="AK279" s="39">
        <f t="shared" si="240"/>
        <v>2.64</v>
      </c>
      <c r="AL279" s="39">
        <f t="shared" si="215"/>
        <v>0.26714957110767212</v>
      </c>
      <c r="AM279" s="39">
        <f t="shared" si="216"/>
        <v>23.44</v>
      </c>
      <c r="AN279" s="39">
        <f t="shared" si="217"/>
        <v>0.13357478555383606</v>
      </c>
      <c r="AO279" s="39">
        <f t="shared" si="218"/>
        <v>12.5</v>
      </c>
      <c r="AP279" s="39">
        <f t="shared" si="219"/>
        <v>6.6787392776918031E-2</v>
      </c>
      <c r="AQ279" s="39">
        <f t="shared" si="220"/>
        <v>6.46</v>
      </c>
      <c r="AR279" s="39">
        <f t="shared" si="221"/>
        <v>1.3357478555383608E-2</v>
      </c>
      <c r="AS279" s="39">
        <f t="shared" si="222"/>
        <v>1.33</v>
      </c>
      <c r="AT279" s="39">
        <f t="shared" si="223"/>
        <v>0.13357478555383606</v>
      </c>
      <c r="AU279" s="39">
        <f t="shared" si="224"/>
        <v>12.5</v>
      </c>
      <c r="AV279" s="39">
        <f t="shared" si="225"/>
        <v>6.6787392776918031E-2</v>
      </c>
      <c r="AW279" s="39">
        <f t="shared" si="226"/>
        <v>6.46</v>
      </c>
      <c r="AX279" s="39">
        <f t="shared" si="227"/>
        <v>3.3393696388459015E-2</v>
      </c>
      <c r="AY279" s="39">
        <f t="shared" si="228"/>
        <v>3.28</v>
      </c>
      <c r="AZ279" s="39">
        <f t="shared" si="229"/>
        <v>6.678739277691804E-3</v>
      </c>
      <c r="BA279" s="39">
        <f t="shared" si="230"/>
        <v>0.67</v>
      </c>
      <c r="BB279" s="39">
        <f t="shared" si="231"/>
        <v>2.6714957110767212E-2</v>
      </c>
      <c r="BC279" s="39">
        <f t="shared" si="232"/>
        <v>2.64</v>
      </c>
      <c r="BD279" s="39">
        <f t="shared" si="233"/>
        <v>1.3357478555383606E-2</v>
      </c>
      <c r="BE279" s="39">
        <f t="shared" si="234"/>
        <v>1.33</v>
      </c>
      <c r="BF279" s="39">
        <f t="shared" si="235"/>
        <v>6.6787392776918031E-3</v>
      </c>
      <c r="BG279" s="39">
        <f t="shared" si="236"/>
        <v>0.67</v>
      </c>
      <c r="BH279" s="39">
        <f t="shared" si="237"/>
        <v>1.3357478555383608E-3</v>
      </c>
      <c r="BI279" s="39">
        <f t="shared" si="238"/>
        <v>0.13</v>
      </c>
    </row>
    <row r="280" spans="1:61" s="39" customFormat="1" x14ac:dyDescent="0.25">
      <c r="A280" s="40">
        <v>7.5</v>
      </c>
      <c r="B280" s="50">
        <f t="shared" si="193"/>
        <v>41</v>
      </c>
      <c r="C280" s="51">
        <f t="shared" si="183"/>
        <v>0</v>
      </c>
      <c r="D280" s="52">
        <f t="shared" si="184"/>
        <v>0</v>
      </c>
      <c r="E280" s="53">
        <f t="shared" si="185"/>
        <v>1</v>
      </c>
      <c r="F280" s="68">
        <f t="shared" si="182"/>
        <v>40</v>
      </c>
      <c r="G280" s="61">
        <f t="shared" si="207"/>
        <v>1.3760167307698601</v>
      </c>
      <c r="H280" s="56">
        <f t="shared" si="194"/>
        <v>4.6296296296296298</v>
      </c>
      <c r="I280" s="52">
        <f t="shared" si="195"/>
        <v>1.38</v>
      </c>
      <c r="J280" s="56">
        <f t="shared" si="196"/>
        <v>3.0272368076936926</v>
      </c>
      <c r="K280" s="56">
        <f t="shared" si="208"/>
        <v>7.5091653768285757E-4</v>
      </c>
      <c r="L280" s="51">
        <f t="shared" si="197"/>
        <v>2.2000000000000002</v>
      </c>
      <c r="M280" s="52">
        <f t="shared" si="186"/>
        <v>0</v>
      </c>
      <c r="N280" s="68">
        <v>0</v>
      </c>
      <c r="O280" s="63">
        <f t="shared" si="198"/>
        <v>3438.8118466675505</v>
      </c>
      <c r="P280" s="58">
        <f t="shared" si="199"/>
        <v>480</v>
      </c>
      <c r="Q280" s="61">
        <f t="shared" si="200"/>
        <v>0.68800836538493004</v>
      </c>
      <c r="R280" s="56">
        <f t="shared" si="201"/>
        <v>2.3148148148148149</v>
      </c>
      <c r="S280" s="56">
        <f t="shared" si="187"/>
        <v>1.5136184038468463</v>
      </c>
      <c r="T280" s="56">
        <f t="shared" si="188"/>
        <v>3.7545826884142878E-4</v>
      </c>
      <c r="U280" s="61">
        <f t="shared" si="202"/>
        <v>0.34400418269246502</v>
      </c>
      <c r="V280" s="56">
        <f t="shared" si="203"/>
        <v>1.1574074074074074</v>
      </c>
      <c r="W280" s="56">
        <f t="shared" si="189"/>
        <v>0.75680920192342316</v>
      </c>
      <c r="X280" s="56">
        <f t="shared" si="190"/>
        <v>1.8772913442071439E-4</v>
      </c>
      <c r="Y280" s="61">
        <f t="shared" si="204"/>
        <v>6.8800836538492949E-2</v>
      </c>
      <c r="Z280" s="56">
        <f t="shared" si="205"/>
        <v>0.23148148148148148</v>
      </c>
      <c r="AA280" s="56">
        <f t="shared" si="191"/>
        <v>0.1513618403846845</v>
      </c>
      <c r="AB280" s="56">
        <f t="shared" si="192"/>
        <v>3.754582688414285E-5</v>
      </c>
      <c r="AC280" s="64">
        <f t="shared" si="206"/>
        <v>0.35338541666666978</v>
      </c>
      <c r="AD280" s="39">
        <f t="shared" si="209"/>
        <v>0.53825519031630764</v>
      </c>
      <c r="AE280" s="39">
        <f t="shared" si="210"/>
        <v>41.62</v>
      </c>
      <c r="AF280" s="39">
        <f t="shared" si="211"/>
        <v>0.26912759515815382</v>
      </c>
      <c r="AG280" s="39">
        <f t="shared" si="210"/>
        <v>23.6</v>
      </c>
      <c r="AH280" s="39">
        <f t="shared" si="212"/>
        <v>0.13456379757907691</v>
      </c>
      <c r="AI280" s="39">
        <f t="shared" si="240"/>
        <v>12.59</v>
      </c>
      <c r="AJ280" s="39">
        <f t="shared" si="214"/>
        <v>2.6912759515815385E-2</v>
      </c>
      <c r="AK280" s="39">
        <f t="shared" si="240"/>
        <v>2.66</v>
      </c>
      <c r="AL280" s="39">
        <f t="shared" si="215"/>
        <v>0.26912759515815382</v>
      </c>
      <c r="AM280" s="39">
        <f t="shared" si="216"/>
        <v>23.6</v>
      </c>
      <c r="AN280" s="39">
        <f t="shared" si="217"/>
        <v>0.13456379757907691</v>
      </c>
      <c r="AO280" s="39">
        <f t="shared" si="218"/>
        <v>12.59</v>
      </c>
      <c r="AP280" s="39">
        <f t="shared" si="219"/>
        <v>6.7281898789538455E-2</v>
      </c>
      <c r="AQ280" s="39">
        <f t="shared" si="220"/>
        <v>6.51</v>
      </c>
      <c r="AR280" s="39">
        <f t="shared" si="221"/>
        <v>1.3456379757907692E-2</v>
      </c>
      <c r="AS280" s="39">
        <f t="shared" si="222"/>
        <v>1.34</v>
      </c>
      <c r="AT280" s="39">
        <f t="shared" si="223"/>
        <v>0.13456379757907691</v>
      </c>
      <c r="AU280" s="39">
        <f t="shared" si="224"/>
        <v>12.59</v>
      </c>
      <c r="AV280" s="39">
        <f t="shared" si="225"/>
        <v>6.7281898789538455E-2</v>
      </c>
      <c r="AW280" s="39">
        <f t="shared" si="226"/>
        <v>6.51</v>
      </c>
      <c r="AX280" s="39">
        <f t="shared" si="227"/>
        <v>3.3640949394769228E-2</v>
      </c>
      <c r="AY280" s="39">
        <f t="shared" si="228"/>
        <v>3.31</v>
      </c>
      <c r="AZ280" s="39">
        <f t="shared" si="229"/>
        <v>6.7281898789538462E-3</v>
      </c>
      <c r="BA280" s="39">
        <f t="shared" si="230"/>
        <v>0.67</v>
      </c>
      <c r="BB280" s="39">
        <f t="shared" si="231"/>
        <v>2.6912759515815378E-2</v>
      </c>
      <c r="BC280" s="39">
        <f t="shared" si="232"/>
        <v>2.66</v>
      </c>
      <c r="BD280" s="39">
        <f t="shared" si="233"/>
        <v>1.3456379757907689E-2</v>
      </c>
      <c r="BE280" s="39">
        <f t="shared" si="234"/>
        <v>1.34</v>
      </c>
      <c r="BF280" s="39">
        <f t="shared" si="235"/>
        <v>6.7281898789538445E-3</v>
      </c>
      <c r="BG280" s="39">
        <f t="shared" si="236"/>
        <v>0.67</v>
      </c>
      <c r="BH280" s="39">
        <f t="shared" si="237"/>
        <v>1.3456379757907692E-3</v>
      </c>
      <c r="BI280" s="39">
        <f t="shared" si="238"/>
        <v>0.13</v>
      </c>
    </row>
    <row r="281" spans="1:61" s="39" customFormat="1" x14ac:dyDescent="0.25">
      <c r="A281" s="40">
        <v>7.5</v>
      </c>
      <c r="B281" s="50">
        <f t="shared" si="193"/>
        <v>41</v>
      </c>
      <c r="C281" s="51">
        <f t="shared" si="183"/>
        <v>0</v>
      </c>
      <c r="D281" s="52">
        <f t="shared" si="184"/>
        <v>0</v>
      </c>
      <c r="E281" s="53">
        <f t="shared" si="185"/>
        <v>1</v>
      </c>
      <c r="F281" s="68">
        <f t="shared" si="182"/>
        <v>40</v>
      </c>
      <c r="G281" s="61">
        <f t="shared" si="207"/>
        <v>1.3793534847394398</v>
      </c>
      <c r="H281" s="56">
        <f t="shared" si="194"/>
        <v>4.6296296296296298</v>
      </c>
      <c r="I281" s="52">
        <f t="shared" si="195"/>
        <v>1.38</v>
      </c>
      <c r="J281" s="56">
        <f t="shared" si="196"/>
        <v>3.0345776664267676</v>
      </c>
      <c r="K281" s="56">
        <f t="shared" si="208"/>
        <v>7.5273746302621043E-4</v>
      </c>
      <c r="L281" s="51">
        <f t="shared" si="197"/>
        <v>2.2000000000000002</v>
      </c>
      <c r="M281" s="52">
        <f t="shared" si="186"/>
        <v>0</v>
      </c>
      <c r="N281" s="68">
        <v>0</v>
      </c>
      <c r="O281" s="63">
        <f t="shared" si="198"/>
        <v>3445.9878942221758</v>
      </c>
      <c r="P281" s="58">
        <f t="shared" si="199"/>
        <v>480</v>
      </c>
      <c r="Q281" s="61">
        <f t="shared" si="200"/>
        <v>0.68967674236971988</v>
      </c>
      <c r="R281" s="56">
        <f t="shared" si="201"/>
        <v>2.3148148148148149</v>
      </c>
      <c r="S281" s="56">
        <f t="shared" si="187"/>
        <v>1.5172888332133838</v>
      </c>
      <c r="T281" s="56">
        <f t="shared" si="188"/>
        <v>3.7636873151310522E-4</v>
      </c>
      <c r="U281" s="61">
        <f t="shared" si="202"/>
        <v>0.34483837118485994</v>
      </c>
      <c r="V281" s="56">
        <f t="shared" si="203"/>
        <v>1.1574074074074074</v>
      </c>
      <c r="W281" s="56">
        <f t="shared" si="189"/>
        <v>0.75864441660669191</v>
      </c>
      <c r="X281" s="56">
        <f t="shared" si="190"/>
        <v>1.8818436575655261E-4</v>
      </c>
      <c r="Y281" s="61">
        <f t="shared" si="204"/>
        <v>6.8967674236971935E-2</v>
      </c>
      <c r="Z281" s="56">
        <f t="shared" si="205"/>
        <v>0.23148148148148148</v>
      </c>
      <c r="AA281" s="56">
        <f t="shared" si="191"/>
        <v>0.15172888332133827</v>
      </c>
      <c r="AB281" s="56">
        <f t="shared" si="192"/>
        <v>3.7636873151310488E-5</v>
      </c>
      <c r="AC281" s="64">
        <f t="shared" si="206"/>
        <v>0.35347222222222535</v>
      </c>
      <c r="AD281" s="39">
        <f t="shared" si="209"/>
        <v>0.5422208315849335</v>
      </c>
      <c r="AE281" s="39">
        <f t="shared" si="210"/>
        <v>41.85</v>
      </c>
      <c r="AF281" s="39">
        <f t="shared" si="211"/>
        <v>0.27111041579246675</v>
      </c>
      <c r="AG281" s="39">
        <f t="shared" si="210"/>
        <v>23.75</v>
      </c>
      <c r="AH281" s="39">
        <f t="shared" si="212"/>
        <v>0.13555520789623338</v>
      </c>
      <c r="AI281" s="39">
        <f t="shared" si="240"/>
        <v>12.68</v>
      </c>
      <c r="AJ281" s="39">
        <f t="shared" si="214"/>
        <v>2.7111041579246681E-2</v>
      </c>
      <c r="AK281" s="39">
        <f t="shared" si="240"/>
        <v>2.67</v>
      </c>
      <c r="AL281" s="39">
        <f t="shared" si="215"/>
        <v>0.27111041579246675</v>
      </c>
      <c r="AM281" s="39">
        <f t="shared" si="216"/>
        <v>23.75</v>
      </c>
      <c r="AN281" s="39">
        <f t="shared" si="217"/>
        <v>0.13555520789623338</v>
      </c>
      <c r="AO281" s="39">
        <f t="shared" si="218"/>
        <v>12.68</v>
      </c>
      <c r="AP281" s="39">
        <f t="shared" si="219"/>
        <v>6.7777603948116688E-2</v>
      </c>
      <c r="AQ281" s="39">
        <f t="shared" si="220"/>
        <v>6.55</v>
      </c>
      <c r="AR281" s="39">
        <f t="shared" si="221"/>
        <v>1.355552078962334E-2</v>
      </c>
      <c r="AS281" s="39">
        <f t="shared" si="222"/>
        <v>1.35</v>
      </c>
      <c r="AT281" s="39">
        <f t="shared" si="223"/>
        <v>0.13555520789623338</v>
      </c>
      <c r="AU281" s="39">
        <f t="shared" si="224"/>
        <v>12.68</v>
      </c>
      <c r="AV281" s="39">
        <f t="shared" si="225"/>
        <v>6.7777603948116688E-2</v>
      </c>
      <c r="AW281" s="39">
        <f t="shared" si="226"/>
        <v>6.55</v>
      </c>
      <c r="AX281" s="39">
        <f t="shared" si="227"/>
        <v>3.3888801974058344E-2</v>
      </c>
      <c r="AY281" s="39">
        <f t="shared" si="228"/>
        <v>3.33</v>
      </c>
      <c r="AZ281" s="39">
        <f t="shared" si="229"/>
        <v>6.7777603948116702E-3</v>
      </c>
      <c r="BA281" s="39">
        <f t="shared" si="230"/>
        <v>0.68</v>
      </c>
      <c r="BB281" s="39">
        <f t="shared" si="231"/>
        <v>2.7111041579246674E-2</v>
      </c>
      <c r="BC281" s="39">
        <f t="shared" si="232"/>
        <v>2.67</v>
      </c>
      <c r="BD281" s="39">
        <f t="shared" si="233"/>
        <v>1.3555520789623337E-2</v>
      </c>
      <c r="BE281" s="39">
        <f t="shared" si="234"/>
        <v>1.35</v>
      </c>
      <c r="BF281" s="39">
        <f t="shared" si="235"/>
        <v>6.7777603948116685E-3</v>
      </c>
      <c r="BG281" s="39">
        <f t="shared" si="236"/>
        <v>0.68</v>
      </c>
      <c r="BH281" s="39">
        <f t="shared" si="237"/>
        <v>1.355552078962334E-3</v>
      </c>
      <c r="BI281" s="39">
        <f t="shared" si="238"/>
        <v>0.14000000000000001</v>
      </c>
    </row>
    <row r="282" spans="1:61" s="39" customFormat="1" x14ac:dyDescent="0.25">
      <c r="A282" s="40">
        <v>7.5</v>
      </c>
      <c r="B282" s="50">
        <f t="shared" si="193"/>
        <v>41</v>
      </c>
      <c r="C282" s="51">
        <f t="shared" si="183"/>
        <v>0</v>
      </c>
      <c r="D282" s="52">
        <f t="shared" si="184"/>
        <v>0</v>
      </c>
      <c r="E282" s="53">
        <f t="shared" si="185"/>
        <v>1</v>
      </c>
      <c r="F282" s="68">
        <f t="shared" si="182"/>
        <v>40</v>
      </c>
      <c r="G282" s="61">
        <f t="shared" si="207"/>
        <v>1.382674941459731</v>
      </c>
      <c r="H282" s="56">
        <f t="shared" si="194"/>
        <v>4.6296296296296298</v>
      </c>
      <c r="I282" s="52">
        <f t="shared" si="195"/>
        <v>1.38</v>
      </c>
      <c r="J282" s="56">
        <f t="shared" si="196"/>
        <v>3.0418848712114084</v>
      </c>
      <c r="K282" s="56">
        <f t="shared" si="208"/>
        <v>7.5455004039150838E-4</v>
      </c>
      <c r="L282" s="51">
        <f t="shared" si="197"/>
        <v>2.2000000000000002</v>
      </c>
      <c r="M282" s="52">
        <f t="shared" si="186"/>
        <v>0</v>
      </c>
      <c r="N282" s="68">
        <v>0</v>
      </c>
      <c r="O282" s="63">
        <f t="shared" si="198"/>
        <v>3453.131051558843</v>
      </c>
      <c r="P282" s="58">
        <f t="shared" si="199"/>
        <v>480</v>
      </c>
      <c r="Q282" s="61">
        <f t="shared" si="200"/>
        <v>0.69133747072986551</v>
      </c>
      <c r="R282" s="56">
        <f t="shared" si="201"/>
        <v>2.3148148148148149</v>
      </c>
      <c r="S282" s="56">
        <f t="shared" si="187"/>
        <v>1.5209424356057042</v>
      </c>
      <c r="T282" s="56">
        <f t="shared" si="188"/>
        <v>3.7727502019575419E-4</v>
      </c>
      <c r="U282" s="61">
        <f t="shared" si="202"/>
        <v>0.34566873536493276</v>
      </c>
      <c r="V282" s="56">
        <f t="shared" si="203"/>
        <v>1.1574074074074074</v>
      </c>
      <c r="W282" s="56">
        <f t="shared" si="189"/>
        <v>0.7604712178028521</v>
      </c>
      <c r="X282" s="56">
        <f t="shared" si="190"/>
        <v>1.8863751009787709E-4</v>
      </c>
      <c r="Y282" s="61">
        <f t="shared" si="204"/>
        <v>6.9133747072986501E-2</v>
      </c>
      <c r="Z282" s="56">
        <f t="shared" si="205"/>
        <v>0.23148148148148148</v>
      </c>
      <c r="AA282" s="56">
        <f t="shared" si="191"/>
        <v>0.1520942435605703</v>
      </c>
      <c r="AB282" s="56">
        <f t="shared" si="192"/>
        <v>3.7727502019575378E-5</v>
      </c>
      <c r="AC282" s="64">
        <f t="shared" si="206"/>
        <v>0.35355902777778092</v>
      </c>
      <c r="AD282" s="39">
        <f t="shared" si="209"/>
        <v>0.5461960220416302</v>
      </c>
      <c r="AE282" s="39">
        <f t="shared" si="210"/>
        <v>42.09</v>
      </c>
      <c r="AF282" s="39">
        <f t="shared" si="211"/>
        <v>0.2730980110208151</v>
      </c>
      <c r="AG282" s="39">
        <f t="shared" si="210"/>
        <v>23.9</v>
      </c>
      <c r="AH282" s="39">
        <f t="shared" si="212"/>
        <v>0.13654900551040755</v>
      </c>
      <c r="AI282" s="39">
        <f t="shared" si="240"/>
        <v>12.76</v>
      </c>
      <c r="AJ282" s="39">
        <f t="shared" si="214"/>
        <v>2.7309801102081518E-2</v>
      </c>
      <c r="AK282" s="39">
        <f t="shared" si="240"/>
        <v>2.69</v>
      </c>
      <c r="AL282" s="39">
        <f t="shared" si="215"/>
        <v>0.2730980110208151</v>
      </c>
      <c r="AM282" s="39">
        <f t="shared" si="216"/>
        <v>23.9</v>
      </c>
      <c r="AN282" s="39">
        <f t="shared" si="217"/>
        <v>0.13654900551040755</v>
      </c>
      <c r="AO282" s="39">
        <f t="shared" si="218"/>
        <v>12.76</v>
      </c>
      <c r="AP282" s="39">
        <f t="shared" si="219"/>
        <v>6.8274502755203775E-2</v>
      </c>
      <c r="AQ282" s="39">
        <f t="shared" si="220"/>
        <v>6.6</v>
      </c>
      <c r="AR282" s="39">
        <f t="shared" si="221"/>
        <v>1.3654900551040759E-2</v>
      </c>
      <c r="AS282" s="39">
        <f t="shared" si="222"/>
        <v>1.36</v>
      </c>
      <c r="AT282" s="39">
        <f t="shared" si="223"/>
        <v>0.13654900551040755</v>
      </c>
      <c r="AU282" s="39">
        <f t="shared" si="224"/>
        <v>12.76</v>
      </c>
      <c r="AV282" s="39">
        <f t="shared" si="225"/>
        <v>6.8274502755203775E-2</v>
      </c>
      <c r="AW282" s="39">
        <f t="shared" si="226"/>
        <v>6.6</v>
      </c>
      <c r="AX282" s="39">
        <f t="shared" si="227"/>
        <v>3.4137251377601888E-2</v>
      </c>
      <c r="AY282" s="39">
        <f t="shared" si="228"/>
        <v>3.36</v>
      </c>
      <c r="AZ282" s="39">
        <f t="shared" si="229"/>
        <v>6.8274502755203796E-3</v>
      </c>
      <c r="BA282" s="39">
        <f t="shared" si="230"/>
        <v>0.68</v>
      </c>
      <c r="BB282" s="39">
        <f t="shared" si="231"/>
        <v>2.7309801102081512E-2</v>
      </c>
      <c r="BC282" s="39">
        <f t="shared" si="232"/>
        <v>2.69</v>
      </c>
      <c r="BD282" s="39">
        <f t="shared" si="233"/>
        <v>1.3654900551040756E-2</v>
      </c>
      <c r="BE282" s="39">
        <f t="shared" si="234"/>
        <v>1.36</v>
      </c>
      <c r="BF282" s="39">
        <f t="shared" si="235"/>
        <v>6.8274502755203779E-3</v>
      </c>
      <c r="BG282" s="39">
        <f t="shared" si="236"/>
        <v>0.68</v>
      </c>
      <c r="BH282" s="39">
        <f t="shared" si="237"/>
        <v>1.3654900551040758E-3</v>
      </c>
      <c r="BI282" s="39">
        <f t="shared" si="238"/>
        <v>0.14000000000000001</v>
      </c>
    </row>
    <row r="283" spans="1:61" s="39" customFormat="1" x14ac:dyDescent="0.25">
      <c r="A283" s="40">
        <v>7.5</v>
      </c>
      <c r="B283" s="50">
        <f t="shared" si="193"/>
        <v>41</v>
      </c>
      <c r="C283" s="51">
        <f t="shared" si="183"/>
        <v>0</v>
      </c>
      <c r="D283" s="52">
        <f t="shared" si="184"/>
        <v>0</v>
      </c>
      <c r="E283" s="53">
        <f t="shared" si="185"/>
        <v>1</v>
      </c>
      <c r="F283" s="68">
        <f t="shared" si="182"/>
        <v>40</v>
      </c>
      <c r="G283" s="61">
        <f t="shared" si="207"/>
        <v>1.3859811710605181</v>
      </c>
      <c r="H283" s="56">
        <f t="shared" si="194"/>
        <v>4.6296296296296298</v>
      </c>
      <c r="I283" s="52">
        <f t="shared" si="195"/>
        <v>1.38</v>
      </c>
      <c r="J283" s="56">
        <f t="shared" si="196"/>
        <v>3.0491585763331401</v>
      </c>
      <c r="K283" s="56">
        <f t="shared" si="208"/>
        <v>7.5635430804980809E-4</v>
      </c>
      <c r="L283" s="51">
        <f t="shared" si="197"/>
        <v>2.2000000000000002</v>
      </c>
      <c r="M283" s="52">
        <f t="shared" si="186"/>
        <v>0</v>
      </c>
      <c r="N283" s="68">
        <v>0</v>
      </c>
      <c r="O283" s="63">
        <f t="shared" si="198"/>
        <v>3460.2414694243835</v>
      </c>
      <c r="P283" s="58">
        <f t="shared" si="199"/>
        <v>480</v>
      </c>
      <c r="Q283" s="61">
        <f t="shared" si="200"/>
        <v>0.69299058553025905</v>
      </c>
      <c r="R283" s="56">
        <f t="shared" si="201"/>
        <v>2.3148148148148149</v>
      </c>
      <c r="S283" s="56">
        <f t="shared" si="187"/>
        <v>1.5245792881665701</v>
      </c>
      <c r="T283" s="56">
        <f t="shared" si="188"/>
        <v>3.7817715402490405E-4</v>
      </c>
      <c r="U283" s="61">
        <f t="shared" si="202"/>
        <v>0.34649529276512953</v>
      </c>
      <c r="V283" s="56">
        <f t="shared" si="203"/>
        <v>1.1574074074074074</v>
      </c>
      <c r="W283" s="56">
        <f t="shared" si="189"/>
        <v>0.76228964408328503</v>
      </c>
      <c r="X283" s="56">
        <f t="shared" si="190"/>
        <v>1.8908857701245202E-4</v>
      </c>
      <c r="Y283" s="61">
        <f t="shared" si="204"/>
        <v>6.9299058553025858E-2</v>
      </c>
      <c r="Z283" s="56">
        <f t="shared" si="205"/>
        <v>0.23148148148148148</v>
      </c>
      <c r="AA283" s="56">
        <f t="shared" si="191"/>
        <v>0.1524579288166569</v>
      </c>
      <c r="AB283" s="56">
        <f t="shared" si="192"/>
        <v>3.7817715402490381E-5</v>
      </c>
      <c r="AC283" s="64">
        <f t="shared" si="206"/>
        <v>0.35364583333333649</v>
      </c>
      <c r="AD283" s="39">
        <f t="shared" si="209"/>
        <v>0.55018071790842915</v>
      </c>
      <c r="AE283" s="39">
        <f t="shared" si="210"/>
        <v>42.32</v>
      </c>
      <c r="AF283" s="39">
        <f t="shared" si="211"/>
        <v>0.27509035895421458</v>
      </c>
      <c r="AG283" s="39">
        <f t="shared" si="210"/>
        <v>24.05</v>
      </c>
      <c r="AH283" s="39">
        <f t="shared" si="212"/>
        <v>0.13754517947710729</v>
      </c>
      <c r="AI283" s="39">
        <f t="shared" si="240"/>
        <v>12.85</v>
      </c>
      <c r="AJ283" s="39">
        <f t="shared" si="214"/>
        <v>2.7509035895421467E-2</v>
      </c>
      <c r="AK283" s="39">
        <f t="shared" si="240"/>
        <v>2.71</v>
      </c>
      <c r="AL283" s="39">
        <f t="shared" si="215"/>
        <v>0.27509035895421458</v>
      </c>
      <c r="AM283" s="39">
        <f t="shared" si="216"/>
        <v>24.05</v>
      </c>
      <c r="AN283" s="39">
        <f t="shared" si="217"/>
        <v>0.13754517947710729</v>
      </c>
      <c r="AO283" s="39">
        <f t="shared" si="218"/>
        <v>12.85</v>
      </c>
      <c r="AP283" s="39">
        <f t="shared" si="219"/>
        <v>6.8772589738553644E-2</v>
      </c>
      <c r="AQ283" s="39">
        <f t="shared" si="220"/>
        <v>6.65</v>
      </c>
      <c r="AR283" s="39">
        <f t="shared" si="221"/>
        <v>1.3754517947710734E-2</v>
      </c>
      <c r="AS283" s="39">
        <f t="shared" si="222"/>
        <v>1.37</v>
      </c>
      <c r="AT283" s="39">
        <f t="shared" si="223"/>
        <v>0.13754517947710729</v>
      </c>
      <c r="AU283" s="39">
        <f t="shared" si="224"/>
        <v>12.85</v>
      </c>
      <c r="AV283" s="39">
        <f t="shared" si="225"/>
        <v>6.8772589738553644E-2</v>
      </c>
      <c r="AW283" s="39">
        <f t="shared" si="226"/>
        <v>6.65</v>
      </c>
      <c r="AX283" s="39">
        <f t="shared" si="227"/>
        <v>3.4386294869276822E-2</v>
      </c>
      <c r="AY283" s="39">
        <f t="shared" si="228"/>
        <v>3.38</v>
      </c>
      <c r="AZ283" s="39">
        <f t="shared" si="229"/>
        <v>6.8772589738553668E-3</v>
      </c>
      <c r="BA283" s="39">
        <f t="shared" si="230"/>
        <v>0.69</v>
      </c>
      <c r="BB283" s="39">
        <f t="shared" si="231"/>
        <v>2.750903589542146E-2</v>
      </c>
      <c r="BC283" s="39">
        <f t="shared" si="232"/>
        <v>2.71</v>
      </c>
      <c r="BD283" s="39">
        <f t="shared" si="233"/>
        <v>1.375451794771073E-2</v>
      </c>
      <c r="BE283" s="39">
        <f t="shared" si="234"/>
        <v>1.37</v>
      </c>
      <c r="BF283" s="39">
        <f t="shared" si="235"/>
        <v>6.8772589738553651E-3</v>
      </c>
      <c r="BG283" s="39">
        <f t="shared" si="236"/>
        <v>0.69</v>
      </c>
      <c r="BH283" s="39">
        <f t="shared" si="237"/>
        <v>1.3754517947710734E-3</v>
      </c>
      <c r="BI283" s="39">
        <f t="shared" si="238"/>
        <v>0.14000000000000001</v>
      </c>
    </row>
    <row r="284" spans="1:61" s="39" customFormat="1" x14ac:dyDescent="0.25">
      <c r="A284" s="40">
        <v>7.5</v>
      </c>
      <c r="B284" s="50">
        <f t="shared" si="193"/>
        <v>41</v>
      </c>
      <c r="C284" s="51">
        <f t="shared" si="183"/>
        <v>0</v>
      </c>
      <c r="D284" s="52">
        <f t="shared" si="184"/>
        <v>0</v>
      </c>
      <c r="E284" s="53">
        <f t="shared" si="185"/>
        <v>1</v>
      </c>
      <c r="F284" s="68">
        <f t="shared" si="182"/>
        <v>40</v>
      </c>
      <c r="G284" s="61">
        <f t="shared" si="207"/>
        <v>1.3892722433500773</v>
      </c>
      <c r="H284" s="56">
        <f t="shared" si="194"/>
        <v>4.6296296296296298</v>
      </c>
      <c r="I284" s="52">
        <f t="shared" si="195"/>
        <v>1.38</v>
      </c>
      <c r="J284" s="56">
        <f t="shared" si="196"/>
        <v>3.0563989353701704</v>
      </c>
      <c r="K284" s="56">
        <f t="shared" si="208"/>
        <v>7.5815030409671458E-4</v>
      </c>
      <c r="L284" s="51">
        <f t="shared" si="197"/>
        <v>2.2000000000000002</v>
      </c>
      <c r="M284" s="52">
        <f t="shared" si="186"/>
        <v>0</v>
      </c>
      <c r="N284" s="68">
        <v>0</v>
      </c>
      <c r="O284" s="63">
        <f t="shared" si="198"/>
        <v>3467.319297874707</v>
      </c>
      <c r="P284" s="58">
        <f t="shared" si="199"/>
        <v>480</v>
      </c>
      <c r="Q284" s="61">
        <f t="shared" si="200"/>
        <v>0.69463612167503863</v>
      </c>
      <c r="R284" s="56">
        <f t="shared" si="201"/>
        <v>2.3148148148148149</v>
      </c>
      <c r="S284" s="56">
        <f t="shared" si="187"/>
        <v>1.5281994676850852</v>
      </c>
      <c r="T284" s="56">
        <f t="shared" si="188"/>
        <v>3.7907515204835729E-4</v>
      </c>
      <c r="U284" s="61">
        <f t="shared" si="202"/>
        <v>0.34731806083751932</v>
      </c>
      <c r="V284" s="56">
        <f t="shared" si="203"/>
        <v>1.1574074074074074</v>
      </c>
      <c r="W284" s="56">
        <f t="shared" si="189"/>
        <v>0.76409973384254259</v>
      </c>
      <c r="X284" s="56">
        <f t="shared" si="190"/>
        <v>1.8953757602417864E-4</v>
      </c>
      <c r="Y284" s="61">
        <f t="shared" si="204"/>
        <v>6.9463612167503824E-2</v>
      </c>
      <c r="Z284" s="56">
        <f t="shared" si="205"/>
        <v>0.23148148148148148</v>
      </c>
      <c r="AA284" s="56">
        <f t="shared" si="191"/>
        <v>0.15281994676850844</v>
      </c>
      <c r="AB284" s="56">
        <f t="shared" si="192"/>
        <v>3.7907515204835711E-5</v>
      </c>
      <c r="AC284" s="64">
        <f t="shared" si="206"/>
        <v>0.35373263888889206</v>
      </c>
      <c r="AD284" s="39">
        <f t="shared" si="209"/>
        <v>0.55417487560806067</v>
      </c>
      <c r="AE284" s="39">
        <f t="shared" si="210"/>
        <v>42.55</v>
      </c>
      <c r="AF284" s="39">
        <f t="shared" si="211"/>
        <v>0.27708743780403033</v>
      </c>
      <c r="AG284" s="39">
        <f t="shared" si="210"/>
        <v>24.2</v>
      </c>
      <c r="AH284" s="39">
        <f t="shared" si="212"/>
        <v>0.13854371890201517</v>
      </c>
      <c r="AI284" s="39">
        <f t="shared" si="240"/>
        <v>12.94</v>
      </c>
      <c r="AJ284" s="39">
        <f t="shared" si="214"/>
        <v>2.7708743780403042E-2</v>
      </c>
      <c r="AK284" s="39">
        <f t="shared" si="240"/>
        <v>2.73</v>
      </c>
      <c r="AL284" s="39">
        <f t="shared" si="215"/>
        <v>0.27708743780403033</v>
      </c>
      <c r="AM284" s="39">
        <f t="shared" si="216"/>
        <v>24.2</v>
      </c>
      <c r="AN284" s="39">
        <f t="shared" si="217"/>
        <v>0.13854371890201517</v>
      </c>
      <c r="AO284" s="39">
        <f t="shared" si="218"/>
        <v>12.94</v>
      </c>
      <c r="AP284" s="39">
        <f t="shared" si="219"/>
        <v>6.9271859451007584E-2</v>
      </c>
      <c r="AQ284" s="39">
        <f t="shared" si="220"/>
        <v>6.69</v>
      </c>
      <c r="AR284" s="39">
        <f t="shared" si="221"/>
        <v>1.3854371890201521E-2</v>
      </c>
      <c r="AS284" s="39">
        <f t="shared" si="222"/>
        <v>1.38</v>
      </c>
      <c r="AT284" s="39">
        <f t="shared" si="223"/>
        <v>0.13854371890201517</v>
      </c>
      <c r="AU284" s="39">
        <f t="shared" si="224"/>
        <v>12.94</v>
      </c>
      <c r="AV284" s="39">
        <f t="shared" si="225"/>
        <v>6.9271859451007584E-2</v>
      </c>
      <c r="AW284" s="39">
        <f t="shared" si="226"/>
        <v>6.69</v>
      </c>
      <c r="AX284" s="39">
        <f t="shared" si="227"/>
        <v>3.4635929725503792E-2</v>
      </c>
      <c r="AY284" s="39">
        <f t="shared" si="228"/>
        <v>3.4</v>
      </c>
      <c r="AZ284" s="39">
        <f t="shared" si="229"/>
        <v>6.9271859451007604E-3</v>
      </c>
      <c r="BA284" s="39">
        <f t="shared" si="230"/>
        <v>0.69</v>
      </c>
      <c r="BB284" s="39">
        <f t="shared" si="231"/>
        <v>2.7708743780403035E-2</v>
      </c>
      <c r="BC284" s="39">
        <f t="shared" si="232"/>
        <v>2.73</v>
      </c>
      <c r="BD284" s="39">
        <f t="shared" si="233"/>
        <v>1.3854371890201517E-2</v>
      </c>
      <c r="BE284" s="39">
        <f t="shared" si="234"/>
        <v>1.38</v>
      </c>
      <c r="BF284" s="39">
        <f t="shared" si="235"/>
        <v>6.9271859451007587E-3</v>
      </c>
      <c r="BG284" s="39">
        <f t="shared" si="236"/>
        <v>0.69</v>
      </c>
      <c r="BH284" s="39">
        <f t="shared" si="237"/>
        <v>1.385437189020152E-3</v>
      </c>
      <c r="BI284" s="39">
        <f t="shared" si="238"/>
        <v>0.14000000000000001</v>
      </c>
    </row>
    <row r="285" spans="1:61" s="39" customFormat="1" x14ac:dyDescent="0.25">
      <c r="A285" s="40">
        <v>7.5</v>
      </c>
      <c r="B285" s="50">
        <f t="shared" si="193"/>
        <v>41</v>
      </c>
      <c r="C285" s="51">
        <f t="shared" si="183"/>
        <v>0</v>
      </c>
      <c r="D285" s="52">
        <f t="shared" si="184"/>
        <v>0</v>
      </c>
      <c r="E285" s="53">
        <f t="shared" si="185"/>
        <v>1</v>
      </c>
      <c r="F285" s="68">
        <f t="shared" si="182"/>
        <v>40</v>
      </c>
      <c r="G285" s="61">
        <f t="shared" si="207"/>
        <v>1.392548227816651</v>
      </c>
      <c r="H285" s="56">
        <f t="shared" si="194"/>
        <v>4.6296296296296298</v>
      </c>
      <c r="I285" s="52">
        <f t="shared" si="195"/>
        <v>1.38</v>
      </c>
      <c r="J285" s="56">
        <f t="shared" si="196"/>
        <v>3.0636061011966325</v>
      </c>
      <c r="K285" s="56">
        <f t="shared" si="208"/>
        <v>7.5993806645318393E-4</v>
      </c>
      <c r="L285" s="51">
        <f t="shared" si="197"/>
        <v>2.2000000000000002</v>
      </c>
      <c r="M285" s="52">
        <f t="shared" si="186"/>
        <v>0</v>
      </c>
      <c r="N285" s="68">
        <v>0</v>
      </c>
      <c r="O285" s="63">
        <f t="shared" si="198"/>
        <v>3474.364686277966</v>
      </c>
      <c r="P285" s="58">
        <f t="shared" si="199"/>
        <v>480</v>
      </c>
      <c r="Q285" s="61">
        <f t="shared" si="200"/>
        <v>0.6962741139083255</v>
      </c>
      <c r="R285" s="56">
        <f t="shared" si="201"/>
        <v>2.3148148148148149</v>
      </c>
      <c r="S285" s="56">
        <f t="shared" si="187"/>
        <v>1.5318030505983162</v>
      </c>
      <c r="T285" s="56">
        <f t="shared" si="188"/>
        <v>3.7996903322659196E-4</v>
      </c>
      <c r="U285" s="61">
        <f t="shared" si="202"/>
        <v>0.34813705695416275</v>
      </c>
      <c r="V285" s="56">
        <f t="shared" si="203"/>
        <v>1.1574074074074074</v>
      </c>
      <c r="W285" s="56">
        <f t="shared" si="189"/>
        <v>0.76590152529915811</v>
      </c>
      <c r="X285" s="56">
        <f t="shared" si="190"/>
        <v>1.8998451661329598E-4</v>
      </c>
      <c r="Y285" s="61">
        <f t="shared" si="204"/>
        <v>6.9627411390832505E-2</v>
      </c>
      <c r="Z285" s="56">
        <f t="shared" si="205"/>
        <v>0.23148148148148148</v>
      </c>
      <c r="AA285" s="56">
        <f t="shared" si="191"/>
        <v>0.15318030505983152</v>
      </c>
      <c r="AB285" s="56">
        <f t="shared" si="192"/>
        <v>3.7996903322659173E-5</v>
      </c>
      <c r="AC285" s="64">
        <f t="shared" si="206"/>
        <v>0.35381944444444763</v>
      </c>
      <c r="AD285" s="39">
        <f t="shared" si="209"/>
        <v>0.55817845176303349</v>
      </c>
      <c r="AE285" s="39">
        <f t="shared" si="210"/>
        <v>42.77</v>
      </c>
      <c r="AF285" s="39">
        <f t="shared" si="211"/>
        <v>0.27908922588151674</v>
      </c>
      <c r="AG285" s="39">
        <f t="shared" si="210"/>
        <v>24.35</v>
      </c>
      <c r="AH285" s="39">
        <f t="shared" si="212"/>
        <v>0.13954461294075837</v>
      </c>
      <c r="AI285" s="39">
        <f t="shared" si="240"/>
        <v>13.02</v>
      </c>
      <c r="AJ285" s="39">
        <f t="shared" si="214"/>
        <v>2.7908922588151686E-2</v>
      </c>
      <c r="AK285" s="39">
        <f t="shared" si="240"/>
        <v>2.75</v>
      </c>
      <c r="AL285" s="39">
        <f t="shared" si="215"/>
        <v>0.27908922588151674</v>
      </c>
      <c r="AM285" s="39">
        <f t="shared" si="216"/>
        <v>24.35</v>
      </c>
      <c r="AN285" s="39">
        <f t="shared" si="217"/>
        <v>0.13954461294075837</v>
      </c>
      <c r="AO285" s="39">
        <f t="shared" si="218"/>
        <v>13.02</v>
      </c>
      <c r="AP285" s="39">
        <f t="shared" si="219"/>
        <v>6.9772306470379186E-2</v>
      </c>
      <c r="AQ285" s="39">
        <f t="shared" si="220"/>
        <v>6.74</v>
      </c>
      <c r="AR285" s="39">
        <f t="shared" si="221"/>
        <v>1.3954461294075843E-2</v>
      </c>
      <c r="AS285" s="39">
        <f t="shared" si="222"/>
        <v>1.39</v>
      </c>
      <c r="AT285" s="39">
        <f t="shared" si="223"/>
        <v>0.13954461294075837</v>
      </c>
      <c r="AU285" s="39">
        <f t="shared" si="224"/>
        <v>13.02</v>
      </c>
      <c r="AV285" s="39">
        <f t="shared" si="225"/>
        <v>6.9772306470379186E-2</v>
      </c>
      <c r="AW285" s="39">
        <f t="shared" si="226"/>
        <v>6.74</v>
      </c>
      <c r="AX285" s="39">
        <f t="shared" si="227"/>
        <v>3.4886153235189593E-2</v>
      </c>
      <c r="AY285" s="39">
        <f t="shared" si="228"/>
        <v>3.43</v>
      </c>
      <c r="AZ285" s="39">
        <f t="shared" si="229"/>
        <v>6.9772306470379216E-3</v>
      </c>
      <c r="BA285" s="39">
        <f t="shared" si="230"/>
        <v>0.7</v>
      </c>
      <c r="BB285" s="39">
        <f t="shared" si="231"/>
        <v>2.7908922588151679E-2</v>
      </c>
      <c r="BC285" s="39">
        <f t="shared" si="232"/>
        <v>2.75</v>
      </c>
      <c r="BD285" s="39">
        <f t="shared" si="233"/>
        <v>1.395446129407584E-2</v>
      </c>
      <c r="BE285" s="39">
        <f t="shared" si="234"/>
        <v>1.39</v>
      </c>
      <c r="BF285" s="39">
        <f t="shared" si="235"/>
        <v>6.9772306470379198E-3</v>
      </c>
      <c r="BG285" s="39">
        <f t="shared" si="236"/>
        <v>0.7</v>
      </c>
      <c r="BH285" s="39">
        <f t="shared" si="237"/>
        <v>1.3954461294075841E-3</v>
      </c>
      <c r="BI285" s="39">
        <f t="shared" si="238"/>
        <v>0.14000000000000001</v>
      </c>
    </row>
    <row r="286" spans="1:61" s="39" customFormat="1" x14ac:dyDescent="0.25">
      <c r="A286" s="40">
        <v>7.5</v>
      </c>
      <c r="B286" s="50">
        <f t="shared" si="193"/>
        <v>41</v>
      </c>
      <c r="C286" s="51">
        <f t="shared" si="183"/>
        <v>0</v>
      </c>
      <c r="D286" s="52">
        <f t="shared" si="184"/>
        <v>0</v>
      </c>
      <c r="E286" s="53">
        <f t="shared" si="185"/>
        <v>1</v>
      </c>
      <c r="F286" s="68">
        <f t="shared" si="182"/>
        <v>40</v>
      </c>
      <c r="G286" s="61">
        <f t="shared" si="207"/>
        <v>1.3958091936299146</v>
      </c>
      <c r="H286" s="56">
        <f t="shared" si="194"/>
        <v>4.6296296296296298</v>
      </c>
      <c r="I286" s="52">
        <f t="shared" si="195"/>
        <v>1.38</v>
      </c>
      <c r="J286" s="56">
        <f t="shared" si="196"/>
        <v>3.0707802259858124</v>
      </c>
      <c r="K286" s="56">
        <f t="shared" si="208"/>
        <v>7.6171763286632486E-4</v>
      </c>
      <c r="L286" s="51">
        <f t="shared" si="197"/>
        <v>2.2000000000000002</v>
      </c>
      <c r="M286" s="52">
        <f t="shared" si="186"/>
        <v>0</v>
      </c>
      <c r="N286" s="68">
        <v>0</v>
      </c>
      <c r="O286" s="63">
        <f t="shared" si="198"/>
        <v>3481.3777833177105</v>
      </c>
      <c r="P286" s="58">
        <f t="shared" si="199"/>
        <v>480</v>
      </c>
      <c r="Q286" s="61">
        <f t="shared" si="200"/>
        <v>0.69790459681495731</v>
      </c>
      <c r="R286" s="56">
        <f t="shared" si="201"/>
        <v>2.3148148148148149</v>
      </c>
      <c r="S286" s="56">
        <f t="shared" si="187"/>
        <v>1.5353901129929062</v>
      </c>
      <c r="T286" s="56">
        <f t="shared" si="188"/>
        <v>3.8085881643316243E-4</v>
      </c>
      <c r="U286" s="61">
        <f t="shared" si="202"/>
        <v>0.34895229840747866</v>
      </c>
      <c r="V286" s="56">
        <f t="shared" si="203"/>
        <v>1.1574074074074074</v>
      </c>
      <c r="W286" s="56">
        <f t="shared" si="189"/>
        <v>0.76769505649645309</v>
      </c>
      <c r="X286" s="56">
        <f t="shared" si="190"/>
        <v>1.9042940821658121E-4</v>
      </c>
      <c r="Y286" s="61">
        <f t="shared" si="204"/>
        <v>6.9790459681495692E-2</v>
      </c>
      <c r="Z286" s="56">
        <f t="shared" si="205"/>
        <v>0.23148148148148148</v>
      </c>
      <c r="AA286" s="56">
        <f t="shared" si="191"/>
        <v>0.15353901129929054</v>
      </c>
      <c r="AB286" s="56">
        <f t="shared" si="192"/>
        <v>3.808588164331622E-5</v>
      </c>
      <c r="AC286" s="64">
        <f t="shared" si="206"/>
        <v>0.3539062500000032</v>
      </c>
      <c r="AD286" s="39">
        <f t="shared" si="209"/>
        <v>0.5621914031947195</v>
      </c>
      <c r="AE286" s="39">
        <f t="shared" si="210"/>
        <v>43</v>
      </c>
      <c r="AF286" s="39">
        <f t="shared" si="211"/>
        <v>0.28109570159735975</v>
      </c>
      <c r="AG286" s="39">
        <f t="shared" si="210"/>
        <v>24.5</v>
      </c>
      <c r="AH286" s="39">
        <f t="shared" si="212"/>
        <v>0.14054785079867987</v>
      </c>
      <c r="AI286" s="39">
        <f t="shared" si="240"/>
        <v>13.11</v>
      </c>
      <c r="AJ286" s="39">
        <f t="shared" si="214"/>
        <v>2.8109570159735985E-2</v>
      </c>
      <c r="AK286" s="39">
        <f t="shared" si="240"/>
        <v>2.77</v>
      </c>
      <c r="AL286" s="39">
        <f t="shared" si="215"/>
        <v>0.28109570159735975</v>
      </c>
      <c r="AM286" s="39">
        <f t="shared" si="216"/>
        <v>24.5</v>
      </c>
      <c r="AN286" s="39">
        <f t="shared" si="217"/>
        <v>0.14054785079867987</v>
      </c>
      <c r="AO286" s="39">
        <f t="shared" si="218"/>
        <v>13.11</v>
      </c>
      <c r="AP286" s="39">
        <f t="shared" si="219"/>
        <v>7.0273925399339937E-2</v>
      </c>
      <c r="AQ286" s="39">
        <f t="shared" si="220"/>
        <v>6.79</v>
      </c>
      <c r="AR286" s="39">
        <f t="shared" si="221"/>
        <v>1.4054785079867993E-2</v>
      </c>
      <c r="AS286" s="39">
        <f t="shared" si="222"/>
        <v>1.4</v>
      </c>
      <c r="AT286" s="39">
        <f t="shared" si="223"/>
        <v>0.14054785079867987</v>
      </c>
      <c r="AU286" s="39">
        <f t="shared" si="224"/>
        <v>13.11</v>
      </c>
      <c r="AV286" s="39">
        <f t="shared" si="225"/>
        <v>7.0273925399339937E-2</v>
      </c>
      <c r="AW286" s="39">
        <f t="shared" si="226"/>
        <v>6.79</v>
      </c>
      <c r="AX286" s="39">
        <f t="shared" si="227"/>
        <v>3.5136962699669969E-2</v>
      </c>
      <c r="AY286" s="39">
        <f t="shared" si="228"/>
        <v>3.45</v>
      </c>
      <c r="AZ286" s="39">
        <f t="shared" si="229"/>
        <v>7.0273925399339963E-3</v>
      </c>
      <c r="BA286" s="39">
        <f t="shared" si="230"/>
        <v>0.7</v>
      </c>
      <c r="BB286" s="39">
        <f t="shared" si="231"/>
        <v>2.8109570159735978E-2</v>
      </c>
      <c r="BC286" s="39">
        <f t="shared" si="232"/>
        <v>2.77</v>
      </c>
      <c r="BD286" s="39">
        <f t="shared" si="233"/>
        <v>1.4054785079867989E-2</v>
      </c>
      <c r="BE286" s="39">
        <f t="shared" si="234"/>
        <v>1.4</v>
      </c>
      <c r="BF286" s="39">
        <f t="shared" si="235"/>
        <v>7.0273925399339946E-3</v>
      </c>
      <c r="BG286" s="39">
        <f t="shared" si="236"/>
        <v>0.7</v>
      </c>
      <c r="BH286" s="39">
        <f t="shared" si="237"/>
        <v>1.405478507986799E-3</v>
      </c>
      <c r="BI286" s="39">
        <f t="shared" si="238"/>
        <v>0.14000000000000001</v>
      </c>
    </row>
    <row r="287" spans="1:61" s="39" customFormat="1" x14ac:dyDescent="0.25">
      <c r="A287" s="40">
        <v>7.5</v>
      </c>
      <c r="B287" s="50">
        <f t="shared" si="193"/>
        <v>41</v>
      </c>
      <c r="C287" s="51">
        <f t="shared" si="183"/>
        <v>0</v>
      </c>
      <c r="D287" s="52">
        <f t="shared" si="184"/>
        <v>0</v>
      </c>
      <c r="E287" s="53">
        <f t="shared" si="185"/>
        <v>1</v>
      </c>
      <c r="F287" s="68">
        <f t="shared" si="182"/>
        <v>40</v>
      </c>
      <c r="G287" s="61">
        <f t="shared" si="207"/>
        <v>1.3990552096424373</v>
      </c>
      <c r="H287" s="56">
        <f t="shared" si="194"/>
        <v>4.6296296296296298</v>
      </c>
      <c r="I287" s="52">
        <f t="shared" si="195"/>
        <v>1.38</v>
      </c>
      <c r="J287" s="56">
        <f t="shared" si="196"/>
        <v>3.0779214612133625</v>
      </c>
      <c r="K287" s="56">
        <f t="shared" si="208"/>
        <v>7.634890409101957E-4</v>
      </c>
      <c r="L287" s="51">
        <f t="shared" si="197"/>
        <v>2.2000000000000002</v>
      </c>
      <c r="M287" s="52">
        <f t="shared" si="186"/>
        <v>0</v>
      </c>
      <c r="N287" s="68">
        <v>0</v>
      </c>
      <c r="O287" s="63">
        <f t="shared" si="198"/>
        <v>3488.3587369960228</v>
      </c>
      <c r="P287" s="58">
        <f t="shared" si="199"/>
        <v>480</v>
      </c>
      <c r="Q287" s="61">
        <f t="shared" si="200"/>
        <v>0.69952760482121867</v>
      </c>
      <c r="R287" s="56">
        <f t="shared" si="201"/>
        <v>2.3148148148148149</v>
      </c>
      <c r="S287" s="56">
        <f t="shared" si="187"/>
        <v>1.5389607306066813</v>
      </c>
      <c r="T287" s="56">
        <f t="shared" si="188"/>
        <v>3.8174452045509785E-4</v>
      </c>
      <c r="U287" s="61">
        <f t="shared" si="202"/>
        <v>0.34976380241060934</v>
      </c>
      <c r="V287" s="56">
        <f t="shared" si="203"/>
        <v>1.1574074074074074</v>
      </c>
      <c r="W287" s="56">
        <f t="shared" si="189"/>
        <v>0.76948036530334063</v>
      </c>
      <c r="X287" s="56">
        <f t="shared" si="190"/>
        <v>1.9087226022754893E-4</v>
      </c>
      <c r="Y287" s="61">
        <f t="shared" si="204"/>
        <v>6.9952760482121831E-2</v>
      </c>
      <c r="Z287" s="56">
        <f t="shared" si="205"/>
        <v>0.23148148148148148</v>
      </c>
      <c r="AA287" s="56">
        <f t="shared" si="191"/>
        <v>0.15389607306066805</v>
      </c>
      <c r="AB287" s="56">
        <f t="shared" si="192"/>
        <v>3.8174452045509773E-5</v>
      </c>
      <c r="AC287" s="64">
        <f t="shared" si="206"/>
        <v>0.35399305555555877</v>
      </c>
      <c r="AD287" s="39">
        <f t="shared" si="209"/>
        <v>0.56621368692244145</v>
      </c>
      <c r="AE287" s="39">
        <f t="shared" si="210"/>
        <v>43.23</v>
      </c>
      <c r="AF287" s="39">
        <f t="shared" si="211"/>
        <v>0.28310684346122073</v>
      </c>
      <c r="AG287" s="39">
        <f t="shared" si="210"/>
        <v>24.66</v>
      </c>
      <c r="AH287" s="39">
        <f t="shared" si="212"/>
        <v>0.14155342173061036</v>
      </c>
      <c r="AI287" s="39">
        <f t="shared" si="240"/>
        <v>13.2</v>
      </c>
      <c r="AJ287" s="39">
        <f t="shared" si="214"/>
        <v>2.8310684346122085E-2</v>
      </c>
      <c r="AK287" s="39">
        <f t="shared" si="240"/>
        <v>2.79</v>
      </c>
      <c r="AL287" s="39">
        <f t="shared" si="215"/>
        <v>0.28310684346122073</v>
      </c>
      <c r="AM287" s="39">
        <f t="shared" si="216"/>
        <v>24.66</v>
      </c>
      <c r="AN287" s="39">
        <f t="shared" si="217"/>
        <v>0.14155342173061036</v>
      </c>
      <c r="AO287" s="39">
        <f t="shared" si="218"/>
        <v>13.2</v>
      </c>
      <c r="AP287" s="39">
        <f t="shared" si="219"/>
        <v>7.0776710865305181E-2</v>
      </c>
      <c r="AQ287" s="39">
        <f t="shared" si="220"/>
        <v>6.83</v>
      </c>
      <c r="AR287" s="39">
        <f t="shared" si="221"/>
        <v>1.4155342173061043E-2</v>
      </c>
      <c r="AS287" s="39">
        <f t="shared" si="222"/>
        <v>1.41</v>
      </c>
      <c r="AT287" s="39">
        <f t="shared" si="223"/>
        <v>0.14155342173061036</v>
      </c>
      <c r="AU287" s="39">
        <f t="shared" si="224"/>
        <v>13.2</v>
      </c>
      <c r="AV287" s="39">
        <f t="shared" si="225"/>
        <v>7.0776710865305181E-2</v>
      </c>
      <c r="AW287" s="39">
        <f t="shared" si="226"/>
        <v>6.83</v>
      </c>
      <c r="AX287" s="39">
        <f t="shared" si="227"/>
        <v>3.5388355432652591E-2</v>
      </c>
      <c r="AY287" s="39">
        <f t="shared" si="228"/>
        <v>3.48</v>
      </c>
      <c r="AZ287" s="39">
        <f t="shared" si="229"/>
        <v>7.0776710865305213E-3</v>
      </c>
      <c r="BA287" s="39">
        <f t="shared" si="230"/>
        <v>0.71</v>
      </c>
      <c r="BB287" s="39">
        <f t="shared" si="231"/>
        <v>2.8310684346122078E-2</v>
      </c>
      <c r="BC287" s="39">
        <f t="shared" si="232"/>
        <v>2.79</v>
      </c>
      <c r="BD287" s="39">
        <f t="shared" si="233"/>
        <v>1.4155342173061039E-2</v>
      </c>
      <c r="BE287" s="39">
        <f t="shared" si="234"/>
        <v>1.41</v>
      </c>
      <c r="BF287" s="39">
        <f t="shared" si="235"/>
        <v>7.0776710865305195E-3</v>
      </c>
      <c r="BG287" s="39">
        <f t="shared" si="236"/>
        <v>0.71</v>
      </c>
      <c r="BH287" s="39">
        <f t="shared" si="237"/>
        <v>1.4155342173061041E-3</v>
      </c>
      <c r="BI287" s="39">
        <f t="shared" si="238"/>
        <v>0.14000000000000001</v>
      </c>
    </row>
    <row r="288" spans="1:61" s="39" customFormat="1" x14ac:dyDescent="0.25">
      <c r="A288" s="40">
        <v>7.5</v>
      </c>
      <c r="B288" s="50">
        <f t="shared" si="193"/>
        <v>41</v>
      </c>
      <c r="C288" s="51">
        <f t="shared" si="183"/>
        <v>0</v>
      </c>
      <c r="D288" s="52">
        <f t="shared" si="184"/>
        <v>0</v>
      </c>
      <c r="E288" s="53">
        <f t="shared" si="185"/>
        <v>1</v>
      </c>
      <c r="F288" s="68">
        <f t="shared" si="182"/>
        <v>40</v>
      </c>
      <c r="G288" s="61">
        <f t="shared" si="207"/>
        <v>1.402286344391136</v>
      </c>
      <c r="H288" s="56">
        <f t="shared" si="194"/>
        <v>4.6296296296296298</v>
      </c>
      <c r="I288" s="52">
        <f t="shared" si="195"/>
        <v>1.38</v>
      </c>
      <c r="J288" s="56">
        <f t="shared" si="196"/>
        <v>3.0850299576604994</v>
      </c>
      <c r="K288" s="56">
        <f t="shared" si="208"/>
        <v>7.6525232798659785E-4</v>
      </c>
      <c r="L288" s="51">
        <f t="shared" si="197"/>
        <v>2.2000000000000002</v>
      </c>
      <c r="M288" s="52">
        <f t="shared" si="186"/>
        <v>0</v>
      </c>
      <c r="N288" s="68">
        <v>0</v>
      </c>
      <c r="O288" s="63">
        <f t="shared" si="198"/>
        <v>3495.3076946366432</v>
      </c>
      <c r="P288" s="58">
        <f t="shared" si="199"/>
        <v>480</v>
      </c>
      <c r="Q288" s="61">
        <f t="shared" si="200"/>
        <v>0.70114317219556799</v>
      </c>
      <c r="R288" s="56">
        <f t="shared" si="201"/>
        <v>2.3148148148148149</v>
      </c>
      <c r="S288" s="56">
        <f t="shared" si="187"/>
        <v>1.5425149788302497</v>
      </c>
      <c r="T288" s="56">
        <f t="shared" si="188"/>
        <v>3.8262616399329893E-4</v>
      </c>
      <c r="U288" s="61">
        <f t="shared" si="202"/>
        <v>0.35057158609778399</v>
      </c>
      <c r="V288" s="56">
        <f t="shared" si="203"/>
        <v>1.1574074074074074</v>
      </c>
      <c r="W288" s="56">
        <f t="shared" si="189"/>
        <v>0.77125748941512484</v>
      </c>
      <c r="X288" s="56">
        <f t="shared" si="190"/>
        <v>1.9131308199664946E-4</v>
      </c>
      <c r="Y288" s="61">
        <f t="shared" si="204"/>
        <v>7.0114317219556771E-2</v>
      </c>
      <c r="Z288" s="56">
        <f t="shared" si="205"/>
        <v>0.23148148148148148</v>
      </c>
      <c r="AA288" s="56">
        <f t="shared" si="191"/>
        <v>0.15425149788302492</v>
      </c>
      <c r="AB288" s="56">
        <f t="shared" si="192"/>
        <v>3.826261639932988E-5</v>
      </c>
      <c r="AC288" s="64">
        <f t="shared" si="206"/>
        <v>0.35407986111111434</v>
      </c>
      <c r="AD288" s="39">
        <f t="shared" si="209"/>
        <v>0.57024526016256594</v>
      </c>
      <c r="AE288" s="39">
        <f t="shared" si="210"/>
        <v>43.46</v>
      </c>
      <c r="AF288" s="39">
        <f t="shared" si="211"/>
        <v>0.28512263008128297</v>
      </c>
      <c r="AG288" s="39">
        <f t="shared" si="210"/>
        <v>24.81</v>
      </c>
      <c r="AH288" s="39">
        <f t="shared" si="212"/>
        <v>0.14256131504064148</v>
      </c>
      <c r="AI288" s="39">
        <f t="shared" si="240"/>
        <v>13.29</v>
      </c>
      <c r="AJ288" s="39">
        <f t="shared" si="214"/>
        <v>2.851226300812831E-2</v>
      </c>
      <c r="AK288" s="39">
        <f t="shared" si="240"/>
        <v>2.81</v>
      </c>
      <c r="AL288" s="39">
        <f t="shared" si="215"/>
        <v>0.28512263008128297</v>
      </c>
      <c r="AM288" s="39">
        <f t="shared" si="216"/>
        <v>24.81</v>
      </c>
      <c r="AN288" s="39">
        <f t="shared" si="217"/>
        <v>0.14256131504064148</v>
      </c>
      <c r="AO288" s="39">
        <f t="shared" si="218"/>
        <v>13.29</v>
      </c>
      <c r="AP288" s="39">
        <f t="shared" si="219"/>
        <v>7.1280657520320742E-2</v>
      </c>
      <c r="AQ288" s="39">
        <f t="shared" si="220"/>
        <v>6.88</v>
      </c>
      <c r="AR288" s="39">
        <f t="shared" si="221"/>
        <v>1.4256131504064155E-2</v>
      </c>
      <c r="AS288" s="39">
        <f t="shared" si="222"/>
        <v>1.42</v>
      </c>
      <c r="AT288" s="39">
        <f t="shared" si="223"/>
        <v>0.14256131504064148</v>
      </c>
      <c r="AU288" s="39">
        <f t="shared" si="224"/>
        <v>13.29</v>
      </c>
      <c r="AV288" s="39">
        <f t="shared" si="225"/>
        <v>7.1280657520320742E-2</v>
      </c>
      <c r="AW288" s="39">
        <f t="shared" si="226"/>
        <v>6.88</v>
      </c>
      <c r="AX288" s="39">
        <f t="shared" si="227"/>
        <v>3.5640328760160371E-2</v>
      </c>
      <c r="AY288" s="39">
        <f t="shared" si="228"/>
        <v>3.5</v>
      </c>
      <c r="AZ288" s="39">
        <f t="shared" si="229"/>
        <v>7.1280657520320775E-3</v>
      </c>
      <c r="BA288" s="39">
        <f t="shared" si="230"/>
        <v>0.71</v>
      </c>
      <c r="BB288" s="39">
        <f t="shared" si="231"/>
        <v>2.8512263008128303E-2</v>
      </c>
      <c r="BC288" s="39">
        <f t="shared" si="232"/>
        <v>2.81</v>
      </c>
      <c r="BD288" s="39">
        <f t="shared" si="233"/>
        <v>1.4256131504064152E-2</v>
      </c>
      <c r="BE288" s="39">
        <f t="shared" si="234"/>
        <v>1.42</v>
      </c>
      <c r="BF288" s="39">
        <f t="shared" si="235"/>
        <v>7.1280657520320758E-3</v>
      </c>
      <c r="BG288" s="39">
        <f t="shared" si="236"/>
        <v>0.71</v>
      </c>
      <c r="BH288" s="39">
        <f t="shared" si="237"/>
        <v>1.4256131504064155E-3</v>
      </c>
      <c r="BI288" s="39">
        <f t="shared" si="238"/>
        <v>0.14000000000000001</v>
      </c>
    </row>
    <row r="289" spans="1:61" s="39" customFormat="1" x14ac:dyDescent="0.25">
      <c r="A289" s="40">
        <v>7.5</v>
      </c>
      <c r="B289" s="50">
        <f t="shared" si="193"/>
        <v>41</v>
      </c>
      <c r="C289" s="51">
        <f t="shared" si="183"/>
        <v>0</v>
      </c>
      <c r="D289" s="52">
        <f t="shared" si="184"/>
        <v>0</v>
      </c>
      <c r="E289" s="53">
        <f t="shared" si="185"/>
        <v>1</v>
      </c>
      <c r="F289" s="68">
        <f t="shared" si="182"/>
        <v>40</v>
      </c>
      <c r="G289" s="61">
        <f t="shared" si="207"/>
        <v>1.4055026660987218</v>
      </c>
      <c r="H289" s="56">
        <f t="shared" si="194"/>
        <v>4.6296296296296298</v>
      </c>
      <c r="I289" s="52">
        <f t="shared" si="195"/>
        <v>1.38</v>
      </c>
      <c r="J289" s="56">
        <f t="shared" si="196"/>
        <v>3.0921058654171882</v>
      </c>
      <c r="K289" s="56">
        <f t="shared" si="208"/>
        <v>7.6700753132586481E-4</v>
      </c>
      <c r="L289" s="51">
        <f t="shared" si="197"/>
        <v>2.2000000000000002</v>
      </c>
      <c r="M289" s="52">
        <f t="shared" si="186"/>
        <v>0</v>
      </c>
      <c r="N289" s="68">
        <v>0</v>
      </c>
      <c r="O289" s="63">
        <f t="shared" si="198"/>
        <v>3502.2248028880776</v>
      </c>
      <c r="P289" s="58">
        <f t="shared" si="199"/>
        <v>480</v>
      </c>
      <c r="Q289" s="61">
        <f t="shared" si="200"/>
        <v>0.70275133304936088</v>
      </c>
      <c r="R289" s="56">
        <f t="shared" si="201"/>
        <v>2.3148148148148149</v>
      </c>
      <c r="S289" s="56">
        <f t="shared" si="187"/>
        <v>1.5460529327085941</v>
      </c>
      <c r="T289" s="56">
        <f t="shared" si="188"/>
        <v>3.8350376566293241E-4</v>
      </c>
      <c r="U289" s="61">
        <f t="shared" si="202"/>
        <v>0.35137566652468044</v>
      </c>
      <c r="V289" s="56">
        <f t="shared" si="203"/>
        <v>1.1574074074074074</v>
      </c>
      <c r="W289" s="56">
        <f t="shared" si="189"/>
        <v>0.77302646635429706</v>
      </c>
      <c r="X289" s="56">
        <f t="shared" si="190"/>
        <v>1.917518828314662E-4</v>
      </c>
      <c r="Y289" s="61">
        <f t="shared" si="204"/>
        <v>7.0275133304936052E-2</v>
      </c>
      <c r="Z289" s="56">
        <f t="shared" si="205"/>
        <v>0.23148148148148148</v>
      </c>
      <c r="AA289" s="56">
        <f t="shared" si="191"/>
        <v>0.15460529327085934</v>
      </c>
      <c r="AB289" s="56">
        <f t="shared" si="192"/>
        <v>3.8350376566293227E-5</v>
      </c>
      <c r="AC289" s="64">
        <f t="shared" si="206"/>
        <v>0.3541666666666699</v>
      </c>
      <c r="AD289" s="39">
        <f t="shared" si="209"/>
        <v>0.57428608032759976</v>
      </c>
      <c r="AE289" s="39">
        <f t="shared" si="210"/>
        <v>43.69</v>
      </c>
      <c r="AF289" s="39">
        <f t="shared" si="211"/>
        <v>0.28714304016379988</v>
      </c>
      <c r="AG289" s="39">
        <f t="shared" si="210"/>
        <v>24.96</v>
      </c>
      <c r="AH289" s="39">
        <f t="shared" si="212"/>
        <v>0.14357152008189994</v>
      </c>
      <c r="AI289" s="39">
        <f t="shared" si="240"/>
        <v>13.37</v>
      </c>
      <c r="AJ289" s="39">
        <f t="shared" si="214"/>
        <v>2.8714304016380001E-2</v>
      </c>
      <c r="AK289" s="39">
        <f t="shared" si="240"/>
        <v>2.83</v>
      </c>
      <c r="AL289" s="39">
        <f t="shared" si="215"/>
        <v>0.28714304016379988</v>
      </c>
      <c r="AM289" s="39">
        <f t="shared" si="216"/>
        <v>24.96</v>
      </c>
      <c r="AN289" s="39">
        <f t="shared" si="217"/>
        <v>0.14357152008189994</v>
      </c>
      <c r="AO289" s="39">
        <f t="shared" si="218"/>
        <v>13.37</v>
      </c>
      <c r="AP289" s="39">
        <f t="shared" si="219"/>
        <v>7.178576004094997E-2</v>
      </c>
      <c r="AQ289" s="39">
        <f t="shared" si="220"/>
        <v>6.93</v>
      </c>
      <c r="AR289" s="39">
        <f t="shared" si="221"/>
        <v>1.4357152008190001E-2</v>
      </c>
      <c r="AS289" s="39">
        <f t="shared" si="222"/>
        <v>1.43</v>
      </c>
      <c r="AT289" s="39">
        <f t="shared" si="223"/>
        <v>0.14357152008189994</v>
      </c>
      <c r="AU289" s="39">
        <f t="shared" si="224"/>
        <v>13.37</v>
      </c>
      <c r="AV289" s="39">
        <f t="shared" si="225"/>
        <v>7.178576004094997E-2</v>
      </c>
      <c r="AW289" s="39">
        <f t="shared" si="226"/>
        <v>6.93</v>
      </c>
      <c r="AX289" s="39">
        <f t="shared" si="227"/>
        <v>3.5892880020474985E-2</v>
      </c>
      <c r="AY289" s="39">
        <f t="shared" si="228"/>
        <v>3.53</v>
      </c>
      <c r="AZ289" s="39">
        <f t="shared" si="229"/>
        <v>7.1785760040950003E-3</v>
      </c>
      <c r="BA289" s="39">
        <f t="shared" si="230"/>
        <v>0.72</v>
      </c>
      <c r="BB289" s="39">
        <f t="shared" si="231"/>
        <v>2.8714304016379994E-2</v>
      </c>
      <c r="BC289" s="39">
        <f t="shared" si="232"/>
        <v>2.83</v>
      </c>
      <c r="BD289" s="39">
        <f t="shared" si="233"/>
        <v>1.4357152008189997E-2</v>
      </c>
      <c r="BE289" s="39">
        <f t="shared" si="234"/>
        <v>1.43</v>
      </c>
      <c r="BF289" s="39">
        <f t="shared" si="235"/>
        <v>7.1785760040949985E-3</v>
      </c>
      <c r="BG289" s="39">
        <f t="shared" si="236"/>
        <v>0.72</v>
      </c>
      <c r="BH289" s="39">
        <f t="shared" si="237"/>
        <v>1.4357152008190001E-3</v>
      </c>
      <c r="BI289" s="39">
        <f t="shared" si="238"/>
        <v>0.14000000000000001</v>
      </c>
    </row>
    <row r="290" spans="1:61" s="39" customFormat="1" x14ac:dyDescent="0.25">
      <c r="A290" s="40">
        <v>7.5</v>
      </c>
      <c r="B290" s="50">
        <f t="shared" si="193"/>
        <v>41</v>
      </c>
      <c r="C290" s="51">
        <f t="shared" si="183"/>
        <v>0</v>
      </c>
      <c r="D290" s="52">
        <f t="shared" si="184"/>
        <v>0</v>
      </c>
      <c r="E290" s="53">
        <f t="shared" si="185"/>
        <v>1</v>
      </c>
      <c r="F290" s="68">
        <f t="shared" si="182"/>
        <v>40</v>
      </c>
      <c r="G290" s="61">
        <f t="shared" si="207"/>
        <v>1.4087042426751408</v>
      </c>
      <c r="H290" s="56">
        <f t="shared" si="194"/>
        <v>4.6296296296296298</v>
      </c>
      <c r="I290" s="52">
        <f t="shared" si="195"/>
        <v>1.38</v>
      </c>
      <c r="J290" s="56">
        <f t="shared" si="196"/>
        <v>3.0991493338853102</v>
      </c>
      <c r="K290" s="56">
        <f t="shared" si="208"/>
        <v>7.6875468798764924E-4</v>
      </c>
      <c r="L290" s="51">
        <f t="shared" si="197"/>
        <v>2.2000000000000002</v>
      </c>
      <c r="M290" s="52">
        <f t="shared" si="186"/>
        <v>0</v>
      </c>
      <c r="N290" s="68">
        <v>0</v>
      </c>
      <c r="O290" s="63">
        <f t="shared" si="198"/>
        <v>3509.1102077266924</v>
      </c>
      <c r="P290" s="58">
        <f t="shared" si="199"/>
        <v>480</v>
      </c>
      <c r="Q290" s="61">
        <f t="shared" si="200"/>
        <v>0.70435212133757041</v>
      </c>
      <c r="R290" s="56">
        <f t="shared" si="201"/>
        <v>2.3148148148148149</v>
      </c>
      <c r="S290" s="56">
        <f t="shared" si="187"/>
        <v>1.5495746669426551</v>
      </c>
      <c r="T290" s="56">
        <f t="shared" si="188"/>
        <v>3.8437734399382462E-4</v>
      </c>
      <c r="U290" s="61">
        <f t="shared" si="202"/>
        <v>0.35217606066878521</v>
      </c>
      <c r="V290" s="56">
        <f t="shared" si="203"/>
        <v>1.1574074074074074</v>
      </c>
      <c r="W290" s="56">
        <f t="shared" si="189"/>
        <v>0.77478733347132756</v>
      </c>
      <c r="X290" s="56">
        <f t="shared" si="190"/>
        <v>1.9218867199691231E-4</v>
      </c>
      <c r="Y290" s="61">
        <f t="shared" si="204"/>
        <v>7.0435212133757003E-2</v>
      </c>
      <c r="Z290" s="56">
        <f t="shared" si="205"/>
        <v>0.23148148148148148</v>
      </c>
      <c r="AA290" s="56">
        <f t="shared" si="191"/>
        <v>0.15495746669426541</v>
      </c>
      <c r="AB290" s="56">
        <f t="shared" si="192"/>
        <v>3.8437734399382437E-5</v>
      </c>
      <c r="AC290" s="64">
        <f t="shared" si="206"/>
        <v>0.35425347222222547</v>
      </c>
      <c r="AD290" s="39">
        <f t="shared" si="209"/>
        <v>0.57833610502529076</v>
      </c>
      <c r="AE290" s="39">
        <f t="shared" si="210"/>
        <v>43.92</v>
      </c>
      <c r="AF290" s="39">
        <f t="shared" si="211"/>
        <v>0.28916805251264538</v>
      </c>
      <c r="AG290" s="39">
        <f t="shared" si="210"/>
        <v>25.11</v>
      </c>
      <c r="AH290" s="39">
        <f t="shared" si="212"/>
        <v>0.14458402625632269</v>
      </c>
      <c r="AI290" s="39">
        <f t="shared" si="240"/>
        <v>13.46</v>
      </c>
      <c r="AJ290" s="39">
        <f t="shared" si="214"/>
        <v>2.8916805251264551E-2</v>
      </c>
      <c r="AK290" s="39">
        <f t="shared" si="240"/>
        <v>2.85</v>
      </c>
      <c r="AL290" s="39">
        <f t="shared" si="215"/>
        <v>0.28916805251264538</v>
      </c>
      <c r="AM290" s="39">
        <f t="shared" si="216"/>
        <v>25.11</v>
      </c>
      <c r="AN290" s="39">
        <f t="shared" si="217"/>
        <v>0.14458402625632269</v>
      </c>
      <c r="AO290" s="39">
        <f t="shared" si="218"/>
        <v>13.46</v>
      </c>
      <c r="AP290" s="39">
        <f t="shared" si="219"/>
        <v>7.2292013128161345E-2</v>
      </c>
      <c r="AQ290" s="39">
        <f t="shared" si="220"/>
        <v>6.97</v>
      </c>
      <c r="AR290" s="39">
        <f t="shared" si="221"/>
        <v>1.4458402625632276E-2</v>
      </c>
      <c r="AS290" s="39">
        <f t="shared" si="222"/>
        <v>1.44</v>
      </c>
      <c r="AT290" s="39">
        <f t="shared" si="223"/>
        <v>0.14458402625632269</v>
      </c>
      <c r="AU290" s="39">
        <f t="shared" si="224"/>
        <v>13.46</v>
      </c>
      <c r="AV290" s="39">
        <f t="shared" si="225"/>
        <v>7.2292013128161345E-2</v>
      </c>
      <c r="AW290" s="39">
        <f t="shared" si="226"/>
        <v>6.97</v>
      </c>
      <c r="AX290" s="39">
        <f t="shared" si="227"/>
        <v>3.6146006564080672E-2</v>
      </c>
      <c r="AY290" s="39">
        <f t="shared" si="228"/>
        <v>3.55</v>
      </c>
      <c r="AZ290" s="39">
        <f t="shared" si="229"/>
        <v>7.2292013128161378E-3</v>
      </c>
      <c r="BA290" s="39">
        <f t="shared" si="230"/>
        <v>0.72</v>
      </c>
      <c r="BB290" s="39">
        <f t="shared" si="231"/>
        <v>2.8916805251264544E-2</v>
      </c>
      <c r="BC290" s="39">
        <f t="shared" si="232"/>
        <v>2.85</v>
      </c>
      <c r="BD290" s="39">
        <f t="shared" si="233"/>
        <v>1.4458402625632272E-2</v>
      </c>
      <c r="BE290" s="39">
        <f t="shared" si="234"/>
        <v>1.44</v>
      </c>
      <c r="BF290" s="39">
        <f t="shared" si="235"/>
        <v>7.229201312816136E-3</v>
      </c>
      <c r="BG290" s="39">
        <f t="shared" si="236"/>
        <v>0.72</v>
      </c>
      <c r="BH290" s="39">
        <f t="shared" si="237"/>
        <v>1.4458402625632276E-3</v>
      </c>
      <c r="BI290" s="39">
        <f t="shared" si="238"/>
        <v>0.14000000000000001</v>
      </c>
    </row>
    <row r="291" spans="1:61" s="39" customFormat="1" x14ac:dyDescent="0.25">
      <c r="A291" s="40">
        <v>7.5</v>
      </c>
      <c r="B291" s="50">
        <f t="shared" si="193"/>
        <v>41</v>
      </c>
      <c r="C291" s="51">
        <f t="shared" si="183"/>
        <v>0</v>
      </c>
      <c r="D291" s="52">
        <f t="shared" si="184"/>
        <v>0</v>
      </c>
      <c r="E291" s="53">
        <f t="shared" si="185"/>
        <v>1</v>
      </c>
      <c r="F291" s="68">
        <f t="shared" si="182"/>
        <v>40</v>
      </c>
      <c r="G291" s="61">
        <f t="shared" si="207"/>
        <v>1.4118911417190081</v>
      </c>
      <c r="H291" s="56">
        <f t="shared" si="194"/>
        <v>4.6296296296296298</v>
      </c>
      <c r="I291" s="52">
        <f t="shared" si="195"/>
        <v>1.38</v>
      </c>
      <c r="J291" s="56">
        <f t="shared" si="196"/>
        <v>3.1061605117818178</v>
      </c>
      <c r="K291" s="56">
        <f t="shared" si="208"/>
        <v>7.7049383486170388E-4</v>
      </c>
      <c r="L291" s="51">
        <f t="shared" si="197"/>
        <v>2.2000000000000002</v>
      </c>
      <c r="M291" s="52">
        <f t="shared" si="186"/>
        <v>0</v>
      </c>
      <c r="N291" s="68">
        <v>0</v>
      </c>
      <c r="O291" s="63">
        <f t="shared" si="198"/>
        <v>3515.9640544597964</v>
      </c>
      <c r="P291" s="58">
        <f t="shared" si="199"/>
        <v>480</v>
      </c>
      <c r="Q291" s="61">
        <f t="shared" si="200"/>
        <v>0.70594557085950405</v>
      </c>
      <c r="R291" s="56">
        <f t="shared" si="201"/>
        <v>2.3148148148148149</v>
      </c>
      <c r="S291" s="56">
        <f t="shared" si="187"/>
        <v>1.5530802558909089</v>
      </c>
      <c r="T291" s="56">
        <f t="shared" si="188"/>
        <v>3.8524691743085194E-4</v>
      </c>
      <c r="U291" s="61">
        <f t="shared" si="202"/>
        <v>0.35297278542975202</v>
      </c>
      <c r="V291" s="56">
        <f t="shared" si="203"/>
        <v>1.1574074074074074</v>
      </c>
      <c r="W291" s="56">
        <f t="shared" si="189"/>
        <v>0.77654012794545446</v>
      </c>
      <c r="X291" s="56">
        <f t="shared" si="190"/>
        <v>1.9262345871542597E-4</v>
      </c>
      <c r="Y291" s="61">
        <f t="shared" si="204"/>
        <v>7.0594557085950374E-2</v>
      </c>
      <c r="Z291" s="56">
        <f t="shared" si="205"/>
        <v>0.23148148148148148</v>
      </c>
      <c r="AA291" s="56">
        <f t="shared" si="191"/>
        <v>0.15530802558909085</v>
      </c>
      <c r="AB291" s="56">
        <f t="shared" si="192"/>
        <v>3.8524691743085189E-5</v>
      </c>
      <c r="AC291" s="64">
        <f t="shared" si="206"/>
        <v>0.35434027777778104</v>
      </c>
      <c r="AD291" s="39">
        <f t="shared" si="209"/>
        <v>0.58239529205773288</v>
      </c>
      <c r="AE291" s="39">
        <f t="shared" si="210"/>
        <v>44.14</v>
      </c>
      <c r="AF291" s="39">
        <f t="shared" si="211"/>
        <v>0.29119764602886644</v>
      </c>
      <c r="AG291" s="39">
        <f t="shared" si="210"/>
        <v>25.26</v>
      </c>
      <c r="AH291" s="39">
        <f t="shared" si="212"/>
        <v>0.14559882301443322</v>
      </c>
      <c r="AI291" s="39">
        <f t="shared" ref="AI291:AK306" si="241">ROUND((1-EXP(-AH291))*100,2)</f>
        <v>13.55</v>
      </c>
      <c r="AJ291" s="39">
        <f t="shared" si="214"/>
        <v>2.911976460288666E-2</v>
      </c>
      <c r="AK291" s="39">
        <f t="shared" si="241"/>
        <v>2.87</v>
      </c>
      <c r="AL291" s="39">
        <f t="shared" si="215"/>
        <v>0.29119764602886644</v>
      </c>
      <c r="AM291" s="39">
        <f t="shared" si="216"/>
        <v>25.26</v>
      </c>
      <c r="AN291" s="39">
        <f t="shared" si="217"/>
        <v>0.14559882301443322</v>
      </c>
      <c r="AO291" s="39">
        <f t="shared" si="218"/>
        <v>13.55</v>
      </c>
      <c r="AP291" s="39">
        <f t="shared" si="219"/>
        <v>7.279941150721661E-2</v>
      </c>
      <c r="AQ291" s="39">
        <f t="shared" si="220"/>
        <v>7.02</v>
      </c>
      <c r="AR291" s="39">
        <f t="shared" si="221"/>
        <v>1.455988230144333E-2</v>
      </c>
      <c r="AS291" s="39">
        <f t="shared" si="222"/>
        <v>1.45</v>
      </c>
      <c r="AT291" s="39">
        <f t="shared" si="223"/>
        <v>0.14559882301443322</v>
      </c>
      <c r="AU291" s="39">
        <f t="shared" si="224"/>
        <v>13.55</v>
      </c>
      <c r="AV291" s="39">
        <f t="shared" si="225"/>
        <v>7.279941150721661E-2</v>
      </c>
      <c r="AW291" s="39">
        <f t="shared" si="226"/>
        <v>7.02</v>
      </c>
      <c r="AX291" s="39">
        <f t="shared" si="227"/>
        <v>3.6399705753608305E-2</v>
      </c>
      <c r="AY291" s="39">
        <f t="shared" si="228"/>
        <v>3.57</v>
      </c>
      <c r="AZ291" s="39">
        <f t="shared" si="229"/>
        <v>7.279941150721665E-3</v>
      </c>
      <c r="BA291" s="39">
        <f t="shared" si="230"/>
        <v>0.73</v>
      </c>
      <c r="BB291" s="39">
        <f t="shared" si="231"/>
        <v>2.9119764602886653E-2</v>
      </c>
      <c r="BC291" s="39">
        <f t="shared" si="232"/>
        <v>2.87</v>
      </c>
      <c r="BD291" s="39">
        <f t="shared" si="233"/>
        <v>1.4559882301443327E-2</v>
      </c>
      <c r="BE291" s="39">
        <f t="shared" si="234"/>
        <v>1.45</v>
      </c>
      <c r="BF291" s="39">
        <f t="shared" si="235"/>
        <v>7.2799411507216633E-3</v>
      </c>
      <c r="BG291" s="39">
        <f t="shared" si="236"/>
        <v>0.73</v>
      </c>
      <c r="BH291" s="39">
        <f t="shared" si="237"/>
        <v>1.4559882301443329E-3</v>
      </c>
      <c r="BI291" s="39">
        <f t="shared" si="238"/>
        <v>0.15</v>
      </c>
    </row>
    <row r="292" spans="1:61" s="39" customFormat="1" x14ac:dyDescent="0.25">
      <c r="A292" s="40">
        <v>7.5</v>
      </c>
      <c r="B292" s="50">
        <f t="shared" si="193"/>
        <v>41</v>
      </c>
      <c r="C292" s="51">
        <f t="shared" si="183"/>
        <v>0</v>
      </c>
      <c r="D292" s="52">
        <f t="shared" si="184"/>
        <v>0</v>
      </c>
      <c r="E292" s="53">
        <f t="shared" si="185"/>
        <v>1</v>
      </c>
      <c r="F292" s="68">
        <f t="shared" si="182"/>
        <v>40</v>
      </c>
      <c r="G292" s="61">
        <f t="shared" si="207"/>
        <v>1.415063430519035</v>
      </c>
      <c r="H292" s="56">
        <f t="shared" si="194"/>
        <v>4.6296296296296298</v>
      </c>
      <c r="I292" s="52">
        <f t="shared" si="195"/>
        <v>1.38</v>
      </c>
      <c r="J292" s="56">
        <f t="shared" si="196"/>
        <v>3.1131395471418775</v>
      </c>
      <c r="K292" s="56">
        <f t="shared" si="208"/>
        <v>7.7222500866866309E-4</v>
      </c>
      <c r="L292" s="51">
        <f t="shared" si="197"/>
        <v>2.2000000000000002</v>
      </c>
      <c r="M292" s="52">
        <f t="shared" si="186"/>
        <v>0</v>
      </c>
      <c r="N292" s="68">
        <v>0</v>
      </c>
      <c r="O292" s="63">
        <f t="shared" si="198"/>
        <v>3522.7864877287079</v>
      </c>
      <c r="P292" s="58">
        <f t="shared" si="199"/>
        <v>480</v>
      </c>
      <c r="Q292" s="61">
        <f t="shared" si="200"/>
        <v>0.70753171525951752</v>
      </c>
      <c r="R292" s="56">
        <f t="shared" si="201"/>
        <v>2.3148148148148149</v>
      </c>
      <c r="S292" s="56">
        <f t="shared" si="187"/>
        <v>1.5565697735709387</v>
      </c>
      <c r="T292" s="56">
        <f t="shared" si="188"/>
        <v>3.8611250433433155E-4</v>
      </c>
      <c r="U292" s="61">
        <f t="shared" si="202"/>
        <v>0.35376585762975876</v>
      </c>
      <c r="V292" s="56">
        <f t="shared" si="203"/>
        <v>1.1574074074074074</v>
      </c>
      <c r="W292" s="56">
        <f t="shared" si="189"/>
        <v>0.77828488678546937</v>
      </c>
      <c r="X292" s="56">
        <f t="shared" si="190"/>
        <v>1.9305625216716577E-4</v>
      </c>
      <c r="Y292" s="61">
        <f t="shared" si="204"/>
        <v>7.0753171525951716E-2</v>
      </c>
      <c r="Z292" s="56">
        <f t="shared" si="205"/>
        <v>0.23148148148148148</v>
      </c>
      <c r="AA292" s="56">
        <f t="shared" si="191"/>
        <v>0.1556569773570938</v>
      </c>
      <c r="AB292" s="56">
        <f t="shared" si="192"/>
        <v>3.861125043343314E-5</v>
      </c>
      <c r="AC292" s="64">
        <f t="shared" si="206"/>
        <v>0.35442708333333661</v>
      </c>
      <c r="AD292" s="39">
        <f t="shared" si="209"/>
        <v>0.5864635994204751</v>
      </c>
      <c r="AE292" s="39">
        <f t="shared" si="210"/>
        <v>44.37</v>
      </c>
      <c r="AF292" s="39">
        <f t="shared" si="211"/>
        <v>0.29323179971023755</v>
      </c>
      <c r="AG292" s="39">
        <f t="shared" si="210"/>
        <v>25.42</v>
      </c>
      <c r="AH292" s="39">
        <f t="shared" si="212"/>
        <v>0.14661589985511878</v>
      </c>
      <c r="AI292" s="39">
        <f t="shared" si="241"/>
        <v>13.64</v>
      </c>
      <c r="AJ292" s="39">
        <f t="shared" si="214"/>
        <v>2.9323179971023773E-2</v>
      </c>
      <c r="AK292" s="39">
        <f t="shared" si="241"/>
        <v>2.89</v>
      </c>
      <c r="AL292" s="39">
        <f t="shared" si="215"/>
        <v>0.29323179971023755</v>
      </c>
      <c r="AM292" s="39">
        <f t="shared" si="216"/>
        <v>25.42</v>
      </c>
      <c r="AN292" s="39">
        <f t="shared" si="217"/>
        <v>0.14661589985511878</v>
      </c>
      <c r="AO292" s="39">
        <f t="shared" si="218"/>
        <v>13.64</v>
      </c>
      <c r="AP292" s="39">
        <f t="shared" si="219"/>
        <v>7.3307949927559388E-2</v>
      </c>
      <c r="AQ292" s="39">
        <f t="shared" si="220"/>
        <v>7.07</v>
      </c>
      <c r="AR292" s="39">
        <f t="shared" si="221"/>
        <v>1.4661589985511887E-2</v>
      </c>
      <c r="AS292" s="39">
        <f t="shared" si="222"/>
        <v>1.46</v>
      </c>
      <c r="AT292" s="39">
        <f t="shared" si="223"/>
        <v>0.14661589985511878</v>
      </c>
      <c r="AU292" s="39">
        <f t="shared" si="224"/>
        <v>13.64</v>
      </c>
      <c r="AV292" s="39">
        <f t="shared" si="225"/>
        <v>7.3307949927559388E-2</v>
      </c>
      <c r="AW292" s="39">
        <f t="shared" si="226"/>
        <v>7.07</v>
      </c>
      <c r="AX292" s="39">
        <f t="shared" si="227"/>
        <v>3.6653974963779694E-2</v>
      </c>
      <c r="AY292" s="39">
        <f t="shared" si="228"/>
        <v>3.6</v>
      </c>
      <c r="AZ292" s="39">
        <f t="shared" si="229"/>
        <v>7.3307949927559433E-3</v>
      </c>
      <c r="BA292" s="39">
        <f t="shared" si="230"/>
        <v>0.73</v>
      </c>
      <c r="BB292" s="39">
        <f t="shared" si="231"/>
        <v>2.9323179971023763E-2</v>
      </c>
      <c r="BC292" s="39">
        <f t="shared" si="232"/>
        <v>2.89</v>
      </c>
      <c r="BD292" s="39">
        <f t="shared" si="233"/>
        <v>1.4661589985511881E-2</v>
      </c>
      <c r="BE292" s="39">
        <f t="shared" si="234"/>
        <v>1.46</v>
      </c>
      <c r="BF292" s="39">
        <f t="shared" si="235"/>
        <v>7.3307949927559407E-3</v>
      </c>
      <c r="BG292" s="39">
        <f t="shared" si="236"/>
        <v>0.73</v>
      </c>
      <c r="BH292" s="39">
        <f t="shared" si="237"/>
        <v>1.4661589985511885E-3</v>
      </c>
      <c r="BI292" s="39">
        <f t="shared" si="238"/>
        <v>0.15</v>
      </c>
    </row>
    <row r="293" spans="1:61" s="39" customFormat="1" x14ac:dyDescent="0.25">
      <c r="A293" s="40">
        <v>7.5</v>
      </c>
      <c r="B293" s="50">
        <f t="shared" si="193"/>
        <v>41</v>
      </c>
      <c r="C293" s="51">
        <f t="shared" si="183"/>
        <v>0</v>
      </c>
      <c r="D293" s="52">
        <f t="shared" si="184"/>
        <v>0</v>
      </c>
      <c r="E293" s="53">
        <f t="shared" si="185"/>
        <v>1</v>
      </c>
      <c r="F293" s="68">
        <f t="shared" si="182"/>
        <v>40</v>
      </c>
      <c r="G293" s="61">
        <f t="shared" si="207"/>
        <v>1.4182211760554497</v>
      </c>
      <c r="H293" s="56">
        <f t="shared" si="194"/>
        <v>4.6296296296296298</v>
      </c>
      <c r="I293" s="52">
        <f t="shared" si="195"/>
        <v>1.38</v>
      </c>
      <c r="J293" s="56">
        <f t="shared" si="196"/>
        <v>3.1200865873219898</v>
      </c>
      <c r="K293" s="56">
        <f t="shared" si="208"/>
        <v>7.7394824596081541E-4</v>
      </c>
      <c r="L293" s="51">
        <f t="shared" si="197"/>
        <v>2.2000000000000002</v>
      </c>
      <c r="M293" s="52">
        <f t="shared" si="186"/>
        <v>0</v>
      </c>
      <c r="N293" s="68">
        <v>0</v>
      </c>
      <c r="O293" s="63">
        <f t="shared" si="198"/>
        <v>3529.5776515118037</v>
      </c>
      <c r="P293" s="58">
        <f t="shared" si="199"/>
        <v>480</v>
      </c>
      <c r="Q293" s="61">
        <f t="shared" si="200"/>
        <v>0.70911058802772486</v>
      </c>
      <c r="R293" s="56">
        <f t="shared" si="201"/>
        <v>2.3148148148148149</v>
      </c>
      <c r="S293" s="56">
        <f t="shared" si="187"/>
        <v>1.5600432936609949</v>
      </c>
      <c r="T293" s="56">
        <f t="shared" si="188"/>
        <v>3.869741229804077E-4</v>
      </c>
      <c r="U293" s="61">
        <f t="shared" si="202"/>
        <v>0.35455529401386243</v>
      </c>
      <c r="V293" s="56">
        <f t="shared" si="203"/>
        <v>1.1574074074074074</v>
      </c>
      <c r="W293" s="56">
        <f t="shared" si="189"/>
        <v>0.78002164683049746</v>
      </c>
      <c r="X293" s="56">
        <f t="shared" si="190"/>
        <v>1.9348706149020385E-4</v>
      </c>
      <c r="Y293" s="61">
        <f t="shared" si="204"/>
        <v>7.0911058802772459E-2</v>
      </c>
      <c r="Z293" s="56">
        <f t="shared" si="205"/>
        <v>0.23148148148148148</v>
      </c>
      <c r="AA293" s="56">
        <f t="shared" si="191"/>
        <v>0.15600432936609943</v>
      </c>
      <c r="AB293" s="56">
        <f t="shared" si="192"/>
        <v>3.8697412298040759E-5</v>
      </c>
      <c r="AC293" s="64">
        <f t="shared" si="206"/>
        <v>0.35451388888889218</v>
      </c>
      <c r="AD293" s="39">
        <f t="shared" si="209"/>
        <v>0.59054098530163457</v>
      </c>
      <c r="AE293" s="39">
        <f t="shared" si="210"/>
        <v>44.6</v>
      </c>
      <c r="AF293" s="39">
        <f t="shared" si="211"/>
        <v>0.29527049265081728</v>
      </c>
      <c r="AG293" s="39">
        <f t="shared" si="210"/>
        <v>25.57</v>
      </c>
      <c r="AH293" s="39">
        <f t="shared" si="212"/>
        <v>0.14763524632540864</v>
      </c>
      <c r="AI293" s="39">
        <f t="shared" si="241"/>
        <v>13.73</v>
      </c>
      <c r="AJ293" s="39">
        <f t="shared" si="214"/>
        <v>2.9527049265081744E-2</v>
      </c>
      <c r="AK293" s="39">
        <f t="shared" si="241"/>
        <v>2.91</v>
      </c>
      <c r="AL293" s="39">
        <f t="shared" si="215"/>
        <v>0.29527049265081728</v>
      </c>
      <c r="AM293" s="39">
        <f t="shared" si="216"/>
        <v>25.57</v>
      </c>
      <c r="AN293" s="39">
        <f t="shared" si="217"/>
        <v>0.14763524632540864</v>
      </c>
      <c r="AO293" s="39">
        <f t="shared" si="218"/>
        <v>13.73</v>
      </c>
      <c r="AP293" s="39">
        <f t="shared" si="219"/>
        <v>7.3817623162704321E-2</v>
      </c>
      <c r="AQ293" s="39">
        <f t="shared" si="220"/>
        <v>7.12</v>
      </c>
      <c r="AR293" s="39">
        <f t="shared" si="221"/>
        <v>1.4763524632540872E-2</v>
      </c>
      <c r="AS293" s="39">
        <f t="shared" si="222"/>
        <v>1.47</v>
      </c>
      <c r="AT293" s="39">
        <f t="shared" si="223"/>
        <v>0.14763524632540864</v>
      </c>
      <c r="AU293" s="39">
        <f t="shared" si="224"/>
        <v>13.73</v>
      </c>
      <c r="AV293" s="39">
        <f t="shared" si="225"/>
        <v>7.3817623162704321E-2</v>
      </c>
      <c r="AW293" s="39">
        <f t="shared" si="226"/>
        <v>7.12</v>
      </c>
      <c r="AX293" s="39">
        <f t="shared" si="227"/>
        <v>3.6908811581352161E-2</v>
      </c>
      <c r="AY293" s="39">
        <f t="shared" si="228"/>
        <v>3.62</v>
      </c>
      <c r="AZ293" s="39">
        <f t="shared" si="229"/>
        <v>7.3817623162704361E-3</v>
      </c>
      <c r="BA293" s="39">
        <f t="shared" si="230"/>
        <v>0.74</v>
      </c>
      <c r="BB293" s="39">
        <f t="shared" si="231"/>
        <v>2.9527049265081734E-2</v>
      </c>
      <c r="BC293" s="39">
        <f t="shared" si="232"/>
        <v>2.91</v>
      </c>
      <c r="BD293" s="39">
        <f t="shared" si="233"/>
        <v>1.4763524632540867E-2</v>
      </c>
      <c r="BE293" s="39">
        <f t="shared" si="234"/>
        <v>1.47</v>
      </c>
      <c r="BF293" s="39">
        <f t="shared" si="235"/>
        <v>7.3817623162704335E-3</v>
      </c>
      <c r="BG293" s="39">
        <f t="shared" si="236"/>
        <v>0.74</v>
      </c>
      <c r="BH293" s="39">
        <f t="shared" si="237"/>
        <v>1.476352463254087E-3</v>
      </c>
      <c r="BI293" s="39">
        <f t="shared" si="238"/>
        <v>0.15</v>
      </c>
    </row>
    <row r="294" spans="1:61" s="39" customFormat="1" x14ac:dyDescent="0.25">
      <c r="A294" s="40">
        <v>7.5</v>
      </c>
      <c r="B294" s="50">
        <f t="shared" si="193"/>
        <v>41</v>
      </c>
      <c r="C294" s="51">
        <f t="shared" si="183"/>
        <v>0</v>
      </c>
      <c r="D294" s="52">
        <f t="shared" si="184"/>
        <v>0</v>
      </c>
      <c r="E294" s="53">
        <f t="shared" si="185"/>
        <v>1</v>
      </c>
      <c r="F294" s="68">
        <f t="shared" si="182"/>
        <v>40</v>
      </c>
      <c r="G294" s="61">
        <f t="shared" si="207"/>
        <v>1.4213644450014116</v>
      </c>
      <c r="H294" s="56">
        <f t="shared" si="194"/>
        <v>4.6296296296296298</v>
      </c>
      <c r="I294" s="52">
        <f t="shared" si="195"/>
        <v>1.38</v>
      </c>
      <c r="J294" s="56">
        <f t="shared" si="196"/>
        <v>3.1270017790031055</v>
      </c>
      <c r="K294" s="56">
        <f t="shared" si="208"/>
        <v>7.7566358312287681E-4</v>
      </c>
      <c r="L294" s="51">
        <f t="shared" si="197"/>
        <v>2.2000000000000002</v>
      </c>
      <c r="M294" s="52">
        <f t="shared" si="186"/>
        <v>0</v>
      </c>
      <c r="N294" s="68">
        <v>0</v>
      </c>
      <c r="O294" s="63">
        <f t="shared" si="198"/>
        <v>3536.3376891275598</v>
      </c>
      <c r="P294" s="58">
        <f t="shared" si="199"/>
        <v>480</v>
      </c>
      <c r="Q294" s="61">
        <f t="shared" si="200"/>
        <v>0.71068222250070578</v>
      </c>
      <c r="R294" s="56">
        <f t="shared" si="201"/>
        <v>2.3148148148148149</v>
      </c>
      <c r="S294" s="56">
        <f t="shared" si="187"/>
        <v>1.5635008895015527</v>
      </c>
      <c r="T294" s="56">
        <f t="shared" si="188"/>
        <v>3.8783179156143841E-4</v>
      </c>
      <c r="U294" s="61">
        <f t="shared" si="202"/>
        <v>0.35534111125035289</v>
      </c>
      <c r="V294" s="56">
        <f t="shared" si="203"/>
        <v>1.1574074074074074</v>
      </c>
      <c r="W294" s="56">
        <f t="shared" si="189"/>
        <v>0.78175044475077637</v>
      </c>
      <c r="X294" s="56">
        <f t="shared" si="190"/>
        <v>1.939158957807192E-4</v>
      </c>
      <c r="Y294" s="61">
        <f t="shared" si="204"/>
        <v>7.1068222250070548E-2</v>
      </c>
      <c r="Z294" s="56">
        <f t="shared" si="205"/>
        <v>0.23148148148148148</v>
      </c>
      <c r="AA294" s="56">
        <f t="shared" si="191"/>
        <v>0.15635008895015523</v>
      </c>
      <c r="AB294" s="56">
        <f t="shared" si="192"/>
        <v>3.8783179156143816E-5</v>
      </c>
      <c r="AC294" s="64">
        <f t="shared" si="206"/>
        <v>0.35460069444444775</v>
      </c>
      <c r="AD294" s="39">
        <f t="shared" si="209"/>
        <v>0.59462740808101366</v>
      </c>
      <c r="AE294" s="39">
        <f t="shared" si="210"/>
        <v>44.82</v>
      </c>
      <c r="AF294" s="39">
        <f t="shared" si="211"/>
        <v>0.29731370404050683</v>
      </c>
      <c r="AG294" s="39">
        <f t="shared" si="210"/>
        <v>25.72</v>
      </c>
      <c r="AH294" s="39">
        <f t="shared" si="212"/>
        <v>0.14865685202025342</v>
      </c>
      <c r="AI294" s="39">
        <f t="shared" si="241"/>
        <v>13.81</v>
      </c>
      <c r="AJ294" s="39">
        <f t="shared" si="214"/>
        <v>2.9731370404050696E-2</v>
      </c>
      <c r="AK294" s="39">
        <f t="shared" si="241"/>
        <v>2.93</v>
      </c>
      <c r="AL294" s="39">
        <f t="shared" si="215"/>
        <v>0.29731370404050683</v>
      </c>
      <c r="AM294" s="39">
        <f t="shared" si="216"/>
        <v>25.72</v>
      </c>
      <c r="AN294" s="39">
        <f t="shared" si="217"/>
        <v>0.14865685202025342</v>
      </c>
      <c r="AO294" s="39">
        <f t="shared" si="218"/>
        <v>13.81</v>
      </c>
      <c r="AP294" s="39">
        <f t="shared" si="219"/>
        <v>7.4328426010126708E-2</v>
      </c>
      <c r="AQ294" s="39">
        <f t="shared" si="220"/>
        <v>7.16</v>
      </c>
      <c r="AR294" s="39">
        <f t="shared" si="221"/>
        <v>1.4865685202025348E-2</v>
      </c>
      <c r="AS294" s="39">
        <f t="shared" si="222"/>
        <v>1.48</v>
      </c>
      <c r="AT294" s="39">
        <f t="shared" si="223"/>
        <v>0.14865685202025342</v>
      </c>
      <c r="AU294" s="39">
        <f t="shared" si="224"/>
        <v>13.81</v>
      </c>
      <c r="AV294" s="39">
        <f t="shared" si="225"/>
        <v>7.4328426010126708E-2</v>
      </c>
      <c r="AW294" s="39">
        <f t="shared" si="226"/>
        <v>7.16</v>
      </c>
      <c r="AX294" s="39">
        <f t="shared" si="227"/>
        <v>3.7164213005063354E-2</v>
      </c>
      <c r="AY294" s="39">
        <f t="shared" si="228"/>
        <v>3.65</v>
      </c>
      <c r="AZ294" s="39">
        <f t="shared" si="229"/>
        <v>7.4328426010126739E-3</v>
      </c>
      <c r="BA294" s="39">
        <f t="shared" si="230"/>
        <v>0.74</v>
      </c>
      <c r="BB294" s="39">
        <f t="shared" si="231"/>
        <v>2.9731370404050685E-2</v>
      </c>
      <c r="BC294" s="39">
        <f t="shared" si="232"/>
        <v>2.93</v>
      </c>
      <c r="BD294" s="39">
        <f t="shared" si="233"/>
        <v>1.4865685202025343E-2</v>
      </c>
      <c r="BE294" s="39">
        <f t="shared" si="234"/>
        <v>1.48</v>
      </c>
      <c r="BF294" s="39">
        <f t="shared" si="235"/>
        <v>7.4328426010126713E-3</v>
      </c>
      <c r="BG294" s="39">
        <f t="shared" si="236"/>
        <v>0.74</v>
      </c>
      <c r="BH294" s="39">
        <f t="shared" si="237"/>
        <v>1.4865685202025347E-3</v>
      </c>
      <c r="BI294" s="39">
        <f t="shared" si="238"/>
        <v>0.15</v>
      </c>
    </row>
    <row r="295" spans="1:61" s="39" customFormat="1" x14ac:dyDescent="0.25">
      <c r="A295" s="40">
        <v>7.5</v>
      </c>
      <c r="B295" s="50">
        <f t="shared" si="193"/>
        <v>41</v>
      </c>
      <c r="C295" s="51">
        <f t="shared" si="183"/>
        <v>0</v>
      </c>
      <c r="D295" s="52">
        <f t="shared" si="184"/>
        <v>0</v>
      </c>
      <c r="E295" s="53">
        <f t="shared" si="185"/>
        <v>1</v>
      </c>
      <c r="F295" s="68">
        <f t="shared" si="182"/>
        <v>40</v>
      </c>
      <c r="G295" s="61">
        <f t="shared" si="207"/>
        <v>1.4244933037244187</v>
      </c>
      <c r="H295" s="56">
        <f t="shared" si="194"/>
        <v>4.6296296296296298</v>
      </c>
      <c r="I295" s="52">
        <f t="shared" si="195"/>
        <v>1.38</v>
      </c>
      <c r="J295" s="56">
        <f t="shared" si="196"/>
        <v>3.1338852681937213</v>
      </c>
      <c r="K295" s="56">
        <f t="shared" si="208"/>
        <v>7.7737105637275847E-4</v>
      </c>
      <c r="L295" s="51">
        <f t="shared" si="197"/>
        <v>2.2000000000000002</v>
      </c>
      <c r="M295" s="52">
        <f t="shared" si="186"/>
        <v>0</v>
      </c>
      <c r="N295" s="68">
        <v>0</v>
      </c>
      <c r="O295" s="63">
        <f t="shared" si="198"/>
        <v>3543.0667432375772</v>
      </c>
      <c r="P295" s="58">
        <f t="shared" si="199"/>
        <v>480</v>
      </c>
      <c r="Q295" s="61">
        <f t="shared" si="200"/>
        <v>0.71224665186220937</v>
      </c>
      <c r="R295" s="56">
        <f t="shared" si="201"/>
        <v>2.3148148148148149</v>
      </c>
      <c r="S295" s="56">
        <f t="shared" si="187"/>
        <v>1.5669426340968606</v>
      </c>
      <c r="T295" s="56">
        <f t="shared" si="188"/>
        <v>3.8868552818637923E-4</v>
      </c>
      <c r="U295" s="61">
        <f t="shared" si="202"/>
        <v>0.35612332593110468</v>
      </c>
      <c r="V295" s="56">
        <f t="shared" si="203"/>
        <v>1.1574074074074074</v>
      </c>
      <c r="W295" s="56">
        <f t="shared" si="189"/>
        <v>0.78347131704843032</v>
      </c>
      <c r="X295" s="56">
        <f t="shared" si="190"/>
        <v>1.9434276409318962E-4</v>
      </c>
      <c r="Y295" s="61">
        <f t="shared" si="204"/>
        <v>7.1224665186220906E-2</v>
      </c>
      <c r="Z295" s="56">
        <f t="shared" si="205"/>
        <v>0.23148148148148148</v>
      </c>
      <c r="AA295" s="56">
        <f t="shared" si="191"/>
        <v>0.15669426340968601</v>
      </c>
      <c r="AB295" s="56">
        <f t="shared" si="192"/>
        <v>3.8868552818637914E-5</v>
      </c>
      <c r="AC295" s="64">
        <f t="shared" si="206"/>
        <v>0.35468750000000332</v>
      </c>
      <c r="AD295" s="39">
        <f t="shared" si="209"/>
        <v>0.59872282632922136</v>
      </c>
      <c r="AE295" s="39">
        <f t="shared" si="210"/>
        <v>45.05</v>
      </c>
      <c r="AF295" s="39">
        <f t="shared" si="211"/>
        <v>0.29936141316461068</v>
      </c>
      <c r="AG295" s="39">
        <f t="shared" si="210"/>
        <v>25.87</v>
      </c>
      <c r="AH295" s="39">
        <f t="shared" si="212"/>
        <v>0.14968070658230534</v>
      </c>
      <c r="AI295" s="39">
        <f t="shared" si="241"/>
        <v>13.9</v>
      </c>
      <c r="AJ295" s="39">
        <f t="shared" si="214"/>
        <v>2.9936141316461082E-2</v>
      </c>
      <c r="AK295" s="39">
        <f t="shared" si="241"/>
        <v>2.95</v>
      </c>
      <c r="AL295" s="39">
        <f t="shared" si="215"/>
        <v>0.29936141316461068</v>
      </c>
      <c r="AM295" s="39">
        <f t="shared" si="216"/>
        <v>25.87</v>
      </c>
      <c r="AN295" s="39">
        <f t="shared" si="217"/>
        <v>0.14968070658230534</v>
      </c>
      <c r="AO295" s="39">
        <f t="shared" si="218"/>
        <v>13.9</v>
      </c>
      <c r="AP295" s="39">
        <f t="shared" si="219"/>
        <v>7.484035329115267E-2</v>
      </c>
      <c r="AQ295" s="39">
        <f t="shared" si="220"/>
        <v>7.21</v>
      </c>
      <c r="AR295" s="39">
        <f t="shared" si="221"/>
        <v>1.4968070658230541E-2</v>
      </c>
      <c r="AS295" s="39">
        <f t="shared" si="222"/>
        <v>1.49</v>
      </c>
      <c r="AT295" s="39">
        <f t="shared" si="223"/>
        <v>0.14968070658230534</v>
      </c>
      <c r="AU295" s="39">
        <f t="shared" si="224"/>
        <v>13.9</v>
      </c>
      <c r="AV295" s="39">
        <f t="shared" si="225"/>
        <v>7.484035329115267E-2</v>
      </c>
      <c r="AW295" s="39">
        <f t="shared" si="226"/>
        <v>7.21</v>
      </c>
      <c r="AX295" s="39">
        <f t="shared" si="227"/>
        <v>3.7420176645576335E-2</v>
      </c>
      <c r="AY295" s="39">
        <f t="shared" si="228"/>
        <v>3.67</v>
      </c>
      <c r="AZ295" s="39">
        <f t="shared" si="229"/>
        <v>7.4840353291152706E-3</v>
      </c>
      <c r="BA295" s="39">
        <f t="shared" si="230"/>
        <v>0.75</v>
      </c>
      <c r="BB295" s="39">
        <f t="shared" si="231"/>
        <v>2.9936141316461072E-2</v>
      </c>
      <c r="BC295" s="39">
        <f t="shared" si="232"/>
        <v>2.95</v>
      </c>
      <c r="BD295" s="39">
        <f t="shared" si="233"/>
        <v>1.4968070658230536E-2</v>
      </c>
      <c r="BE295" s="39">
        <f t="shared" si="234"/>
        <v>1.49</v>
      </c>
      <c r="BF295" s="39">
        <f t="shared" si="235"/>
        <v>7.484035329115268E-3</v>
      </c>
      <c r="BG295" s="39">
        <f t="shared" si="236"/>
        <v>0.75</v>
      </c>
      <c r="BH295" s="39">
        <f t="shared" si="237"/>
        <v>1.496807065823054E-3</v>
      </c>
      <c r="BI295" s="39">
        <f t="shared" si="238"/>
        <v>0.15</v>
      </c>
    </row>
    <row r="296" spans="1:61" s="39" customFormat="1" x14ac:dyDescent="0.25">
      <c r="A296" s="40">
        <v>7.5</v>
      </c>
      <c r="B296" s="50">
        <f t="shared" si="193"/>
        <v>41</v>
      </c>
      <c r="C296" s="51">
        <f t="shared" si="183"/>
        <v>0</v>
      </c>
      <c r="D296" s="52">
        <f t="shared" si="184"/>
        <v>0</v>
      </c>
      <c r="E296" s="53">
        <f t="shared" si="185"/>
        <v>1</v>
      </c>
      <c r="F296" s="68">
        <f t="shared" si="182"/>
        <v>40</v>
      </c>
      <c r="G296" s="61">
        <f t="shared" si="207"/>
        <v>1.4276078182877094</v>
      </c>
      <c r="H296" s="56">
        <f t="shared" si="194"/>
        <v>4.6296296296296298</v>
      </c>
      <c r="I296" s="52">
        <f t="shared" si="195"/>
        <v>1.38</v>
      </c>
      <c r="J296" s="56">
        <f t="shared" si="196"/>
        <v>3.140737200232961</v>
      </c>
      <c r="K296" s="56">
        <f t="shared" si="208"/>
        <v>7.7907070176233214E-4</v>
      </c>
      <c r="L296" s="51">
        <f t="shared" si="197"/>
        <v>2.2000000000000002</v>
      </c>
      <c r="M296" s="52">
        <f t="shared" si="186"/>
        <v>0</v>
      </c>
      <c r="N296" s="68">
        <v>0</v>
      </c>
      <c r="O296" s="63">
        <f t="shared" si="198"/>
        <v>3549.76495584959</v>
      </c>
      <c r="P296" s="58">
        <f t="shared" si="199"/>
        <v>480</v>
      </c>
      <c r="Q296" s="61">
        <f t="shared" si="200"/>
        <v>0.71380390914385472</v>
      </c>
      <c r="R296" s="56">
        <f t="shared" si="201"/>
        <v>2.3148148148148149</v>
      </c>
      <c r="S296" s="56">
        <f t="shared" si="187"/>
        <v>1.5703686001164805</v>
      </c>
      <c r="T296" s="56">
        <f t="shared" si="188"/>
        <v>3.8953535088116607E-4</v>
      </c>
      <c r="U296" s="61">
        <f t="shared" si="202"/>
        <v>0.35690195457192736</v>
      </c>
      <c r="V296" s="56">
        <f t="shared" si="203"/>
        <v>1.1574074074074074</v>
      </c>
      <c r="W296" s="56">
        <f t="shared" si="189"/>
        <v>0.78518430005824025</v>
      </c>
      <c r="X296" s="56">
        <f t="shared" si="190"/>
        <v>1.9476767544058304E-4</v>
      </c>
      <c r="Y296" s="61">
        <f t="shared" si="204"/>
        <v>7.1380390914385444E-2</v>
      </c>
      <c r="Z296" s="56">
        <f t="shared" si="205"/>
        <v>0.23148148148148148</v>
      </c>
      <c r="AA296" s="56">
        <f t="shared" si="191"/>
        <v>0.15703686001164799</v>
      </c>
      <c r="AB296" s="56">
        <f t="shared" si="192"/>
        <v>3.8953535088116581E-5</v>
      </c>
      <c r="AC296" s="64">
        <f t="shared" si="206"/>
        <v>0.35477430555555889</v>
      </c>
      <c r="AD296" s="39">
        <f t="shared" si="209"/>
        <v>0.60282719880679847</v>
      </c>
      <c r="AE296" s="39">
        <f t="shared" si="210"/>
        <v>45.27</v>
      </c>
      <c r="AF296" s="39">
        <f t="shared" si="211"/>
        <v>0.30141359940339923</v>
      </c>
      <c r="AG296" s="39">
        <f t="shared" si="210"/>
        <v>26.02</v>
      </c>
      <c r="AH296" s="39">
        <f t="shared" si="212"/>
        <v>0.15070679970169962</v>
      </c>
      <c r="AI296" s="39">
        <f t="shared" si="241"/>
        <v>13.99</v>
      </c>
      <c r="AJ296" s="39">
        <f t="shared" si="214"/>
        <v>3.0141359940339941E-2</v>
      </c>
      <c r="AK296" s="39">
        <f t="shared" si="241"/>
        <v>2.97</v>
      </c>
      <c r="AL296" s="39">
        <f t="shared" si="215"/>
        <v>0.30141359940339923</v>
      </c>
      <c r="AM296" s="39">
        <f t="shared" si="216"/>
        <v>26.02</v>
      </c>
      <c r="AN296" s="39">
        <f t="shared" si="217"/>
        <v>0.15070679970169962</v>
      </c>
      <c r="AO296" s="39">
        <f t="shared" si="218"/>
        <v>13.99</v>
      </c>
      <c r="AP296" s="39">
        <f t="shared" si="219"/>
        <v>7.5353399850849809E-2</v>
      </c>
      <c r="AQ296" s="39">
        <f t="shared" si="220"/>
        <v>7.26</v>
      </c>
      <c r="AR296" s="39">
        <f t="shared" si="221"/>
        <v>1.507067997016997E-2</v>
      </c>
      <c r="AS296" s="39">
        <f t="shared" si="222"/>
        <v>1.5</v>
      </c>
      <c r="AT296" s="39">
        <f t="shared" si="223"/>
        <v>0.15070679970169962</v>
      </c>
      <c r="AU296" s="39">
        <f t="shared" si="224"/>
        <v>13.99</v>
      </c>
      <c r="AV296" s="39">
        <f t="shared" si="225"/>
        <v>7.5353399850849809E-2</v>
      </c>
      <c r="AW296" s="39">
        <f t="shared" si="226"/>
        <v>7.26</v>
      </c>
      <c r="AX296" s="39">
        <f t="shared" si="227"/>
        <v>3.7676699925424904E-2</v>
      </c>
      <c r="AY296" s="39">
        <f t="shared" si="228"/>
        <v>3.7</v>
      </c>
      <c r="AZ296" s="39">
        <f t="shared" si="229"/>
        <v>7.5353399850849852E-3</v>
      </c>
      <c r="BA296" s="39">
        <f t="shared" si="230"/>
        <v>0.75</v>
      </c>
      <c r="BB296" s="39">
        <f t="shared" si="231"/>
        <v>3.014135994033993E-2</v>
      </c>
      <c r="BC296" s="39">
        <f t="shared" si="232"/>
        <v>2.97</v>
      </c>
      <c r="BD296" s="39">
        <f t="shared" si="233"/>
        <v>1.5070679970169965E-2</v>
      </c>
      <c r="BE296" s="39">
        <f t="shared" si="234"/>
        <v>1.5</v>
      </c>
      <c r="BF296" s="39">
        <f t="shared" si="235"/>
        <v>7.5353399850849826E-3</v>
      </c>
      <c r="BG296" s="39">
        <f t="shared" si="236"/>
        <v>0.75</v>
      </c>
      <c r="BH296" s="39">
        <f t="shared" si="237"/>
        <v>1.5070679970169969E-3</v>
      </c>
      <c r="BI296" s="39">
        <f t="shared" si="238"/>
        <v>0.15</v>
      </c>
    </row>
    <row r="297" spans="1:61" s="39" customFormat="1" x14ac:dyDescent="0.25">
      <c r="A297" s="40">
        <v>7.5</v>
      </c>
      <c r="B297" s="50">
        <f t="shared" si="193"/>
        <v>41</v>
      </c>
      <c r="C297" s="51">
        <f t="shared" si="183"/>
        <v>0</v>
      </c>
      <c r="D297" s="52">
        <f t="shared" si="184"/>
        <v>0</v>
      </c>
      <c r="E297" s="53">
        <f t="shared" si="185"/>
        <v>1</v>
      </c>
      <c r="F297" s="68">
        <f t="shared" si="182"/>
        <v>40</v>
      </c>
      <c r="G297" s="61">
        <f t="shared" si="207"/>
        <v>1.4307080544516571</v>
      </c>
      <c r="H297" s="56">
        <f t="shared" si="194"/>
        <v>4.6296296296296298</v>
      </c>
      <c r="I297" s="52">
        <f t="shared" si="195"/>
        <v>1.38</v>
      </c>
      <c r="J297" s="56">
        <f t="shared" si="196"/>
        <v>3.147557719793646</v>
      </c>
      <c r="K297" s="56">
        <f t="shared" si="208"/>
        <v>7.8076255517819015E-4</v>
      </c>
      <c r="L297" s="51">
        <f t="shared" si="197"/>
        <v>2.2000000000000002</v>
      </c>
      <c r="M297" s="52">
        <f t="shared" si="186"/>
        <v>0</v>
      </c>
      <c r="N297" s="68">
        <v>0</v>
      </c>
      <c r="O297" s="63">
        <f t="shared" si="198"/>
        <v>3556.4324683204645</v>
      </c>
      <c r="P297" s="58">
        <f t="shared" si="199"/>
        <v>480</v>
      </c>
      <c r="Q297" s="61">
        <f t="shared" si="200"/>
        <v>0.71535402722582853</v>
      </c>
      <c r="R297" s="56">
        <f t="shared" si="201"/>
        <v>2.3148148148148149</v>
      </c>
      <c r="S297" s="56">
        <f t="shared" si="187"/>
        <v>1.573778859896823</v>
      </c>
      <c r="T297" s="56">
        <f t="shared" si="188"/>
        <v>3.9038127758909508E-4</v>
      </c>
      <c r="U297" s="61">
        <f t="shared" si="202"/>
        <v>0.35767701361291426</v>
      </c>
      <c r="V297" s="56">
        <f t="shared" si="203"/>
        <v>1.1574074074074074</v>
      </c>
      <c r="W297" s="56">
        <f t="shared" si="189"/>
        <v>0.78688942994841149</v>
      </c>
      <c r="X297" s="56">
        <f t="shared" si="190"/>
        <v>1.9519063879454754E-4</v>
      </c>
      <c r="Y297" s="61">
        <f t="shared" si="204"/>
        <v>7.1535402722582825E-2</v>
      </c>
      <c r="Z297" s="56">
        <f t="shared" si="205"/>
        <v>0.23148148148148148</v>
      </c>
      <c r="AA297" s="56">
        <f t="shared" si="191"/>
        <v>0.15737788598968222</v>
      </c>
      <c r="AB297" s="56">
        <f t="shared" si="192"/>
        <v>3.9038127758909485E-5</v>
      </c>
      <c r="AC297" s="64">
        <f t="shared" si="206"/>
        <v>0.35486111111111446</v>
      </c>
      <c r="AD297" s="39">
        <f t="shared" si="209"/>
        <v>0.60694048446334703</v>
      </c>
      <c r="AE297" s="39">
        <f t="shared" si="210"/>
        <v>45.5</v>
      </c>
      <c r="AF297" s="39">
        <f t="shared" si="211"/>
        <v>0.30347024223167351</v>
      </c>
      <c r="AG297" s="39">
        <f t="shared" si="210"/>
        <v>26.17</v>
      </c>
      <c r="AH297" s="39">
        <f t="shared" si="212"/>
        <v>0.15173512111583676</v>
      </c>
      <c r="AI297" s="39">
        <f t="shared" si="241"/>
        <v>14.08</v>
      </c>
      <c r="AJ297" s="39">
        <f t="shared" si="214"/>
        <v>3.0347024223167367E-2</v>
      </c>
      <c r="AK297" s="39">
        <f t="shared" si="241"/>
        <v>2.99</v>
      </c>
      <c r="AL297" s="39">
        <f t="shared" si="215"/>
        <v>0.30347024223167351</v>
      </c>
      <c r="AM297" s="39">
        <f t="shared" si="216"/>
        <v>26.17</v>
      </c>
      <c r="AN297" s="39">
        <f t="shared" si="217"/>
        <v>0.15173512111583676</v>
      </c>
      <c r="AO297" s="39">
        <f t="shared" si="218"/>
        <v>14.08</v>
      </c>
      <c r="AP297" s="39">
        <f t="shared" si="219"/>
        <v>7.5867560557918379E-2</v>
      </c>
      <c r="AQ297" s="39">
        <f t="shared" si="220"/>
        <v>7.31</v>
      </c>
      <c r="AR297" s="39">
        <f t="shared" si="221"/>
        <v>1.5173512111583683E-2</v>
      </c>
      <c r="AS297" s="39">
        <f t="shared" si="222"/>
        <v>1.51</v>
      </c>
      <c r="AT297" s="39">
        <f t="shared" si="223"/>
        <v>0.15173512111583676</v>
      </c>
      <c r="AU297" s="39">
        <f t="shared" si="224"/>
        <v>14.08</v>
      </c>
      <c r="AV297" s="39">
        <f t="shared" si="225"/>
        <v>7.5867560557918379E-2</v>
      </c>
      <c r="AW297" s="39">
        <f t="shared" si="226"/>
        <v>7.31</v>
      </c>
      <c r="AX297" s="39">
        <f t="shared" si="227"/>
        <v>3.7933780278959189E-2</v>
      </c>
      <c r="AY297" s="39">
        <f t="shared" si="228"/>
        <v>3.72</v>
      </c>
      <c r="AZ297" s="39">
        <f t="shared" si="229"/>
        <v>7.5867560557918417E-3</v>
      </c>
      <c r="BA297" s="39">
        <f t="shared" si="230"/>
        <v>0.76</v>
      </c>
      <c r="BB297" s="39">
        <f t="shared" si="231"/>
        <v>3.0347024223167356E-2</v>
      </c>
      <c r="BC297" s="39">
        <f t="shared" si="232"/>
        <v>2.99</v>
      </c>
      <c r="BD297" s="39">
        <f t="shared" si="233"/>
        <v>1.5173512111583678E-2</v>
      </c>
      <c r="BE297" s="39">
        <f t="shared" si="234"/>
        <v>1.51</v>
      </c>
      <c r="BF297" s="39">
        <f t="shared" si="235"/>
        <v>7.5867560557918391E-3</v>
      </c>
      <c r="BG297" s="39">
        <f t="shared" si="236"/>
        <v>0.76</v>
      </c>
      <c r="BH297" s="39">
        <f t="shared" si="237"/>
        <v>1.5173512111583683E-3</v>
      </c>
      <c r="BI297" s="39">
        <f t="shared" si="238"/>
        <v>0.15</v>
      </c>
    </row>
    <row r="298" spans="1:61" s="39" customFormat="1" x14ac:dyDescent="0.25">
      <c r="A298" s="40">
        <v>7.5</v>
      </c>
      <c r="B298" s="50">
        <f t="shared" si="193"/>
        <v>41</v>
      </c>
      <c r="C298" s="51">
        <f t="shared" si="183"/>
        <v>0</v>
      </c>
      <c r="D298" s="52">
        <f t="shared" si="184"/>
        <v>0</v>
      </c>
      <c r="E298" s="53">
        <f t="shared" si="185"/>
        <v>1</v>
      </c>
      <c r="F298" s="68">
        <f t="shared" si="182"/>
        <v>40</v>
      </c>
      <c r="G298" s="61">
        <f t="shared" si="207"/>
        <v>1.4337940776751588</v>
      </c>
      <c r="H298" s="56">
        <f t="shared" si="194"/>
        <v>4.6296296296296298</v>
      </c>
      <c r="I298" s="52">
        <f t="shared" si="195"/>
        <v>1.38</v>
      </c>
      <c r="J298" s="56">
        <f t="shared" si="196"/>
        <v>3.1543469708853493</v>
      </c>
      <c r="K298" s="56">
        <f t="shared" si="208"/>
        <v>7.8244665234240439E-4</v>
      </c>
      <c r="L298" s="51">
        <f t="shared" si="197"/>
        <v>2.2000000000000002</v>
      </c>
      <c r="M298" s="52">
        <f t="shared" si="186"/>
        <v>0</v>
      </c>
      <c r="N298" s="68">
        <v>0</v>
      </c>
      <c r="O298" s="63">
        <f t="shared" si="198"/>
        <v>3563.069421359181</v>
      </c>
      <c r="P298" s="58">
        <f t="shared" si="199"/>
        <v>480</v>
      </c>
      <c r="Q298" s="61">
        <f t="shared" si="200"/>
        <v>0.71689703883757938</v>
      </c>
      <c r="R298" s="56">
        <f t="shared" si="201"/>
        <v>2.3148148148148149</v>
      </c>
      <c r="S298" s="56">
        <f t="shared" si="187"/>
        <v>1.5771734854426747</v>
      </c>
      <c r="T298" s="56">
        <f t="shared" si="188"/>
        <v>3.9122332617120219E-4</v>
      </c>
      <c r="U298" s="61">
        <f t="shared" si="202"/>
        <v>0.35844851941878969</v>
      </c>
      <c r="V298" s="56">
        <f t="shared" si="203"/>
        <v>1.1574074074074074</v>
      </c>
      <c r="W298" s="56">
        <f t="shared" si="189"/>
        <v>0.78858674272133733</v>
      </c>
      <c r="X298" s="56">
        <f t="shared" si="190"/>
        <v>1.956116630856011E-4</v>
      </c>
      <c r="Y298" s="61">
        <f t="shared" si="204"/>
        <v>7.1689703883757908E-2</v>
      </c>
      <c r="Z298" s="56">
        <f t="shared" si="205"/>
        <v>0.23148148148148148</v>
      </c>
      <c r="AA298" s="56">
        <f t="shared" si="191"/>
        <v>0.15771734854426742</v>
      </c>
      <c r="AB298" s="56">
        <f t="shared" si="192"/>
        <v>3.9122332617120196E-5</v>
      </c>
      <c r="AC298" s="64">
        <f t="shared" si="206"/>
        <v>0.35494791666667003</v>
      </c>
      <c r="AD298" s="39">
        <f t="shared" si="209"/>
        <v>0.61106264243666308</v>
      </c>
      <c r="AE298" s="39">
        <f t="shared" si="210"/>
        <v>45.72</v>
      </c>
      <c r="AF298" s="39">
        <f t="shared" si="211"/>
        <v>0.30553132121833154</v>
      </c>
      <c r="AG298" s="39">
        <f t="shared" si="210"/>
        <v>26.33</v>
      </c>
      <c r="AH298" s="39">
        <f t="shared" si="212"/>
        <v>0.15276566060916577</v>
      </c>
      <c r="AI298" s="39">
        <f t="shared" si="241"/>
        <v>14.17</v>
      </c>
      <c r="AJ298" s="39">
        <f t="shared" si="214"/>
        <v>3.0553132121833172E-2</v>
      </c>
      <c r="AK298" s="39">
        <f t="shared" si="241"/>
        <v>3.01</v>
      </c>
      <c r="AL298" s="39">
        <f t="shared" si="215"/>
        <v>0.30553132121833154</v>
      </c>
      <c r="AM298" s="39">
        <f t="shared" si="216"/>
        <v>26.33</v>
      </c>
      <c r="AN298" s="39">
        <f t="shared" si="217"/>
        <v>0.15276566060916577</v>
      </c>
      <c r="AO298" s="39">
        <f t="shared" si="218"/>
        <v>14.17</v>
      </c>
      <c r="AP298" s="39">
        <f t="shared" si="219"/>
        <v>7.6382830304582885E-2</v>
      </c>
      <c r="AQ298" s="39">
        <f t="shared" si="220"/>
        <v>7.35</v>
      </c>
      <c r="AR298" s="39">
        <f t="shared" si="221"/>
        <v>1.5276566060916586E-2</v>
      </c>
      <c r="AS298" s="39">
        <f t="shared" si="222"/>
        <v>1.52</v>
      </c>
      <c r="AT298" s="39">
        <f t="shared" si="223"/>
        <v>0.15276566060916577</v>
      </c>
      <c r="AU298" s="39">
        <f t="shared" si="224"/>
        <v>14.17</v>
      </c>
      <c r="AV298" s="39">
        <f t="shared" si="225"/>
        <v>7.6382830304582885E-2</v>
      </c>
      <c r="AW298" s="39">
        <f t="shared" si="226"/>
        <v>7.35</v>
      </c>
      <c r="AX298" s="39">
        <f t="shared" si="227"/>
        <v>3.8191415152291443E-2</v>
      </c>
      <c r="AY298" s="39">
        <f t="shared" si="228"/>
        <v>3.75</v>
      </c>
      <c r="AZ298" s="39">
        <f t="shared" si="229"/>
        <v>7.6382830304582931E-3</v>
      </c>
      <c r="BA298" s="39">
        <f t="shared" si="230"/>
        <v>0.76</v>
      </c>
      <c r="BB298" s="39">
        <f t="shared" si="231"/>
        <v>3.0553132121833162E-2</v>
      </c>
      <c r="BC298" s="39">
        <f t="shared" si="232"/>
        <v>3.01</v>
      </c>
      <c r="BD298" s="39">
        <f t="shared" si="233"/>
        <v>1.5276566060916581E-2</v>
      </c>
      <c r="BE298" s="39">
        <f t="shared" si="234"/>
        <v>1.52</v>
      </c>
      <c r="BF298" s="39">
        <f t="shared" si="235"/>
        <v>7.6382830304582905E-3</v>
      </c>
      <c r="BG298" s="39">
        <f t="shared" si="236"/>
        <v>0.76</v>
      </c>
      <c r="BH298" s="39">
        <f t="shared" si="237"/>
        <v>1.5276566060916585E-3</v>
      </c>
      <c r="BI298" s="39">
        <f t="shared" si="238"/>
        <v>0.15</v>
      </c>
    </row>
    <row r="299" spans="1:61" s="39" customFormat="1" x14ac:dyDescent="0.25">
      <c r="A299" s="40">
        <v>7.5</v>
      </c>
      <c r="B299" s="50">
        <f t="shared" si="193"/>
        <v>41</v>
      </c>
      <c r="C299" s="51">
        <f t="shared" si="183"/>
        <v>0</v>
      </c>
      <c r="D299" s="52">
        <f t="shared" si="184"/>
        <v>0</v>
      </c>
      <c r="E299" s="53">
        <f t="shared" si="185"/>
        <v>1</v>
      </c>
      <c r="F299" s="68">
        <f t="shared" si="182"/>
        <v>40</v>
      </c>
      <c r="G299" s="61">
        <f t="shared" si="207"/>
        <v>1.4368659531170169</v>
      </c>
      <c r="H299" s="56">
        <f t="shared" si="194"/>
        <v>4.6296296296296298</v>
      </c>
      <c r="I299" s="52">
        <f t="shared" si="195"/>
        <v>1.38</v>
      </c>
      <c r="J299" s="56">
        <f t="shared" si="196"/>
        <v>3.1611050968574377</v>
      </c>
      <c r="K299" s="56">
        <f t="shared" si="208"/>
        <v>7.8412302881327941E-4</v>
      </c>
      <c r="L299" s="51">
        <f t="shared" si="197"/>
        <v>2.2000000000000002</v>
      </c>
      <c r="M299" s="52">
        <f t="shared" si="186"/>
        <v>0</v>
      </c>
      <c r="N299" s="68">
        <v>0</v>
      </c>
      <c r="O299" s="63">
        <f t="shared" si="198"/>
        <v>3569.6759550298034</v>
      </c>
      <c r="P299" s="58">
        <f t="shared" si="199"/>
        <v>480</v>
      </c>
      <c r="Q299" s="61">
        <f t="shared" si="200"/>
        <v>0.71843297655850846</v>
      </c>
      <c r="R299" s="56">
        <f t="shared" si="201"/>
        <v>2.3148148148148149</v>
      </c>
      <c r="S299" s="56">
        <f t="shared" si="187"/>
        <v>1.5805525484287188</v>
      </c>
      <c r="T299" s="56">
        <f t="shared" si="188"/>
        <v>3.9206151440663971E-4</v>
      </c>
      <c r="U299" s="61">
        <f t="shared" si="202"/>
        <v>0.35921648827925423</v>
      </c>
      <c r="V299" s="56">
        <f t="shared" si="203"/>
        <v>1.1574074074074074</v>
      </c>
      <c r="W299" s="56">
        <f t="shared" si="189"/>
        <v>0.79027627421435942</v>
      </c>
      <c r="X299" s="56">
        <f t="shared" si="190"/>
        <v>1.9603075720331985E-4</v>
      </c>
      <c r="Y299" s="61">
        <f t="shared" si="204"/>
        <v>7.1843297655850819E-2</v>
      </c>
      <c r="Z299" s="56">
        <f t="shared" si="205"/>
        <v>0.23148148148148148</v>
      </c>
      <c r="AA299" s="56">
        <f t="shared" si="191"/>
        <v>0.15805525484287181</v>
      </c>
      <c r="AB299" s="56">
        <f t="shared" si="192"/>
        <v>3.9206151440663954E-5</v>
      </c>
      <c r="AC299" s="64">
        <f t="shared" si="206"/>
        <v>0.3550347222222256</v>
      </c>
      <c r="AD299" s="39">
        <f t="shared" si="209"/>
        <v>0.61519363205187449</v>
      </c>
      <c r="AE299" s="39">
        <f t="shared" si="210"/>
        <v>45.95</v>
      </c>
      <c r="AF299" s="39">
        <f t="shared" si="211"/>
        <v>0.30759681602593725</v>
      </c>
      <c r="AG299" s="39">
        <f t="shared" si="210"/>
        <v>26.48</v>
      </c>
      <c r="AH299" s="39">
        <f t="shared" si="212"/>
        <v>0.15379840801296862</v>
      </c>
      <c r="AI299" s="39">
        <f t="shared" si="241"/>
        <v>14.26</v>
      </c>
      <c r="AJ299" s="39">
        <f t="shared" si="214"/>
        <v>3.0759681602593743E-2</v>
      </c>
      <c r="AK299" s="39">
        <f t="shared" si="241"/>
        <v>3.03</v>
      </c>
      <c r="AL299" s="39">
        <f t="shared" si="215"/>
        <v>0.30759681602593725</v>
      </c>
      <c r="AM299" s="39">
        <f t="shared" si="216"/>
        <v>26.48</v>
      </c>
      <c r="AN299" s="39">
        <f t="shared" si="217"/>
        <v>0.15379840801296862</v>
      </c>
      <c r="AO299" s="39">
        <f t="shared" si="218"/>
        <v>14.26</v>
      </c>
      <c r="AP299" s="39">
        <f t="shared" si="219"/>
        <v>7.6899204006484312E-2</v>
      </c>
      <c r="AQ299" s="39">
        <f t="shared" si="220"/>
        <v>7.4</v>
      </c>
      <c r="AR299" s="39">
        <f t="shared" si="221"/>
        <v>1.5379840801296871E-2</v>
      </c>
      <c r="AS299" s="39">
        <f t="shared" si="222"/>
        <v>1.53</v>
      </c>
      <c r="AT299" s="39">
        <f t="shared" si="223"/>
        <v>0.15379840801296862</v>
      </c>
      <c r="AU299" s="39">
        <f t="shared" si="224"/>
        <v>14.26</v>
      </c>
      <c r="AV299" s="39">
        <f t="shared" si="225"/>
        <v>7.6899204006484312E-2</v>
      </c>
      <c r="AW299" s="39">
        <f t="shared" si="226"/>
        <v>7.4</v>
      </c>
      <c r="AX299" s="39">
        <f t="shared" si="227"/>
        <v>3.8449602003242156E-2</v>
      </c>
      <c r="AY299" s="39">
        <f t="shared" si="228"/>
        <v>3.77</v>
      </c>
      <c r="AZ299" s="39">
        <f t="shared" si="229"/>
        <v>7.6899204006484357E-3</v>
      </c>
      <c r="BA299" s="39">
        <f t="shared" si="230"/>
        <v>0.77</v>
      </c>
      <c r="BB299" s="39">
        <f t="shared" si="231"/>
        <v>3.0759681602593732E-2</v>
      </c>
      <c r="BC299" s="39">
        <f t="shared" si="232"/>
        <v>3.03</v>
      </c>
      <c r="BD299" s="39">
        <f t="shared" si="233"/>
        <v>1.5379840801296866E-2</v>
      </c>
      <c r="BE299" s="39">
        <f t="shared" si="234"/>
        <v>1.53</v>
      </c>
      <c r="BF299" s="39">
        <f t="shared" si="235"/>
        <v>7.6899204006484331E-3</v>
      </c>
      <c r="BG299" s="39">
        <f t="shared" si="236"/>
        <v>0.77</v>
      </c>
      <c r="BH299" s="39">
        <f t="shared" si="237"/>
        <v>1.537984080129687E-3</v>
      </c>
      <c r="BI299" s="39">
        <f t="shared" si="238"/>
        <v>0.15</v>
      </c>
    </row>
    <row r="300" spans="1:61" s="39" customFormat="1" x14ac:dyDescent="0.25">
      <c r="A300" s="40">
        <v>7.5</v>
      </c>
      <c r="B300" s="50">
        <f t="shared" si="193"/>
        <v>41</v>
      </c>
      <c r="C300" s="51">
        <f t="shared" si="183"/>
        <v>0</v>
      </c>
      <c r="D300" s="52">
        <f t="shared" si="184"/>
        <v>0</v>
      </c>
      <c r="E300" s="53">
        <f t="shared" si="185"/>
        <v>1</v>
      </c>
      <c r="F300" s="68">
        <f t="shared" si="182"/>
        <v>40</v>
      </c>
      <c r="G300" s="61">
        <f t="shared" si="207"/>
        <v>1.4399237456373157</v>
      </c>
      <c r="H300" s="56">
        <f t="shared" si="194"/>
        <v>4.6296296296296298</v>
      </c>
      <c r="I300" s="52">
        <f t="shared" si="195"/>
        <v>1.38</v>
      </c>
      <c r="J300" s="56">
        <f t="shared" si="196"/>
        <v>3.1678322404020949</v>
      </c>
      <c r="K300" s="56">
        <f t="shared" si="208"/>
        <v>7.8579171998610458E-4</v>
      </c>
      <c r="L300" s="51">
        <f t="shared" si="197"/>
        <v>2.2000000000000002</v>
      </c>
      <c r="M300" s="52">
        <f t="shared" si="186"/>
        <v>0</v>
      </c>
      <c r="N300" s="68">
        <v>0</v>
      </c>
      <c r="O300" s="63">
        <f t="shared" si="198"/>
        <v>3576.2522087544353</v>
      </c>
      <c r="P300" s="58">
        <f t="shared" si="199"/>
        <v>480</v>
      </c>
      <c r="Q300" s="61">
        <f t="shared" si="200"/>
        <v>0.71996187281865787</v>
      </c>
      <c r="R300" s="56">
        <f t="shared" si="201"/>
        <v>2.3148148148148149</v>
      </c>
      <c r="S300" s="56">
        <f t="shared" si="187"/>
        <v>1.5839161202010474</v>
      </c>
      <c r="T300" s="56">
        <f t="shared" si="188"/>
        <v>3.9289585999305229E-4</v>
      </c>
      <c r="U300" s="61">
        <f t="shared" si="202"/>
        <v>0.35998093640932893</v>
      </c>
      <c r="V300" s="56">
        <f t="shared" si="203"/>
        <v>1.1574074074074074</v>
      </c>
      <c r="W300" s="56">
        <f t="shared" si="189"/>
        <v>0.79195806010052372</v>
      </c>
      <c r="X300" s="56">
        <f t="shared" si="190"/>
        <v>1.9644792999652614E-4</v>
      </c>
      <c r="Y300" s="61">
        <f t="shared" si="204"/>
        <v>7.1996187281865756E-2</v>
      </c>
      <c r="Z300" s="56">
        <f t="shared" si="205"/>
        <v>0.23148148148148148</v>
      </c>
      <c r="AA300" s="56">
        <f t="shared" si="191"/>
        <v>0.15839161202010468</v>
      </c>
      <c r="AB300" s="56">
        <f t="shared" si="192"/>
        <v>3.9289585999305208E-5</v>
      </c>
      <c r="AC300" s="64">
        <f t="shared" si="206"/>
        <v>0.35512152777778117</v>
      </c>
      <c r="AD300" s="39">
        <f t="shared" si="209"/>
        <v>0.61933341282058174</v>
      </c>
      <c r="AE300" s="39">
        <f t="shared" si="210"/>
        <v>46.17</v>
      </c>
      <c r="AF300" s="39">
        <f t="shared" si="211"/>
        <v>0.30966670641029087</v>
      </c>
      <c r="AG300" s="39">
        <f t="shared" si="210"/>
        <v>26.63</v>
      </c>
      <c r="AH300" s="39">
        <f t="shared" si="212"/>
        <v>0.15483335320514544</v>
      </c>
      <c r="AI300" s="39">
        <f t="shared" si="241"/>
        <v>14.34</v>
      </c>
      <c r="AJ300" s="39">
        <f t="shared" si="214"/>
        <v>3.0966670641029106E-2</v>
      </c>
      <c r="AK300" s="39">
        <f t="shared" si="241"/>
        <v>3.05</v>
      </c>
      <c r="AL300" s="39">
        <f t="shared" si="215"/>
        <v>0.30966670641029087</v>
      </c>
      <c r="AM300" s="39">
        <f t="shared" si="216"/>
        <v>26.63</v>
      </c>
      <c r="AN300" s="39">
        <f t="shared" si="217"/>
        <v>0.15483335320514544</v>
      </c>
      <c r="AO300" s="39">
        <f t="shared" si="218"/>
        <v>14.34</v>
      </c>
      <c r="AP300" s="39">
        <f t="shared" si="219"/>
        <v>7.7416676602572718E-2</v>
      </c>
      <c r="AQ300" s="39">
        <f t="shared" si="220"/>
        <v>7.45</v>
      </c>
      <c r="AR300" s="39">
        <f t="shared" si="221"/>
        <v>1.5483335320514553E-2</v>
      </c>
      <c r="AS300" s="39">
        <f t="shared" si="222"/>
        <v>1.54</v>
      </c>
      <c r="AT300" s="39">
        <f t="shared" si="223"/>
        <v>0.15483335320514544</v>
      </c>
      <c r="AU300" s="39">
        <f t="shared" si="224"/>
        <v>14.34</v>
      </c>
      <c r="AV300" s="39">
        <f t="shared" si="225"/>
        <v>7.7416676602572718E-2</v>
      </c>
      <c r="AW300" s="39">
        <f t="shared" si="226"/>
        <v>7.45</v>
      </c>
      <c r="AX300" s="39">
        <f t="shared" si="227"/>
        <v>3.8708338301286359E-2</v>
      </c>
      <c r="AY300" s="39">
        <f t="shared" si="228"/>
        <v>3.8</v>
      </c>
      <c r="AZ300" s="39">
        <f t="shared" si="229"/>
        <v>7.7416676602572766E-3</v>
      </c>
      <c r="BA300" s="39">
        <f t="shared" si="230"/>
        <v>0.77</v>
      </c>
      <c r="BB300" s="39">
        <f t="shared" si="231"/>
        <v>3.0966670641029096E-2</v>
      </c>
      <c r="BC300" s="39">
        <f t="shared" si="232"/>
        <v>3.05</v>
      </c>
      <c r="BD300" s="39">
        <f t="shared" si="233"/>
        <v>1.5483335320514548E-2</v>
      </c>
      <c r="BE300" s="39">
        <f t="shared" si="234"/>
        <v>1.54</v>
      </c>
      <c r="BF300" s="39">
        <f t="shared" si="235"/>
        <v>7.741667660257274E-3</v>
      </c>
      <c r="BG300" s="39">
        <f t="shared" si="236"/>
        <v>0.77</v>
      </c>
      <c r="BH300" s="39">
        <f t="shared" si="237"/>
        <v>1.5483335320514552E-3</v>
      </c>
      <c r="BI300" s="39">
        <f t="shared" si="238"/>
        <v>0.15</v>
      </c>
    </row>
    <row r="301" spans="1:61" s="39" customFormat="1" x14ac:dyDescent="0.25">
      <c r="A301" s="40">
        <v>7.5</v>
      </c>
      <c r="B301" s="50">
        <f t="shared" si="193"/>
        <v>41</v>
      </c>
      <c r="C301" s="51">
        <f t="shared" si="183"/>
        <v>0</v>
      </c>
      <c r="D301" s="52">
        <f t="shared" si="184"/>
        <v>0</v>
      </c>
      <c r="E301" s="53">
        <f t="shared" si="185"/>
        <v>1</v>
      </c>
      <c r="F301" s="68">
        <f t="shared" si="182"/>
        <v>40</v>
      </c>
      <c r="G301" s="61">
        <f t="shared" si="207"/>
        <v>1.4429675197987899</v>
      </c>
      <c r="H301" s="56">
        <f t="shared" si="194"/>
        <v>4.6296296296296298</v>
      </c>
      <c r="I301" s="52">
        <f t="shared" si="195"/>
        <v>1.38</v>
      </c>
      <c r="J301" s="56">
        <f t="shared" si="196"/>
        <v>3.1745285435573378</v>
      </c>
      <c r="K301" s="56">
        <f t="shared" si="208"/>
        <v>7.8745276109389983E-4</v>
      </c>
      <c r="L301" s="51">
        <f t="shared" si="197"/>
        <v>2.2000000000000002</v>
      </c>
      <c r="M301" s="52">
        <f t="shared" si="186"/>
        <v>0</v>
      </c>
      <c r="N301" s="68">
        <v>0</v>
      </c>
      <c r="O301" s="63">
        <f t="shared" si="198"/>
        <v>3582.7983213161629</v>
      </c>
      <c r="P301" s="58">
        <f t="shared" si="199"/>
        <v>480</v>
      </c>
      <c r="Q301" s="61">
        <f t="shared" si="200"/>
        <v>0.72148375989939495</v>
      </c>
      <c r="R301" s="56">
        <f t="shared" si="201"/>
        <v>2.3148148148148149</v>
      </c>
      <c r="S301" s="56">
        <f t="shared" si="187"/>
        <v>1.5872642717786689</v>
      </c>
      <c r="T301" s="56">
        <f t="shared" si="188"/>
        <v>3.9372638054694991E-4</v>
      </c>
      <c r="U301" s="61">
        <f t="shared" si="202"/>
        <v>0.36074187994969747</v>
      </c>
      <c r="V301" s="56">
        <f t="shared" si="203"/>
        <v>1.1574074074074074</v>
      </c>
      <c r="W301" s="56">
        <f t="shared" si="189"/>
        <v>0.79363213588933446</v>
      </c>
      <c r="X301" s="56">
        <f t="shared" si="190"/>
        <v>1.9686319027347496E-4</v>
      </c>
      <c r="Y301" s="61">
        <f t="shared" si="204"/>
        <v>7.2148375989939464E-2</v>
      </c>
      <c r="Z301" s="56">
        <f t="shared" si="205"/>
        <v>0.23148148148148148</v>
      </c>
      <c r="AA301" s="56">
        <f t="shared" si="191"/>
        <v>0.15872642717786684</v>
      </c>
      <c r="AB301" s="56">
        <f t="shared" si="192"/>
        <v>3.9372638054694978E-5</v>
      </c>
      <c r="AC301" s="64">
        <f t="shared" si="206"/>
        <v>0.35520833333333673</v>
      </c>
      <c r="AD301" s="39">
        <f t="shared" si="209"/>
        <v>0.62348194444000327</v>
      </c>
      <c r="AE301" s="39">
        <f t="shared" si="210"/>
        <v>46.39</v>
      </c>
      <c r="AF301" s="39">
        <f t="shared" si="211"/>
        <v>0.31174097222000163</v>
      </c>
      <c r="AG301" s="39">
        <f t="shared" si="210"/>
        <v>26.78</v>
      </c>
      <c r="AH301" s="39">
        <f t="shared" si="212"/>
        <v>0.15587048611000082</v>
      </c>
      <c r="AI301" s="39">
        <f t="shared" si="241"/>
        <v>14.43</v>
      </c>
      <c r="AJ301" s="39">
        <f t="shared" si="214"/>
        <v>3.1174097222000183E-2</v>
      </c>
      <c r="AK301" s="39">
        <f t="shared" si="241"/>
        <v>3.07</v>
      </c>
      <c r="AL301" s="39">
        <f t="shared" si="215"/>
        <v>0.31174097222000163</v>
      </c>
      <c r="AM301" s="39">
        <f t="shared" si="216"/>
        <v>26.78</v>
      </c>
      <c r="AN301" s="39">
        <f t="shared" si="217"/>
        <v>0.15587048611000082</v>
      </c>
      <c r="AO301" s="39">
        <f t="shared" si="218"/>
        <v>14.43</v>
      </c>
      <c r="AP301" s="39">
        <f t="shared" si="219"/>
        <v>7.7935243055000408E-2</v>
      </c>
      <c r="AQ301" s="39">
        <f t="shared" si="220"/>
        <v>7.5</v>
      </c>
      <c r="AR301" s="39">
        <f t="shared" si="221"/>
        <v>1.5587048611000092E-2</v>
      </c>
      <c r="AS301" s="39">
        <f t="shared" si="222"/>
        <v>1.55</v>
      </c>
      <c r="AT301" s="39">
        <f t="shared" si="223"/>
        <v>0.15587048611000082</v>
      </c>
      <c r="AU301" s="39">
        <f t="shared" si="224"/>
        <v>14.43</v>
      </c>
      <c r="AV301" s="39">
        <f t="shared" si="225"/>
        <v>7.7935243055000408E-2</v>
      </c>
      <c r="AW301" s="39">
        <f t="shared" si="226"/>
        <v>7.5</v>
      </c>
      <c r="AX301" s="39">
        <f t="shared" si="227"/>
        <v>3.8967621527500204E-2</v>
      </c>
      <c r="AY301" s="39">
        <f t="shared" si="228"/>
        <v>3.82</v>
      </c>
      <c r="AZ301" s="39">
        <f t="shared" si="229"/>
        <v>7.7935243055000459E-3</v>
      </c>
      <c r="BA301" s="39">
        <f t="shared" si="230"/>
        <v>0.78</v>
      </c>
      <c r="BB301" s="39">
        <f t="shared" si="231"/>
        <v>3.1174097222000173E-2</v>
      </c>
      <c r="BC301" s="39">
        <f t="shared" si="232"/>
        <v>3.07</v>
      </c>
      <c r="BD301" s="39">
        <f t="shared" si="233"/>
        <v>1.5587048611000087E-2</v>
      </c>
      <c r="BE301" s="39">
        <f t="shared" si="234"/>
        <v>1.55</v>
      </c>
      <c r="BF301" s="39">
        <f t="shared" si="235"/>
        <v>7.7935243055000433E-3</v>
      </c>
      <c r="BG301" s="39">
        <f t="shared" si="236"/>
        <v>0.78</v>
      </c>
      <c r="BH301" s="39">
        <f t="shared" si="237"/>
        <v>1.558704861100009E-3</v>
      </c>
      <c r="BI301" s="39">
        <f t="shared" si="238"/>
        <v>0.16</v>
      </c>
    </row>
    <row r="302" spans="1:61" s="39" customFormat="1" x14ac:dyDescent="0.25">
      <c r="A302" s="40">
        <v>7.5</v>
      </c>
      <c r="B302" s="50">
        <f t="shared" si="193"/>
        <v>41</v>
      </c>
      <c r="C302" s="51">
        <f t="shared" si="183"/>
        <v>0</v>
      </c>
      <c r="D302" s="52">
        <f t="shared" si="184"/>
        <v>0</v>
      </c>
      <c r="E302" s="53">
        <f t="shared" si="185"/>
        <v>1</v>
      </c>
      <c r="F302" s="68">
        <f t="shared" ref="F302:F365" si="242">B302-SUM(C302:E302)</f>
        <v>40</v>
      </c>
      <c r="G302" s="61">
        <f t="shared" si="207"/>
        <v>1.4459973398681882</v>
      </c>
      <c r="H302" s="56">
        <f t="shared" si="194"/>
        <v>4.6296296296296298</v>
      </c>
      <c r="I302" s="52">
        <f t="shared" si="195"/>
        <v>1.38</v>
      </c>
      <c r="J302" s="56">
        <f t="shared" si="196"/>
        <v>3.1811941477100145</v>
      </c>
      <c r="K302" s="56">
        <f t="shared" si="208"/>
        <v>7.8910618720816046E-4</v>
      </c>
      <c r="L302" s="51">
        <f t="shared" si="197"/>
        <v>2.2000000000000002</v>
      </c>
      <c r="M302" s="52">
        <f t="shared" si="186"/>
        <v>0</v>
      </c>
      <c r="N302" s="68">
        <v>0</v>
      </c>
      <c r="O302" s="63">
        <f t="shared" si="198"/>
        <v>3589.3144308619821</v>
      </c>
      <c r="P302" s="58">
        <f t="shared" si="199"/>
        <v>480</v>
      </c>
      <c r="Q302" s="61">
        <f t="shared" si="200"/>
        <v>0.72299866993409412</v>
      </c>
      <c r="R302" s="56">
        <f t="shared" si="201"/>
        <v>2.3148148148148149</v>
      </c>
      <c r="S302" s="56">
        <f t="shared" si="187"/>
        <v>1.5905970738550073</v>
      </c>
      <c r="T302" s="56">
        <f t="shared" si="188"/>
        <v>3.9455309360408023E-4</v>
      </c>
      <c r="U302" s="61">
        <f t="shared" si="202"/>
        <v>0.36149933496704706</v>
      </c>
      <c r="V302" s="56">
        <f t="shared" si="203"/>
        <v>1.1574074074074074</v>
      </c>
      <c r="W302" s="56">
        <f t="shared" si="189"/>
        <v>0.79529853692750363</v>
      </c>
      <c r="X302" s="56">
        <f t="shared" si="190"/>
        <v>1.9727654680204012E-4</v>
      </c>
      <c r="Y302" s="61">
        <f t="shared" si="204"/>
        <v>7.2299866993409387E-2</v>
      </c>
      <c r="Z302" s="56">
        <f t="shared" si="205"/>
        <v>0.23148148148148148</v>
      </c>
      <c r="AA302" s="56">
        <f t="shared" si="191"/>
        <v>0.15905970738550065</v>
      </c>
      <c r="AB302" s="56">
        <f t="shared" si="192"/>
        <v>3.9455309360408012E-5</v>
      </c>
      <c r="AC302" s="64">
        <f t="shared" si="206"/>
        <v>0.3552951388888923</v>
      </c>
      <c r="AD302" s="39">
        <f t="shared" si="209"/>
        <v>0.62763918679212427</v>
      </c>
      <c r="AE302" s="39">
        <f t="shared" si="210"/>
        <v>46.61</v>
      </c>
      <c r="AF302" s="39">
        <f t="shared" si="211"/>
        <v>0.31381959339606214</v>
      </c>
      <c r="AG302" s="39">
        <f t="shared" si="210"/>
        <v>26.93</v>
      </c>
      <c r="AH302" s="39">
        <f t="shared" si="212"/>
        <v>0.15690979669803107</v>
      </c>
      <c r="AI302" s="39">
        <f t="shared" si="241"/>
        <v>14.52</v>
      </c>
      <c r="AJ302" s="39">
        <f t="shared" si="214"/>
        <v>3.1381959339606233E-2</v>
      </c>
      <c r="AK302" s="39">
        <f t="shared" si="241"/>
        <v>3.09</v>
      </c>
      <c r="AL302" s="39">
        <f t="shared" si="215"/>
        <v>0.31381959339606214</v>
      </c>
      <c r="AM302" s="39">
        <f t="shared" si="216"/>
        <v>26.93</v>
      </c>
      <c r="AN302" s="39">
        <f t="shared" si="217"/>
        <v>0.15690979669803107</v>
      </c>
      <c r="AO302" s="39">
        <f t="shared" si="218"/>
        <v>14.52</v>
      </c>
      <c r="AP302" s="39">
        <f t="shared" si="219"/>
        <v>7.8454898349015534E-2</v>
      </c>
      <c r="AQ302" s="39">
        <f t="shared" si="220"/>
        <v>7.55</v>
      </c>
      <c r="AR302" s="39">
        <f t="shared" si="221"/>
        <v>1.5690979669803116E-2</v>
      </c>
      <c r="AS302" s="39">
        <f t="shared" si="222"/>
        <v>1.56</v>
      </c>
      <c r="AT302" s="39">
        <f t="shared" si="223"/>
        <v>0.15690979669803107</v>
      </c>
      <c r="AU302" s="39">
        <f t="shared" si="224"/>
        <v>14.52</v>
      </c>
      <c r="AV302" s="39">
        <f t="shared" si="225"/>
        <v>7.8454898349015534E-2</v>
      </c>
      <c r="AW302" s="39">
        <f t="shared" si="226"/>
        <v>7.55</v>
      </c>
      <c r="AX302" s="39">
        <f t="shared" si="227"/>
        <v>3.9227449174507767E-2</v>
      </c>
      <c r="AY302" s="39">
        <f t="shared" si="228"/>
        <v>3.85</v>
      </c>
      <c r="AZ302" s="39">
        <f t="shared" si="229"/>
        <v>7.8454898349015582E-3</v>
      </c>
      <c r="BA302" s="39">
        <f t="shared" si="230"/>
        <v>0.78</v>
      </c>
      <c r="BB302" s="39">
        <f t="shared" si="231"/>
        <v>3.1381959339606226E-2</v>
      </c>
      <c r="BC302" s="39">
        <f t="shared" si="232"/>
        <v>3.09</v>
      </c>
      <c r="BD302" s="39">
        <f t="shared" si="233"/>
        <v>1.5690979669803113E-2</v>
      </c>
      <c r="BE302" s="39">
        <f t="shared" si="234"/>
        <v>1.56</v>
      </c>
      <c r="BF302" s="39">
        <f t="shared" si="235"/>
        <v>7.8454898349015565E-3</v>
      </c>
      <c r="BG302" s="39">
        <f t="shared" si="236"/>
        <v>0.78</v>
      </c>
      <c r="BH302" s="39">
        <f t="shared" si="237"/>
        <v>1.5690979669803116E-3</v>
      </c>
      <c r="BI302" s="39">
        <f t="shared" si="238"/>
        <v>0.16</v>
      </c>
    </row>
    <row r="303" spans="1:61" s="39" customFormat="1" x14ac:dyDescent="0.25">
      <c r="A303" s="40">
        <v>7.5</v>
      </c>
      <c r="B303" s="50">
        <f t="shared" si="193"/>
        <v>41</v>
      </c>
      <c r="C303" s="51">
        <f t="shared" si="183"/>
        <v>0</v>
      </c>
      <c r="D303" s="52">
        <f t="shared" si="184"/>
        <v>0</v>
      </c>
      <c r="E303" s="53">
        <f t="shared" si="185"/>
        <v>1</v>
      </c>
      <c r="F303" s="68">
        <f t="shared" si="242"/>
        <v>40</v>
      </c>
      <c r="G303" s="61">
        <f t="shared" si="207"/>
        <v>1.4490132698176308</v>
      </c>
      <c r="H303" s="56">
        <f t="shared" si="194"/>
        <v>4.6296296296296298</v>
      </c>
      <c r="I303" s="52">
        <f t="shared" si="195"/>
        <v>1.38</v>
      </c>
      <c r="J303" s="56">
        <f t="shared" si="196"/>
        <v>3.1878291935987879</v>
      </c>
      <c r="K303" s="56">
        <f t="shared" si="208"/>
        <v>7.9075203323959828E-4</v>
      </c>
      <c r="L303" s="51">
        <f t="shared" si="197"/>
        <v>2.2000000000000002</v>
      </c>
      <c r="M303" s="52">
        <f t="shared" si="186"/>
        <v>0</v>
      </c>
      <c r="N303" s="68">
        <v>0</v>
      </c>
      <c r="O303" s="63">
        <f t="shared" si="198"/>
        <v>3595.8006749057158</v>
      </c>
      <c r="P303" s="58">
        <f t="shared" si="199"/>
        <v>480</v>
      </c>
      <c r="Q303" s="61">
        <f t="shared" si="200"/>
        <v>0.72450663490881539</v>
      </c>
      <c r="R303" s="56">
        <f t="shared" si="201"/>
        <v>2.3148148148148149</v>
      </c>
      <c r="S303" s="56">
        <f t="shared" si="187"/>
        <v>1.593914596799394</v>
      </c>
      <c r="T303" s="56">
        <f t="shared" si="188"/>
        <v>3.9537601661979914E-4</v>
      </c>
      <c r="U303" s="61">
        <f t="shared" si="202"/>
        <v>0.3622533174544077</v>
      </c>
      <c r="V303" s="56">
        <f t="shared" si="203"/>
        <v>1.1574074074074074</v>
      </c>
      <c r="W303" s="56">
        <f t="shared" si="189"/>
        <v>0.79695729839969698</v>
      </c>
      <c r="X303" s="56">
        <f t="shared" si="190"/>
        <v>1.9768800830989957E-4</v>
      </c>
      <c r="Y303" s="61">
        <f t="shared" si="204"/>
        <v>7.2450663490881514E-2</v>
      </c>
      <c r="Z303" s="56">
        <f t="shared" si="205"/>
        <v>0.23148148148148148</v>
      </c>
      <c r="AA303" s="56">
        <f t="shared" si="191"/>
        <v>0.15939145967993934</v>
      </c>
      <c r="AB303" s="56">
        <f t="shared" si="192"/>
        <v>3.9537601661979899E-5</v>
      </c>
      <c r="AC303" s="64">
        <f t="shared" si="206"/>
        <v>0.35538194444444787</v>
      </c>
      <c r="AD303" s="39">
        <f t="shared" si="209"/>
        <v>0.63180509994284995</v>
      </c>
      <c r="AE303" s="39">
        <f t="shared" si="210"/>
        <v>46.84</v>
      </c>
      <c r="AF303" s="39">
        <f t="shared" si="211"/>
        <v>0.31590254997142497</v>
      </c>
      <c r="AG303" s="39">
        <f t="shared" si="210"/>
        <v>27.09</v>
      </c>
      <c r="AH303" s="39">
        <f t="shared" si="212"/>
        <v>0.15795127498571249</v>
      </c>
      <c r="AI303" s="39">
        <f t="shared" si="241"/>
        <v>14.61</v>
      </c>
      <c r="AJ303" s="39">
        <f t="shared" si="214"/>
        <v>3.1590254997142519E-2</v>
      </c>
      <c r="AK303" s="39">
        <f t="shared" si="241"/>
        <v>3.11</v>
      </c>
      <c r="AL303" s="39">
        <f t="shared" si="215"/>
        <v>0.31590254997142497</v>
      </c>
      <c r="AM303" s="39">
        <f t="shared" si="216"/>
        <v>27.09</v>
      </c>
      <c r="AN303" s="39">
        <f t="shared" si="217"/>
        <v>0.15795127498571249</v>
      </c>
      <c r="AO303" s="39">
        <f t="shared" si="218"/>
        <v>14.61</v>
      </c>
      <c r="AP303" s="39">
        <f t="shared" si="219"/>
        <v>7.8975637492856243E-2</v>
      </c>
      <c r="AQ303" s="39">
        <f t="shared" si="220"/>
        <v>7.59</v>
      </c>
      <c r="AR303" s="39">
        <f t="shared" si="221"/>
        <v>1.579512749857126E-2</v>
      </c>
      <c r="AS303" s="39">
        <f t="shared" si="222"/>
        <v>1.57</v>
      </c>
      <c r="AT303" s="39">
        <f t="shared" si="223"/>
        <v>0.15795127498571249</v>
      </c>
      <c r="AU303" s="39">
        <f t="shared" si="224"/>
        <v>14.61</v>
      </c>
      <c r="AV303" s="39">
        <f t="shared" si="225"/>
        <v>7.8975637492856243E-2</v>
      </c>
      <c r="AW303" s="39">
        <f t="shared" si="226"/>
        <v>7.59</v>
      </c>
      <c r="AX303" s="39">
        <f t="shared" si="227"/>
        <v>3.9487818746428122E-2</v>
      </c>
      <c r="AY303" s="39">
        <f t="shared" si="228"/>
        <v>3.87</v>
      </c>
      <c r="AZ303" s="39">
        <f t="shared" si="229"/>
        <v>7.8975637492856299E-3</v>
      </c>
      <c r="BA303" s="39">
        <f t="shared" si="230"/>
        <v>0.79</v>
      </c>
      <c r="BB303" s="39">
        <f t="shared" si="231"/>
        <v>3.1590254997142513E-2</v>
      </c>
      <c r="BC303" s="39">
        <f t="shared" si="232"/>
        <v>3.11</v>
      </c>
      <c r="BD303" s="39">
        <f t="shared" si="233"/>
        <v>1.5795127498571256E-2</v>
      </c>
      <c r="BE303" s="39">
        <f t="shared" si="234"/>
        <v>1.57</v>
      </c>
      <c r="BF303" s="39">
        <f t="shared" si="235"/>
        <v>7.8975637492856281E-3</v>
      </c>
      <c r="BG303" s="39">
        <f t="shared" si="236"/>
        <v>0.79</v>
      </c>
      <c r="BH303" s="39">
        <f t="shared" si="237"/>
        <v>1.5795127498571258E-3</v>
      </c>
      <c r="BI303" s="39">
        <f t="shared" si="238"/>
        <v>0.16</v>
      </c>
    </row>
    <row r="304" spans="1:61" s="39" customFormat="1" x14ac:dyDescent="0.25">
      <c r="A304" s="40">
        <v>7.5</v>
      </c>
      <c r="B304" s="50">
        <f t="shared" si="193"/>
        <v>41</v>
      </c>
      <c r="C304" s="51">
        <f t="shared" si="183"/>
        <v>0</v>
      </c>
      <c r="D304" s="52">
        <f t="shared" si="184"/>
        <v>0</v>
      </c>
      <c r="E304" s="53">
        <f t="shared" si="185"/>
        <v>1</v>
      </c>
      <c r="F304" s="68">
        <f t="shared" si="242"/>
        <v>40</v>
      </c>
      <c r="G304" s="61">
        <f t="shared" si="207"/>
        <v>1.4520153733259591</v>
      </c>
      <c r="H304" s="56">
        <f t="shared" si="194"/>
        <v>4.6296296296296298</v>
      </c>
      <c r="I304" s="52">
        <f t="shared" si="195"/>
        <v>1.38</v>
      </c>
      <c r="J304" s="56">
        <f t="shared" si="196"/>
        <v>3.1944338213171104</v>
      </c>
      <c r="K304" s="56">
        <f t="shared" si="208"/>
        <v>7.9239033393887679E-4</v>
      </c>
      <c r="L304" s="51">
        <f t="shared" si="197"/>
        <v>2.2000000000000002</v>
      </c>
      <c r="M304" s="52">
        <f t="shared" si="186"/>
        <v>0</v>
      </c>
      <c r="N304" s="68">
        <v>0</v>
      </c>
      <c r="O304" s="63">
        <f t="shared" si="198"/>
        <v>3602.2571903309163</v>
      </c>
      <c r="P304" s="58">
        <f t="shared" si="199"/>
        <v>480</v>
      </c>
      <c r="Q304" s="61">
        <f t="shared" si="200"/>
        <v>0.72600768666297955</v>
      </c>
      <c r="R304" s="56">
        <f t="shared" si="201"/>
        <v>2.3148148148148149</v>
      </c>
      <c r="S304" s="56">
        <f t="shared" si="187"/>
        <v>1.5972169106585552</v>
      </c>
      <c r="T304" s="56">
        <f t="shared" si="188"/>
        <v>3.9619516696943839E-4</v>
      </c>
      <c r="U304" s="61">
        <f t="shared" si="202"/>
        <v>0.36300384333148977</v>
      </c>
      <c r="V304" s="56">
        <f t="shared" si="203"/>
        <v>1.1574074074074074</v>
      </c>
      <c r="W304" s="56">
        <f t="shared" si="189"/>
        <v>0.7986084553292776</v>
      </c>
      <c r="X304" s="56">
        <f t="shared" si="190"/>
        <v>1.980975834847192E-4</v>
      </c>
      <c r="Y304" s="61">
        <f t="shared" si="204"/>
        <v>7.260076866629793E-2</v>
      </c>
      <c r="Z304" s="56">
        <f t="shared" si="205"/>
        <v>0.23148148148148148</v>
      </c>
      <c r="AA304" s="56">
        <f t="shared" si="191"/>
        <v>0.15972169106585546</v>
      </c>
      <c r="AB304" s="56">
        <f t="shared" si="192"/>
        <v>3.9619516696943831E-5</v>
      </c>
      <c r="AC304" s="64">
        <f t="shared" si="206"/>
        <v>0.35546875000000344</v>
      </c>
      <c r="AD304" s="39">
        <f t="shared" si="209"/>
        <v>0.63597964414116204</v>
      </c>
      <c r="AE304" s="39">
        <f t="shared" si="210"/>
        <v>47.06</v>
      </c>
      <c r="AF304" s="39">
        <f t="shared" si="211"/>
        <v>0.31798982207058102</v>
      </c>
      <c r="AG304" s="39">
        <f t="shared" si="210"/>
        <v>27.24</v>
      </c>
      <c r="AH304" s="39">
        <f t="shared" si="212"/>
        <v>0.15899491103529051</v>
      </c>
      <c r="AI304" s="39">
        <f t="shared" si="241"/>
        <v>14.7</v>
      </c>
      <c r="AJ304" s="39">
        <f t="shared" si="214"/>
        <v>3.1798982207058124E-2</v>
      </c>
      <c r="AK304" s="39">
        <f t="shared" si="241"/>
        <v>3.13</v>
      </c>
      <c r="AL304" s="39">
        <f t="shared" si="215"/>
        <v>0.31798982207058102</v>
      </c>
      <c r="AM304" s="39">
        <f t="shared" si="216"/>
        <v>27.24</v>
      </c>
      <c r="AN304" s="39">
        <f t="shared" si="217"/>
        <v>0.15899491103529051</v>
      </c>
      <c r="AO304" s="39">
        <f t="shared" si="218"/>
        <v>14.7</v>
      </c>
      <c r="AP304" s="39">
        <f t="shared" si="219"/>
        <v>7.9497455517645255E-2</v>
      </c>
      <c r="AQ304" s="39">
        <f t="shared" si="220"/>
        <v>7.64</v>
      </c>
      <c r="AR304" s="39">
        <f t="shared" si="221"/>
        <v>1.5899491103529062E-2</v>
      </c>
      <c r="AS304" s="39">
        <f t="shared" si="222"/>
        <v>1.58</v>
      </c>
      <c r="AT304" s="39">
        <f t="shared" si="223"/>
        <v>0.15899491103529051</v>
      </c>
      <c r="AU304" s="39">
        <f t="shared" si="224"/>
        <v>14.7</v>
      </c>
      <c r="AV304" s="39">
        <f t="shared" si="225"/>
        <v>7.9497455517645255E-2</v>
      </c>
      <c r="AW304" s="39">
        <f t="shared" si="226"/>
        <v>7.64</v>
      </c>
      <c r="AX304" s="39">
        <f t="shared" si="227"/>
        <v>3.9748727758822627E-2</v>
      </c>
      <c r="AY304" s="39">
        <f t="shared" si="228"/>
        <v>3.9</v>
      </c>
      <c r="AZ304" s="39">
        <f t="shared" si="229"/>
        <v>7.949745551764531E-3</v>
      </c>
      <c r="BA304" s="39">
        <f t="shared" si="230"/>
        <v>0.79</v>
      </c>
      <c r="BB304" s="39">
        <f t="shared" si="231"/>
        <v>3.1798982207058117E-2</v>
      </c>
      <c r="BC304" s="39">
        <f t="shared" si="232"/>
        <v>3.13</v>
      </c>
      <c r="BD304" s="39">
        <f t="shared" si="233"/>
        <v>1.5899491103529059E-2</v>
      </c>
      <c r="BE304" s="39">
        <f t="shared" si="234"/>
        <v>1.58</v>
      </c>
      <c r="BF304" s="39">
        <f t="shared" si="235"/>
        <v>7.9497455517645293E-3</v>
      </c>
      <c r="BG304" s="39">
        <f t="shared" si="236"/>
        <v>0.79</v>
      </c>
      <c r="BH304" s="39">
        <f t="shared" si="237"/>
        <v>1.5899491103529061E-3</v>
      </c>
      <c r="BI304" s="39">
        <f t="shared" si="238"/>
        <v>0.16</v>
      </c>
    </row>
    <row r="305" spans="1:61" s="39" customFormat="1" x14ac:dyDescent="0.25">
      <c r="A305" s="40">
        <v>7.5</v>
      </c>
      <c r="B305" s="50">
        <f t="shared" si="193"/>
        <v>41</v>
      </c>
      <c r="C305" s="51">
        <f t="shared" ref="C305:C368" si="243">$D$22</f>
        <v>0</v>
      </c>
      <c r="D305" s="52">
        <f t="shared" ref="D305:D368" si="244">$D$23</f>
        <v>0</v>
      </c>
      <c r="E305" s="53">
        <f t="shared" ref="E305:E368" si="245">$D$24</f>
        <v>1</v>
      </c>
      <c r="F305" s="68">
        <f t="shared" si="242"/>
        <v>40</v>
      </c>
      <c r="G305" s="61">
        <f t="shared" si="207"/>
        <v>1.4550037137800811</v>
      </c>
      <c r="H305" s="56">
        <f t="shared" si="194"/>
        <v>4.6296296296296298</v>
      </c>
      <c r="I305" s="52">
        <f t="shared" si="195"/>
        <v>1.38</v>
      </c>
      <c r="J305" s="56">
        <f t="shared" si="196"/>
        <v>3.2010081703161788</v>
      </c>
      <c r="K305" s="56">
        <f t="shared" si="208"/>
        <v>7.9402112389734747E-4</v>
      </c>
      <c r="L305" s="51">
        <f t="shared" si="197"/>
        <v>2.2000000000000002</v>
      </c>
      <c r="M305" s="52">
        <f t="shared" ref="M305:M368" si="246">$C$14</f>
        <v>0</v>
      </c>
      <c r="N305" s="68">
        <v>0</v>
      </c>
      <c r="O305" s="63">
        <f t="shared" si="198"/>
        <v>3608.6841133937514</v>
      </c>
      <c r="P305" s="58">
        <f t="shared" si="199"/>
        <v>480</v>
      </c>
      <c r="Q305" s="61">
        <f t="shared" si="200"/>
        <v>0.72750185689004054</v>
      </c>
      <c r="R305" s="56">
        <f t="shared" si="201"/>
        <v>2.3148148148148149</v>
      </c>
      <c r="S305" s="56">
        <f t="shared" ref="S305:S368" si="247">Q305*SUM($L305:$N305)</f>
        <v>1.6005040851580894</v>
      </c>
      <c r="T305" s="56">
        <f t="shared" ref="T305:T368" si="248">Q305*$I305*$B305*$A305/(3600*$D$2)</f>
        <v>3.9701056194867373E-4</v>
      </c>
      <c r="U305" s="61">
        <f t="shared" si="202"/>
        <v>0.36375092844502027</v>
      </c>
      <c r="V305" s="56">
        <f t="shared" si="203"/>
        <v>1.1574074074074074</v>
      </c>
      <c r="W305" s="56">
        <f t="shared" ref="W305:W368" si="249">U305*SUM($L305:$N305)</f>
        <v>0.8002520425790447</v>
      </c>
      <c r="X305" s="56">
        <f t="shared" ref="X305:X368" si="250">U305*$I305*$B305*$A305/(3600*$D$2)</f>
        <v>1.9850528097433687E-4</v>
      </c>
      <c r="Y305" s="61">
        <f t="shared" si="204"/>
        <v>7.2750185689004029E-2</v>
      </c>
      <c r="Z305" s="56">
        <f t="shared" si="205"/>
        <v>0.23148148148148148</v>
      </c>
      <c r="AA305" s="56">
        <f t="shared" ref="AA305:AA368" si="251">Y305*SUM($L305:$N305)</f>
        <v>0.16005040851580887</v>
      </c>
      <c r="AB305" s="56">
        <f t="shared" ref="AB305:AB368" si="252">Y305*$I305*$B305*$A305/(3600*$D$2)</f>
        <v>3.9701056194867354E-5</v>
      </c>
      <c r="AC305" s="64">
        <f t="shared" si="206"/>
        <v>0.35555555555555901</v>
      </c>
      <c r="AD305" s="39">
        <f t="shared" si="209"/>
        <v>0.64016277981827974</v>
      </c>
      <c r="AE305" s="39">
        <f t="shared" si="210"/>
        <v>47.28</v>
      </c>
      <c r="AF305" s="39">
        <f t="shared" si="211"/>
        <v>0.32008138990913987</v>
      </c>
      <c r="AG305" s="39">
        <f t="shared" si="210"/>
        <v>27.39</v>
      </c>
      <c r="AH305" s="39">
        <f t="shared" si="212"/>
        <v>0.16004069495456993</v>
      </c>
      <c r="AI305" s="39">
        <f t="shared" si="241"/>
        <v>14.79</v>
      </c>
      <c r="AJ305" s="39">
        <f t="shared" si="214"/>
        <v>3.2008138990914009E-2</v>
      </c>
      <c r="AK305" s="39">
        <f t="shared" si="241"/>
        <v>3.15</v>
      </c>
      <c r="AL305" s="39">
        <f t="shared" si="215"/>
        <v>0.32008138990913987</v>
      </c>
      <c r="AM305" s="39">
        <f t="shared" si="216"/>
        <v>27.39</v>
      </c>
      <c r="AN305" s="39">
        <f t="shared" si="217"/>
        <v>0.16004069495456993</v>
      </c>
      <c r="AO305" s="39">
        <f t="shared" si="218"/>
        <v>14.79</v>
      </c>
      <c r="AP305" s="39">
        <f t="shared" si="219"/>
        <v>8.0020347477284967E-2</v>
      </c>
      <c r="AQ305" s="39">
        <f t="shared" si="220"/>
        <v>7.69</v>
      </c>
      <c r="AR305" s="39">
        <f t="shared" si="221"/>
        <v>1.6004069495457005E-2</v>
      </c>
      <c r="AS305" s="39">
        <f t="shared" si="222"/>
        <v>1.59</v>
      </c>
      <c r="AT305" s="39">
        <f t="shared" si="223"/>
        <v>0.16004069495456993</v>
      </c>
      <c r="AU305" s="39">
        <f t="shared" si="224"/>
        <v>14.79</v>
      </c>
      <c r="AV305" s="39">
        <f t="shared" si="225"/>
        <v>8.0020347477284967E-2</v>
      </c>
      <c r="AW305" s="39">
        <f t="shared" si="226"/>
        <v>7.69</v>
      </c>
      <c r="AX305" s="39">
        <f t="shared" si="227"/>
        <v>4.0010173738642484E-2</v>
      </c>
      <c r="AY305" s="39">
        <f t="shared" si="228"/>
        <v>3.92</v>
      </c>
      <c r="AZ305" s="39">
        <f t="shared" si="229"/>
        <v>8.0020347477285023E-3</v>
      </c>
      <c r="BA305" s="39">
        <f t="shared" si="230"/>
        <v>0.8</v>
      </c>
      <c r="BB305" s="39">
        <f t="shared" si="231"/>
        <v>3.2008138990914002E-2</v>
      </c>
      <c r="BC305" s="39">
        <f t="shared" si="232"/>
        <v>3.15</v>
      </c>
      <c r="BD305" s="39">
        <f t="shared" si="233"/>
        <v>1.6004069495457001E-2</v>
      </c>
      <c r="BE305" s="39">
        <f t="shared" si="234"/>
        <v>1.59</v>
      </c>
      <c r="BF305" s="39">
        <f t="shared" si="235"/>
        <v>8.0020347477285005E-3</v>
      </c>
      <c r="BG305" s="39">
        <f t="shared" si="236"/>
        <v>0.8</v>
      </c>
      <c r="BH305" s="39">
        <f t="shared" si="237"/>
        <v>1.6004069495457005E-3</v>
      </c>
      <c r="BI305" s="39">
        <f t="shared" si="238"/>
        <v>0.16</v>
      </c>
    </row>
    <row r="306" spans="1:61" s="39" customFormat="1" x14ac:dyDescent="0.25">
      <c r="A306" s="40">
        <v>7.5</v>
      </c>
      <c r="B306" s="50">
        <f t="shared" ref="B306:B369" si="253">$C$6</f>
        <v>41</v>
      </c>
      <c r="C306" s="51">
        <f t="shared" si="243"/>
        <v>0</v>
      </c>
      <c r="D306" s="52">
        <f t="shared" si="244"/>
        <v>0</v>
      </c>
      <c r="E306" s="53">
        <f t="shared" si="245"/>
        <v>1</v>
      </c>
      <c r="F306" s="68">
        <f t="shared" si="242"/>
        <v>40</v>
      </c>
      <c r="G306" s="61">
        <f t="shared" si="207"/>
        <v>1.4579783542763094</v>
      </c>
      <c r="H306" s="56">
        <f t="shared" ref="H306:H369" si="254">(($C306*1*1)+($D306*100*1)+($E306*1000*1))/$D$2</f>
        <v>4.6296296296296298</v>
      </c>
      <c r="I306" s="52">
        <f t="shared" ref="I306:I369" si="255">$D$10</f>
        <v>1.38</v>
      </c>
      <c r="J306" s="56">
        <f t="shared" ref="J306:J369" si="256">G306*SUM($L306:$N306)</f>
        <v>3.2075523794078808</v>
      </c>
      <c r="K306" s="56">
        <f t="shared" si="208"/>
        <v>7.956444375477775E-4</v>
      </c>
      <c r="L306" s="51">
        <f t="shared" ref="L306:L369" si="257">$C$13</f>
        <v>2.2000000000000002</v>
      </c>
      <c r="M306" s="52">
        <f t="shared" si="246"/>
        <v>0</v>
      </c>
      <c r="N306" s="68">
        <v>0</v>
      </c>
      <c r="O306" s="63">
        <f t="shared" ref="O306:O369" si="258">((((P305*0.0408*44.01*L305)-(O305*0.0408*44.01*L305)+(B305*I305*38000*44.01*0.0408/$D$2))*(A305/3600))+(O305*44.01*0.0408))/(44.01*0.0408)</f>
        <v>3615.081579725882</v>
      </c>
      <c r="P306" s="58">
        <f t="shared" ref="P306:P369" si="259">$C$9</f>
        <v>480</v>
      </c>
      <c r="Q306" s="61">
        <f t="shared" ref="Q306:Q369" si="260">IF(Q305+((R305-S305-T305)*$A305/3600)&lt;0,0,Q305+((R305-S305-T305)*$A305/3600))</f>
        <v>0.7289891771381547</v>
      </c>
      <c r="R306" s="56">
        <f t="shared" ref="R306:R369" si="261">(($C306*1*0.5)+($D306*100*0.5)+($E306*1000*0.5))/$D$2</f>
        <v>2.3148148148148149</v>
      </c>
      <c r="S306" s="56">
        <f t="shared" si="247"/>
        <v>1.6037761897039404</v>
      </c>
      <c r="T306" s="56">
        <f t="shared" si="248"/>
        <v>3.9782221877388875E-4</v>
      </c>
      <c r="U306" s="61">
        <f t="shared" ref="U306:U369" si="262">IF(U305+((V305-W305-X305)*$A305/3600)&lt;0,0,U305+((V305-W305-X305)*$A305/3600))</f>
        <v>0.36449458856907735</v>
      </c>
      <c r="V306" s="56">
        <f t="shared" ref="V306:V369" si="263">(($C306*1*0.25)+($D306*100*0.25)+($E306*1000*0.25))/$D$2</f>
        <v>1.1574074074074074</v>
      </c>
      <c r="W306" s="56">
        <f t="shared" si="249"/>
        <v>0.80188809485197021</v>
      </c>
      <c r="X306" s="56">
        <f t="shared" si="250"/>
        <v>1.9891110938694437E-4</v>
      </c>
      <c r="Y306" s="61">
        <f t="shared" ref="Y306:Y369" si="264">IF(Y305+((Z305-AA305-AB305)*$A305/3600)&lt;0,0,Y305+((Z305-AA305-AB305)*$A305/3600))</f>
        <v>7.2898917713815445E-2</v>
      </c>
      <c r="Z306" s="56">
        <f t="shared" ref="Z306:Z369" si="265">(($C306*1*0.05)+($D306*100*0.05)+($E306*1000*0.05))/$D$2</f>
        <v>0.23148148148148148</v>
      </c>
      <c r="AA306" s="56">
        <f t="shared" si="251"/>
        <v>0.16037761897039399</v>
      </c>
      <c r="AB306" s="56">
        <f t="shared" si="252"/>
        <v>3.9782221877388864E-5</v>
      </c>
      <c r="AC306" s="64">
        <f t="shared" ref="AC306:AC369" si="266">AC305+(A305*0.0000115740740740741)</f>
        <v>0.35564236111111458</v>
      </c>
      <c r="AD306" s="39">
        <f t="shared" si="209"/>
        <v>0.64435446758682413</v>
      </c>
      <c r="AE306" s="39">
        <f t="shared" si="210"/>
        <v>47.5</v>
      </c>
      <c r="AF306" s="39">
        <f t="shared" si="211"/>
        <v>0.32217723379341207</v>
      </c>
      <c r="AG306" s="39">
        <f t="shared" si="210"/>
        <v>27.54</v>
      </c>
      <c r="AH306" s="39">
        <f t="shared" si="212"/>
        <v>0.16108861689670603</v>
      </c>
      <c r="AI306" s="39">
        <f t="shared" si="241"/>
        <v>14.88</v>
      </c>
      <c r="AJ306" s="39">
        <f t="shared" si="214"/>
        <v>3.2217723379341229E-2</v>
      </c>
      <c r="AK306" s="39">
        <f t="shared" si="241"/>
        <v>3.17</v>
      </c>
      <c r="AL306" s="39">
        <f t="shared" si="215"/>
        <v>0.32217723379341207</v>
      </c>
      <c r="AM306" s="39">
        <f t="shared" si="216"/>
        <v>27.54</v>
      </c>
      <c r="AN306" s="39">
        <f t="shared" si="217"/>
        <v>0.16108861689670603</v>
      </c>
      <c r="AO306" s="39">
        <f t="shared" si="218"/>
        <v>14.88</v>
      </c>
      <c r="AP306" s="39">
        <f t="shared" si="219"/>
        <v>8.0544308448353016E-2</v>
      </c>
      <c r="AQ306" s="39">
        <f t="shared" si="220"/>
        <v>7.74</v>
      </c>
      <c r="AR306" s="39">
        <f t="shared" si="221"/>
        <v>1.6108861689670614E-2</v>
      </c>
      <c r="AS306" s="39">
        <f t="shared" si="222"/>
        <v>1.6</v>
      </c>
      <c r="AT306" s="39">
        <f t="shared" si="223"/>
        <v>0.16108861689670603</v>
      </c>
      <c r="AU306" s="39">
        <f t="shared" si="224"/>
        <v>14.88</v>
      </c>
      <c r="AV306" s="39">
        <f t="shared" si="225"/>
        <v>8.0544308448353016E-2</v>
      </c>
      <c r="AW306" s="39">
        <f t="shared" si="226"/>
        <v>7.74</v>
      </c>
      <c r="AX306" s="39">
        <f t="shared" si="227"/>
        <v>4.0272154224176508E-2</v>
      </c>
      <c r="AY306" s="39">
        <f t="shared" si="228"/>
        <v>3.95</v>
      </c>
      <c r="AZ306" s="39">
        <f t="shared" si="229"/>
        <v>8.0544308448353072E-3</v>
      </c>
      <c r="BA306" s="39">
        <f t="shared" si="230"/>
        <v>0.8</v>
      </c>
      <c r="BB306" s="39">
        <f t="shared" si="231"/>
        <v>3.2217723379341222E-2</v>
      </c>
      <c r="BC306" s="39">
        <f t="shared" si="232"/>
        <v>3.17</v>
      </c>
      <c r="BD306" s="39">
        <f t="shared" si="233"/>
        <v>1.6108861689670611E-2</v>
      </c>
      <c r="BE306" s="39">
        <f t="shared" si="234"/>
        <v>1.6</v>
      </c>
      <c r="BF306" s="39">
        <f t="shared" si="235"/>
        <v>8.0544308448353055E-3</v>
      </c>
      <c r="BG306" s="39">
        <f t="shared" si="236"/>
        <v>0.8</v>
      </c>
      <c r="BH306" s="39">
        <f t="shared" si="237"/>
        <v>1.6108861689670614E-3</v>
      </c>
      <c r="BI306" s="39">
        <f t="shared" si="238"/>
        <v>0.16</v>
      </c>
    </row>
    <row r="307" spans="1:61" s="39" customFormat="1" x14ac:dyDescent="0.25">
      <c r="A307" s="40">
        <v>7.5</v>
      </c>
      <c r="B307" s="50">
        <f t="shared" si="253"/>
        <v>41</v>
      </c>
      <c r="C307" s="51">
        <f t="shared" si="243"/>
        <v>0</v>
      </c>
      <c r="D307" s="52">
        <f t="shared" si="244"/>
        <v>0</v>
      </c>
      <c r="E307" s="53">
        <f t="shared" si="245"/>
        <v>1</v>
      </c>
      <c r="F307" s="68">
        <f t="shared" si="242"/>
        <v>40</v>
      </c>
      <c r="G307" s="61">
        <f t="shared" ref="G307:G370" si="267">IF(G306+((H306-J306-K306)*$A306/3600)&lt;0,0,G306+((H306-J306-K306)*$A306/3600))</f>
        <v>1.4609393576216931</v>
      </c>
      <c r="H307" s="56">
        <f t="shared" si="254"/>
        <v>4.6296296296296298</v>
      </c>
      <c r="I307" s="52">
        <f t="shared" si="255"/>
        <v>1.38</v>
      </c>
      <c r="J307" s="56">
        <f t="shared" si="256"/>
        <v>3.2140665867677249</v>
      </c>
      <c r="K307" s="56">
        <f t="shared" ref="K307:K370" si="268">G307*$I307*$B307*$A307/(3600*$D$2)</f>
        <v>7.9726030916507889E-4</v>
      </c>
      <c r="L307" s="51">
        <f t="shared" si="257"/>
        <v>2.2000000000000002</v>
      </c>
      <c r="M307" s="52">
        <f t="shared" si="246"/>
        <v>0</v>
      </c>
      <c r="N307" s="68">
        <v>0</v>
      </c>
      <c r="O307" s="63">
        <f t="shared" si="258"/>
        <v>3621.4497243373239</v>
      </c>
      <c r="P307" s="58">
        <f t="shared" si="259"/>
        <v>480</v>
      </c>
      <c r="Q307" s="61">
        <f t="shared" si="260"/>
        <v>0.73046967881084657</v>
      </c>
      <c r="R307" s="56">
        <f t="shared" si="261"/>
        <v>2.3148148148148149</v>
      </c>
      <c r="S307" s="56">
        <f t="shared" si="247"/>
        <v>1.6070332933838625</v>
      </c>
      <c r="T307" s="56">
        <f t="shared" si="248"/>
        <v>3.9863015458253945E-4</v>
      </c>
      <c r="U307" s="61">
        <f t="shared" si="262"/>
        <v>0.36523483940542328</v>
      </c>
      <c r="V307" s="56">
        <f t="shared" si="263"/>
        <v>1.1574074074074074</v>
      </c>
      <c r="W307" s="56">
        <f t="shared" si="249"/>
        <v>0.80351664669193124</v>
      </c>
      <c r="X307" s="56">
        <f t="shared" si="250"/>
        <v>1.9931507729126972E-4</v>
      </c>
      <c r="Y307" s="61">
        <f t="shared" si="264"/>
        <v>7.3046967881084626E-2</v>
      </c>
      <c r="Z307" s="56">
        <f t="shared" si="265"/>
        <v>0.23148148148148148</v>
      </c>
      <c r="AA307" s="56">
        <f t="shared" si="251"/>
        <v>0.16070332933838619</v>
      </c>
      <c r="AB307" s="56">
        <f t="shared" si="252"/>
        <v>3.9863015458253934E-5</v>
      </c>
      <c r="AC307" s="64">
        <f t="shared" si="266"/>
        <v>0.35572916666667015</v>
      </c>
      <c r="AD307" s="39">
        <f t="shared" ref="AD307:AD370" si="269">AD306+($I307*$G307*$A307*1/3600)</f>
        <v>0.64855466823998653</v>
      </c>
      <c r="AE307" s="39">
        <f t="shared" ref="AE307:AG370" si="270">ROUND((1-EXP(-AD307))*100,2)</f>
        <v>47.72</v>
      </c>
      <c r="AF307" s="39">
        <f t="shared" ref="AF307:AF370" si="271">AF306+($I307*$G307*$A307*0.5/3600)</f>
        <v>0.32427733411999327</v>
      </c>
      <c r="AG307" s="39">
        <f t="shared" si="270"/>
        <v>27.7</v>
      </c>
      <c r="AH307" s="39">
        <f t="shared" ref="AH307:AH370" si="272">AH306+($I307*$G307*$A307*0.25/3600)</f>
        <v>0.16213866705999663</v>
      </c>
      <c r="AI307" s="39">
        <f t="shared" ref="AI307:AK322" si="273">ROUND((1-EXP(-AH307))*100,2)</f>
        <v>14.97</v>
      </c>
      <c r="AJ307" s="39">
        <f t="shared" ref="AJ307:AJ370" si="274">AJ306+($I307*$G307*$A307*0.05/3600)</f>
        <v>3.2427733411999345E-2</v>
      </c>
      <c r="AK307" s="39">
        <f t="shared" si="273"/>
        <v>3.19</v>
      </c>
      <c r="AL307" s="39">
        <f t="shared" ref="AL307:AL370" si="275">AL306+($I307*$Q307*$A307*1/3600)</f>
        <v>0.32427733411999327</v>
      </c>
      <c r="AM307" s="39">
        <f t="shared" ref="AM307:AM370" si="276">ROUND((1-EXP(-AL307))*100,2)</f>
        <v>27.7</v>
      </c>
      <c r="AN307" s="39">
        <f t="shared" ref="AN307:AN370" si="277">AN306+($I307*$Q307*$A307*0.5/3600)</f>
        <v>0.16213866705999663</v>
      </c>
      <c r="AO307" s="39">
        <f t="shared" ref="AO307:AO370" si="278">ROUND((1-EXP(-AN307))*100,2)</f>
        <v>14.97</v>
      </c>
      <c r="AP307" s="39">
        <f t="shared" ref="AP307:AP370" si="279">AP306+($I307*$Q307*$A307*0.25/3600)</f>
        <v>8.1069333529998316E-2</v>
      </c>
      <c r="AQ307" s="39">
        <f t="shared" ref="AQ307:AQ370" si="280">ROUND((1-EXP(-AP307))*100,2)</f>
        <v>7.79</v>
      </c>
      <c r="AR307" s="39">
        <f t="shared" ref="AR307:AR370" si="281">AR306+($I307*$Q307*$A307*0.05/3600)</f>
        <v>1.6213866705999672E-2</v>
      </c>
      <c r="AS307" s="39">
        <f t="shared" ref="AS307:AS370" si="282">ROUND((1-EXP(-AR307))*100,2)</f>
        <v>1.61</v>
      </c>
      <c r="AT307" s="39">
        <f t="shared" ref="AT307:AT370" si="283">AT306+($I307*$U307*$A307*1/3600)</f>
        <v>0.16213866705999663</v>
      </c>
      <c r="AU307" s="39">
        <f t="shared" ref="AU307:AU370" si="284">ROUND((1-EXP(-AT307))*100,2)</f>
        <v>14.97</v>
      </c>
      <c r="AV307" s="39">
        <f t="shared" ref="AV307:AV370" si="285">AV306+($I307*$U307*$A307*0.5/3600)</f>
        <v>8.1069333529998316E-2</v>
      </c>
      <c r="AW307" s="39">
        <f t="shared" ref="AW307:AW370" si="286">ROUND((1-EXP(-AV307))*100,2)</f>
        <v>7.79</v>
      </c>
      <c r="AX307" s="39">
        <f t="shared" ref="AX307:AX370" si="287">AX306+($I307*$U307*$A307*0.25/3600)</f>
        <v>4.0534666764999158E-2</v>
      </c>
      <c r="AY307" s="39">
        <f t="shared" ref="AY307:AY370" si="288">ROUND((1-EXP(-AX307))*100,2)</f>
        <v>3.97</v>
      </c>
      <c r="AZ307" s="39">
        <f t="shared" ref="AZ307:AZ370" si="289">AZ306+($I307*$U307*$A307*0.05/3600)</f>
        <v>8.1069333529998362E-3</v>
      </c>
      <c r="BA307" s="39">
        <f t="shared" ref="BA307:BA370" si="290">ROUND((1-EXP(-AZ307))*100,2)</f>
        <v>0.81</v>
      </c>
      <c r="BB307" s="39">
        <f t="shared" ref="BB307:BB370" si="291">BB306+($I307*$Y307*$A307*1/3600)</f>
        <v>3.2427733411999338E-2</v>
      </c>
      <c r="BC307" s="39">
        <f t="shared" ref="BC307:BC370" si="292">ROUND((1-EXP(-BB307))*100,2)</f>
        <v>3.19</v>
      </c>
      <c r="BD307" s="39">
        <f t="shared" ref="BD307:BD370" si="293">BD306+($I307*$Y307*$A307*0.5/3600)</f>
        <v>1.6213866705999669E-2</v>
      </c>
      <c r="BE307" s="39">
        <f t="shared" ref="BE307:BE370" si="294">ROUND((1-EXP(-BD307))*100,2)</f>
        <v>1.61</v>
      </c>
      <c r="BF307" s="39">
        <f t="shared" ref="BF307:BF370" si="295">BF306+($I307*$Y307*$A307*0.25/3600)</f>
        <v>8.1069333529998344E-3</v>
      </c>
      <c r="BG307" s="39">
        <f t="shared" ref="BG307:BG370" si="296">ROUND((1-EXP(-BF307))*100,2)</f>
        <v>0.81</v>
      </c>
      <c r="BH307" s="39">
        <f t="shared" ref="BH307:BH370" si="297">BH306+($I307*$Y307*$A307*0.05/3600)</f>
        <v>1.6213866705999673E-3</v>
      </c>
      <c r="BI307" s="39">
        <f t="shared" ref="BI307:BI370" si="298">ROUND((1-EXP(-BH307))*100,2)</f>
        <v>0.16</v>
      </c>
    </row>
    <row r="308" spans="1:61" s="39" customFormat="1" x14ac:dyDescent="0.25">
      <c r="A308" s="40">
        <v>7.5</v>
      </c>
      <c r="B308" s="50">
        <f t="shared" si="253"/>
        <v>41</v>
      </c>
      <c r="C308" s="51">
        <f t="shared" si="243"/>
        <v>0</v>
      </c>
      <c r="D308" s="52">
        <f t="shared" si="244"/>
        <v>0</v>
      </c>
      <c r="E308" s="53">
        <f t="shared" si="245"/>
        <v>1</v>
      </c>
      <c r="F308" s="68">
        <f t="shared" si="242"/>
        <v>40</v>
      </c>
      <c r="G308" s="61">
        <f t="shared" si="267"/>
        <v>1.4638867863353446</v>
      </c>
      <c r="H308" s="56">
        <f t="shared" si="254"/>
        <v>4.6296296296296298</v>
      </c>
      <c r="I308" s="52">
        <f t="shared" si="255"/>
        <v>1.38</v>
      </c>
      <c r="J308" s="56">
        <f t="shared" si="256"/>
        <v>3.2205509299377586</v>
      </c>
      <c r="K308" s="56">
        <f t="shared" si="268"/>
        <v>7.9886877286703122E-4</v>
      </c>
      <c r="L308" s="51">
        <f t="shared" si="257"/>
        <v>2.2000000000000002</v>
      </c>
      <c r="M308" s="52">
        <f t="shared" si="246"/>
        <v>0</v>
      </c>
      <c r="N308" s="68">
        <v>0</v>
      </c>
      <c r="O308" s="63">
        <f t="shared" si="258"/>
        <v>3627.7886816192963</v>
      </c>
      <c r="P308" s="58">
        <f t="shared" si="259"/>
        <v>480</v>
      </c>
      <c r="Q308" s="61">
        <f t="shared" si="260"/>
        <v>0.73194339316767232</v>
      </c>
      <c r="R308" s="56">
        <f t="shared" si="261"/>
        <v>2.3148148148148149</v>
      </c>
      <c r="S308" s="56">
        <f t="shared" si="247"/>
        <v>1.6102754649688793</v>
      </c>
      <c r="T308" s="56">
        <f t="shared" si="248"/>
        <v>3.9943438643351561E-4</v>
      </c>
      <c r="U308" s="61">
        <f t="shared" si="262"/>
        <v>0.36597169658383616</v>
      </c>
      <c r="V308" s="56">
        <f t="shared" si="263"/>
        <v>1.1574074074074074</v>
      </c>
      <c r="W308" s="56">
        <f t="shared" si="249"/>
        <v>0.80513773248443965</v>
      </c>
      <c r="X308" s="56">
        <f t="shared" si="250"/>
        <v>1.997171932167578E-4</v>
      </c>
      <c r="Y308" s="61">
        <f t="shared" si="264"/>
        <v>7.3194339316767207E-2</v>
      </c>
      <c r="Z308" s="56">
        <f t="shared" si="265"/>
        <v>0.23148148148148148</v>
      </c>
      <c r="AA308" s="56">
        <f t="shared" si="251"/>
        <v>0.16102754649688786</v>
      </c>
      <c r="AB308" s="56">
        <f t="shared" si="252"/>
        <v>3.9943438643351541E-5</v>
      </c>
      <c r="AC308" s="64">
        <f t="shared" si="266"/>
        <v>0.35581597222222572</v>
      </c>
      <c r="AD308" s="39">
        <f t="shared" si="269"/>
        <v>0.65276334275070069</v>
      </c>
      <c r="AE308" s="39">
        <f t="shared" si="270"/>
        <v>47.94</v>
      </c>
      <c r="AF308" s="39">
        <f t="shared" si="271"/>
        <v>0.32638167137535035</v>
      </c>
      <c r="AG308" s="39">
        <f t="shared" si="270"/>
        <v>27.85</v>
      </c>
      <c r="AH308" s="39">
        <f t="shared" si="272"/>
        <v>0.16319083568767517</v>
      </c>
      <c r="AI308" s="39">
        <f t="shared" si="273"/>
        <v>15.06</v>
      </c>
      <c r="AJ308" s="39">
        <f t="shared" si="274"/>
        <v>3.2638167137535049E-2</v>
      </c>
      <c r="AK308" s="39">
        <f t="shared" si="273"/>
        <v>3.21</v>
      </c>
      <c r="AL308" s="39">
        <f t="shared" si="275"/>
        <v>0.32638167137535035</v>
      </c>
      <c r="AM308" s="39">
        <f t="shared" si="276"/>
        <v>27.85</v>
      </c>
      <c r="AN308" s="39">
        <f t="shared" si="277"/>
        <v>0.16319083568767517</v>
      </c>
      <c r="AO308" s="39">
        <f t="shared" si="278"/>
        <v>15.06</v>
      </c>
      <c r="AP308" s="39">
        <f t="shared" si="279"/>
        <v>8.1595417843837587E-2</v>
      </c>
      <c r="AQ308" s="39">
        <f t="shared" si="280"/>
        <v>7.84</v>
      </c>
      <c r="AR308" s="39">
        <f t="shared" si="281"/>
        <v>1.6319083568767524E-2</v>
      </c>
      <c r="AS308" s="39">
        <f t="shared" si="282"/>
        <v>1.62</v>
      </c>
      <c r="AT308" s="39">
        <f t="shared" si="283"/>
        <v>0.16319083568767517</v>
      </c>
      <c r="AU308" s="39">
        <f t="shared" si="284"/>
        <v>15.06</v>
      </c>
      <c r="AV308" s="39">
        <f t="shared" si="285"/>
        <v>8.1595417843837587E-2</v>
      </c>
      <c r="AW308" s="39">
        <f t="shared" si="286"/>
        <v>7.84</v>
      </c>
      <c r="AX308" s="39">
        <f t="shared" si="287"/>
        <v>4.0797708921918793E-2</v>
      </c>
      <c r="AY308" s="39">
        <f t="shared" si="288"/>
        <v>4</v>
      </c>
      <c r="AZ308" s="39">
        <f t="shared" si="289"/>
        <v>8.1595417843837621E-3</v>
      </c>
      <c r="BA308" s="39">
        <f t="shared" si="290"/>
        <v>0.81</v>
      </c>
      <c r="BB308" s="39">
        <f t="shared" si="291"/>
        <v>3.2638167137535042E-2</v>
      </c>
      <c r="BC308" s="39">
        <f t="shared" si="292"/>
        <v>3.21</v>
      </c>
      <c r="BD308" s="39">
        <f t="shared" si="293"/>
        <v>1.6319083568767521E-2</v>
      </c>
      <c r="BE308" s="39">
        <f t="shared" si="294"/>
        <v>1.62</v>
      </c>
      <c r="BF308" s="39">
        <f t="shared" si="295"/>
        <v>8.1595417843837604E-3</v>
      </c>
      <c r="BG308" s="39">
        <f t="shared" si="296"/>
        <v>0.81</v>
      </c>
      <c r="BH308" s="39">
        <f t="shared" si="297"/>
        <v>1.6319083568767526E-3</v>
      </c>
      <c r="BI308" s="39">
        <f t="shared" si="298"/>
        <v>0.16</v>
      </c>
    </row>
    <row r="309" spans="1:61" s="39" customFormat="1" x14ac:dyDescent="0.25">
      <c r="A309" s="40">
        <v>7.5</v>
      </c>
      <c r="B309" s="50">
        <f t="shared" si="253"/>
        <v>41</v>
      </c>
      <c r="C309" s="51">
        <f t="shared" si="243"/>
        <v>0</v>
      </c>
      <c r="D309" s="52">
        <f t="shared" si="244"/>
        <v>0</v>
      </c>
      <c r="E309" s="53">
        <f t="shared" si="245"/>
        <v>1</v>
      </c>
      <c r="F309" s="68">
        <f t="shared" si="242"/>
        <v>40</v>
      </c>
      <c r="G309" s="61">
        <f t="shared" si="267"/>
        <v>1.4668207026497593</v>
      </c>
      <c r="H309" s="56">
        <f t="shared" si="254"/>
        <v>4.6296296296296298</v>
      </c>
      <c r="I309" s="52">
        <f t="shared" si="255"/>
        <v>1.38</v>
      </c>
      <c r="J309" s="56">
        <f t="shared" si="256"/>
        <v>3.2270055458294706</v>
      </c>
      <c r="K309" s="56">
        <f t="shared" si="268"/>
        <v>8.0046986261500161E-4</v>
      </c>
      <c r="L309" s="51">
        <f t="shared" si="257"/>
        <v>2.2000000000000002</v>
      </c>
      <c r="M309" s="52">
        <f t="shared" si="246"/>
        <v>0</v>
      </c>
      <c r="N309" s="68">
        <v>0</v>
      </c>
      <c r="O309" s="63">
        <f t="shared" si="258"/>
        <v>3634.0985853470602</v>
      </c>
      <c r="P309" s="58">
        <f t="shared" si="259"/>
        <v>480</v>
      </c>
      <c r="Q309" s="61">
        <f t="shared" si="260"/>
        <v>0.73341035132487964</v>
      </c>
      <c r="R309" s="56">
        <f t="shared" si="261"/>
        <v>2.3148148148148149</v>
      </c>
      <c r="S309" s="56">
        <f t="shared" si="247"/>
        <v>1.6135027729147353</v>
      </c>
      <c r="T309" s="56">
        <f t="shared" si="248"/>
        <v>4.0023493130750081E-4</v>
      </c>
      <c r="U309" s="61">
        <f t="shared" si="262"/>
        <v>0.36670517566243982</v>
      </c>
      <c r="V309" s="56">
        <f t="shared" si="263"/>
        <v>1.1574074074074074</v>
      </c>
      <c r="W309" s="56">
        <f t="shared" si="249"/>
        <v>0.80675138645736766</v>
      </c>
      <c r="X309" s="56">
        <f t="shared" si="250"/>
        <v>2.001174656537504E-4</v>
      </c>
      <c r="Y309" s="61">
        <f t="shared" si="264"/>
        <v>7.3341035132487936E-2</v>
      </c>
      <c r="Z309" s="56">
        <f t="shared" si="265"/>
        <v>0.23148148148148148</v>
      </c>
      <c r="AA309" s="56">
        <f t="shared" si="251"/>
        <v>0.16135027729147347</v>
      </c>
      <c r="AB309" s="56">
        <f t="shared" si="252"/>
        <v>4.0023493130750067E-5</v>
      </c>
      <c r="AC309" s="64">
        <f t="shared" si="266"/>
        <v>0.35590277777778129</v>
      </c>
      <c r="AD309" s="39">
        <f t="shared" si="269"/>
        <v>0.6569804522708188</v>
      </c>
      <c r="AE309" s="39">
        <f t="shared" si="270"/>
        <v>48.16</v>
      </c>
      <c r="AF309" s="39">
        <f t="shared" si="271"/>
        <v>0.3284902261354094</v>
      </c>
      <c r="AG309" s="39">
        <f t="shared" si="270"/>
        <v>28</v>
      </c>
      <c r="AH309" s="39">
        <f t="shared" si="272"/>
        <v>0.1642451130677047</v>
      </c>
      <c r="AI309" s="39">
        <f t="shared" si="273"/>
        <v>15.15</v>
      </c>
      <c r="AJ309" s="39">
        <f t="shared" si="274"/>
        <v>3.2849022613540953E-2</v>
      </c>
      <c r="AK309" s="39">
        <f t="shared" si="273"/>
        <v>3.23</v>
      </c>
      <c r="AL309" s="39">
        <f t="shared" si="275"/>
        <v>0.3284902261354094</v>
      </c>
      <c r="AM309" s="39">
        <f t="shared" si="276"/>
        <v>28</v>
      </c>
      <c r="AN309" s="39">
        <f t="shared" si="277"/>
        <v>0.1642451130677047</v>
      </c>
      <c r="AO309" s="39">
        <f t="shared" si="278"/>
        <v>15.15</v>
      </c>
      <c r="AP309" s="39">
        <f t="shared" si="279"/>
        <v>8.2122556533852351E-2</v>
      </c>
      <c r="AQ309" s="39">
        <f t="shared" si="280"/>
        <v>7.88</v>
      </c>
      <c r="AR309" s="39">
        <f t="shared" si="281"/>
        <v>1.6424511306770476E-2</v>
      </c>
      <c r="AS309" s="39">
        <f t="shared" si="282"/>
        <v>1.63</v>
      </c>
      <c r="AT309" s="39">
        <f t="shared" si="283"/>
        <v>0.1642451130677047</v>
      </c>
      <c r="AU309" s="39">
        <f t="shared" si="284"/>
        <v>15.15</v>
      </c>
      <c r="AV309" s="39">
        <f t="shared" si="285"/>
        <v>8.2122556533852351E-2</v>
      </c>
      <c r="AW309" s="39">
        <f t="shared" si="286"/>
        <v>7.88</v>
      </c>
      <c r="AX309" s="39">
        <f t="shared" si="287"/>
        <v>4.1061278266926175E-2</v>
      </c>
      <c r="AY309" s="39">
        <f t="shared" si="288"/>
        <v>4.0199999999999996</v>
      </c>
      <c r="AZ309" s="39">
        <f t="shared" si="289"/>
        <v>8.2122556533852382E-3</v>
      </c>
      <c r="BA309" s="39">
        <f t="shared" si="290"/>
        <v>0.82</v>
      </c>
      <c r="BB309" s="39">
        <f t="shared" si="291"/>
        <v>3.2849022613540946E-2</v>
      </c>
      <c r="BC309" s="39">
        <f t="shared" si="292"/>
        <v>3.23</v>
      </c>
      <c r="BD309" s="39">
        <f t="shared" si="293"/>
        <v>1.6424511306770473E-2</v>
      </c>
      <c r="BE309" s="39">
        <f t="shared" si="294"/>
        <v>1.63</v>
      </c>
      <c r="BF309" s="39">
        <f t="shared" si="295"/>
        <v>8.2122556533852364E-3</v>
      </c>
      <c r="BG309" s="39">
        <f t="shared" si="296"/>
        <v>0.82</v>
      </c>
      <c r="BH309" s="39">
        <f t="shared" si="297"/>
        <v>1.6424511306770478E-3</v>
      </c>
      <c r="BI309" s="39">
        <f t="shared" si="298"/>
        <v>0.16</v>
      </c>
    </row>
    <row r="310" spans="1:61" s="39" customFormat="1" x14ac:dyDescent="0.25">
      <c r="A310" s="40">
        <v>7.5</v>
      </c>
      <c r="B310" s="50">
        <f t="shared" si="253"/>
        <v>41</v>
      </c>
      <c r="C310" s="51">
        <f t="shared" si="243"/>
        <v>0</v>
      </c>
      <c r="D310" s="52">
        <f t="shared" si="244"/>
        <v>0</v>
      </c>
      <c r="E310" s="53">
        <f t="shared" si="245"/>
        <v>1</v>
      </c>
      <c r="F310" s="68">
        <f t="shared" si="242"/>
        <v>40</v>
      </c>
      <c r="G310" s="61">
        <f t="shared" si="267"/>
        <v>1.4697411685121291</v>
      </c>
      <c r="H310" s="56">
        <f t="shared" si="254"/>
        <v>4.6296296296296298</v>
      </c>
      <c r="I310" s="52">
        <f t="shared" si="255"/>
        <v>1.38</v>
      </c>
      <c r="J310" s="56">
        <f t="shared" si="256"/>
        <v>3.2334305707266844</v>
      </c>
      <c r="K310" s="56">
        <f t="shared" si="268"/>
        <v>8.0206361221466297E-4</v>
      </c>
      <c r="L310" s="51">
        <f t="shared" si="257"/>
        <v>2.2000000000000002</v>
      </c>
      <c r="M310" s="52">
        <f t="shared" si="246"/>
        <v>0</v>
      </c>
      <c r="N310" s="68">
        <v>0</v>
      </c>
      <c r="O310" s="63">
        <f t="shared" si="258"/>
        <v>3640.379568682738</v>
      </c>
      <c r="P310" s="58">
        <f t="shared" si="259"/>
        <v>480</v>
      </c>
      <c r="Q310" s="61">
        <f t="shared" si="260"/>
        <v>0.73487058425606455</v>
      </c>
      <c r="R310" s="56">
        <f t="shared" si="261"/>
        <v>2.3148148148148149</v>
      </c>
      <c r="S310" s="56">
        <f t="shared" si="247"/>
        <v>1.6167152853633422</v>
      </c>
      <c r="T310" s="56">
        <f t="shared" si="248"/>
        <v>4.0103180610733148E-4</v>
      </c>
      <c r="U310" s="61">
        <f t="shared" si="262"/>
        <v>0.36743529212803228</v>
      </c>
      <c r="V310" s="56">
        <f t="shared" si="263"/>
        <v>1.1574074074074074</v>
      </c>
      <c r="W310" s="56">
        <f t="shared" si="249"/>
        <v>0.8083576426816711</v>
      </c>
      <c r="X310" s="56">
        <f t="shared" si="250"/>
        <v>2.0051590305366574E-4</v>
      </c>
      <c r="Y310" s="61">
        <f t="shared" si="264"/>
        <v>7.3487058425606433E-2</v>
      </c>
      <c r="Z310" s="56">
        <f t="shared" si="265"/>
        <v>0.23148148148148148</v>
      </c>
      <c r="AA310" s="56">
        <f t="shared" si="251"/>
        <v>0.16167152853633415</v>
      </c>
      <c r="AB310" s="56">
        <f t="shared" si="252"/>
        <v>4.0103180610733142E-5</v>
      </c>
      <c r="AC310" s="64">
        <f t="shared" si="266"/>
        <v>0.35598958333333686</v>
      </c>
      <c r="AD310" s="39">
        <f t="shared" si="269"/>
        <v>0.66120595813029115</v>
      </c>
      <c r="AE310" s="39">
        <f t="shared" si="270"/>
        <v>48.38</v>
      </c>
      <c r="AF310" s="39">
        <f t="shared" si="271"/>
        <v>0.33060297906514557</v>
      </c>
      <c r="AG310" s="39">
        <f t="shared" si="270"/>
        <v>28.15</v>
      </c>
      <c r="AH310" s="39">
        <f t="shared" si="272"/>
        <v>0.16530148953257279</v>
      </c>
      <c r="AI310" s="39">
        <f t="shared" si="273"/>
        <v>15.24</v>
      </c>
      <c r="AJ310" s="39">
        <f t="shared" si="274"/>
        <v>3.3060297906514574E-2</v>
      </c>
      <c r="AK310" s="39">
        <f t="shared" si="273"/>
        <v>3.25</v>
      </c>
      <c r="AL310" s="39">
        <f t="shared" si="275"/>
        <v>0.33060297906514557</v>
      </c>
      <c r="AM310" s="39">
        <f t="shared" si="276"/>
        <v>28.15</v>
      </c>
      <c r="AN310" s="39">
        <f t="shared" si="277"/>
        <v>0.16530148953257279</v>
      </c>
      <c r="AO310" s="39">
        <f t="shared" si="278"/>
        <v>15.24</v>
      </c>
      <c r="AP310" s="39">
        <f t="shared" si="279"/>
        <v>8.2650744766286394E-2</v>
      </c>
      <c r="AQ310" s="39">
        <f t="shared" si="280"/>
        <v>7.93</v>
      </c>
      <c r="AR310" s="39">
        <f t="shared" si="281"/>
        <v>1.6530148953257287E-2</v>
      </c>
      <c r="AS310" s="39">
        <f t="shared" si="282"/>
        <v>1.64</v>
      </c>
      <c r="AT310" s="39">
        <f t="shared" si="283"/>
        <v>0.16530148953257279</v>
      </c>
      <c r="AU310" s="39">
        <f t="shared" si="284"/>
        <v>15.24</v>
      </c>
      <c r="AV310" s="39">
        <f t="shared" si="285"/>
        <v>8.2650744766286394E-2</v>
      </c>
      <c r="AW310" s="39">
        <f t="shared" si="286"/>
        <v>7.93</v>
      </c>
      <c r="AX310" s="39">
        <f t="shared" si="287"/>
        <v>4.1325372383143197E-2</v>
      </c>
      <c r="AY310" s="39">
        <f t="shared" si="288"/>
        <v>4.05</v>
      </c>
      <c r="AZ310" s="39">
        <f t="shared" si="289"/>
        <v>8.2650744766286435E-3</v>
      </c>
      <c r="BA310" s="39">
        <f t="shared" si="290"/>
        <v>0.82</v>
      </c>
      <c r="BB310" s="39">
        <f t="shared" si="291"/>
        <v>3.3060297906514567E-2</v>
      </c>
      <c r="BC310" s="39">
        <f t="shared" si="292"/>
        <v>3.25</v>
      </c>
      <c r="BD310" s="39">
        <f t="shared" si="293"/>
        <v>1.6530148953257284E-2</v>
      </c>
      <c r="BE310" s="39">
        <f t="shared" si="294"/>
        <v>1.64</v>
      </c>
      <c r="BF310" s="39">
        <f t="shared" si="295"/>
        <v>8.2650744766286418E-3</v>
      </c>
      <c r="BG310" s="39">
        <f t="shared" si="296"/>
        <v>0.82</v>
      </c>
      <c r="BH310" s="39">
        <f t="shared" si="297"/>
        <v>1.6530148953257287E-3</v>
      </c>
      <c r="BI310" s="39">
        <f t="shared" si="298"/>
        <v>0.17</v>
      </c>
    </row>
    <row r="311" spans="1:61" s="39" customFormat="1" x14ac:dyDescent="0.25">
      <c r="A311" s="40">
        <v>7.5</v>
      </c>
      <c r="B311" s="50">
        <f t="shared" si="253"/>
        <v>41</v>
      </c>
      <c r="C311" s="51">
        <f t="shared" si="243"/>
        <v>0</v>
      </c>
      <c r="D311" s="52">
        <f t="shared" si="244"/>
        <v>0</v>
      </c>
      <c r="E311" s="53">
        <f t="shared" si="245"/>
        <v>1</v>
      </c>
      <c r="F311" s="68">
        <f t="shared" si="242"/>
        <v>40</v>
      </c>
      <c r="G311" s="61">
        <f t="shared" si="267"/>
        <v>1.4726482455856515</v>
      </c>
      <c r="H311" s="56">
        <f t="shared" si="254"/>
        <v>4.6296296296296298</v>
      </c>
      <c r="I311" s="52">
        <f t="shared" si="255"/>
        <v>1.38</v>
      </c>
      <c r="J311" s="56">
        <f t="shared" si="256"/>
        <v>3.2398261402884336</v>
      </c>
      <c r="K311" s="56">
        <f t="shared" si="268"/>
        <v>8.0365005531670677E-4</v>
      </c>
      <c r="L311" s="51">
        <f t="shared" si="257"/>
        <v>2.2000000000000002</v>
      </c>
      <c r="M311" s="52">
        <f t="shared" si="246"/>
        <v>0</v>
      </c>
      <c r="N311" s="68">
        <v>0</v>
      </c>
      <c r="O311" s="63">
        <f t="shared" si="258"/>
        <v>3646.631764178127</v>
      </c>
      <c r="P311" s="58">
        <f t="shared" si="259"/>
        <v>480</v>
      </c>
      <c r="Q311" s="61">
        <f t="shared" si="260"/>
        <v>0.73632412279282577</v>
      </c>
      <c r="R311" s="56">
        <f t="shared" si="261"/>
        <v>2.3148148148148149</v>
      </c>
      <c r="S311" s="56">
        <f t="shared" si="247"/>
        <v>1.6199130701442168</v>
      </c>
      <c r="T311" s="56">
        <f t="shared" si="248"/>
        <v>4.0182502765835339E-4</v>
      </c>
      <c r="U311" s="61">
        <f t="shared" si="262"/>
        <v>0.36816206139641289</v>
      </c>
      <c r="V311" s="56">
        <f t="shared" si="263"/>
        <v>1.1574074074074074</v>
      </c>
      <c r="W311" s="56">
        <f t="shared" si="249"/>
        <v>0.80995653507210841</v>
      </c>
      <c r="X311" s="56">
        <f t="shared" si="250"/>
        <v>2.0091251382917669E-4</v>
      </c>
      <c r="Y311" s="61">
        <f t="shared" si="264"/>
        <v>7.363241227928255E-2</v>
      </c>
      <c r="Z311" s="56">
        <f t="shared" si="265"/>
        <v>0.23148148148148148</v>
      </c>
      <c r="AA311" s="56">
        <f t="shared" si="251"/>
        <v>0.16199130701442163</v>
      </c>
      <c r="AB311" s="56">
        <f t="shared" si="252"/>
        <v>4.0182502765835328E-5</v>
      </c>
      <c r="AC311" s="64">
        <f t="shared" si="266"/>
        <v>0.35607638888889243</v>
      </c>
      <c r="AD311" s="39">
        <f t="shared" si="269"/>
        <v>0.66543982183634987</v>
      </c>
      <c r="AE311" s="39">
        <f t="shared" si="270"/>
        <v>48.6</v>
      </c>
      <c r="AF311" s="39">
        <f t="shared" si="271"/>
        <v>0.33271991091817493</v>
      </c>
      <c r="AG311" s="39">
        <f t="shared" si="270"/>
        <v>28.3</v>
      </c>
      <c r="AH311" s="39">
        <f t="shared" si="272"/>
        <v>0.16635995545908747</v>
      </c>
      <c r="AI311" s="39">
        <f t="shared" si="273"/>
        <v>15.33</v>
      </c>
      <c r="AJ311" s="39">
        <f t="shared" si="274"/>
        <v>3.3271991091817513E-2</v>
      </c>
      <c r="AK311" s="39">
        <f t="shared" si="273"/>
        <v>3.27</v>
      </c>
      <c r="AL311" s="39">
        <f t="shared" si="275"/>
        <v>0.33271991091817493</v>
      </c>
      <c r="AM311" s="39">
        <f t="shared" si="276"/>
        <v>28.3</v>
      </c>
      <c r="AN311" s="39">
        <f t="shared" si="277"/>
        <v>0.16635995545908747</v>
      </c>
      <c r="AO311" s="39">
        <f t="shared" si="278"/>
        <v>15.33</v>
      </c>
      <c r="AP311" s="39">
        <f t="shared" si="279"/>
        <v>8.3179977729543733E-2</v>
      </c>
      <c r="AQ311" s="39">
        <f t="shared" si="280"/>
        <v>7.98</v>
      </c>
      <c r="AR311" s="39">
        <f t="shared" si="281"/>
        <v>1.6635995545908756E-2</v>
      </c>
      <c r="AS311" s="39">
        <f t="shared" si="282"/>
        <v>1.65</v>
      </c>
      <c r="AT311" s="39">
        <f t="shared" si="283"/>
        <v>0.16635995545908747</v>
      </c>
      <c r="AU311" s="39">
        <f t="shared" si="284"/>
        <v>15.33</v>
      </c>
      <c r="AV311" s="39">
        <f t="shared" si="285"/>
        <v>8.3179977729543733E-2</v>
      </c>
      <c r="AW311" s="39">
        <f t="shared" si="286"/>
        <v>7.98</v>
      </c>
      <c r="AX311" s="39">
        <f t="shared" si="287"/>
        <v>4.1589988864771867E-2</v>
      </c>
      <c r="AY311" s="39">
        <f t="shared" si="288"/>
        <v>4.07</v>
      </c>
      <c r="AZ311" s="39">
        <f t="shared" si="289"/>
        <v>8.3179977729543782E-3</v>
      </c>
      <c r="BA311" s="39">
        <f t="shared" si="290"/>
        <v>0.83</v>
      </c>
      <c r="BB311" s="39">
        <f t="shared" si="291"/>
        <v>3.3271991091817506E-2</v>
      </c>
      <c r="BC311" s="39">
        <f t="shared" si="292"/>
        <v>3.27</v>
      </c>
      <c r="BD311" s="39">
        <f t="shared" si="293"/>
        <v>1.6635995545908753E-2</v>
      </c>
      <c r="BE311" s="39">
        <f t="shared" si="294"/>
        <v>1.65</v>
      </c>
      <c r="BF311" s="39">
        <f t="shared" si="295"/>
        <v>8.3179977729543764E-3</v>
      </c>
      <c r="BG311" s="39">
        <f t="shared" si="296"/>
        <v>0.83</v>
      </c>
      <c r="BH311" s="39">
        <f t="shared" si="297"/>
        <v>1.6635995545908756E-3</v>
      </c>
      <c r="BI311" s="39">
        <f t="shared" si="298"/>
        <v>0.17</v>
      </c>
    </row>
    <row r="312" spans="1:61" s="39" customFormat="1" x14ac:dyDescent="0.25">
      <c r="A312" s="40">
        <v>7.5</v>
      </c>
      <c r="B312" s="50">
        <f t="shared" si="253"/>
        <v>41</v>
      </c>
      <c r="C312" s="51">
        <f t="shared" si="243"/>
        <v>0</v>
      </c>
      <c r="D312" s="52">
        <f t="shared" si="244"/>
        <v>0</v>
      </c>
      <c r="E312" s="53">
        <f t="shared" si="245"/>
        <v>1</v>
      </c>
      <c r="F312" s="68">
        <f t="shared" si="242"/>
        <v>40</v>
      </c>
      <c r="G312" s="61">
        <f t="shared" si="267"/>
        <v>1.4755419952508304</v>
      </c>
      <c r="H312" s="56">
        <f t="shared" si="254"/>
        <v>4.6296296296296298</v>
      </c>
      <c r="I312" s="52">
        <f t="shared" si="255"/>
        <v>1.38</v>
      </c>
      <c r="J312" s="56">
        <f t="shared" si="256"/>
        <v>3.246192389551827</v>
      </c>
      <c r="K312" s="56">
        <f t="shared" si="268"/>
        <v>8.0522922541755373E-4</v>
      </c>
      <c r="L312" s="51">
        <f t="shared" si="257"/>
        <v>2.2000000000000002</v>
      </c>
      <c r="M312" s="52">
        <f t="shared" si="246"/>
        <v>0</v>
      </c>
      <c r="N312" s="68">
        <v>0</v>
      </c>
      <c r="O312" s="63">
        <f t="shared" si="258"/>
        <v>3652.8553037774955</v>
      </c>
      <c r="P312" s="58">
        <f t="shared" si="259"/>
        <v>480</v>
      </c>
      <c r="Q312" s="61">
        <f t="shared" si="260"/>
        <v>0.7377709976254152</v>
      </c>
      <c r="R312" s="56">
        <f t="shared" si="261"/>
        <v>2.3148148148148149</v>
      </c>
      <c r="S312" s="56">
        <f t="shared" si="247"/>
        <v>1.6230961947759135</v>
      </c>
      <c r="T312" s="56">
        <f t="shared" si="248"/>
        <v>4.0261461270877687E-4</v>
      </c>
      <c r="U312" s="61">
        <f t="shared" si="262"/>
        <v>0.3688854988127076</v>
      </c>
      <c r="V312" s="56">
        <f t="shared" si="263"/>
        <v>1.1574074074074074</v>
      </c>
      <c r="W312" s="56">
        <f t="shared" si="249"/>
        <v>0.81154809738795675</v>
      </c>
      <c r="X312" s="56">
        <f t="shared" si="250"/>
        <v>2.0130730635438843E-4</v>
      </c>
      <c r="Y312" s="61">
        <f t="shared" si="264"/>
        <v>7.3777099762541501E-2</v>
      </c>
      <c r="Z312" s="56">
        <f t="shared" si="265"/>
        <v>0.23148148148148148</v>
      </c>
      <c r="AA312" s="56">
        <f t="shared" si="251"/>
        <v>0.16230961947759132</v>
      </c>
      <c r="AB312" s="56">
        <f t="shared" si="252"/>
        <v>4.0261461270877675E-5</v>
      </c>
      <c r="AC312" s="64">
        <f t="shared" si="266"/>
        <v>0.35616319444444799</v>
      </c>
      <c r="AD312" s="39">
        <f t="shared" si="269"/>
        <v>0.66968200507269604</v>
      </c>
      <c r="AE312" s="39">
        <f t="shared" si="270"/>
        <v>48.81</v>
      </c>
      <c r="AF312" s="39">
        <f t="shared" si="271"/>
        <v>0.33484100253634802</v>
      </c>
      <c r="AG312" s="39">
        <f t="shared" si="270"/>
        <v>28.45</v>
      </c>
      <c r="AH312" s="39">
        <f t="shared" si="272"/>
        <v>0.16742050126817401</v>
      </c>
      <c r="AI312" s="39">
        <f t="shared" si="273"/>
        <v>15.42</v>
      </c>
      <c r="AJ312" s="39">
        <f t="shared" si="274"/>
        <v>3.3484100253634817E-2</v>
      </c>
      <c r="AK312" s="39">
        <f t="shared" si="273"/>
        <v>3.29</v>
      </c>
      <c r="AL312" s="39">
        <f t="shared" si="275"/>
        <v>0.33484100253634802</v>
      </c>
      <c r="AM312" s="39">
        <f t="shared" si="276"/>
        <v>28.45</v>
      </c>
      <c r="AN312" s="39">
        <f t="shared" si="277"/>
        <v>0.16742050126817401</v>
      </c>
      <c r="AO312" s="39">
        <f t="shared" si="278"/>
        <v>15.42</v>
      </c>
      <c r="AP312" s="39">
        <f t="shared" si="279"/>
        <v>8.3710250634087005E-2</v>
      </c>
      <c r="AQ312" s="39">
        <f t="shared" si="280"/>
        <v>8.0299999999999994</v>
      </c>
      <c r="AR312" s="39">
        <f t="shared" si="281"/>
        <v>1.6742050126817409E-2</v>
      </c>
      <c r="AS312" s="39">
        <f t="shared" si="282"/>
        <v>1.66</v>
      </c>
      <c r="AT312" s="39">
        <f t="shared" si="283"/>
        <v>0.16742050126817401</v>
      </c>
      <c r="AU312" s="39">
        <f t="shared" si="284"/>
        <v>15.42</v>
      </c>
      <c r="AV312" s="39">
        <f t="shared" si="285"/>
        <v>8.3710250634087005E-2</v>
      </c>
      <c r="AW312" s="39">
        <f t="shared" si="286"/>
        <v>8.0299999999999994</v>
      </c>
      <c r="AX312" s="39">
        <f t="shared" si="287"/>
        <v>4.1855125317043503E-2</v>
      </c>
      <c r="AY312" s="39">
        <f t="shared" si="288"/>
        <v>4.0999999999999996</v>
      </c>
      <c r="AZ312" s="39">
        <f t="shared" si="289"/>
        <v>8.3710250634087043E-3</v>
      </c>
      <c r="BA312" s="39">
        <f t="shared" si="290"/>
        <v>0.83</v>
      </c>
      <c r="BB312" s="39">
        <f t="shared" si="291"/>
        <v>3.348410025363481E-2</v>
      </c>
      <c r="BC312" s="39">
        <f t="shared" si="292"/>
        <v>3.29</v>
      </c>
      <c r="BD312" s="39">
        <f t="shared" si="293"/>
        <v>1.6742050126817405E-2</v>
      </c>
      <c r="BE312" s="39">
        <f t="shared" si="294"/>
        <v>1.66</v>
      </c>
      <c r="BF312" s="39">
        <f t="shared" si="295"/>
        <v>8.3710250634087026E-3</v>
      </c>
      <c r="BG312" s="39">
        <f t="shared" si="296"/>
        <v>0.83</v>
      </c>
      <c r="BH312" s="39">
        <f t="shared" si="297"/>
        <v>1.6742050126817409E-3</v>
      </c>
      <c r="BI312" s="39">
        <f t="shared" si="298"/>
        <v>0.17</v>
      </c>
    </row>
    <row r="313" spans="1:61" s="39" customFormat="1" x14ac:dyDescent="0.25">
      <c r="A313" s="40">
        <v>7.5</v>
      </c>
      <c r="B313" s="50">
        <f t="shared" si="253"/>
        <v>41</v>
      </c>
      <c r="C313" s="51">
        <f t="shared" si="243"/>
        <v>0</v>
      </c>
      <c r="D313" s="52">
        <f t="shared" si="244"/>
        <v>0</v>
      </c>
      <c r="E313" s="53">
        <f t="shared" si="245"/>
        <v>1</v>
      </c>
      <c r="F313" s="68">
        <f t="shared" si="242"/>
        <v>40</v>
      </c>
      <c r="G313" s="61">
        <f t="shared" si="267"/>
        <v>1.4784224786067728</v>
      </c>
      <c r="H313" s="56">
        <f t="shared" si="254"/>
        <v>4.6296296296296298</v>
      </c>
      <c r="I313" s="52">
        <f t="shared" si="255"/>
        <v>1.38</v>
      </c>
      <c r="J313" s="56">
        <f t="shared" si="256"/>
        <v>3.2525294529349003</v>
      </c>
      <c r="K313" s="56">
        <f t="shared" si="268"/>
        <v>8.0680115586006162E-4</v>
      </c>
      <c r="L313" s="51">
        <f t="shared" si="257"/>
        <v>2.2000000000000002</v>
      </c>
      <c r="M313" s="52">
        <f t="shared" si="246"/>
        <v>0</v>
      </c>
      <c r="N313" s="68">
        <v>0</v>
      </c>
      <c r="O313" s="63">
        <f t="shared" si="258"/>
        <v>3659.050318820367</v>
      </c>
      <c r="P313" s="58">
        <f t="shared" si="259"/>
        <v>480</v>
      </c>
      <c r="Q313" s="61">
        <f t="shared" si="260"/>
        <v>0.73921123930338639</v>
      </c>
      <c r="R313" s="56">
        <f t="shared" si="261"/>
        <v>2.3148148148148149</v>
      </c>
      <c r="S313" s="56">
        <f t="shared" si="247"/>
        <v>1.6262647264674501</v>
      </c>
      <c r="T313" s="56">
        <f t="shared" si="248"/>
        <v>4.0340057793003081E-4</v>
      </c>
      <c r="U313" s="61">
        <f t="shared" si="262"/>
        <v>0.3696056196516932</v>
      </c>
      <c r="V313" s="56">
        <f t="shared" si="263"/>
        <v>1.1574074074074074</v>
      </c>
      <c r="W313" s="56">
        <f t="shared" si="249"/>
        <v>0.81313236323372506</v>
      </c>
      <c r="X313" s="56">
        <f t="shared" si="250"/>
        <v>2.0170028896501541E-4</v>
      </c>
      <c r="Y313" s="61">
        <f t="shared" si="264"/>
        <v>7.3921123930338631E-2</v>
      </c>
      <c r="Z313" s="56">
        <f t="shared" si="265"/>
        <v>0.23148148148148148</v>
      </c>
      <c r="AA313" s="56">
        <f t="shared" si="251"/>
        <v>0.16262647264674501</v>
      </c>
      <c r="AB313" s="56">
        <f t="shared" si="252"/>
        <v>4.0340057793003087E-5</v>
      </c>
      <c r="AC313" s="64">
        <f t="shared" si="266"/>
        <v>0.35625000000000356</v>
      </c>
      <c r="AD313" s="39">
        <f t="shared" si="269"/>
        <v>0.67393246969869047</v>
      </c>
      <c r="AE313" s="39">
        <f t="shared" si="270"/>
        <v>49.03</v>
      </c>
      <c r="AF313" s="39">
        <f t="shared" si="271"/>
        <v>0.33696623484934524</v>
      </c>
      <c r="AG313" s="39">
        <f t="shared" si="270"/>
        <v>28.61</v>
      </c>
      <c r="AH313" s="39">
        <f t="shared" si="272"/>
        <v>0.16848311742467262</v>
      </c>
      <c r="AI313" s="39">
        <f t="shared" si="273"/>
        <v>15.51</v>
      </c>
      <c r="AJ313" s="39">
        <f t="shared" si="274"/>
        <v>3.3696623484934539E-2</v>
      </c>
      <c r="AK313" s="39">
        <f t="shared" si="273"/>
        <v>3.31</v>
      </c>
      <c r="AL313" s="39">
        <f t="shared" si="275"/>
        <v>0.33696623484934524</v>
      </c>
      <c r="AM313" s="39">
        <f t="shared" si="276"/>
        <v>28.61</v>
      </c>
      <c r="AN313" s="39">
        <f t="shared" si="277"/>
        <v>0.16848311742467262</v>
      </c>
      <c r="AO313" s="39">
        <f t="shared" si="278"/>
        <v>15.51</v>
      </c>
      <c r="AP313" s="39">
        <f t="shared" si="279"/>
        <v>8.4241558712336309E-2</v>
      </c>
      <c r="AQ313" s="39">
        <f t="shared" si="280"/>
        <v>8.08</v>
      </c>
      <c r="AR313" s="39">
        <f t="shared" si="281"/>
        <v>1.6848311742467269E-2</v>
      </c>
      <c r="AS313" s="39">
        <f t="shared" si="282"/>
        <v>1.67</v>
      </c>
      <c r="AT313" s="39">
        <f t="shared" si="283"/>
        <v>0.16848311742467262</v>
      </c>
      <c r="AU313" s="39">
        <f t="shared" si="284"/>
        <v>15.51</v>
      </c>
      <c r="AV313" s="39">
        <f t="shared" si="285"/>
        <v>8.4241558712336309E-2</v>
      </c>
      <c r="AW313" s="39">
        <f t="shared" si="286"/>
        <v>8.08</v>
      </c>
      <c r="AX313" s="39">
        <f t="shared" si="287"/>
        <v>4.2120779356168155E-2</v>
      </c>
      <c r="AY313" s="39">
        <f t="shared" si="288"/>
        <v>4.12</v>
      </c>
      <c r="AZ313" s="39">
        <f t="shared" si="289"/>
        <v>8.4241558712336347E-3</v>
      </c>
      <c r="BA313" s="39">
        <f t="shared" si="290"/>
        <v>0.84</v>
      </c>
      <c r="BB313" s="39">
        <f t="shared" si="291"/>
        <v>3.3696623484934532E-2</v>
      </c>
      <c r="BC313" s="39">
        <f t="shared" si="292"/>
        <v>3.31</v>
      </c>
      <c r="BD313" s="39">
        <f t="shared" si="293"/>
        <v>1.6848311742467266E-2</v>
      </c>
      <c r="BE313" s="39">
        <f t="shared" si="294"/>
        <v>1.67</v>
      </c>
      <c r="BF313" s="39">
        <f t="shared" si="295"/>
        <v>8.424155871233633E-3</v>
      </c>
      <c r="BG313" s="39">
        <f t="shared" si="296"/>
        <v>0.84</v>
      </c>
      <c r="BH313" s="39">
        <f t="shared" si="297"/>
        <v>1.684831174246727E-3</v>
      </c>
      <c r="BI313" s="39">
        <f t="shared" si="298"/>
        <v>0.17</v>
      </c>
    </row>
    <row r="314" spans="1:61" s="39" customFormat="1" x14ac:dyDescent="0.25">
      <c r="A314" s="40">
        <v>7.5</v>
      </c>
      <c r="B314" s="50">
        <f t="shared" si="253"/>
        <v>41</v>
      </c>
      <c r="C314" s="51">
        <f t="shared" si="243"/>
        <v>0</v>
      </c>
      <c r="D314" s="52">
        <f t="shared" si="244"/>
        <v>0</v>
      </c>
      <c r="E314" s="53">
        <f t="shared" si="245"/>
        <v>1</v>
      </c>
      <c r="F314" s="68">
        <f t="shared" si="242"/>
        <v>40</v>
      </c>
      <c r="G314" s="61">
        <f t="shared" si="267"/>
        <v>1.4812897564724787</v>
      </c>
      <c r="H314" s="56">
        <f t="shared" si="254"/>
        <v>4.6296296296296298</v>
      </c>
      <c r="I314" s="52">
        <f t="shared" si="255"/>
        <v>1.38</v>
      </c>
      <c r="J314" s="56">
        <f t="shared" si="256"/>
        <v>3.2588374642394533</v>
      </c>
      <c r="K314" s="56">
        <f t="shared" si="268"/>
        <v>8.0836587983422871E-4</v>
      </c>
      <c r="L314" s="51">
        <f t="shared" si="257"/>
        <v>2.2000000000000002</v>
      </c>
      <c r="M314" s="52">
        <f t="shared" si="246"/>
        <v>0</v>
      </c>
      <c r="N314" s="68">
        <v>0</v>
      </c>
      <c r="O314" s="63">
        <f t="shared" si="258"/>
        <v>3665.2169400442926</v>
      </c>
      <c r="P314" s="58">
        <f t="shared" si="259"/>
        <v>480</v>
      </c>
      <c r="Q314" s="61">
        <f t="shared" si="260"/>
        <v>0.74064487823623937</v>
      </c>
      <c r="R314" s="56">
        <f t="shared" si="261"/>
        <v>2.3148148148148149</v>
      </c>
      <c r="S314" s="56">
        <f t="shared" si="247"/>
        <v>1.6294187321197267</v>
      </c>
      <c r="T314" s="56">
        <f t="shared" si="248"/>
        <v>4.0418293991711436E-4</v>
      </c>
      <c r="U314" s="61">
        <f t="shared" si="262"/>
        <v>0.37032243911811968</v>
      </c>
      <c r="V314" s="56">
        <f t="shared" si="263"/>
        <v>1.1574074074074074</v>
      </c>
      <c r="W314" s="56">
        <f t="shared" si="249"/>
        <v>0.81470936605986333</v>
      </c>
      <c r="X314" s="56">
        <f t="shared" si="250"/>
        <v>2.0209146995855718E-4</v>
      </c>
      <c r="Y314" s="61">
        <f t="shared" si="264"/>
        <v>7.4064487823623931E-2</v>
      </c>
      <c r="Z314" s="56">
        <f t="shared" si="265"/>
        <v>0.23148148148148148</v>
      </c>
      <c r="AA314" s="56">
        <f t="shared" si="251"/>
        <v>0.16294187321197265</v>
      </c>
      <c r="AB314" s="56">
        <f t="shared" si="252"/>
        <v>4.0418293991711433E-5</v>
      </c>
      <c r="AC314" s="64">
        <f t="shared" si="266"/>
        <v>0.35633680555555913</v>
      </c>
      <c r="AD314" s="39">
        <f t="shared" si="269"/>
        <v>0.67819117774854887</v>
      </c>
      <c r="AE314" s="39">
        <f t="shared" si="270"/>
        <v>49.25</v>
      </c>
      <c r="AF314" s="39">
        <f t="shared" si="271"/>
        <v>0.33909558887427443</v>
      </c>
      <c r="AG314" s="39">
        <f t="shared" si="270"/>
        <v>28.76</v>
      </c>
      <c r="AH314" s="39">
        <f t="shared" si="272"/>
        <v>0.16954779443713722</v>
      </c>
      <c r="AI314" s="39">
        <f t="shared" si="273"/>
        <v>15.6</v>
      </c>
      <c r="AJ314" s="39">
        <f t="shared" si="274"/>
        <v>3.3909558887427457E-2</v>
      </c>
      <c r="AK314" s="39">
        <f t="shared" si="273"/>
        <v>3.33</v>
      </c>
      <c r="AL314" s="39">
        <f t="shared" si="275"/>
        <v>0.33909558887427443</v>
      </c>
      <c r="AM314" s="39">
        <f t="shared" si="276"/>
        <v>28.76</v>
      </c>
      <c r="AN314" s="39">
        <f t="shared" si="277"/>
        <v>0.16954779443713722</v>
      </c>
      <c r="AO314" s="39">
        <f t="shared" si="278"/>
        <v>15.6</v>
      </c>
      <c r="AP314" s="39">
        <f t="shared" si="279"/>
        <v>8.4773897218568608E-2</v>
      </c>
      <c r="AQ314" s="39">
        <f t="shared" si="280"/>
        <v>8.1300000000000008</v>
      </c>
      <c r="AR314" s="39">
        <f t="shared" si="281"/>
        <v>1.6954779443713729E-2</v>
      </c>
      <c r="AS314" s="39">
        <f t="shared" si="282"/>
        <v>1.68</v>
      </c>
      <c r="AT314" s="39">
        <f t="shared" si="283"/>
        <v>0.16954779443713722</v>
      </c>
      <c r="AU314" s="39">
        <f t="shared" si="284"/>
        <v>15.6</v>
      </c>
      <c r="AV314" s="39">
        <f t="shared" si="285"/>
        <v>8.4773897218568608E-2</v>
      </c>
      <c r="AW314" s="39">
        <f t="shared" si="286"/>
        <v>8.1300000000000008</v>
      </c>
      <c r="AX314" s="39">
        <f t="shared" si="287"/>
        <v>4.2386948609284304E-2</v>
      </c>
      <c r="AY314" s="39">
        <f t="shared" si="288"/>
        <v>4.1500000000000004</v>
      </c>
      <c r="AZ314" s="39">
        <f t="shared" si="289"/>
        <v>8.4773897218568643E-3</v>
      </c>
      <c r="BA314" s="39">
        <f t="shared" si="290"/>
        <v>0.84</v>
      </c>
      <c r="BB314" s="39">
        <f t="shared" si="291"/>
        <v>3.390955888742745E-2</v>
      </c>
      <c r="BC314" s="39">
        <f t="shared" si="292"/>
        <v>3.33</v>
      </c>
      <c r="BD314" s="39">
        <f t="shared" si="293"/>
        <v>1.6954779443713725E-2</v>
      </c>
      <c r="BE314" s="39">
        <f t="shared" si="294"/>
        <v>1.68</v>
      </c>
      <c r="BF314" s="39">
        <f t="shared" si="295"/>
        <v>8.4773897218568626E-3</v>
      </c>
      <c r="BG314" s="39">
        <f t="shared" si="296"/>
        <v>0.84</v>
      </c>
      <c r="BH314" s="39">
        <f t="shared" si="297"/>
        <v>1.6954779443713729E-3</v>
      </c>
      <c r="BI314" s="39">
        <f t="shared" si="298"/>
        <v>0.17</v>
      </c>
    </row>
    <row r="315" spans="1:61" s="39" customFormat="1" x14ac:dyDescent="0.25">
      <c r="A315" s="40">
        <v>7.5</v>
      </c>
      <c r="B315" s="50">
        <f t="shared" si="253"/>
        <v>41</v>
      </c>
      <c r="C315" s="51">
        <f t="shared" si="243"/>
        <v>0</v>
      </c>
      <c r="D315" s="52">
        <f t="shared" si="244"/>
        <v>0</v>
      </c>
      <c r="E315" s="53">
        <f t="shared" si="245"/>
        <v>1</v>
      </c>
      <c r="F315" s="68">
        <f t="shared" si="242"/>
        <v>40</v>
      </c>
      <c r="G315" s="61">
        <f t="shared" si="267"/>
        <v>1.4841438893881254</v>
      </c>
      <c r="H315" s="56">
        <f t="shared" si="254"/>
        <v>4.6296296296296298</v>
      </c>
      <c r="I315" s="52">
        <f t="shared" si="255"/>
        <v>1.38</v>
      </c>
      <c r="J315" s="56">
        <f t="shared" si="256"/>
        <v>3.2651165566538762</v>
      </c>
      <c r="K315" s="56">
        <f t="shared" si="268"/>
        <v>8.0992343037789461E-4</v>
      </c>
      <c r="L315" s="51">
        <f t="shared" si="257"/>
        <v>2.2000000000000002</v>
      </c>
      <c r="M315" s="52">
        <f t="shared" si="246"/>
        <v>0</v>
      </c>
      <c r="N315" s="68">
        <v>0</v>
      </c>
      <c r="O315" s="63">
        <f t="shared" si="258"/>
        <v>3671.3552975876078</v>
      </c>
      <c r="P315" s="58">
        <f t="shared" si="259"/>
        <v>480</v>
      </c>
      <c r="Q315" s="61">
        <f t="shared" si="260"/>
        <v>0.74207194469406268</v>
      </c>
      <c r="R315" s="56">
        <f t="shared" si="261"/>
        <v>2.3148148148148149</v>
      </c>
      <c r="S315" s="56">
        <f t="shared" si="247"/>
        <v>1.6325582783269381</v>
      </c>
      <c r="T315" s="56">
        <f t="shared" si="248"/>
        <v>4.049617151889473E-4</v>
      </c>
      <c r="U315" s="61">
        <f t="shared" si="262"/>
        <v>0.37103597234703134</v>
      </c>
      <c r="V315" s="56">
        <f t="shared" si="263"/>
        <v>1.1574074074074074</v>
      </c>
      <c r="W315" s="56">
        <f t="shared" si="249"/>
        <v>0.81627913916346906</v>
      </c>
      <c r="X315" s="56">
        <f t="shared" si="250"/>
        <v>2.0248085759447365E-4</v>
      </c>
      <c r="Y315" s="61">
        <f t="shared" si="264"/>
        <v>7.4207194469406254E-2</v>
      </c>
      <c r="Z315" s="56">
        <f t="shared" si="265"/>
        <v>0.23148148148148148</v>
      </c>
      <c r="AA315" s="56">
        <f t="shared" si="251"/>
        <v>0.16325582783269377</v>
      </c>
      <c r="AB315" s="56">
        <f t="shared" si="252"/>
        <v>4.0496171518894729E-5</v>
      </c>
      <c r="AC315" s="64">
        <f t="shared" si="266"/>
        <v>0.3564236111111147</v>
      </c>
      <c r="AD315" s="39">
        <f t="shared" si="269"/>
        <v>0.6824580914305397</v>
      </c>
      <c r="AE315" s="39">
        <f t="shared" si="270"/>
        <v>49.46</v>
      </c>
      <c r="AF315" s="39">
        <f t="shared" si="271"/>
        <v>0.34122904571526985</v>
      </c>
      <c r="AG315" s="39">
        <f t="shared" si="270"/>
        <v>28.91</v>
      </c>
      <c r="AH315" s="39">
        <f t="shared" si="272"/>
        <v>0.17061452285763493</v>
      </c>
      <c r="AI315" s="39">
        <f t="shared" si="273"/>
        <v>15.69</v>
      </c>
      <c r="AJ315" s="39">
        <f t="shared" si="274"/>
        <v>3.4122904571527002E-2</v>
      </c>
      <c r="AK315" s="39">
        <f t="shared" si="273"/>
        <v>3.35</v>
      </c>
      <c r="AL315" s="39">
        <f t="shared" si="275"/>
        <v>0.34122904571526985</v>
      </c>
      <c r="AM315" s="39">
        <f t="shared" si="276"/>
        <v>28.91</v>
      </c>
      <c r="AN315" s="39">
        <f t="shared" si="277"/>
        <v>0.17061452285763493</v>
      </c>
      <c r="AO315" s="39">
        <f t="shared" si="278"/>
        <v>15.69</v>
      </c>
      <c r="AP315" s="39">
        <f t="shared" si="279"/>
        <v>8.5307261428817463E-2</v>
      </c>
      <c r="AQ315" s="39">
        <f t="shared" si="280"/>
        <v>8.18</v>
      </c>
      <c r="AR315" s="39">
        <f t="shared" si="281"/>
        <v>1.7061452285763501E-2</v>
      </c>
      <c r="AS315" s="39">
        <f t="shared" si="282"/>
        <v>1.69</v>
      </c>
      <c r="AT315" s="39">
        <f t="shared" si="283"/>
        <v>0.17061452285763493</v>
      </c>
      <c r="AU315" s="39">
        <f t="shared" si="284"/>
        <v>15.69</v>
      </c>
      <c r="AV315" s="39">
        <f t="shared" si="285"/>
        <v>8.5307261428817463E-2</v>
      </c>
      <c r="AW315" s="39">
        <f t="shared" si="286"/>
        <v>8.18</v>
      </c>
      <c r="AX315" s="39">
        <f t="shared" si="287"/>
        <v>4.2653630714408731E-2</v>
      </c>
      <c r="AY315" s="39">
        <f t="shared" si="288"/>
        <v>4.18</v>
      </c>
      <c r="AZ315" s="39">
        <f t="shared" si="289"/>
        <v>8.5307261428817505E-3</v>
      </c>
      <c r="BA315" s="39">
        <f t="shared" si="290"/>
        <v>0.85</v>
      </c>
      <c r="BB315" s="39">
        <f t="shared" si="291"/>
        <v>3.4122904571526995E-2</v>
      </c>
      <c r="BC315" s="39">
        <f t="shared" si="292"/>
        <v>3.35</v>
      </c>
      <c r="BD315" s="39">
        <f t="shared" si="293"/>
        <v>1.7061452285763497E-2</v>
      </c>
      <c r="BE315" s="39">
        <f t="shared" si="294"/>
        <v>1.69</v>
      </c>
      <c r="BF315" s="39">
        <f t="shared" si="295"/>
        <v>8.5307261428817487E-3</v>
      </c>
      <c r="BG315" s="39">
        <f t="shared" si="296"/>
        <v>0.85</v>
      </c>
      <c r="BH315" s="39">
        <f t="shared" si="297"/>
        <v>1.70614522857635E-3</v>
      </c>
      <c r="BI315" s="39">
        <f t="shared" si="298"/>
        <v>0.17</v>
      </c>
    </row>
    <row r="316" spans="1:61" s="39" customFormat="1" x14ac:dyDescent="0.25">
      <c r="A316" s="40">
        <v>7.5</v>
      </c>
      <c r="B316" s="50">
        <f t="shared" si="253"/>
        <v>41</v>
      </c>
      <c r="C316" s="51">
        <f t="shared" si="243"/>
        <v>0</v>
      </c>
      <c r="D316" s="52">
        <f t="shared" si="244"/>
        <v>0</v>
      </c>
      <c r="E316" s="53">
        <f t="shared" si="245"/>
        <v>1</v>
      </c>
      <c r="F316" s="68">
        <f t="shared" si="242"/>
        <v>40</v>
      </c>
      <c r="G316" s="61">
        <f t="shared" si="267"/>
        <v>1.4869849376163449</v>
      </c>
      <c r="H316" s="56">
        <f t="shared" si="254"/>
        <v>4.6296296296296298</v>
      </c>
      <c r="I316" s="52">
        <f t="shared" si="255"/>
        <v>1.38</v>
      </c>
      <c r="J316" s="56">
        <f t="shared" si="256"/>
        <v>3.2713668627559591</v>
      </c>
      <c r="K316" s="56">
        <f t="shared" si="268"/>
        <v>8.1147384037743827E-4</v>
      </c>
      <c r="L316" s="51">
        <f t="shared" si="257"/>
        <v>2.2000000000000002</v>
      </c>
      <c r="M316" s="52">
        <f t="shared" si="246"/>
        <v>0</v>
      </c>
      <c r="N316" s="68">
        <v>0</v>
      </c>
      <c r="O316" s="63">
        <f t="shared" si="258"/>
        <v>3677.4655209921834</v>
      </c>
      <c r="P316" s="58">
        <f t="shared" si="259"/>
        <v>480</v>
      </c>
      <c r="Q316" s="61">
        <f t="shared" si="260"/>
        <v>0.74349246880817244</v>
      </c>
      <c r="R316" s="56">
        <f t="shared" si="261"/>
        <v>2.3148148148148149</v>
      </c>
      <c r="S316" s="56">
        <f t="shared" si="247"/>
        <v>1.6356834313779796</v>
      </c>
      <c r="T316" s="56">
        <f t="shared" si="248"/>
        <v>4.0573692018871913E-4</v>
      </c>
      <c r="U316" s="61">
        <f t="shared" si="262"/>
        <v>0.37174623440408622</v>
      </c>
      <c r="V316" s="56">
        <f t="shared" si="263"/>
        <v>1.1574074074074074</v>
      </c>
      <c r="W316" s="56">
        <f t="shared" si="249"/>
        <v>0.81784171568898978</v>
      </c>
      <c r="X316" s="56">
        <f t="shared" si="250"/>
        <v>2.0286846009435957E-4</v>
      </c>
      <c r="Y316" s="61">
        <f t="shared" si="264"/>
        <v>7.4349246880817232E-2</v>
      </c>
      <c r="Z316" s="56">
        <f t="shared" si="265"/>
        <v>0.23148148148148148</v>
      </c>
      <c r="AA316" s="56">
        <f t="shared" si="251"/>
        <v>0.16356834313779792</v>
      </c>
      <c r="AB316" s="56">
        <f t="shared" si="252"/>
        <v>4.05736920188719E-5</v>
      </c>
      <c r="AC316" s="64">
        <f t="shared" si="266"/>
        <v>0.35651041666667027</v>
      </c>
      <c r="AD316" s="39">
        <f t="shared" si="269"/>
        <v>0.68673317312618665</v>
      </c>
      <c r="AE316" s="39">
        <f t="shared" si="270"/>
        <v>49.68</v>
      </c>
      <c r="AF316" s="39">
        <f t="shared" si="271"/>
        <v>0.34336658656309332</v>
      </c>
      <c r="AG316" s="39">
        <f t="shared" si="270"/>
        <v>29.06</v>
      </c>
      <c r="AH316" s="39">
        <f t="shared" si="272"/>
        <v>0.17168329328154666</v>
      </c>
      <c r="AI316" s="39">
        <f t="shared" si="273"/>
        <v>15.78</v>
      </c>
      <c r="AJ316" s="39">
        <f t="shared" si="274"/>
        <v>3.4336658656309353E-2</v>
      </c>
      <c r="AK316" s="39">
        <f t="shared" si="273"/>
        <v>3.38</v>
      </c>
      <c r="AL316" s="39">
        <f t="shared" si="275"/>
        <v>0.34336658656309332</v>
      </c>
      <c r="AM316" s="39">
        <f t="shared" si="276"/>
        <v>29.06</v>
      </c>
      <c r="AN316" s="39">
        <f t="shared" si="277"/>
        <v>0.17168329328154666</v>
      </c>
      <c r="AO316" s="39">
        <f t="shared" si="278"/>
        <v>15.78</v>
      </c>
      <c r="AP316" s="39">
        <f t="shared" si="279"/>
        <v>8.5841646640773331E-2</v>
      </c>
      <c r="AQ316" s="39">
        <f t="shared" si="280"/>
        <v>8.23</v>
      </c>
      <c r="AR316" s="39">
        <f t="shared" si="281"/>
        <v>1.7168329328154677E-2</v>
      </c>
      <c r="AS316" s="39">
        <f t="shared" si="282"/>
        <v>1.7</v>
      </c>
      <c r="AT316" s="39">
        <f t="shared" si="283"/>
        <v>0.17168329328154666</v>
      </c>
      <c r="AU316" s="39">
        <f t="shared" si="284"/>
        <v>15.78</v>
      </c>
      <c r="AV316" s="39">
        <f t="shared" si="285"/>
        <v>8.5841646640773331E-2</v>
      </c>
      <c r="AW316" s="39">
        <f t="shared" si="286"/>
        <v>8.23</v>
      </c>
      <c r="AX316" s="39">
        <f t="shared" si="287"/>
        <v>4.2920823320386665E-2</v>
      </c>
      <c r="AY316" s="39">
        <f t="shared" si="288"/>
        <v>4.2</v>
      </c>
      <c r="AZ316" s="39">
        <f t="shared" si="289"/>
        <v>8.5841646640773383E-3</v>
      </c>
      <c r="BA316" s="39">
        <f t="shared" si="290"/>
        <v>0.85</v>
      </c>
      <c r="BB316" s="39">
        <f t="shared" si="291"/>
        <v>3.4336658656309346E-2</v>
      </c>
      <c r="BC316" s="39">
        <f t="shared" si="292"/>
        <v>3.38</v>
      </c>
      <c r="BD316" s="39">
        <f t="shared" si="293"/>
        <v>1.7168329328154673E-2</v>
      </c>
      <c r="BE316" s="39">
        <f t="shared" si="294"/>
        <v>1.7</v>
      </c>
      <c r="BF316" s="39">
        <f t="shared" si="295"/>
        <v>8.5841646640773366E-3</v>
      </c>
      <c r="BG316" s="39">
        <f t="shared" si="296"/>
        <v>0.85</v>
      </c>
      <c r="BH316" s="39">
        <f t="shared" si="297"/>
        <v>1.7168329328154674E-3</v>
      </c>
      <c r="BI316" s="39">
        <f t="shared" si="298"/>
        <v>0.17</v>
      </c>
    </row>
    <row r="317" spans="1:61" s="39" customFormat="1" x14ac:dyDescent="0.25">
      <c r="A317" s="40">
        <v>7.5</v>
      </c>
      <c r="B317" s="50">
        <f t="shared" si="253"/>
        <v>41</v>
      </c>
      <c r="C317" s="51">
        <f t="shared" si="243"/>
        <v>0</v>
      </c>
      <c r="D317" s="52">
        <f t="shared" si="244"/>
        <v>0</v>
      </c>
      <c r="E317" s="53">
        <f t="shared" si="245"/>
        <v>1</v>
      </c>
      <c r="F317" s="68">
        <f t="shared" si="242"/>
        <v>40</v>
      </c>
      <c r="G317" s="61">
        <f t="shared" si="267"/>
        <v>1.4898129611434976</v>
      </c>
      <c r="H317" s="56">
        <f t="shared" si="254"/>
        <v>4.6296296296296298</v>
      </c>
      <c r="I317" s="52">
        <f t="shared" si="255"/>
        <v>1.38</v>
      </c>
      <c r="J317" s="56">
        <f t="shared" si="256"/>
        <v>3.2775885145156951</v>
      </c>
      <c r="K317" s="56">
        <f t="shared" si="268"/>
        <v>8.1301714256847111E-4</v>
      </c>
      <c r="L317" s="51">
        <f t="shared" si="257"/>
        <v>2.2000000000000002</v>
      </c>
      <c r="M317" s="52">
        <f t="shared" si="246"/>
        <v>0</v>
      </c>
      <c r="N317" s="68">
        <v>0</v>
      </c>
      <c r="O317" s="63">
        <f t="shared" si="258"/>
        <v>3683.5477392061543</v>
      </c>
      <c r="P317" s="58">
        <f t="shared" si="259"/>
        <v>480</v>
      </c>
      <c r="Q317" s="61">
        <f t="shared" si="260"/>
        <v>0.7449064805717488</v>
      </c>
      <c r="R317" s="56">
        <f t="shared" si="261"/>
        <v>2.3148148148148149</v>
      </c>
      <c r="S317" s="56">
        <f t="shared" si="247"/>
        <v>1.6387942572578476</v>
      </c>
      <c r="T317" s="56">
        <f t="shared" si="248"/>
        <v>4.0650857128423555E-4</v>
      </c>
      <c r="U317" s="61">
        <f t="shared" si="262"/>
        <v>0.3724532402858744</v>
      </c>
      <c r="V317" s="56">
        <f t="shared" si="263"/>
        <v>1.1574074074074074</v>
      </c>
      <c r="W317" s="56">
        <f t="shared" si="249"/>
        <v>0.81939712862892378</v>
      </c>
      <c r="X317" s="56">
        <f t="shared" si="250"/>
        <v>2.0325428564211778E-4</v>
      </c>
      <c r="Y317" s="61">
        <f t="shared" si="264"/>
        <v>7.4490648057174869E-2</v>
      </c>
      <c r="Z317" s="56">
        <f t="shared" si="265"/>
        <v>0.23148148148148148</v>
      </c>
      <c r="AA317" s="56">
        <f t="shared" si="251"/>
        <v>0.16387942572578473</v>
      </c>
      <c r="AB317" s="56">
        <f t="shared" si="252"/>
        <v>4.0650857128423547E-5</v>
      </c>
      <c r="AC317" s="64">
        <f t="shared" si="266"/>
        <v>0.35659722222222584</v>
      </c>
      <c r="AD317" s="39">
        <f t="shared" si="269"/>
        <v>0.69101638538947419</v>
      </c>
      <c r="AE317" s="39">
        <f t="shared" si="270"/>
        <v>49.89</v>
      </c>
      <c r="AF317" s="39">
        <f t="shared" si="271"/>
        <v>0.34550819269473709</v>
      </c>
      <c r="AG317" s="39">
        <f t="shared" si="270"/>
        <v>29.21</v>
      </c>
      <c r="AH317" s="39">
        <f t="shared" si="272"/>
        <v>0.17275409634736855</v>
      </c>
      <c r="AI317" s="39">
        <f t="shared" si="273"/>
        <v>15.87</v>
      </c>
      <c r="AJ317" s="39">
        <f t="shared" si="274"/>
        <v>3.4550819269473731E-2</v>
      </c>
      <c r="AK317" s="39">
        <f t="shared" si="273"/>
        <v>3.4</v>
      </c>
      <c r="AL317" s="39">
        <f t="shared" si="275"/>
        <v>0.34550819269473709</v>
      </c>
      <c r="AM317" s="39">
        <f t="shared" si="276"/>
        <v>29.21</v>
      </c>
      <c r="AN317" s="39">
        <f t="shared" si="277"/>
        <v>0.17275409634736855</v>
      </c>
      <c r="AO317" s="39">
        <f t="shared" si="278"/>
        <v>15.87</v>
      </c>
      <c r="AP317" s="39">
        <f t="shared" si="279"/>
        <v>8.6377048173684273E-2</v>
      </c>
      <c r="AQ317" s="39">
        <f t="shared" si="280"/>
        <v>8.2799999999999994</v>
      </c>
      <c r="AR317" s="39">
        <f t="shared" si="281"/>
        <v>1.7275409634736866E-2</v>
      </c>
      <c r="AS317" s="39">
        <f t="shared" si="282"/>
        <v>1.71</v>
      </c>
      <c r="AT317" s="39">
        <f t="shared" si="283"/>
        <v>0.17275409634736855</v>
      </c>
      <c r="AU317" s="39">
        <f t="shared" si="284"/>
        <v>15.87</v>
      </c>
      <c r="AV317" s="39">
        <f t="shared" si="285"/>
        <v>8.6377048173684273E-2</v>
      </c>
      <c r="AW317" s="39">
        <f t="shared" si="286"/>
        <v>8.2799999999999994</v>
      </c>
      <c r="AX317" s="39">
        <f t="shared" si="287"/>
        <v>4.3188524086842137E-2</v>
      </c>
      <c r="AY317" s="39">
        <f t="shared" si="288"/>
        <v>4.2300000000000004</v>
      </c>
      <c r="AZ317" s="39">
        <f t="shared" si="289"/>
        <v>8.6377048173684329E-3</v>
      </c>
      <c r="BA317" s="39">
        <f t="shared" si="290"/>
        <v>0.86</v>
      </c>
      <c r="BB317" s="39">
        <f t="shared" si="291"/>
        <v>3.4550819269473725E-2</v>
      </c>
      <c r="BC317" s="39">
        <f t="shared" si="292"/>
        <v>3.4</v>
      </c>
      <c r="BD317" s="39">
        <f t="shared" si="293"/>
        <v>1.7275409634736862E-2</v>
      </c>
      <c r="BE317" s="39">
        <f t="shared" si="294"/>
        <v>1.71</v>
      </c>
      <c r="BF317" s="39">
        <f t="shared" si="295"/>
        <v>8.6377048173684311E-3</v>
      </c>
      <c r="BG317" s="39">
        <f t="shared" si="296"/>
        <v>0.86</v>
      </c>
      <c r="BH317" s="39">
        <f t="shared" si="297"/>
        <v>1.7275409634736863E-3</v>
      </c>
      <c r="BI317" s="39">
        <f t="shared" si="298"/>
        <v>0.17</v>
      </c>
    </row>
    <row r="318" spans="1:61" s="39" customFormat="1" x14ac:dyDescent="0.25">
      <c r="A318" s="40">
        <v>7.5</v>
      </c>
      <c r="B318" s="50">
        <f t="shared" si="253"/>
        <v>41</v>
      </c>
      <c r="C318" s="51">
        <f t="shared" si="243"/>
        <v>0</v>
      </c>
      <c r="D318" s="52">
        <f t="shared" si="244"/>
        <v>0</v>
      </c>
      <c r="E318" s="53">
        <f t="shared" si="245"/>
        <v>1</v>
      </c>
      <c r="F318" s="68">
        <f t="shared" si="242"/>
        <v>40</v>
      </c>
      <c r="G318" s="61">
        <f t="shared" si="267"/>
        <v>1.4926280196809378</v>
      </c>
      <c r="H318" s="56">
        <f t="shared" si="254"/>
        <v>4.6296296296296298</v>
      </c>
      <c r="I318" s="52">
        <f t="shared" si="255"/>
        <v>1.38</v>
      </c>
      <c r="J318" s="56">
        <f t="shared" si="256"/>
        <v>3.2837816432980635</v>
      </c>
      <c r="K318" s="56">
        <f t="shared" si="268"/>
        <v>8.1455336953653015E-4</v>
      </c>
      <c r="L318" s="51">
        <f t="shared" si="257"/>
        <v>2.2000000000000002</v>
      </c>
      <c r="M318" s="52">
        <f t="shared" si="246"/>
        <v>0</v>
      </c>
      <c r="N318" s="68">
        <v>0</v>
      </c>
      <c r="O318" s="63">
        <f t="shared" si="258"/>
        <v>3689.6020805866442</v>
      </c>
      <c r="P318" s="58">
        <f t="shared" si="259"/>
        <v>480</v>
      </c>
      <c r="Q318" s="61">
        <f t="shared" si="260"/>
        <v>0.74631400984046892</v>
      </c>
      <c r="R318" s="56">
        <f t="shared" si="261"/>
        <v>2.3148148148148149</v>
      </c>
      <c r="S318" s="56">
        <f t="shared" si="247"/>
        <v>1.6418908216490318</v>
      </c>
      <c r="T318" s="56">
        <f t="shared" si="248"/>
        <v>4.0727668476826508E-4</v>
      </c>
      <c r="U318" s="61">
        <f t="shared" si="262"/>
        <v>0.37315700492023446</v>
      </c>
      <c r="V318" s="56">
        <f t="shared" si="263"/>
        <v>1.1574074074074074</v>
      </c>
      <c r="W318" s="56">
        <f t="shared" si="249"/>
        <v>0.82094541082451589</v>
      </c>
      <c r="X318" s="56">
        <f t="shared" si="250"/>
        <v>2.0363834238413254E-4</v>
      </c>
      <c r="Y318" s="61">
        <f t="shared" si="264"/>
        <v>7.4631400984046886E-2</v>
      </c>
      <c r="Z318" s="56">
        <f t="shared" si="265"/>
        <v>0.23148148148148148</v>
      </c>
      <c r="AA318" s="56">
        <f t="shared" si="251"/>
        <v>0.16418908216490316</v>
      </c>
      <c r="AB318" s="56">
        <f t="shared" si="252"/>
        <v>4.072766847682651E-5</v>
      </c>
      <c r="AC318" s="64">
        <f t="shared" si="266"/>
        <v>0.35668402777778141</v>
      </c>
      <c r="AD318" s="39">
        <f t="shared" si="269"/>
        <v>0.69530769094605693</v>
      </c>
      <c r="AE318" s="39">
        <f t="shared" si="270"/>
        <v>50.11</v>
      </c>
      <c r="AF318" s="39">
        <f t="shared" si="271"/>
        <v>0.34765384547302847</v>
      </c>
      <c r="AG318" s="39">
        <f t="shared" si="270"/>
        <v>29.37</v>
      </c>
      <c r="AH318" s="39">
        <f t="shared" si="272"/>
        <v>0.17382692273651423</v>
      </c>
      <c r="AI318" s="39">
        <f t="shared" si="273"/>
        <v>15.96</v>
      </c>
      <c r="AJ318" s="39">
        <f t="shared" si="274"/>
        <v>3.4765384547302866E-2</v>
      </c>
      <c r="AK318" s="39">
        <f t="shared" si="273"/>
        <v>3.42</v>
      </c>
      <c r="AL318" s="39">
        <f t="shared" si="275"/>
        <v>0.34765384547302847</v>
      </c>
      <c r="AM318" s="39">
        <f t="shared" si="276"/>
        <v>29.37</v>
      </c>
      <c r="AN318" s="39">
        <f t="shared" si="277"/>
        <v>0.17382692273651423</v>
      </c>
      <c r="AO318" s="39">
        <f t="shared" si="278"/>
        <v>15.96</v>
      </c>
      <c r="AP318" s="39">
        <f t="shared" si="279"/>
        <v>8.6913461368257117E-2</v>
      </c>
      <c r="AQ318" s="39">
        <f t="shared" si="280"/>
        <v>8.32</v>
      </c>
      <c r="AR318" s="39">
        <f t="shared" si="281"/>
        <v>1.7382692273651433E-2</v>
      </c>
      <c r="AS318" s="39">
        <f t="shared" si="282"/>
        <v>1.72</v>
      </c>
      <c r="AT318" s="39">
        <f t="shared" si="283"/>
        <v>0.17382692273651423</v>
      </c>
      <c r="AU318" s="39">
        <f t="shared" si="284"/>
        <v>15.96</v>
      </c>
      <c r="AV318" s="39">
        <f t="shared" si="285"/>
        <v>8.6913461368257117E-2</v>
      </c>
      <c r="AW318" s="39">
        <f t="shared" si="286"/>
        <v>8.32</v>
      </c>
      <c r="AX318" s="39">
        <f t="shared" si="287"/>
        <v>4.3456730684128558E-2</v>
      </c>
      <c r="AY318" s="39">
        <f t="shared" si="288"/>
        <v>4.25</v>
      </c>
      <c r="AZ318" s="39">
        <f t="shared" si="289"/>
        <v>8.6913461368257165E-3</v>
      </c>
      <c r="BA318" s="39">
        <f t="shared" si="290"/>
        <v>0.87</v>
      </c>
      <c r="BB318" s="39">
        <f t="shared" si="291"/>
        <v>3.4765384547302859E-2</v>
      </c>
      <c r="BC318" s="39">
        <f t="shared" si="292"/>
        <v>3.42</v>
      </c>
      <c r="BD318" s="39">
        <f t="shared" si="293"/>
        <v>1.738269227365143E-2</v>
      </c>
      <c r="BE318" s="39">
        <f t="shared" si="294"/>
        <v>1.72</v>
      </c>
      <c r="BF318" s="39">
        <f t="shared" si="295"/>
        <v>8.6913461368257148E-3</v>
      </c>
      <c r="BG318" s="39">
        <f t="shared" si="296"/>
        <v>0.87</v>
      </c>
      <c r="BH318" s="39">
        <f t="shared" si="297"/>
        <v>1.738269227365143E-3</v>
      </c>
      <c r="BI318" s="39">
        <f t="shared" si="298"/>
        <v>0.17</v>
      </c>
    </row>
    <row r="319" spans="1:61" s="39" customFormat="1" x14ac:dyDescent="0.25">
      <c r="A319" s="40">
        <v>7.5</v>
      </c>
      <c r="B319" s="50">
        <f t="shared" si="253"/>
        <v>41</v>
      </c>
      <c r="C319" s="51">
        <f t="shared" si="243"/>
        <v>0</v>
      </c>
      <c r="D319" s="52">
        <f t="shared" si="244"/>
        <v>0</v>
      </c>
      <c r="E319" s="53">
        <f t="shared" si="245"/>
        <v>1</v>
      </c>
      <c r="F319" s="68">
        <f t="shared" si="242"/>
        <v>40</v>
      </c>
      <c r="G319" s="61">
        <f t="shared" si="267"/>
        <v>1.4954301726662753</v>
      </c>
      <c r="H319" s="56">
        <f t="shared" si="254"/>
        <v>4.6296296296296298</v>
      </c>
      <c r="I319" s="52">
        <f t="shared" si="255"/>
        <v>1.38</v>
      </c>
      <c r="J319" s="56">
        <f t="shared" si="256"/>
        <v>3.289946379865806</v>
      </c>
      <c r="K319" s="56">
        <f t="shared" si="268"/>
        <v>8.1608255371776487E-4</v>
      </c>
      <c r="L319" s="51">
        <f t="shared" si="257"/>
        <v>2.2000000000000002</v>
      </c>
      <c r="M319" s="52">
        <f t="shared" si="246"/>
        <v>0</v>
      </c>
      <c r="N319" s="68">
        <v>0</v>
      </c>
      <c r="O319" s="63">
        <f t="shared" si="258"/>
        <v>3695.6286729024741</v>
      </c>
      <c r="P319" s="58">
        <f t="shared" si="259"/>
        <v>480</v>
      </c>
      <c r="Q319" s="61">
        <f t="shared" si="260"/>
        <v>0.74771508633313766</v>
      </c>
      <c r="R319" s="56">
        <f t="shared" si="261"/>
        <v>2.3148148148148149</v>
      </c>
      <c r="S319" s="56">
        <f t="shared" si="247"/>
        <v>1.644973189932903</v>
      </c>
      <c r="T319" s="56">
        <f t="shared" si="248"/>
        <v>4.0804127685888244E-4</v>
      </c>
      <c r="U319" s="61">
        <f t="shared" si="262"/>
        <v>0.37385754316656883</v>
      </c>
      <c r="V319" s="56">
        <f t="shared" si="263"/>
        <v>1.1574074074074074</v>
      </c>
      <c r="W319" s="56">
        <f t="shared" si="249"/>
        <v>0.82248659496645149</v>
      </c>
      <c r="X319" s="56">
        <f t="shared" si="250"/>
        <v>2.0402063842944122E-4</v>
      </c>
      <c r="Y319" s="61">
        <f t="shared" si="264"/>
        <v>7.4771508633313763E-2</v>
      </c>
      <c r="Z319" s="56">
        <f t="shared" si="265"/>
        <v>0.23148148148148148</v>
      </c>
      <c r="AA319" s="56">
        <f t="shared" si="251"/>
        <v>0.16449731899329029</v>
      </c>
      <c r="AB319" s="56">
        <f t="shared" si="252"/>
        <v>4.0804127685888234E-5</v>
      </c>
      <c r="AC319" s="64">
        <f t="shared" si="266"/>
        <v>0.35677083333333698</v>
      </c>
      <c r="AD319" s="39">
        <f t="shared" si="269"/>
        <v>0.69960705269247248</v>
      </c>
      <c r="AE319" s="39">
        <f t="shared" si="270"/>
        <v>50.32</v>
      </c>
      <c r="AF319" s="39">
        <f t="shared" si="271"/>
        <v>0.34980352634623624</v>
      </c>
      <c r="AG319" s="39">
        <f t="shared" si="270"/>
        <v>29.52</v>
      </c>
      <c r="AH319" s="39">
        <f t="shared" si="272"/>
        <v>0.17490176317311812</v>
      </c>
      <c r="AI319" s="39">
        <f t="shared" si="273"/>
        <v>16.05</v>
      </c>
      <c r="AJ319" s="39">
        <f t="shared" si="274"/>
        <v>3.4980352634623645E-2</v>
      </c>
      <c r="AK319" s="39">
        <f t="shared" si="273"/>
        <v>3.44</v>
      </c>
      <c r="AL319" s="39">
        <f t="shared" si="275"/>
        <v>0.34980352634623624</v>
      </c>
      <c r="AM319" s="39">
        <f t="shared" si="276"/>
        <v>29.52</v>
      </c>
      <c r="AN319" s="39">
        <f t="shared" si="277"/>
        <v>0.17490176317311812</v>
      </c>
      <c r="AO319" s="39">
        <f t="shared" si="278"/>
        <v>16.05</v>
      </c>
      <c r="AP319" s="39">
        <f t="shared" si="279"/>
        <v>8.7450881586559059E-2</v>
      </c>
      <c r="AQ319" s="39">
        <f t="shared" si="280"/>
        <v>8.3699999999999992</v>
      </c>
      <c r="AR319" s="39">
        <f t="shared" si="281"/>
        <v>1.7490176317311822E-2</v>
      </c>
      <c r="AS319" s="39">
        <f t="shared" si="282"/>
        <v>1.73</v>
      </c>
      <c r="AT319" s="39">
        <f t="shared" si="283"/>
        <v>0.17490176317311812</v>
      </c>
      <c r="AU319" s="39">
        <f t="shared" si="284"/>
        <v>16.05</v>
      </c>
      <c r="AV319" s="39">
        <f t="shared" si="285"/>
        <v>8.7450881586559059E-2</v>
      </c>
      <c r="AW319" s="39">
        <f t="shared" si="286"/>
        <v>8.3699999999999992</v>
      </c>
      <c r="AX319" s="39">
        <f t="shared" si="287"/>
        <v>4.372544079327953E-2</v>
      </c>
      <c r="AY319" s="39">
        <f t="shared" si="288"/>
        <v>4.28</v>
      </c>
      <c r="AZ319" s="39">
        <f t="shared" si="289"/>
        <v>8.7450881586559111E-3</v>
      </c>
      <c r="BA319" s="39">
        <f t="shared" si="290"/>
        <v>0.87</v>
      </c>
      <c r="BB319" s="39">
        <f t="shared" si="291"/>
        <v>3.4980352634623638E-2</v>
      </c>
      <c r="BC319" s="39">
        <f t="shared" si="292"/>
        <v>3.44</v>
      </c>
      <c r="BD319" s="39">
        <f t="shared" si="293"/>
        <v>1.7490176317311819E-2</v>
      </c>
      <c r="BE319" s="39">
        <f t="shared" si="294"/>
        <v>1.73</v>
      </c>
      <c r="BF319" s="39">
        <f t="shared" si="295"/>
        <v>8.7450881586559094E-3</v>
      </c>
      <c r="BG319" s="39">
        <f t="shared" si="296"/>
        <v>0.87</v>
      </c>
      <c r="BH319" s="39">
        <f t="shared" si="297"/>
        <v>1.7490176317311818E-3</v>
      </c>
      <c r="BI319" s="39">
        <f t="shared" si="298"/>
        <v>0.17</v>
      </c>
    </row>
    <row r="320" spans="1:61" s="39" customFormat="1" x14ac:dyDescent="0.25">
      <c r="A320" s="40">
        <v>7.5</v>
      </c>
      <c r="B320" s="50">
        <f t="shared" si="253"/>
        <v>41</v>
      </c>
      <c r="C320" s="51">
        <f t="shared" si="243"/>
        <v>0</v>
      </c>
      <c r="D320" s="52">
        <f t="shared" si="244"/>
        <v>0</v>
      </c>
      <c r="E320" s="53">
        <f t="shared" si="245"/>
        <v>1</v>
      </c>
      <c r="F320" s="68">
        <f t="shared" si="242"/>
        <v>40</v>
      </c>
      <c r="G320" s="61">
        <f t="shared" si="267"/>
        <v>1.4982194792646297</v>
      </c>
      <c r="H320" s="56">
        <f t="shared" si="254"/>
        <v>4.6296296296296298</v>
      </c>
      <c r="I320" s="52">
        <f t="shared" si="255"/>
        <v>1.38</v>
      </c>
      <c r="J320" s="56">
        <f t="shared" si="256"/>
        <v>3.2960828543821856</v>
      </c>
      <c r="K320" s="56">
        <f t="shared" si="268"/>
        <v>8.1760472739962132E-4</v>
      </c>
      <c r="L320" s="51">
        <f t="shared" si="257"/>
        <v>2.2000000000000002</v>
      </c>
      <c r="M320" s="52">
        <f t="shared" si="246"/>
        <v>0</v>
      </c>
      <c r="N320" s="68">
        <v>0</v>
      </c>
      <c r="O320" s="63">
        <f t="shared" si="258"/>
        <v>3701.6276433368566</v>
      </c>
      <c r="P320" s="58">
        <f t="shared" si="259"/>
        <v>480</v>
      </c>
      <c r="Q320" s="61">
        <f t="shared" si="260"/>
        <v>0.74910973963231486</v>
      </c>
      <c r="R320" s="56">
        <f t="shared" si="261"/>
        <v>2.3148148148148149</v>
      </c>
      <c r="S320" s="56">
        <f t="shared" si="247"/>
        <v>1.6480414271910928</v>
      </c>
      <c r="T320" s="56">
        <f t="shared" si="248"/>
        <v>4.0880236369981066E-4</v>
      </c>
      <c r="U320" s="61">
        <f t="shared" si="262"/>
        <v>0.37455486981615743</v>
      </c>
      <c r="V320" s="56">
        <f t="shared" si="263"/>
        <v>1.1574074074074074</v>
      </c>
      <c r="W320" s="56">
        <f t="shared" si="249"/>
        <v>0.82402071359554641</v>
      </c>
      <c r="X320" s="56">
        <f t="shared" si="250"/>
        <v>2.0440118184990533E-4</v>
      </c>
      <c r="Y320" s="61">
        <f t="shared" si="264"/>
        <v>7.4910973963231486E-2</v>
      </c>
      <c r="Z320" s="56">
        <f t="shared" si="265"/>
        <v>0.23148148148148148</v>
      </c>
      <c r="AA320" s="56">
        <f t="shared" si="251"/>
        <v>0.16480414271910929</v>
      </c>
      <c r="AB320" s="56">
        <f t="shared" si="252"/>
        <v>4.0880236369981071E-5</v>
      </c>
      <c r="AC320" s="64">
        <f t="shared" si="266"/>
        <v>0.35685763888889255</v>
      </c>
      <c r="AD320" s="39">
        <f t="shared" si="269"/>
        <v>0.70391443369535833</v>
      </c>
      <c r="AE320" s="39">
        <f t="shared" si="270"/>
        <v>50.54</v>
      </c>
      <c r="AF320" s="39">
        <f t="shared" si="271"/>
        <v>0.35195721684767917</v>
      </c>
      <c r="AG320" s="39">
        <f t="shared" si="270"/>
        <v>29.67</v>
      </c>
      <c r="AH320" s="39">
        <f t="shared" si="272"/>
        <v>0.17597860842383958</v>
      </c>
      <c r="AI320" s="39">
        <f t="shared" si="273"/>
        <v>16.14</v>
      </c>
      <c r="AJ320" s="39">
        <f t="shared" si="274"/>
        <v>3.5195721684767936E-2</v>
      </c>
      <c r="AK320" s="39">
        <f t="shared" si="273"/>
        <v>3.46</v>
      </c>
      <c r="AL320" s="39">
        <f t="shared" si="275"/>
        <v>0.35195721684767917</v>
      </c>
      <c r="AM320" s="39">
        <f t="shared" si="276"/>
        <v>29.67</v>
      </c>
      <c r="AN320" s="39">
        <f t="shared" si="277"/>
        <v>0.17597860842383958</v>
      </c>
      <c r="AO320" s="39">
        <f t="shared" si="278"/>
        <v>16.14</v>
      </c>
      <c r="AP320" s="39">
        <f t="shared" si="279"/>
        <v>8.7989304211919792E-2</v>
      </c>
      <c r="AQ320" s="39">
        <f t="shared" si="280"/>
        <v>8.42</v>
      </c>
      <c r="AR320" s="39">
        <f t="shared" si="281"/>
        <v>1.7597860842383968E-2</v>
      </c>
      <c r="AS320" s="39">
        <f t="shared" si="282"/>
        <v>1.74</v>
      </c>
      <c r="AT320" s="39">
        <f t="shared" si="283"/>
        <v>0.17597860842383958</v>
      </c>
      <c r="AU320" s="39">
        <f t="shared" si="284"/>
        <v>16.14</v>
      </c>
      <c r="AV320" s="39">
        <f t="shared" si="285"/>
        <v>8.7989304211919792E-2</v>
      </c>
      <c r="AW320" s="39">
        <f t="shared" si="286"/>
        <v>8.42</v>
      </c>
      <c r="AX320" s="39">
        <f t="shared" si="287"/>
        <v>4.3994652105959896E-2</v>
      </c>
      <c r="AY320" s="39">
        <f t="shared" si="288"/>
        <v>4.3</v>
      </c>
      <c r="AZ320" s="39">
        <f t="shared" si="289"/>
        <v>8.798930421191984E-3</v>
      </c>
      <c r="BA320" s="39">
        <f t="shared" si="290"/>
        <v>0.88</v>
      </c>
      <c r="BB320" s="39">
        <f t="shared" si="291"/>
        <v>3.5195721684767929E-2</v>
      </c>
      <c r="BC320" s="39">
        <f t="shared" si="292"/>
        <v>3.46</v>
      </c>
      <c r="BD320" s="39">
        <f t="shared" si="293"/>
        <v>1.7597860842383965E-2</v>
      </c>
      <c r="BE320" s="39">
        <f t="shared" si="294"/>
        <v>1.74</v>
      </c>
      <c r="BF320" s="39">
        <f t="shared" si="295"/>
        <v>8.7989304211919823E-3</v>
      </c>
      <c r="BG320" s="39">
        <f t="shared" si="296"/>
        <v>0.88</v>
      </c>
      <c r="BH320" s="39">
        <f t="shared" si="297"/>
        <v>1.7597860842383964E-3</v>
      </c>
      <c r="BI320" s="39">
        <f t="shared" si="298"/>
        <v>0.18</v>
      </c>
    </row>
    <row r="321" spans="1:61" s="39" customFormat="1" x14ac:dyDescent="0.25">
      <c r="A321" s="40">
        <v>7.5</v>
      </c>
      <c r="B321" s="50">
        <f t="shared" si="253"/>
        <v>41</v>
      </c>
      <c r="C321" s="51">
        <f t="shared" si="243"/>
        <v>0</v>
      </c>
      <c r="D321" s="52">
        <f t="shared" si="244"/>
        <v>0</v>
      </c>
      <c r="E321" s="53">
        <f t="shared" si="245"/>
        <v>1</v>
      </c>
      <c r="F321" s="68">
        <f t="shared" si="242"/>
        <v>40</v>
      </c>
      <c r="G321" s="61">
        <f t="shared" si="267"/>
        <v>1.5009959983698797</v>
      </c>
      <c r="H321" s="56">
        <f t="shared" si="254"/>
        <v>4.6296296296296298</v>
      </c>
      <c r="I321" s="52">
        <f t="shared" si="255"/>
        <v>1.38</v>
      </c>
      <c r="J321" s="56">
        <f t="shared" si="256"/>
        <v>3.3021911964137356</v>
      </c>
      <c r="K321" s="56">
        <f t="shared" si="268"/>
        <v>8.1911992272152569E-4</v>
      </c>
      <c r="L321" s="51">
        <f t="shared" si="257"/>
        <v>2.2000000000000002</v>
      </c>
      <c r="M321" s="52">
        <f t="shared" si="246"/>
        <v>0</v>
      </c>
      <c r="N321" s="68">
        <v>0</v>
      </c>
      <c r="O321" s="63">
        <f t="shared" si="258"/>
        <v>3707.5991184900813</v>
      </c>
      <c r="P321" s="58">
        <f t="shared" si="259"/>
        <v>480</v>
      </c>
      <c r="Q321" s="61">
        <f t="shared" si="260"/>
        <v>0.75049799918493987</v>
      </c>
      <c r="R321" s="56">
        <f t="shared" si="261"/>
        <v>2.3148148148148149</v>
      </c>
      <c r="S321" s="56">
        <f t="shared" si="247"/>
        <v>1.6510955982068678</v>
      </c>
      <c r="T321" s="56">
        <f t="shared" si="248"/>
        <v>4.0955996136076285E-4</v>
      </c>
      <c r="U321" s="61">
        <f t="shared" si="262"/>
        <v>0.37524899959246993</v>
      </c>
      <c r="V321" s="56">
        <f t="shared" si="263"/>
        <v>1.1574074074074074</v>
      </c>
      <c r="W321" s="56">
        <f t="shared" si="249"/>
        <v>0.8255477991034339</v>
      </c>
      <c r="X321" s="56">
        <f t="shared" si="250"/>
        <v>2.0477998068038142E-4</v>
      </c>
      <c r="Y321" s="61">
        <f t="shared" si="264"/>
        <v>7.504979991849399E-2</v>
      </c>
      <c r="Z321" s="56">
        <f t="shared" si="265"/>
        <v>0.23148148148148148</v>
      </c>
      <c r="AA321" s="56">
        <f t="shared" si="251"/>
        <v>0.16510955982068679</v>
      </c>
      <c r="AB321" s="56">
        <f t="shared" si="252"/>
        <v>4.0955996136076285E-5</v>
      </c>
      <c r="AC321" s="64">
        <f t="shared" si="266"/>
        <v>0.35694444444444812</v>
      </c>
      <c r="AD321" s="39">
        <f t="shared" si="269"/>
        <v>0.70822979719067169</v>
      </c>
      <c r="AE321" s="39">
        <f t="shared" si="270"/>
        <v>50.75</v>
      </c>
      <c r="AF321" s="39">
        <f t="shared" si="271"/>
        <v>0.35411489859533585</v>
      </c>
      <c r="AG321" s="39">
        <f t="shared" si="270"/>
        <v>29.82</v>
      </c>
      <c r="AH321" s="39">
        <f t="shared" si="272"/>
        <v>0.17705744929766792</v>
      </c>
      <c r="AI321" s="39">
        <f t="shared" si="273"/>
        <v>16.23</v>
      </c>
      <c r="AJ321" s="39">
        <f t="shared" si="274"/>
        <v>3.5411489859533608E-2</v>
      </c>
      <c r="AK321" s="39">
        <f t="shared" si="273"/>
        <v>3.48</v>
      </c>
      <c r="AL321" s="39">
        <f t="shared" si="275"/>
        <v>0.35411489859533585</v>
      </c>
      <c r="AM321" s="39">
        <f t="shared" si="276"/>
        <v>29.82</v>
      </c>
      <c r="AN321" s="39">
        <f t="shared" si="277"/>
        <v>0.17705744929766792</v>
      </c>
      <c r="AO321" s="39">
        <f t="shared" si="278"/>
        <v>16.23</v>
      </c>
      <c r="AP321" s="39">
        <f t="shared" si="279"/>
        <v>8.8528724648833962E-2</v>
      </c>
      <c r="AQ321" s="39">
        <f t="shared" si="280"/>
        <v>8.4700000000000006</v>
      </c>
      <c r="AR321" s="39">
        <f t="shared" si="281"/>
        <v>1.7705744929766804E-2</v>
      </c>
      <c r="AS321" s="39">
        <f t="shared" si="282"/>
        <v>1.75</v>
      </c>
      <c r="AT321" s="39">
        <f t="shared" si="283"/>
        <v>0.17705744929766792</v>
      </c>
      <c r="AU321" s="39">
        <f t="shared" si="284"/>
        <v>16.23</v>
      </c>
      <c r="AV321" s="39">
        <f t="shared" si="285"/>
        <v>8.8528724648833962E-2</v>
      </c>
      <c r="AW321" s="39">
        <f t="shared" si="286"/>
        <v>8.4700000000000006</v>
      </c>
      <c r="AX321" s="39">
        <f t="shared" si="287"/>
        <v>4.4264362324416981E-2</v>
      </c>
      <c r="AY321" s="39">
        <f t="shared" si="288"/>
        <v>4.33</v>
      </c>
      <c r="AZ321" s="39">
        <f t="shared" si="289"/>
        <v>8.8528724648834021E-3</v>
      </c>
      <c r="BA321" s="39">
        <f t="shared" si="290"/>
        <v>0.88</v>
      </c>
      <c r="BB321" s="39">
        <f t="shared" si="291"/>
        <v>3.5411489859533601E-2</v>
      </c>
      <c r="BC321" s="39">
        <f t="shared" si="292"/>
        <v>3.48</v>
      </c>
      <c r="BD321" s="39">
        <f t="shared" si="293"/>
        <v>1.7705744929766801E-2</v>
      </c>
      <c r="BE321" s="39">
        <f t="shared" si="294"/>
        <v>1.75</v>
      </c>
      <c r="BF321" s="39">
        <f t="shared" si="295"/>
        <v>8.8528724648834003E-3</v>
      </c>
      <c r="BG321" s="39">
        <f t="shared" si="296"/>
        <v>0.88</v>
      </c>
      <c r="BH321" s="39">
        <f t="shared" si="297"/>
        <v>1.7705744929766799E-3</v>
      </c>
      <c r="BI321" s="39">
        <f t="shared" si="298"/>
        <v>0.18</v>
      </c>
    </row>
    <row r="322" spans="1:61" s="39" customFormat="1" x14ac:dyDescent="0.25">
      <c r="A322" s="40">
        <v>7.5</v>
      </c>
      <c r="B322" s="50">
        <f t="shared" si="253"/>
        <v>41</v>
      </c>
      <c r="C322" s="51">
        <f t="shared" si="243"/>
        <v>0</v>
      </c>
      <c r="D322" s="52">
        <f t="shared" si="244"/>
        <v>0</v>
      </c>
      <c r="E322" s="53">
        <f t="shared" si="245"/>
        <v>1</v>
      </c>
      <c r="F322" s="68">
        <f t="shared" si="242"/>
        <v>40</v>
      </c>
      <c r="G322" s="61">
        <f t="shared" si="267"/>
        <v>1.5037597886059071</v>
      </c>
      <c r="H322" s="56">
        <f t="shared" si="254"/>
        <v>4.6296296296296298</v>
      </c>
      <c r="I322" s="52">
        <f t="shared" si="255"/>
        <v>1.38</v>
      </c>
      <c r="J322" s="56">
        <f t="shared" si="256"/>
        <v>3.3082715349329961</v>
      </c>
      <c r="K322" s="56">
        <f t="shared" si="268"/>
        <v>8.2062817167556147E-4</v>
      </c>
      <c r="L322" s="51">
        <f t="shared" si="257"/>
        <v>2.2000000000000002</v>
      </c>
      <c r="M322" s="52">
        <f t="shared" si="246"/>
        <v>0</v>
      </c>
      <c r="N322" s="68">
        <v>0</v>
      </c>
      <c r="O322" s="63">
        <f t="shared" si="258"/>
        <v>3713.5432243821865</v>
      </c>
      <c r="P322" s="58">
        <f t="shared" si="259"/>
        <v>480</v>
      </c>
      <c r="Q322" s="61">
        <f t="shared" si="260"/>
        <v>0.75187989430295354</v>
      </c>
      <c r="R322" s="56">
        <f t="shared" si="261"/>
        <v>2.3148148148148149</v>
      </c>
      <c r="S322" s="56">
        <f t="shared" si="247"/>
        <v>1.654135767466498</v>
      </c>
      <c r="T322" s="56">
        <f t="shared" si="248"/>
        <v>4.1031408583778073E-4</v>
      </c>
      <c r="U322" s="61">
        <f t="shared" si="262"/>
        <v>0.37593994715147677</v>
      </c>
      <c r="V322" s="56">
        <f t="shared" si="263"/>
        <v>1.1574074074074074</v>
      </c>
      <c r="W322" s="56">
        <f t="shared" si="249"/>
        <v>0.82706788373324902</v>
      </c>
      <c r="X322" s="56">
        <f t="shared" si="250"/>
        <v>2.0515704291889037E-4</v>
      </c>
      <c r="Y322" s="61">
        <f t="shared" si="264"/>
        <v>7.5187989430295366E-2</v>
      </c>
      <c r="Z322" s="56">
        <f t="shared" si="265"/>
        <v>0.23148148148148148</v>
      </c>
      <c r="AA322" s="56">
        <f t="shared" si="251"/>
        <v>0.1654135767466498</v>
      </c>
      <c r="AB322" s="56">
        <f t="shared" si="252"/>
        <v>4.1031408583778086E-5</v>
      </c>
      <c r="AC322" s="64">
        <f t="shared" si="266"/>
        <v>0.35703125000000369</v>
      </c>
      <c r="AD322" s="39">
        <f t="shared" si="269"/>
        <v>0.71255310658291371</v>
      </c>
      <c r="AE322" s="39">
        <f t="shared" si="270"/>
        <v>50.96</v>
      </c>
      <c r="AF322" s="39">
        <f t="shared" si="271"/>
        <v>0.35627655329145685</v>
      </c>
      <c r="AG322" s="39">
        <f t="shared" si="270"/>
        <v>29.97</v>
      </c>
      <c r="AH322" s="39">
        <f t="shared" si="272"/>
        <v>0.17813827664572843</v>
      </c>
      <c r="AI322" s="39">
        <f t="shared" si="273"/>
        <v>16.32</v>
      </c>
      <c r="AJ322" s="39">
        <f t="shared" si="274"/>
        <v>3.5627655329145705E-2</v>
      </c>
      <c r="AK322" s="39">
        <f t="shared" si="273"/>
        <v>3.5</v>
      </c>
      <c r="AL322" s="39">
        <f t="shared" si="275"/>
        <v>0.35627655329145685</v>
      </c>
      <c r="AM322" s="39">
        <f t="shared" si="276"/>
        <v>29.97</v>
      </c>
      <c r="AN322" s="39">
        <f t="shared" si="277"/>
        <v>0.17813827664572843</v>
      </c>
      <c r="AO322" s="39">
        <f t="shared" si="278"/>
        <v>16.32</v>
      </c>
      <c r="AP322" s="39">
        <f t="shared" si="279"/>
        <v>8.9069138322864214E-2</v>
      </c>
      <c r="AQ322" s="39">
        <f t="shared" si="280"/>
        <v>8.52</v>
      </c>
      <c r="AR322" s="39">
        <f t="shared" si="281"/>
        <v>1.7813827664572852E-2</v>
      </c>
      <c r="AS322" s="39">
        <f t="shared" si="282"/>
        <v>1.77</v>
      </c>
      <c r="AT322" s="39">
        <f t="shared" si="283"/>
        <v>0.17813827664572843</v>
      </c>
      <c r="AU322" s="39">
        <f t="shared" si="284"/>
        <v>16.32</v>
      </c>
      <c r="AV322" s="39">
        <f t="shared" si="285"/>
        <v>8.9069138322864214E-2</v>
      </c>
      <c r="AW322" s="39">
        <f t="shared" si="286"/>
        <v>8.52</v>
      </c>
      <c r="AX322" s="39">
        <f t="shared" si="287"/>
        <v>4.4534569161432107E-2</v>
      </c>
      <c r="AY322" s="39">
        <f t="shared" si="288"/>
        <v>4.3600000000000003</v>
      </c>
      <c r="AZ322" s="39">
        <f t="shared" si="289"/>
        <v>8.9069138322864262E-3</v>
      </c>
      <c r="BA322" s="39">
        <f t="shared" si="290"/>
        <v>0.89</v>
      </c>
      <c r="BB322" s="39">
        <f t="shared" si="291"/>
        <v>3.5627655329145698E-2</v>
      </c>
      <c r="BC322" s="39">
        <f t="shared" si="292"/>
        <v>3.5</v>
      </c>
      <c r="BD322" s="39">
        <f t="shared" si="293"/>
        <v>1.7813827664572849E-2</v>
      </c>
      <c r="BE322" s="39">
        <f t="shared" si="294"/>
        <v>1.77</v>
      </c>
      <c r="BF322" s="39">
        <f t="shared" si="295"/>
        <v>8.9069138322864245E-3</v>
      </c>
      <c r="BG322" s="39">
        <f t="shared" si="296"/>
        <v>0.89</v>
      </c>
      <c r="BH322" s="39">
        <f t="shared" si="297"/>
        <v>1.7813827664572848E-3</v>
      </c>
      <c r="BI322" s="39">
        <f t="shared" si="298"/>
        <v>0.18</v>
      </c>
    </row>
    <row r="323" spans="1:61" s="39" customFormat="1" x14ac:dyDescent="0.25">
      <c r="A323" s="40">
        <v>7.5</v>
      </c>
      <c r="B323" s="50">
        <f t="shared" si="253"/>
        <v>41</v>
      </c>
      <c r="C323" s="51">
        <f t="shared" si="243"/>
        <v>0</v>
      </c>
      <c r="D323" s="52">
        <f t="shared" si="244"/>
        <v>0</v>
      </c>
      <c r="E323" s="53">
        <f t="shared" si="245"/>
        <v>1</v>
      </c>
      <c r="F323" s="68">
        <f t="shared" si="242"/>
        <v>40</v>
      </c>
      <c r="G323" s="61">
        <f t="shared" si="267"/>
        <v>1.5065109083278341</v>
      </c>
      <c r="H323" s="56">
        <f t="shared" si="254"/>
        <v>4.6296296296296298</v>
      </c>
      <c r="I323" s="52">
        <f t="shared" si="255"/>
        <v>1.38</v>
      </c>
      <c r="J323" s="56">
        <f t="shared" si="256"/>
        <v>3.3143239983212354</v>
      </c>
      <c r="K323" s="56">
        <f t="shared" si="268"/>
        <v>8.2212950610714545E-4</v>
      </c>
      <c r="L323" s="51">
        <f t="shared" si="257"/>
        <v>2.2000000000000002</v>
      </c>
      <c r="M323" s="52">
        <f t="shared" si="246"/>
        <v>0</v>
      </c>
      <c r="N323" s="68">
        <v>0</v>
      </c>
      <c r="O323" s="63">
        <f t="shared" si="258"/>
        <v>3719.4600864556196</v>
      </c>
      <c r="P323" s="58">
        <f t="shared" si="259"/>
        <v>480</v>
      </c>
      <c r="Q323" s="61">
        <f t="shared" si="260"/>
        <v>0.75325545416391704</v>
      </c>
      <c r="R323" s="56">
        <f t="shared" si="261"/>
        <v>2.3148148148148149</v>
      </c>
      <c r="S323" s="56">
        <f t="shared" si="247"/>
        <v>1.6571619991606177</v>
      </c>
      <c r="T323" s="56">
        <f t="shared" si="248"/>
        <v>4.1106475305357273E-4</v>
      </c>
      <c r="U323" s="61">
        <f t="shared" si="262"/>
        <v>0.37662772708195852</v>
      </c>
      <c r="V323" s="56">
        <f t="shared" si="263"/>
        <v>1.1574074074074074</v>
      </c>
      <c r="W323" s="56">
        <f t="shared" si="249"/>
        <v>0.82858099958030884</v>
      </c>
      <c r="X323" s="56">
        <f t="shared" si="250"/>
        <v>2.0553237652678636E-4</v>
      </c>
      <c r="Y323" s="61">
        <f t="shared" si="264"/>
        <v>7.532554541639172E-2</v>
      </c>
      <c r="Z323" s="56">
        <f t="shared" si="265"/>
        <v>0.23148148148148148</v>
      </c>
      <c r="AA323" s="56">
        <f t="shared" si="251"/>
        <v>0.16571619991606179</v>
      </c>
      <c r="AB323" s="56">
        <f t="shared" si="252"/>
        <v>4.1106475305357283E-5</v>
      </c>
      <c r="AC323" s="64">
        <f t="shared" si="266"/>
        <v>0.35711805555555926</v>
      </c>
      <c r="AD323" s="39">
        <f t="shared" si="269"/>
        <v>0.71688432544435621</v>
      </c>
      <c r="AE323" s="39">
        <f t="shared" si="270"/>
        <v>51.17</v>
      </c>
      <c r="AF323" s="39">
        <f t="shared" si="271"/>
        <v>0.3584421627221781</v>
      </c>
      <c r="AG323" s="39">
        <f t="shared" si="270"/>
        <v>30.12</v>
      </c>
      <c r="AH323" s="39">
        <f t="shared" si="272"/>
        <v>0.17922108136108905</v>
      </c>
      <c r="AI323" s="39">
        <f t="shared" ref="AI323:AK338" si="299">ROUND((1-EXP(-AH323))*100,2)</f>
        <v>16.41</v>
      </c>
      <c r="AJ323" s="39">
        <f t="shared" si="274"/>
        <v>3.584421627221783E-2</v>
      </c>
      <c r="AK323" s="39">
        <f t="shared" si="299"/>
        <v>3.52</v>
      </c>
      <c r="AL323" s="39">
        <f t="shared" si="275"/>
        <v>0.3584421627221781</v>
      </c>
      <c r="AM323" s="39">
        <f t="shared" si="276"/>
        <v>30.12</v>
      </c>
      <c r="AN323" s="39">
        <f t="shared" si="277"/>
        <v>0.17922108136108905</v>
      </c>
      <c r="AO323" s="39">
        <f t="shared" si="278"/>
        <v>16.41</v>
      </c>
      <c r="AP323" s="39">
        <f t="shared" si="279"/>
        <v>8.9610540680544526E-2</v>
      </c>
      <c r="AQ323" s="39">
        <f t="shared" si="280"/>
        <v>8.57</v>
      </c>
      <c r="AR323" s="39">
        <f t="shared" si="281"/>
        <v>1.7922108136108915E-2</v>
      </c>
      <c r="AS323" s="39">
        <f t="shared" si="282"/>
        <v>1.78</v>
      </c>
      <c r="AT323" s="39">
        <f t="shared" si="283"/>
        <v>0.17922108136108905</v>
      </c>
      <c r="AU323" s="39">
        <f t="shared" si="284"/>
        <v>16.41</v>
      </c>
      <c r="AV323" s="39">
        <f t="shared" si="285"/>
        <v>8.9610540680544526E-2</v>
      </c>
      <c r="AW323" s="39">
        <f t="shared" si="286"/>
        <v>8.57</v>
      </c>
      <c r="AX323" s="39">
        <f t="shared" si="287"/>
        <v>4.4805270340272263E-2</v>
      </c>
      <c r="AY323" s="39">
        <f t="shared" si="288"/>
        <v>4.38</v>
      </c>
      <c r="AZ323" s="39">
        <f t="shared" si="289"/>
        <v>8.9610540680544574E-3</v>
      </c>
      <c r="BA323" s="39">
        <f t="shared" si="290"/>
        <v>0.89</v>
      </c>
      <c r="BB323" s="39">
        <f t="shared" si="291"/>
        <v>3.5844216272217823E-2</v>
      </c>
      <c r="BC323" s="39">
        <f t="shared" si="292"/>
        <v>3.52</v>
      </c>
      <c r="BD323" s="39">
        <f t="shared" si="293"/>
        <v>1.7922108136108911E-2</v>
      </c>
      <c r="BE323" s="39">
        <f t="shared" si="294"/>
        <v>1.78</v>
      </c>
      <c r="BF323" s="39">
        <f t="shared" si="295"/>
        <v>8.9610540680544557E-3</v>
      </c>
      <c r="BG323" s="39">
        <f t="shared" si="296"/>
        <v>0.89</v>
      </c>
      <c r="BH323" s="39">
        <f t="shared" si="297"/>
        <v>1.7922108136108911E-3</v>
      </c>
      <c r="BI323" s="39">
        <f t="shared" si="298"/>
        <v>0.18</v>
      </c>
    </row>
    <row r="324" spans="1:61" s="39" customFormat="1" x14ac:dyDescent="0.25">
      <c r="A324" s="40">
        <v>7.5</v>
      </c>
      <c r="B324" s="50">
        <f t="shared" si="253"/>
        <v>41</v>
      </c>
      <c r="C324" s="51">
        <f t="shared" si="243"/>
        <v>0</v>
      </c>
      <c r="D324" s="52">
        <f t="shared" si="244"/>
        <v>0</v>
      </c>
      <c r="E324" s="53">
        <f t="shared" si="245"/>
        <v>1</v>
      </c>
      <c r="F324" s="68">
        <f t="shared" si="242"/>
        <v>40</v>
      </c>
      <c r="G324" s="61">
        <f t="shared" si="267"/>
        <v>1.5092494156232554</v>
      </c>
      <c r="H324" s="56">
        <f t="shared" si="254"/>
        <v>4.6296296296296298</v>
      </c>
      <c r="I324" s="52">
        <f t="shared" si="255"/>
        <v>1.38</v>
      </c>
      <c r="J324" s="56">
        <f t="shared" si="256"/>
        <v>3.3203487143711623</v>
      </c>
      <c r="K324" s="56">
        <f t="shared" si="268"/>
        <v>8.2362395771570015E-4</v>
      </c>
      <c r="L324" s="51">
        <f t="shared" si="257"/>
        <v>2.2000000000000002</v>
      </c>
      <c r="M324" s="52">
        <f t="shared" si="246"/>
        <v>0</v>
      </c>
      <c r="N324" s="68">
        <v>0</v>
      </c>
      <c r="O324" s="63">
        <f t="shared" si="258"/>
        <v>3725.3498295778836</v>
      </c>
      <c r="P324" s="58">
        <f t="shared" si="259"/>
        <v>480</v>
      </c>
      <c r="Q324" s="61">
        <f t="shared" si="260"/>
        <v>0.75462470781162772</v>
      </c>
      <c r="R324" s="56">
        <f t="shared" si="261"/>
        <v>2.3148148148148149</v>
      </c>
      <c r="S324" s="56">
        <f t="shared" si="247"/>
        <v>1.6601743571855812</v>
      </c>
      <c r="T324" s="56">
        <f t="shared" si="248"/>
        <v>4.1181197885785007E-4</v>
      </c>
      <c r="U324" s="61">
        <f t="shared" si="262"/>
        <v>0.37731235390581386</v>
      </c>
      <c r="V324" s="56">
        <f t="shared" si="263"/>
        <v>1.1574074074074074</v>
      </c>
      <c r="W324" s="56">
        <f t="shared" si="249"/>
        <v>0.83008717859279058</v>
      </c>
      <c r="X324" s="56">
        <f t="shared" si="250"/>
        <v>2.0590598942892504E-4</v>
      </c>
      <c r="Y324" s="61">
        <f t="shared" si="264"/>
        <v>7.5462470781162791E-2</v>
      </c>
      <c r="Z324" s="56">
        <f t="shared" si="265"/>
        <v>0.23148148148148148</v>
      </c>
      <c r="AA324" s="56">
        <f t="shared" si="251"/>
        <v>0.16601743571855815</v>
      </c>
      <c r="AB324" s="56">
        <f t="shared" si="252"/>
        <v>4.118119788578502E-5</v>
      </c>
      <c r="AC324" s="64">
        <f t="shared" si="266"/>
        <v>0.35720486111111482</v>
      </c>
      <c r="AD324" s="39">
        <f t="shared" si="269"/>
        <v>0.7212234175142731</v>
      </c>
      <c r="AE324" s="39">
        <f t="shared" si="270"/>
        <v>51.38</v>
      </c>
      <c r="AF324" s="39">
        <f t="shared" si="271"/>
        <v>0.36061170875713655</v>
      </c>
      <c r="AG324" s="39">
        <f t="shared" si="270"/>
        <v>30.28</v>
      </c>
      <c r="AH324" s="39">
        <f t="shared" si="272"/>
        <v>0.18030585437856828</v>
      </c>
      <c r="AI324" s="39">
        <f t="shared" si="299"/>
        <v>16.5</v>
      </c>
      <c r="AJ324" s="39">
        <f t="shared" si="274"/>
        <v>3.6061170875713672E-2</v>
      </c>
      <c r="AK324" s="39">
        <f t="shared" si="299"/>
        <v>3.54</v>
      </c>
      <c r="AL324" s="39">
        <f t="shared" si="275"/>
        <v>0.36061170875713655</v>
      </c>
      <c r="AM324" s="39">
        <f t="shared" si="276"/>
        <v>30.28</v>
      </c>
      <c r="AN324" s="39">
        <f t="shared" si="277"/>
        <v>0.18030585437856828</v>
      </c>
      <c r="AO324" s="39">
        <f t="shared" si="278"/>
        <v>16.5</v>
      </c>
      <c r="AP324" s="39">
        <f t="shared" si="279"/>
        <v>9.0152927189284138E-2</v>
      </c>
      <c r="AQ324" s="39">
        <f t="shared" si="280"/>
        <v>8.6199999999999992</v>
      </c>
      <c r="AR324" s="39">
        <f t="shared" si="281"/>
        <v>1.8030585437856836E-2</v>
      </c>
      <c r="AS324" s="39">
        <f t="shared" si="282"/>
        <v>1.79</v>
      </c>
      <c r="AT324" s="39">
        <f t="shared" si="283"/>
        <v>0.18030585437856828</v>
      </c>
      <c r="AU324" s="39">
        <f t="shared" si="284"/>
        <v>16.5</v>
      </c>
      <c r="AV324" s="39">
        <f t="shared" si="285"/>
        <v>9.0152927189284138E-2</v>
      </c>
      <c r="AW324" s="39">
        <f t="shared" si="286"/>
        <v>8.6199999999999992</v>
      </c>
      <c r="AX324" s="39">
        <f t="shared" si="287"/>
        <v>4.5076463594642069E-2</v>
      </c>
      <c r="AY324" s="39">
        <f t="shared" si="288"/>
        <v>4.41</v>
      </c>
      <c r="AZ324" s="39">
        <f t="shared" si="289"/>
        <v>9.0152927189284179E-3</v>
      </c>
      <c r="BA324" s="39">
        <f t="shared" si="290"/>
        <v>0.9</v>
      </c>
      <c r="BB324" s="39">
        <f t="shared" si="291"/>
        <v>3.6061170875713665E-2</v>
      </c>
      <c r="BC324" s="39">
        <f t="shared" si="292"/>
        <v>3.54</v>
      </c>
      <c r="BD324" s="39">
        <f t="shared" si="293"/>
        <v>1.8030585437856832E-2</v>
      </c>
      <c r="BE324" s="39">
        <f t="shared" si="294"/>
        <v>1.79</v>
      </c>
      <c r="BF324" s="39">
        <f t="shared" si="295"/>
        <v>9.0152927189284162E-3</v>
      </c>
      <c r="BG324" s="39">
        <f t="shared" si="296"/>
        <v>0.9</v>
      </c>
      <c r="BH324" s="39">
        <f t="shared" si="297"/>
        <v>1.8030585437856833E-3</v>
      </c>
      <c r="BI324" s="39">
        <f t="shared" si="298"/>
        <v>0.18</v>
      </c>
    </row>
    <row r="325" spans="1:61" s="39" customFormat="1" x14ac:dyDescent="0.25">
      <c r="A325" s="40">
        <v>7.5</v>
      </c>
      <c r="B325" s="50">
        <f t="shared" si="253"/>
        <v>41</v>
      </c>
      <c r="C325" s="51">
        <f t="shared" si="243"/>
        <v>0</v>
      </c>
      <c r="D325" s="52">
        <f t="shared" si="244"/>
        <v>0</v>
      </c>
      <c r="E325" s="53">
        <f t="shared" si="245"/>
        <v>1</v>
      </c>
      <c r="F325" s="68">
        <f t="shared" si="242"/>
        <v>40</v>
      </c>
      <c r="G325" s="61">
        <f t="shared" si="267"/>
        <v>1.5119753683134654</v>
      </c>
      <c r="H325" s="56">
        <f t="shared" si="254"/>
        <v>4.6296296296296298</v>
      </c>
      <c r="I325" s="52">
        <f t="shared" si="255"/>
        <v>1.38</v>
      </c>
      <c r="J325" s="56">
        <f t="shared" si="256"/>
        <v>3.3263458102896242</v>
      </c>
      <c r="K325" s="56">
        <f t="shared" si="268"/>
        <v>8.2511155805532277E-4</v>
      </c>
      <c r="L325" s="51">
        <f t="shared" si="257"/>
        <v>2.2000000000000002</v>
      </c>
      <c r="M325" s="52">
        <f t="shared" si="246"/>
        <v>0</v>
      </c>
      <c r="N325" s="68">
        <v>0</v>
      </c>
      <c r="O325" s="63">
        <f t="shared" si="258"/>
        <v>3731.2125780441702</v>
      </c>
      <c r="P325" s="58">
        <f t="shared" si="259"/>
        <v>480</v>
      </c>
      <c r="Q325" s="61">
        <f t="shared" si="260"/>
        <v>0.75598768415673268</v>
      </c>
      <c r="R325" s="56">
        <f t="shared" si="261"/>
        <v>2.3148148148148149</v>
      </c>
      <c r="S325" s="56">
        <f t="shared" si="247"/>
        <v>1.6631729051448121</v>
      </c>
      <c r="T325" s="56">
        <f t="shared" si="248"/>
        <v>4.1255577902766139E-4</v>
      </c>
      <c r="U325" s="61">
        <f t="shared" si="262"/>
        <v>0.37799384207836634</v>
      </c>
      <c r="V325" s="56">
        <f t="shared" si="263"/>
        <v>1.1574074074074074</v>
      </c>
      <c r="W325" s="56">
        <f t="shared" si="249"/>
        <v>0.83158645257240604</v>
      </c>
      <c r="X325" s="56">
        <f t="shared" si="250"/>
        <v>2.0627788951383069E-4</v>
      </c>
      <c r="Y325" s="61">
        <f t="shared" si="264"/>
        <v>7.5598768415673284E-2</v>
      </c>
      <c r="Z325" s="56">
        <f t="shared" si="265"/>
        <v>0.23148148148148148</v>
      </c>
      <c r="AA325" s="56">
        <f t="shared" si="251"/>
        <v>0.16631729051448124</v>
      </c>
      <c r="AB325" s="56">
        <f t="shared" si="252"/>
        <v>4.1255577902766152E-5</v>
      </c>
      <c r="AC325" s="64">
        <f t="shared" si="266"/>
        <v>0.35729166666667039</v>
      </c>
      <c r="AD325" s="39">
        <f t="shared" si="269"/>
        <v>0.72557034669817433</v>
      </c>
      <c r="AE325" s="39">
        <f t="shared" si="270"/>
        <v>51.6</v>
      </c>
      <c r="AF325" s="39">
        <f t="shared" si="271"/>
        <v>0.36278517334908716</v>
      </c>
      <c r="AG325" s="39">
        <f t="shared" si="270"/>
        <v>30.43</v>
      </c>
      <c r="AH325" s="39">
        <f t="shared" si="272"/>
        <v>0.18139258667454358</v>
      </c>
      <c r="AI325" s="39">
        <f t="shared" si="299"/>
        <v>16.59</v>
      </c>
      <c r="AJ325" s="39">
        <f t="shared" si="274"/>
        <v>3.6278517334908729E-2</v>
      </c>
      <c r="AK325" s="39">
        <f t="shared" si="299"/>
        <v>3.56</v>
      </c>
      <c r="AL325" s="39">
        <f t="shared" si="275"/>
        <v>0.36278517334908716</v>
      </c>
      <c r="AM325" s="39">
        <f t="shared" si="276"/>
        <v>30.43</v>
      </c>
      <c r="AN325" s="39">
        <f t="shared" si="277"/>
        <v>0.18139258667454358</v>
      </c>
      <c r="AO325" s="39">
        <f t="shared" si="278"/>
        <v>16.59</v>
      </c>
      <c r="AP325" s="39">
        <f t="shared" si="279"/>
        <v>9.0696293337271791E-2</v>
      </c>
      <c r="AQ325" s="39">
        <f t="shared" si="280"/>
        <v>8.67</v>
      </c>
      <c r="AR325" s="39">
        <f t="shared" si="281"/>
        <v>1.8139258667454364E-2</v>
      </c>
      <c r="AS325" s="39">
        <f t="shared" si="282"/>
        <v>1.8</v>
      </c>
      <c r="AT325" s="39">
        <f t="shared" si="283"/>
        <v>0.18139258667454358</v>
      </c>
      <c r="AU325" s="39">
        <f t="shared" si="284"/>
        <v>16.59</v>
      </c>
      <c r="AV325" s="39">
        <f t="shared" si="285"/>
        <v>9.0696293337271791E-2</v>
      </c>
      <c r="AW325" s="39">
        <f t="shared" si="286"/>
        <v>8.67</v>
      </c>
      <c r="AX325" s="39">
        <f t="shared" si="287"/>
        <v>4.5348146668635896E-2</v>
      </c>
      <c r="AY325" s="39">
        <f t="shared" si="288"/>
        <v>4.43</v>
      </c>
      <c r="AZ325" s="39">
        <f t="shared" si="289"/>
        <v>9.0696293337271822E-3</v>
      </c>
      <c r="BA325" s="39">
        <f t="shared" si="290"/>
        <v>0.9</v>
      </c>
      <c r="BB325" s="39">
        <f t="shared" si="291"/>
        <v>3.6278517334908729E-2</v>
      </c>
      <c r="BC325" s="39">
        <f t="shared" si="292"/>
        <v>3.56</v>
      </c>
      <c r="BD325" s="39">
        <f t="shared" si="293"/>
        <v>1.8139258667454364E-2</v>
      </c>
      <c r="BE325" s="39">
        <f t="shared" si="294"/>
        <v>1.8</v>
      </c>
      <c r="BF325" s="39">
        <f t="shared" si="295"/>
        <v>9.0696293337271822E-3</v>
      </c>
      <c r="BG325" s="39">
        <f t="shared" si="296"/>
        <v>0.9</v>
      </c>
      <c r="BH325" s="39">
        <f t="shared" si="297"/>
        <v>1.8139258667454364E-3</v>
      </c>
      <c r="BI325" s="39">
        <f t="shared" si="298"/>
        <v>0.18</v>
      </c>
    </row>
    <row r="326" spans="1:61" s="39" customFormat="1" x14ac:dyDescent="0.25">
      <c r="A326" s="40">
        <v>7.5</v>
      </c>
      <c r="B326" s="50">
        <f t="shared" si="253"/>
        <v>41</v>
      </c>
      <c r="C326" s="51">
        <f t="shared" si="243"/>
        <v>0</v>
      </c>
      <c r="D326" s="52">
        <f t="shared" si="244"/>
        <v>0</v>
      </c>
      <c r="E326" s="53">
        <f t="shared" si="245"/>
        <v>1</v>
      </c>
      <c r="F326" s="68">
        <f t="shared" si="242"/>
        <v>40</v>
      </c>
      <c r="G326" s="61">
        <f t="shared" si="267"/>
        <v>1.5146888239546779</v>
      </c>
      <c r="H326" s="56">
        <f t="shared" si="254"/>
        <v>4.6296296296296298</v>
      </c>
      <c r="I326" s="52">
        <f t="shared" si="255"/>
        <v>1.38</v>
      </c>
      <c r="J326" s="56">
        <f t="shared" si="256"/>
        <v>3.3323154127002916</v>
      </c>
      <c r="K326" s="56">
        <f t="shared" si="268"/>
        <v>8.2659233853545218E-4</v>
      </c>
      <c r="L326" s="51">
        <f t="shared" si="257"/>
        <v>2.2000000000000002</v>
      </c>
      <c r="M326" s="52">
        <f t="shared" si="246"/>
        <v>0</v>
      </c>
      <c r="N326" s="68">
        <v>0</v>
      </c>
      <c r="O326" s="63">
        <f t="shared" si="258"/>
        <v>3737.0484555799858</v>
      </c>
      <c r="P326" s="58">
        <f t="shared" si="259"/>
        <v>480</v>
      </c>
      <c r="Q326" s="61">
        <f t="shared" si="260"/>
        <v>0.75734441197733893</v>
      </c>
      <c r="R326" s="56">
        <f t="shared" si="261"/>
        <v>2.3148148148148149</v>
      </c>
      <c r="S326" s="56">
        <f t="shared" si="247"/>
        <v>1.6661577063501458</v>
      </c>
      <c r="T326" s="56">
        <f t="shared" si="248"/>
        <v>4.1329616926772609E-4</v>
      </c>
      <c r="U326" s="61">
        <f t="shared" si="262"/>
        <v>0.37867220598866946</v>
      </c>
      <c r="V326" s="56">
        <f t="shared" si="263"/>
        <v>1.1574074074074074</v>
      </c>
      <c r="W326" s="56">
        <f t="shared" si="249"/>
        <v>0.83307885317507291</v>
      </c>
      <c r="X326" s="56">
        <f t="shared" si="250"/>
        <v>2.0664808463386305E-4</v>
      </c>
      <c r="Y326" s="61">
        <f t="shared" si="264"/>
        <v>7.5734441197733898E-2</v>
      </c>
      <c r="Z326" s="56">
        <f t="shared" si="265"/>
        <v>0.23148148148148148</v>
      </c>
      <c r="AA326" s="56">
        <f t="shared" si="251"/>
        <v>0.16661577063501459</v>
      </c>
      <c r="AB326" s="56">
        <f t="shared" si="252"/>
        <v>4.1329616926772604E-5</v>
      </c>
      <c r="AC326" s="64">
        <f t="shared" si="266"/>
        <v>0.35737847222222596</v>
      </c>
      <c r="AD326" s="39">
        <f t="shared" si="269"/>
        <v>0.72992507706704401</v>
      </c>
      <c r="AE326" s="39">
        <f t="shared" si="270"/>
        <v>51.81</v>
      </c>
      <c r="AF326" s="39">
        <f t="shared" si="271"/>
        <v>0.36496253853352201</v>
      </c>
      <c r="AG326" s="39">
        <f t="shared" si="270"/>
        <v>30.58</v>
      </c>
      <c r="AH326" s="39">
        <f t="shared" si="272"/>
        <v>0.182481269266761</v>
      </c>
      <c r="AI326" s="39">
        <f t="shared" si="299"/>
        <v>16.68</v>
      </c>
      <c r="AJ326" s="39">
        <f t="shared" si="274"/>
        <v>3.6496253853352215E-2</v>
      </c>
      <c r="AK326" s="39">
        <f t="shared" si="299"/>
        <v>3.58</v>
      </c>
      <c r="AL326" s="39">
        <f t="shared" si="275"/>
        <v>0.36496253853352201</v>
      </c>
      <c r="AM326" s="39">
        <f t="shared" si="276"/>
        <v>30.58</v>
      </c>
      <c r="AN326" s="39">
        <f t="shared" si="277"/>
        <v>0.182481269266761</v>
      </c>
      <c r="AO326" s="39">
        <f t="shared" si="278"/>
        <v>16.68</v>
      </c>
      <c r="AP326" s="39">
        <f t="shared" si="279"/>
        <v>9.1240634633380502E-2</v>
      </c>
      <c r="AQ326" s="39">
        <f t="shared" si="280"/>
        <v>8.7200000000000006</v>
      </c>
      <c r="AR326" s="39">
        <f t="shared" si="281"/>
        <v>1.8248126926676107E-2</v>
      </c>
      <c r="AS326" s="39">
        <f t="shared" si="282"/>
        <v>1.81</v>
      </c>
      <c r="AT326" s="39">
        <f t="shared" si="283"/>
        <v>0.182481269266761</v>
      </c>
      <c r="AU326" s="39">
        <f t="shared" si="284"/>
        <v>16.68</v>
      </c>
      <c r="AV326" s="39">
        <f t="shared" si="285"/>
        <v>9.1240634633380502E-2</v>
      </c>
      <c r="AW326" s="39">
        <f t="shared" si="286"/>
        <v>8.7200000000000006</v>
      </c>
      <c r="AX326" s="39">
        <f t="shared" si="287"/>
        <v>4.5620317316690251E-2</v>
      </c>
      <c r="AY326" s="39">
        <f t="shared" si="288"/>
        <v>4.46</v>
      </c>
      <c r="AZ326" s="39">
        <f t="shared" si="289"/>
        <v>9.1240634633380537E-3</v>
      </c>
      <c r="BA326" s="39">
        <f t="shared" si="290"/>
        <v>0.91</v>
      </c>
      <c r="BB326" s="39">
        <f t="shared" si="291"/>
        <v>3.6496253853352215E-2</v>
      </c>
      <c r="BC326" s="39">
        <f t="shared" si="292"/>
        <v>3.58</v>
      </c>
      <c r="BD326" s="39">
        <f t="shared" si="293"/>
        <v>1.8248126926676107E-2</v>
      </c>
      <c r="BE326" s="39">
        <f t="shared" si="294"/>
        <v>1.81</v>
      </c>
      <c r="BF326" s="39">
        <f t="shared" si="295"/>
        <v>9.1240634633380537E-3</v>
      </c>
      <c r="BG326" s="39">
        <f t="shared" si="296"/>
        <v>0.91</v>
      </c>
      <c r="BH326" s="39">
        <f t="shared" si="297"/>
        <v>1.8248126926676106E-3</v>
      </c>
      <c r="BI326" s="39">
        <f t="shared" si="298"/>
        <v>0.18</v>
      </c>
    </row>
    <row r="327" spans="1:61" s="39" customFormat="1" x14ac:dyDescent="0.25">
      <c r="A327" s="40">
        <v>7.5</v>
      </c>
      <c r="B327" s="50">
        <f t="shared" si="253"/>
        <v>41</v>
      </c>
      <c r="C327" s="51">
        <f t="shared" si="243"/>
        <v>0</v>
      </c>
      <c r="D327" s="52">
        <f t="shared" si="244"/>
        <v>0</v>
      </c>
      <c r="E327" s="53">
        <f t="shared" si="245"/>
        <v>1</v>
      </c>
      <c r="F327" s="68">
        <f t="shared" si="242"/>
        <v>40</v>
      </c>
      <c r="G327" s="61">
        <f t="shared" si="267"/>
        <v>1.517389839839242</v>
      </c>
      <c r="H327" s="56">
        <f t="shared" si="254"/>
        <v>4.6296296296296298</v>
      </c>
      <c r="I327" s="52">
        <f t="shared" si="255"/>
        <v>1.38</v>
      </c>
      <c r="J327" s="56">
        <f t="shared" si="256"/>
        <v>3.3382576476463326</v>
      </c>
      <c r="K327" s="56">
        <f t="shared" si="268"/>
        <v>8.2806633042153065E-4</v>
      </c>
      <c r="L327" s="51">
        <f t="shared" si="257"/>
        <v>2.2000000000000002</v>
      </c>
      <c r="M327" s="52">
        <f t="shared" si="246"/>
        <v>0</v>
      </c>
      <c r="N327" s="68">
        <v>0</v>
      </c>
      <c r="O327" s="63">
        <f t="shared" si="258"/>
        <v>3742.8575853437628</v>
      </c>
      <c r="P327" s="58">
        <f t="shared" si="259"/>
        <v>480</v>
      </c>
      <c r="Q327" s="61">
        <f t="shared" si="260"/>
        <v>0.75869491991962101</v>
      </c>
      <c r="R327" s="56">
        <f t="shared" si="261"/>
        <v>2.3148148148148149</v>
      </c>
      <c r="S327" s="56">
        <f t="shared" si="247"/>
        <v>1.6691288238231663</v>
      </c>
      <c r="T327" s="56">
        <f t="shared" si="248"/>
        <v>4.1403316521076533E-4</v>
      </c>
      <c r="U327" s="61">
        <f t="shared" si="262"/>
        <v>0.37934745995981051</v>
      </c>
      <c r="V327" s="56">
        <f t="shared" si="263"/>
        <v>1.1574074074074074</v>
      </c>
      <c r="W327" s="56">
        <f t="shared" si="249"/>
        <v>0.83456441191158315</v>
      </c>
      <c r="X327" s="56">
        <f t="shared" si="250"/>
        <v>2.0701658260538266E-4</v>
      </c>
      <c r="Y327" s="61">
        <f t="shared" si="264"/>
        <v>7.5869491991962107E-2</v>
      </c>
      <c r="Z327" s="56">
        <f t="shared" si="265"/>
        <v>0.23148148148148148</v>
      </c>
      <c r="AA327" s="56">
        <f t="shared" si="251"/>
        <v>0.16691288238231664</v>
      </c>
      <c r="AB327" s="56">
        <f t="shared" si="252"/>
        <v>4.1403316521076537E-5</v>
      </c>
      <c r="AC327" s="64">
        <f t="shared" si="266"/>
        <v>0.35746527777778153</v>
      </c>
      <c r="AD327" s="39">
        <f t="shared" si="269"/>
        <v>0.73428757285658186</v>
      </c>
      <c r="AE327" s="39">
        <f t="shared" si="270"/>
        <v>52.02</v>
      </c>
      <c r="AF327" s="39">
        <f t="shared" si="271"/>
        <v>0.36714378642829093</v>
      </c>
      <c r="AG327" s="39">
        <f t="shared" si="270"/>
        <v>30.73</v>
      </c>
      <c r="AH327" s="39">
        <f t="shared" si="272"/>
        <v>0.18357189321414547</v>
      </c>
      <c r="AI327" s="39">
        <f t="shared" si="299"/>
        <v>16.77</v>
      </c>
      <c r="AJ327" s="39">
        <f t="shared" si="274"/>
        <v>3.6714378642829108E-2</v>
      </c>
      <c r="AK327" s="39">
        <f t="shared" si="299"/>
        <v>3.6</v>
      </c>
      <c r="AL327" s="39">
        <f t="shared" si="275"/>
        <v>0.36714378642829093</v>
      </c>
      <c r="AM327" s="39">
        <f t="shared" si="276"/>
        <v>30.73</v>
      </c>
      <c r="AN327" s="39">
        <f t="shared" si="277"/>
        <v>0.18357189321414547</v>
      </c>
      <c r="AO327" s="39">
        <f t="shared" si="278"/>
        <v>16.77</v>
      </c>
      <c r="AP327" s="39">
        <f t="shared" si="279"/>
        <v>9.1785946607072733E-2</v>
      </c>
      <c r="AQ327" s="39">
        <f t="shared" si="280"/>
        <v>8.77</v>
      </c>
      <c r="AR327" s="39">
        <f t="shared" si="281"/>
        <v>1.8357189321414554E-2</v>
      </c>
      <c r="AS327" s="39">
        <f t="shared" si="282"/>
        <v>1.82</v>
      </c>
      <c r="AT327" s="39">
        <f t="shared" si="283"/>
        <v>0.18357189321414547</v>
      </c>
      <c r="AU327" s="39">
        <f t="shared" si="284"/>
        <v>16.77</v>
      </c>
      <c r="AV327" s="39">
        <f t="shared" si="285"/>
        <v>9.1785946607072733E-2</v>
      </c>
      <c r="AW327" s="39">
        <f t="shared" si="286"/>
        <v>8.77</v>
      </c>
      <c r="AX327" s="39">
        <f t="shared" si="287"/>
        <v>4.5892973303536366E-2</v>
      </c>
      <c r="AY327" s="39">
        <f t="shared" si="288"/>
        <v>4.49</v>
      </c>
      <c r="AZ327" s="39">
        <f t="shared" si="289"/>
        <v>9.1785946607072771E-3</v>
      </c>
      <c r="BA327" s="39">
        <f t="shared" si="290"/>
        <v>0.91</v>
      </c>
      <c r="BB327" s="39">
        <f t="shared" si="291"/>
        <v>3.6714378642829108E-2</v>
      </c>
      <c r="BC327" s="39">
        <f t="shared" si="292"/>
        <v>3.6</v>
      </c>
      <c r="BD327" s="39">
        <f t="shared" si="293"/>
        <v>1.8357189321414554E-2</v>
      </c>
      <c r="BE327" s="39">
        <f t="shared" si="294"/>
        <v>1.82</v>
      </c>
      <c r="BF327" s="39">
        <f t="shared" si="295"/>
        <v>9.1785946607072771E-3</v>
      </c>
      <c r="BG327" s="39">
        <f t="shared" si="296"/>
        <v>0.91</v>
      </c>
      <c r="BH327" s="39">
        <f t="shared" si="297"/>
        <v>1.8357189321414552E-3</v>
      </c>
      <c r="BI327" s="39">
        <f t="shared" si="298"/>
        <v>0.18</v>
      </c>
    </row>
    <row r="328" spans="1:61" s="39" customFormat="1" x14ac:dyDescent="0.25">
      <c r="A328" s="40">
        <v>7.5</v>
      </c>
      <c r="B328" s="50">
        <f t="shared" si="253"/>
        <v>41</v>
      </c>
      <c r="C328" s="51">
        <f t="shared" si="243"/>
        <v>0</v>
      </c>
      <c r="D328" s="52">
        <f t="shared" si="244"/>
        <v>0</v>
      </c>
      <c r="E328" s="53">
        <f t="shared" si="245"/>
        <v>1</v>
      </c>
      <c r="F328" s="68">
        <f t="shared" si="242"/>
        <v>40</v>
      </c>
      <c r="G328" s="61">
        <f t="shared" si="267"/>
        <v>1.5200784729968522</v>
      </c>
      <c r="H328" s="56">
        <f t="shared" si="254"/>
        <v>4.6296296296296298</v>
      </c>
      <c r="I328" s="52">
        <f t="shared" si="255"/>
        <v>1.38</v>
      </c>
      <c r="J328" s="56">
        <f t="shared" si="256"/>
        <v>3.344172640593075</v>
      </c>
      <c r="K328" s="56">
        <f t="shared" si="268"/>
        <v>8.2953356483566633E-4</v>
      </c>
      <c r="L328" s="51">
        <f t="shared" si="257"/>
        <v>2.2000000000000002</v>
      </c>
      <c r="M328" s="52">
        <f t="shared" si="246"/>
        <v>0</v>
      </c>
      <c r="N328" s="68">
        <v>0</v>
      </c>
      <c r="O328" s="63">
        <f t="shared" si="258"/>
        <v>3748.6400899294554</v>
      </c>
      <c r="P328" s="58">
        <f t="shared" si="259"/>
        <v>480</v>
      </c>
      <c r="Q328" s="61">
        <f t="shared" si="260"/>
        <v>0.76003923649842609</v>
      </c>
      <c r="R328" s="56">
        <f t="shared" si="261"/>
        <v>2.3148148148148149</v>
      </c>
      <c r="S328" s="56">
        <f t="shared" si="247"/>
        <v>1.6720863202965375</v>
      </c>
      <c r="T328" s="56">
        <f t="shared" si="248"/>
        <v>4.1476678241783317E-4</v>
      </c>
      <c r="U328" s="61">
        <f t="shared" si="262"/>
        <v>0.38001961824921304</v>
      </c>
      <c r="V328" s="56">
        <f t="shared" si="263"/>
        <v>1.1574074074074074</v>
      </c>
      <c r="W328" s="56">
        <f t="shared" si="249"/>
        <v>0.83604316014826874</v>
      </c>
      <c r="X328" s="56">
        <f t="shared" si="250"/>
        <v>2.0738339120891658E-4</v>
      </c>
      <c r="Y328" s="61">
        <f t="shared" si="264"/>
        <v>7.6003923649842611E-2</v>
      </c>
      <c r="Z328" s="56">
        <f t="shared" si="265"/>
        <v>0.23148148148148148</v>
      </c>
      <c r="AA328" s="56">
        <f t="shared" si="251"/>
        <v>0.16720863202965375</v>
      </c>
      <c r="AB328" s="56">
        <f t="shared" si="252"/>
        <v>4.1476678241783321E-5</v>
      </c>
      <c r="AC328" s="64">
        <f t="shared" si="266"/>
        <v>0.3575520833333371</v>
      </c>
      <c r="AD328" s="39">
        <f t="shared" si="269"/>
        <v>0.73865779846644786</v>
      </c>
      <c r="AE328" s="39">
        <f t="shared" si="270"/>
        <v>52.22</v>
      </c>
      <c r="AF328" s="39">
        <f t="shared" si="271"/>
        <v>0.36932889923322393</v>
      </c>
      <c r="AG328" s="39">
        <f t="shared" si="270"/>
        <v>30.88</v>
      </c>
      <c r="AH328" s="39">
        <f t="shared" si="272"/>
        <v>0.18466444961661196</v>
      </c>
      <c r="AI328" s="39">
        <f t="shared" si="299"/>
        <v>16.86</v>
      </c>
      <c r="AJ328" s="39">
        <f t="shared" si="274"/>
        <v>3.6932889923322408E-2</v>
      </c>
      <c r="AK328" s="39">
        <f t="shared" si="299"/>
        <v>3.63</v>
      </c>
      <c r="AL328" s="39">
        <f t="shared" si="275"/>
        <v>0.36932889923322393</v>
      </c>
      <c r="AM328" s="39">
        <f t="shared" si="276"/>
        <v>30.88</v>
      </c>
      <c r="AN328" s="39">
        <f t="shared" si="277"/>
        <v>0.18466444961661196</v>
      </c>
      <c r="AO328" s="39">
        <f t="shared" si="278"/>
        <v>16.86</v>
      </c>
      <c r="AP328" s="39">
        <f t="shared" si="279"/>
        <v>9.2332224808305982E-2</v>
      </c>
      <c r="AQ328" s="39">
        <f t="shared" si="280"/>
        <v>8.82</v>
      </c>
      <c r="AR328" s="39">
        <f t="shared" si="281"/>
        <v>1.8466444961661204E-2</v>
      </c>
      <c r="AS328" s="39">
        <f t="shared" si="282"/>
        <v>1.83</v>
      </c>
      <c r="AT328" s="39">
        <f t="shared" si="283"/>
        <v>0.18466444961661196</v>
      </c>
      <c r="AU328" s="39">
        <f t="shared" si="284"/>
        <v>16.86</v>
      </c>
      <c r="AV328" s="39">
        <f t="shared" si="285"/>
        <v>9.2332224808305982E-2</v>
      </c>
      <c r="AW328" s="39">
        <f t="shared" si="286"/>
        <v>8.82</v>
      </c>
      <c r="AX328" s="39">
        <f t="shared" si="287"/>
        <v>4.6166112404152991E-2</v>
      </c>
      <c r="AY328" s="39">
        <f t="shared" si="288"/>
        <v>4.51</v>
      </c>
      <c r="AZ328" s="39">
        <f t="shared" si="289"/>
        <v>9.233222480830602E-3</v>
      </c>
      <c r="BA328" s="39">
        <f t="shared" si="290"/>
        <v>0.92</v>
      </c>
      <c r="BB328" s="39">
        <f t="shared" si="291"/>
        <v>3.6932889923322408E-2</v>
      </c>
      <c r="BC328" s="39">
        <f t="shared" si="292"/>
        <v>3.63</v>
      </c>
      <c r="BD328" s="39">
        <f t="shared" si="293"/>
        <v>1.8466444961661204E-2</v>
      </c>
      <c r="BE328" s="39">
        <f t="shared" si="294"/>
        <v>1.83</v>
      </c>
      <c r="BF328" s="39">
        <f t="shared" si="295"/>
        <v>9.233222480830602E-3</v>
      </c>
      <c r="BG328" s="39">
        <f t="shared" si="296"/>
        <v>0.92</v>
      </c>
      <c r="BH328" s="39">
        <f t="shared" si="297"/>
        <v>1.8466444961661201E-3</v>
      </c>
      <c r="BI328" s="39">
        <f t="shared" si="298"/>
        <v>0.18</v>
      </c>
    </row>
    <row r="329" spans="1:61" s="39" customFormat="1" x14ac:dyDescent="0.25">
      <c r="A329" s="40">
        <v>7.5</v>
      </c>
      <c r="B329" s="50">
        <f t="shared" si="253"/>
        <v>41</v>
      </c>
      <c r="C329" s="51">
        <f t="shared" si="243"/>
        <v>0</v>
      </c>
      <c r="D329" s="52">
        <f t="shared" si="244"/>
        <v>0</v>
      </c>
      <c r="E329" s="53">
        <f t="shared" si="245"/>
        <v>1</v>
      </c>
      <c r="F329" s="68">
        <f t="shared" si="242"/>
        <v>40</v>
      </c>
      <c r="G329" s="61">
        <f t="shared" si="267"/>
        <v>1.5227547801957515</v>
      </c>
      <c r="H329" s="56">
        <f t="shared" si="254"/>
        <v>4.6296296296296298</v>
      </c>
      <c r="I329" s="52">
        <f t="shared" si="255"/>
        <v>1.38</v>
      </c>
      <c r="J329" s="56">
        <f t="shared" si="256"/>
        <v>3.3500605164306534</v>
      </c>
      <c r="K329" s="56">
        <f t="shared" si="268"/>
        <v>8.3099407275728798E-4</v>
      </c>
      <c r="L329" s="51">
        <f t="shared" si="257"/>
        <v>2.2000000000000002</v>
      </c>
      <c r="M329" s="52">
        <f t="shared" si="246"/>
        <v>0</v>
      </c>
      <c r="N329" s="68">
        <v>0</v>
      </c>
      <c r="O329" s="63">
        <f t="shared" si="258"/>
        <v>3754.3960913691303</v>
      </c>
      <c r="P329" s="58">
        <f t="shared" si="259"/>
        <v>480</v>
      </c>
      <c r="Q329" s="61">
        <f t="shared" si="260"/>
        <v>0.76137739009787575</v>
      </c>
      <c r="R329" s="56">
        <f t="shared" si="261"/>
        <v>2.3148148148148149</v>
      </c>
      <c r="S329" s="56">
        <f t="shared" si="247"/>
        <v>1.6750302582153267</v>
      </c>
      <c r="T329" s="56">
        <f t="shared" si="248"/>
        <v>4.1549703637864399E-4</v>
      </c>
      <c r="U329" s="61">
        <f t="shared" si="262"/>
        <v>0.38068869504893788</v>
      </c>
      <c r="V329" s="56">
        <f t="shared" si="263"/>
        <v>1.1574074074074074</v>
      </c>
      <c r="W329" s="56">
        <f t="shared" si="249"/>
        <v>0.83751512910766335</v>
      </c>
      <c r="X329" s="56">
        <f t="shared" si="250"/>
        <v>2.07748518189322E-4</v>
      </c>
      <c r="Y329" s="61">
        <f t="shared" si="264"/>
        <v>7.6137739009787583E-2</v>
      </c>
      <c r="Z329" s="56">
        <f t="shared" si="265"/>
        <v>0.23148148148148148</v>
      </c>
      <c r="AA329" s="56">
        <f t="shared" si="251"/>
        <v>0.1675030258215327</v>
      </c>
      <c r="AB329" s="56">
        <f t="shared" si="252"/>
        <v>4.1549703637864403E-5</v>
      </c>
      <c r="AC329" s="64">
        <f t="shared" si="266"/>
        <v>0.35763888888889267</v>
      </c>
      <c r="AD329" s="39">
        <f t="shared" si="269"/>
        <v>0.74303571845951066</v>
      </c>
      <c r="AE329" s="39">
        <f t="shared" si="270"/>
        <v>52.43</v>
      </c>
      <c r="AF329" s="39">
        <f t="shared" si="271"/>
        <v>0.37151785922975533</v>
      </c>
      <c r="AG329" s="39">
        <f t="shared" si="270"/>
        <v>31.03</v>
      </c>
      <c r="AH329" s="39">
        <f t="shared" si="272"/>
        <v>0.18575892961487767</v>
      </c>
      <c r="AI329" s="39">
        <f t="shared" si="299"/>
        <v>16.95</v>
      </c>
      <c r="AJ329" s="39">
        <f t="shared" si="274"/>
        <v>3.715178592297555E-2</v>
      </c>
      <c r="AK329" s="39">
        <f t="shared" si="299"/>
        <v>3.65</v>
      </c>
      <c r="AL329" s="39">
        <f t="shared" si="275"/>
        <v>0.37151785922975533</v>
      </c>
      <c r="AM329" s="39">
        <f t="shared" si="276"/>
        <v>31.03</v>
      </c>
      <c r="AN329" s="39">
        <f t="shared" si="277"/>
        <v>0.18575892961487767</v>
      </c>
      <c r="AO329" s="39">
        <f t="shared" si="278"/>
        <v>16.95</v>
      </c>
      <c r="AP329" s="39">
        <f t="shared" si="279"/>
        <v>9.2879464807438833E-2</v>
      </c>
      <c r="AQ329" s="39">
        <f t="shared" si="280"/>
        <v>8.8699999999999992</v>
      </c>
      <c r="AR329" s="39">
        <f t="shared" si="281"/>
        <v>1.8575892961487775E-2</v>
      </c>
      <c r="AS329" s="39">
        <f t="shared" si="282"/>
        <v>1.84</v>
      </c>
      <c r="AT329" s="39">
        <f t="shared" si="283"/>
        <v>0.18575892961487767</v>
      </c>
      <c r="AU329" s="39">
        <f t="shared" si="284"/>
        <v>16.95</v>
      </c>
      <c r="AV329" s="39">
        <f t="shared" si="285"/>
        <v>9.2879464807438833E-2</v>
      </c>
      <c r="AW329" s="39">
        <f t="shared" si="286"/>
        <v>8.8699999999999992</v>
      </c>
      <c r="AX329" s="39">
        <f t="shared" si="287"/>
        <v>4.6439732403719416E-2</v>
      </c>
      <c r="AY329" s="39">
        <f t="shared" si="288"/>
        <v>4.54</v>
      </c>
      <c r="AZ329" s="39">
        <f t="shared" si="289"/>
        <v>9.2879464807438875E-3</v>
      </c>
      <c r="BA329" s="39">
        <f t="shared" si="290"/>
        <v>0.92</v>
      </c>
      <c r="BB329" s="39">
        <f t="shared" si="291"/>
        <v>3.715178592297555E-2</v>
      </c>
      <c r="BC329" s="39">
        <f t="shared" si="292"/>
        <v>3.65</v>
      </c>
      <c r="BD329" s="39">
        <f t="shared" si="293"/>
        <v>1.8575892961487775E-2</v>
      </c>
      <c r="BE329" s="39">
        <f t="shared" si="294"/>
        <v>1.84</v>
      </c>
      <c r="BF329" s="39">
        <f t="shared" si="295"/>
        <v>9.2879464807438875E-3</v>
      </c>
      <c r="BG329" s="39">
        <f t="shared" si="296"/>
        <v>0.92</v>
      </c>
      <c r="BH329" s="39">
        <f t="shared" si="297"/>
        <v>1.8575892961487769E-3</v>
      </c>
      <c r="BI329" s="39">
        <f t="shared" si="298"/>
        <v>0.19</v>
      </c>
    </row>
    <row r="330" spans="1:61" s="39" customFormat="1" x14ac:dyDescent="0.25">
      <c r="A330" s="40">
        <v>7.5</v>
      </c>
      <c r="B330" s="50">
        <f t="shared" si="253"/>
        <v>41</v>
      </c>
      <c r="C330" s="51">
        <f t="shared" si="243"/>
        <v>0</v>
      </c>
      <c r="D330" s="52">
        <f t="shared" si="244"/>
        <v>0</v>
      </c>
      <c r="E330" s="53">
        <f t="shared" si="245"/>
        <v>1</v>
      </c>
      <c r="F330" s="68">
        <f t="shared" si="242"/>
        <v>40</v>
      </c>
      <c r="G330" s="61">
        <f t="shared" si="267"/>
        <v>1.5254188179439312</v>
      </c>
      <c r="H330" s="56">
        <f t="shared" si="254"/>
        <v>4.6296296296296298</v>
      </c>
      <c r="I330" s="52">
        <f t="shared" si="255"/>
        <v>1.38</v>
      </c>
      <c r="J330" s="56">
        <f t="shared" si="256"/>
        <v>3.355921399476649</v>
      </c>
      <c r="K330" s="56">
        <f t="shared" si="268"/>
        <v>8.3244788502380028E-4</v>
      </c>
      <c r="L330" s="51">
        <f t="shared" si="257"/>
        <v>2.2000000000000002</v>
      </c>
      <c r="M330" s="52">
        <f t="shared" si="246"/>
        <v>0</v>
      </c>
      <c r="N330" s="68">
        <v>0</v>
      </c>
      <c r="O330" s="63">
        <f t="shared" si="258"/>
        <v>3760.1257111355403</v>
      </c>
      <c r="P330" s="58">
        <f t="shared" si="259"/>
        <v>480</v>
      </c>
      <c r="Q330" s="61">
        <f t="shared" si="260"/>
        <v>0.7627094089719656</v>
      </c>
      <c r="R330" s="56">
        <f t="shared" si="261"/>
        <v>2.3148148148148149</v>
      </c>
      <c r="S330" s="56">
        <f t="shared" si="247"/>
        <v>1.6779606997383245</v>
      </c>
      <c r="T330" s="56">
        <f t="shared" si="248"/>
        <v>4.1622394251190014E-4</v>
      </c>
      <c r="U330" s="61">
        <f t="shared" si="262"/>
        <v>0.3813547044859828</v>
      </c>
      <c r="V330" s="56">
        <f t="shared" si="263"/>
        <v>1.1574074074074074</v>
      </c>
      <c r="W330" s="56">
        <f t="shared" si="249"/>
        <v>0.83898034986916226</v>
      </c>
      <c r="X330" s="56">
        <f t="shared" si="250"/>
        <v>2.0811197125595007E-4</v>
      </c>
      <c r="Y330" s="61">
        <f t="shared" si="264"/>
        <v>7.6270940897196562E-2</v>
      </c>
      <c r="Z330" s="56">
        <f t="shared" si="265"/>
        <v>0.23148148148148148</v>
      </c>
      <c r="AA330" s="56">
        <f t="shared" si="251"/>
        <v>0.16779606997383245</v>
      </c>
      <c r="AB330" s="56">
        <f t="shared" si="252"/>
        <v>4.1622394251190019E-5</v>
      </c>
      <c r="AC330" s="64">
        <f t="shared" si="266"/>
        <v>0.35772569444444824</v>
      </c>
      <c r="AD330" s="39">
        <f t="shared" si="269"/>
        <v>0.74742129756109943</v>
      </c>
      <c r="AE330" s="39">
        <f t="shared" si="270"/>
        <v>52.64</v>
      </c>
      <c r="AF330" s="39">
        <f t="shared" si="271"/>
        <v>0.37371064878054971</v>
      </c>
      <c r="AG330" s="39">
        <f t="shared" si="270"/>
        <v>31.18</v>
      </c>
      <c r="AH330" s="39">
        <f t="shared" si="272"/>
        <v>0.18685532439027486</v>
      </c>
      <c r="AI330" s="39">
        <f t="shared" si="299"/>
        <v>17.04</v>
      </c>
      <c r="AJ330" s="39">
        <f t="shared" si="274"/>
        <v>3.7371064878054992E-2</v>
      </c>
      <c r="AK330" s="39">
        <f t="shared" si="299"/>
        <v>3.67</v>
      </c>
      <c r="AL330" s="39">
        <f t="shared" si="275"/>
        <v>0.37371064878054971</v>
      </c>
      <c r="AM330" s="39">
        <f t="shared" si="276"/>
        <v>31.18</v>
      </c>
      <c r="AN330" s="39">
        <f t="shared" si="277"/>
        <v>0.18685532439027486</v>
      </c>
      <c r="AO330" s="39">
        <f t="shared" si="278"/>
        <v>17.04</v>
      </c>
      <c r="AP330" s="39">
        <f t="shared" si="279"/>
        <v>9.3427662195137429E-2</v>
      </c>
      <c r="AQ330" s="39">
        <f t="shared" si="280"/>
        <v>8.92</v>
      </c>
      <c r="AR330" s="39">
        <f t="shared" si="281"/>
        <v>1.8685532439027496E-2</v>
      </c>
      <c r="AS330" s="39">
        <f t="shared" si="282"/>
        <v>1.85</v>
      </c>
      <c r="AT330" s="39">
        <f t="shared" si="283"/>
        <v>0.18685532439027486</v>
      </c>
      <c r="AU330" s="39">
        <f t="shared" si="284"/>
        <v>17.04</v>
      </c>
      <c r="AV330" s="39">
        <f t="shared" si="285"/>
        <v>9.3427662195137429E-2</v>
      </c>
      <c r="AW330" s="39">
        <f t="shared" si="286"/>
        <v>8.92</v>
      </c>
      <c r="AX330" s="39">
        <f t="shared" si="287"/>
        <v>4.6713831097568714E-2</v>
      </c>
      <c r="AY330" s="39">
        <f t="shared" si="288"/>
        <v>4.5599999999999996</v>
      </c>
      <c r="AZ330" s="39">
        <f t="shared" si="289"/>
        <v>9.3427662195137481E-3</v>
      </c>
      <c r="BA330" s="39">
        <f t="shared" si="290"/>
        <v>0.93</v>
      </c>
      <c r="BB330" s="39">
        <f t="shared" si="291"/>
        <v>3.7371064878054992E-2</v>
      </c>
      <c r="BC330" s="39">
        <f t="shared" si="292"/>
        <v>3.67</v>
      </c>
      <c r="BD330" s="39">
        <f t="shared" si="293"/>
        <v>1.8685532439027496E-2</v>
      </c>
      <c r="BE330" s="39">
        <f t="shared" si="294"/>
        <v>1.85</v>
      </c>
      <c r="BF330" s="39">
        <f t="shared" si="295"/>
        <v>9.3427662195137481E-3</v>
      </c>
      <c r="BG330" s="39">
        <f t="shared" si="296"/>
        <v>0.93</v>
      </c>
      <c r="BH330" s="39">
        <f t="shared" si="297"/>
        <v>1.8685532439027489E-3</v>
      </c>
      <c r="BI330" s="39">
        <f t="shared" si="298"/>
        <v>0.19</v>
      </c>
    </row>
    <row r="331" spans="1:61" s="39" customFormat="1" x14ac:dyDescent="0.25">
      <c r="A331" s="40">
        <v>7.5</v>
      </c>
      <c r="B331" s="50">
        <f t="shared" si="253"/>
        <v>41</v>
      </c>
      <c r="C331" s="51">
        <f t="shared" si="243"/>
        <v>0</v>
      </c>
      <c r="D331" s="52">
        <f t="shared" si="244"/>
        <v>0</v>
      </c>
      <c r="E331" s="53">
        <f t="shared" si="245"/>
        <v>1</v>
      </c>
      <c r="F331" s="68">
        <f t="shared" si="242"/>
        <v>40</v>
      </c>
      <c r="G331" s="61">
        <f t="shared" si="267"/>
        <v>1.5280706424903228</v>
      </c>
      <c r="H331" s="56">
        <f t="shared" si="254"/>
        <v>4.6296296296296298</v>
      </c>
      <c r="I331" s="52">
        <f t="shared" si="255"/>
        <v>1.38</v>
      </c>
      <c r="J331" s="56">
        <f t="shared" si="256"/>
        <v>3.3617554134787104</v>
      </c>
      <c r="K331" s="56">
        <f t="shared" si="268"/>
        <v>8.338950323312351E-4</v>
      </c>
      <c r="L331" s="51">
        <f t="shared" si="257"/>
        <v>2.2000000000000002</v>
      </c>
      <c r="M331" s="52">
        <f t="shared" si="246"/>
        <v>0</v>
      </c>
      <c r="N331" s="68">
        <v>0</v>
      </c>
      <c r="O331" s="63">
        <f t="shared" si="258"/>
        <v>3765.8290701446876</v>
      </c>
      <c r="P331" s="58">
        <f t="shared" si="259"/>
        <v>480</v>
      </c>
      <c r="Q331" s="61">
        <f t="shared" si="260"/>
        <v>0.76403532124516138</v>
      </c>
      <c r="R331" s="56">
        <f t="shared" si="261"/>
        <v>2.3148148148148149</v>
      </c>
      <c r="S331" s="56">
        <f t="shared" si="247"/>
        <v>1.6808777067393552</v>
      </c>
      <c r="T331" s="56">
        <f t="shared" si="248"/>
        <v>4.1694751616561755E-4</v>
      </c>
      <c r="U331" s="61">
        <f t="shared" si="262"/>
        <v>0.38201766062258069</v>
      </c>
      <c r="V331" s="56">
        <f t="shared" si="263"/>
        <v>1.1574074074074074</v>
      </c>
      <c r="W331" s="56">
        <f t="shared" si="249"/>
        <v>0.84043885336967761</v>
      </c>
      <c r="X331" s="56">
        <f t="shared" si="250"/>
        <v>2.0847375808280877E-4</v>
      </c>
      <c r="Y331" s="61">
        <f t="shared" si="264"/>
        <v>7.6403532124516144E-2</v>
      </c>
      <c r="Z331" s="56">
        <f t="shared" si="265"/>
        <v>0.23148148148148148</v>
      </c>
      <c r="AA331" s="56">
        <f t="shared" si="251"/>
        <v>0.16808777067393552</v>
      </c>
      <c r="AB331" s="56">
        <f t="shared" si="252"/>
        <v>4.1694751616561759E-5</v>
      </c>
      <c r="AC331" s="64">
        <f t="shared" si="266"/>
        <v>0.35781250000000381</v>
      </c>
      <c r="AD331" s="39">
        <f t="shared" si="269"/>
        <v>0.75181450065825906</v>
      </c>
      <c r="AE331" s="39">
        <f t="shared" si="270"/>
        <v>52.85</v>
      </c>
      <c r="AF331" s="39">
        <f t="shared" si="271"/>
        <v>0.37590725032912953</v>
      </c>
      <c r="AG331" s="39">
        <f t="shared" si="270"/>
        <v>31.33</v>
      </c>
      <c r="AH331" s="39">
        <f t="shared" si="272"/>
        <v>0.18795362516456476</v>
      </c>
      <c r="AI331" s="39">
        <f t="shared" si="299"/>
        <v>17.13</v>
      </c>
      <c r="AJ331" s="39">
        <f t="shared" si="274"/>
        <v>3.7590725032912976E-2</v>
      </c>
      <c r="AK331" s="39">
        <f t="shared" si="299"/>
        <v>3.69</v>
      </c>
      <c r="AL331" s="39">
        <f t="shared" si="275"/>
        <v>0.37590725032912953</v>
      </c>
      <c r="AM331" s="39">
        <f t="shared" si="276"/>
        <v>31.33</v>
      </c>
      <c r="AN331" s="39">
        <f t="shared" si="277"/>
        <v>0.18795362516456476</v>
      </c>
      <c r="AO331" s="39">
        <f t="shared" si="278"/>
        <v>17.13</v>
      </c>
      <c r="AP331" s="39">
        <f t="shared" si="279"/>
        <v>9.3976812582282382E-2</v>
      </c>
      <c r="AQ331" s="39">
        <f t="shared" si="280"/>
        <v>8.9700000000000006</v>
      </c>
      <c r="AR331" s="39">
        <f t="shared" si="281"/>
        <v>1.8795362516456488E-2</v>
      </c>
      <c r="AS331" s="39">
        <f t="shared" si="282"/>
        <v>1.86</v>
      </c>
      <c r="AT331" s="39">
        <f t="shared" si="283"/>
        <v>0.18795362516456476</v>
      </c>
      <c r="AU331" s="39">
        <f t="shared" si="284"/>
        <v>17.13</v>
      </c>
      <c r="AV331" s="39">
        <f t="shared" si="285"/>
        <v>9.3976812582282382E-2</v>
      </c>
      <c r="AW331" s="39">
        <f t="shared" si="286"/>
        <v>8.9700000000000006</v>
      </c>
      <c r="AX331" s="39">
        <f t="shared" si="287"/>
        <v>4.6988406291141191E-2</v>
      </c>
      <c r="AY331" s="39">
        <f t="shared" si="288"/>
        <v>4.59</v>
      </c>
      <c r="AZ331" s="39">
        <f t="shared" si="289"/>
        <v>9.3976812582282441E-3</v>
      </c>
      <c r="BA331" s="39">
        <f t="shared" si="290"/>
        <v>0.94</v>
      </c>
      <c r="BB331" s="39">
        <f t="shared" si="291"/>
        <v>3.7590725032912976E-2</v>
      </c>
      <c r="BC331" s="39">
        <f t="shared" si="292"/>
        <v>3.69</v>
      </c>
      <c r="BD331" s="39">
        <f t="shared" si="293"/>
        <v>1.8795362516456488E-2</v>
      </c>
      <c r="BE331" s="39">
        <f t="shared" si="294"/>
        <v>1.86</v>
      </c>
      <c r="BF331" s="39">
        <f t="shared" si="295"/>
        <v>9.3976812582282441E-3</v>
      </c>
      <c r="BG331" s="39">
        <f t="shared" si="296"/>
        <v>0.94</v>
      </c>
      <c r="BH331" s="39">
        <f t="shared" si="297"/>
        <v>1.8795362516456481E-3</v>
      </c>
      <c r="BI331" s="39">
        <f t="shared" si="298"/>
        <v>0.19</v>
      </c>
    </row>
    <row r="332" spans="1:61" s="39" customFormat="1" x14ac:dyDescent="0.25">
      <c r="A332" s="40">
        <v>7.5</v>
      </c>
      <c r="B332" s="50">
        <f t="shared" si="253"/>
        <v>41</v>
      </c>
      <c r="C332" s="51">
        <f t="shared" si="243"/>
        <v>0</v>
      </c>
      <c r="D332" s="52">
        <f t="shared" si="244"/>
        <v>0</v>
      </c>
      <c r="E332" s="53">
        <f t="shared" si="245"/>
        <v>1</v>
      </c>
      <c r="F332" s="68">
        <f t="shared" si="242"/>
        <v>40</v>
      </c>
      <c r="G332" s="61">
        <f t="shared" si="267"/>
        <v>1.5307103098259864</v>
      </c>
      <c r="H332" s="56">
        <f t="shared" si="254"/>
        <v>4.6296296296296298</v>
      </c>
      <c r="I332" s="52">
        <f t="shared" si="255"/>
        <v>1.38</v>
      </c>
      <c r="J332" s="56">
        <f t="shared" si="256"/>
        <v>3.3675626816171707</v>
      </c>
      <c r="K332" s="56">
        <f t="shared" si="268"/>
        <v>8.3533554523489877E-4</v>
      </c>
      <c r="L332" s="51">
        <f t="shared" si="257"/>
        <v>2.2000000000000002</v>
      </c>
      <c r="M332" s="52">
        <f t="shared" si="246"/>
        <v>0</v>
      </c>
      <c r="N332" s="68">
        <v>0</v>
      </c>
      <c r="O332" s="63">
        <f t="shared" si="258"/>
        <v>3771.5062887583763</v>
      </c>
      <c r="P332" s="58">
        <f t="shared" si="259"/>
        <v>480</v>
      </c>
      <c r="Q332" s="61">
        <f t="shared" si="260"/>
        <v>0.76535515491299322</v>
      </c>
      <c r="R332" s="56">
        <f t="shared" si="261"/>
        <v>2.3148148148148149</v>
      </c>
      <c r="S332" s="56">
        <f t="shared" si="247"/>
        <v>1.6837813408085853</v>
      </c>
      <c r="T332" s="56">
        <f t="shared" si="248"/>
        <v>4.1766777261744939E-4</v>
      </c>
      <c r="U332" s="61">
        <f t="shared" si="262"/>
        <v>0.38267757745649661</v>
      </c>
      <c r="V332" s="56">
        <f t="shared" si="263"/>
        <v>1.1574074074074074</v>
      </c>
      <c r="W332" s="56">
        <f t="shared" si="249"/>
        <v>0.84189067040429266</v>
      </c>
      <c r="X332" s="56">
        <f t="shared" si="250"/>
        <v>2.0883388630872469E-4</v>
      </c>
      <c r="Y332" s="61">
        <f t="shared" si="264"/>
        <v>7.6535515491299333E-2</v>
      </c>
      <c r="Z332" s="56">
        <f t="shared" si="265"/>
        <v>0.23148148148148148</v>
      </c>
      <c r="AA332" s="56">
        <f t="shared" si="251"/>
        <v>0.16837813408085855</v>
      </c>
      <c r="AB332" s="56">
        <f t="shared" si="252"/>
        <v>4.1766777261744943E-5</v>
      </c>
      <c r="AC332" s="64">
        <f t="shared" si="266"/>
        <v>0.35789930555555938</v>
      </c>
      <c r="AD332" s="39">
        <f t="shared" si="269"/>
        <v>0.75621529279900879</v>
      </c>
      <c r="AE332" s="39">
        <f t="shared" si="270"/>
        <v>53.06</v>
      </c>
      <c r="AF332" s="39">
        <f t="shared" si="271"/>
        <v>0.37810764639950439</v>
      </c>
      <c r="AG332" s="39">
        <f t="shared" si="270"/>
        <v>31.48</v>
      </c>
      <c r="AH332" s="39">
        <f t="shared" si="272"/>
        <v>0.1890538231997522</v>
      </c>
      <c r="AI332" s="39">
        <f t="shared" si="299"/>
        <v>17.23</v>
      </c>
      <c r="AJ332" s="39">
        <f t="shared" si="274"/>
        <v>3.7810764639950464E-2</v>
      </c>
      <c r="AK332" s="39">
        <f t="shared" si="299"/>
        <v>3.71</v>
      </c>
      <c r="AL332" s="39">
        <f t="shared" si="275"/>
        <v>0.37810764639950439</v>
      </c>
      <c r="AM332" s="39">
        <f t="shared" si="276"/>
        <v>31.48</v>
      </c>
      <c r="AN332" s="39">
        <f t="shared" si="277"/>
        <v>0.1890538231997522</v>
      </c>
      <c r="AO332" s="39">
        <f t="shared" si="278"/>
        <v>17.23</v>
      </c>
      <c r="AP332" s="39">
        <f t="shared" si="279"/>
        <v>9.4526911599876098E-2</v>
      </c>
      <c r="AQ332" s="39">
        <f t="shared" si="280"/>
        <v>9.02</v>
      </c>
      <c r="AR332" s="39">
        <f t="shared" si="281"/>
        <v>1.8905382319975232E-2</v>
      </c>
      <c r="AS332" s="39">
        <f t="shared" si="282"/>
        <v>1.87</v>
      </c>
      <c r="AT332" s="39">
        <f t="shared" si="283"/>
        <v>0.1890538231997522</v>
      </c>
      <c r="AU332" s="39">
        <f t="shared" si="284"/>
        <v>17.23</v>
      </c>
      <c r="AV332" s="39">
        <f t="shared" si="285"/>
        <v>9.4526911599876098E-2</v>
      </c>
      <c r="AW332" s="39">
        <f t="shared" si="286"/>
        <v>9.02</v>
      </c>
      <c r="AX332" s="39">
        <f t="shared" si="287"/>
        <v>4.7263455799938049E-2</v>
      </c>
      <c r="AY332" s="39">
        <f t="shared" si="288"/>
        <v>4.62</v>
      </c>
      <c r="AZ332" s="39">
        <f t="shared" si="289"/>
        <v>9.4526911599876161E-3</v>
      </c>
      <c r="BA332" s="39">
        <f t="shared" si="290"/>
        <v>0.94</v>
      </c>
      <c r="BB332" s="39">
        <f t="shared" si="291"/>
        <v>3.7810764639950464E-2</v>
      </c>
      <c r="BC332" s="39">
        <f t="shared" si="292"/>
        <v>3.71</v>
      </c>
      <c r="BD332" s="39">
        <f t="shared" si="293"/>
        <v>1.8905382319975232E-2</v>
      </c>
      <c r="BE332" s="39">
        <f t="shared" si="294"/>
        <v>1.87</v>
      </c>
      <c r="BF332" s="39">
        <f t="shared" si="295"/>
        <v>9.4526911599876161E-3</v>
      </c>
      <c r="BG332" s="39">
        <f t="shared" si="296"/>
        <v>0.94</v>
      </c>
      <c r="BH332" s="39">
        <f t="shared" si="297"/>
        <v>1.8905382319975223E-3</v>
      </c>
      <c r="BI332" s="39">
        <f t="shared" si="298"/>
        <v>0.19</v>
      </c>
    </row>
    <row r="333" spans="1:61" s="39" customFormat="1" x14ac:dyDescent="0.25">
      <c r="A333" s="40">
        <v>7.5</v>
      </c>
      <c r="B333" s="50">
        <f t="shared" si="253"/>
        <v>41</v>
      </c>
      <c r="C333" s="51">
        <f t="shared" si="243"/>
        <v>0</v>
      </c>
      <c r="D333" s="52">
        <f t="shared" si="244"/>
        <v>0</v>
      </c>
      <c r="E333" s="53">
        <f t="shared" si="245"/>
        <v>1</v>
      </c>
      <c r="F333" s="68">
        <f t="shared" si="242"/>
        <v>40</v>
      </c>
      <c r="G333" s="61">
        <f t="shared" si="267"/>
        <v>1.5333378756852931</v>
      </c>
      <c r="H333" s="56">
        <f t="shared" si="254"/>
        <v>4.6296296296296298</v>
      </c>
      <c r="I333" s="52">
        <f t="shared" si="255"/>
        <v>1.38</v>
      </c>
      <c r="J333" s="56">
        <f t="shared" si="256"/>
        <v>3.3733433265076451</v>
      </c>
      <c r="K333" s="56">
        <f t="shared" si="268"/>
        <v>8.3676945415001817E-4</v>
      </c>
      <c r="L333" s="51">
        <f t="shared" si="257"/>
        <v>2.2000000000000002</v>
      </c>
      <c r="M333" s="52">
        <f t="shared" si="246"/>
        <v>0</v>
      </c>
      <c r="N333" s="68">
        <v>0</v>
      </c>
      <c r="O333" s="63">
        <f t="shared" si="258"/>
        <v>3777.1574867867521</v>
      </c>
      <c r="P333" s="58">
        <f t="shared" si="259"/>
        <v>480</v>
      </c>
      <c r="Q333" s="61">
        <f t="shared" si="260"/>
        <v>0.76666893784264656</v>
      </c>
      <c r="R333" s="56">
        <f t="shared" si="261"/>
        <v>2.3148148148148149</v>
      </c>
      <c r="S333" s="56">
        <f t="shared" si="247"/>
        <v>1.6866716632538226</v>
      </c>
      <c r="T333" s="56">
        <f t="shared" si="248"/>
        <v>4.1838472707500908E-4</v>
      </c>
      <c r="U333" s="61">
        <f t="shared" si="262"/>
        <v>0.38333446892132328</v>
      </c>
      <c r="V333" s="56">
        <f t="shared" si="263"/>
        <v>1.1574074074074074</v>
      </c>
      <c r="W333" s="56">
        <f t="shared" si="249"/>
        <v>0.84333583162691128</v>
      </c>
      <c r="X333" s="56">
        <f t="shared" si="250"/>
        <v>2.0919236353750454E-4</v>
      </c>
      <c r="Y333" s="61">
        <f t="shared" si="264"/>
        <v>7.6666893784264667E-2</v>
      </c>
      <c r="Z333" s="56">
        <f t="shared" si="265"/>
        <v>0.23148148148148148</v>
      </c>
      <c r="AA333" s="56">
        <f t="shared" si="251"/>
        <v>0.16866716632538228</v>
      </c>
      <c r="AB333" s="56">
        <f t="shared" si="252"/>
        <v>4.1838472707500911E-5</v>
      </c>
      <c r="AC333" s="64">
        <f t="shared" si="266"/>
        <v>0.35798611111111495</v>
      </c>
      <c r="AD333" s="39">
        <f t="shared" si="269"/>
        <v>0.76062363919160403</v>
      </c>
      <c r="AE333" s="39">
        <f t="shared" si="270"/>
        <v>53.26</v>
      </c>
      <c r="AF333" s="39">
        <f t="shared" si="271"/>
        <v>0.38031181959580201</v>
      </c>
      <c r="AG333" s="39">
        <f t="shared" si="270"/>
        <v>31.64</v>
      </c>
      <c r="AH333" s="39">
        <f t="shared" si="272"/>
        <v>0.19015590979790101</v>
      </c>
      <c r="AI333" s="39">
        <f t="shared" si="299"/>
        <v>17.32</v>
      </c>
      <c r="AJ333" s="39">
        <f t="shared" si="274"/>
        <v>3.8031181959580225E-2</v>
      </c>
      <c r="AK333" s="39">
        <f t="shared" si="299"/>
        <v>3.73</v>
      </c>
      <c r="AL333" s="39">
        <f t="shared" si="275"/>
        <v>0.38031181959580201</v>
      </c>
      <c r="AM333" s="39">
        <f t="shared" si="276"/>
        <v>31.64</v>
      </c>
      <c r="AN333" s="39">
        <f t="shared" si="277"/>
        <v>0.19015590979790101</v>
      </c>
      <c r="AO333" s="39">
        <f t="shared" si="278"/>
        <v>17.32</v>
      </c>
      <c r="AP333" s="39">
        <f t="shared" si="279"/>
        <v>9.5077954898950504E-2</v>
      </c>
      <c r="AQ333" s="39">
        <f t="shared" si="280"/>
        <v>9.07</v>
      </c>
      <c r="AR333" s="39">
        <f t="shared" si="281"/>
        <v>1.9015590979790113E-2</v>
      </c>
      <c r="AS333" s="39">
        <f t="shared" si="282"/>
        <v>1.88</v>
      </c>
      <c r="AT333" s="39">
        <f t="shared" si="283"/>
        <v>0.19015590979790101</v>
      </c>
      <c r="AU333" s="39">
        <f t="shared" si="284"/>
        <v>17.32</v>
      </c>
      <c r="AV333" s="39">
        <f t="shared" si="285"/>
        <v>9.5077954898950504E-2</v>
      </c>
      <c r="AW333" s="39">
        <f t="shared" si="286"/>
        <v>9.07</v>
      </c>
      <c r="AX333" s="39">
        <f t="shared" si="287"/>
        <v>4.7538977449475252E-2</v>
      </c>
      <c r="AY333" s="39">
        <f t="shared" si="288"/>
        <v>4.6399999999999997</v>
      </c>
      <c r="AZ333" s="39">
        <f t="shared" si="289"/>
        <v>9.5077954898950563E-3</v>
      </c>
      <c r="BA333" s="39">
        <f t="shared" si="290"/>
        <v>0.95</v>
      </c>
      <c r="BB333" s="39">
        <f t="shared" si="291"/>
        <v>3.8031181959580225E-2</v>
      </c>
      <c r="BC333" s="39">
        <f t="shared" si="292"/>
        <v>3.73</v>
      </c>
      <c r="BD333" s="39">
        <f t="shared" si="293"/>
        <v>1.9015590979790113E-2</v>
      </c>
      <c r="BE333" s="39">
        <f t="shared" si="294"/>
        <v>1.88</v>
      </c>
      <c r="BF333" s="39">
        <f t="shared" si="295"/>
        <v>9.5077954898950563E-3</v>
      </c>
      <c r="BG333" s="39">
        <f t="shared" si="296"/>
        <v>0.95</v>
      </c>
      <c r="BH333" s="39">
        <f t="shared" si="297"/>
        <v>1.9015590979790103E-3</v>
      </c>
      <c r="BI333" s="39">
        <f t="shared" si="298"/>
        <v>0.19</v>
      </c>
    </row>
    <row r="334" spans="1:61" s="39" customFormat="1" x14ac:dyDescent="0.25">
      <c r="A334" s="40">
        <v>7.5</v>
      </c>
      <c r="B334" s="50">
        <f t="shared" si="253"/>
        <v>41</v>
      </c>
      <c r="C334" s="51">
        <f t="shared" si="243"/>
        <v>0</v>
      </c>
      <c r="D334" s="52">
        <f t="shared" si="244"/>
        <v>0</v>
      </c>
      <c r="E334" s="53">
        <f t="shared" si="245"/>
        <v>1</v>
      </c>
      <c r="F334" s="68">
        <f t="shared" si="242"/>
        <v>40</v>
      </c>
      <c r="G334" s="61">
        <f t="shared" si="267"/>
        <v>1.5359533955471012</v>
      </c>
      <c r="H334" s="56">
        <f t="shared" si="254"/>
        <v>4.6296296296296298</v>
      </c>
      <c r="I334" s="52">
        <f t="shared" si="255"/>
        <v>1.38</v>
      </c>
      <c r="J334" s="56">
        <f t="shared" si="256"/>
        <v>3.3790974702036229</v>
      </c>
      <c r="K334" s="56">
        <f t="shared" si="268"/>
        <v>8.3819678935238211E-4</v>
      </c>
      <c r="L334" s="51">
        <f t="shared" si="257"/>
        <v>2.2000000000000002</v>
      </c>
      <c r="M334" s="52">
        <f t="shared" si="246"/>
        <v>0</v>
      </c>
      <c r="N334" s="68">
        <v>0</v>
      </c>
      <c r="O334" s="63">
        <f t="shared" si="258"/>
        <v>3782.7827834908312</v>
      </c>
      <c r="P334" s="58">
        <f t="shared" si="259"/>
        <v>480</v>
      </c>
      <c r="Q334" s="61">
        <f t="shared" si="260"/>
        <v>0.7679766977735506</v>
      </c>
      <c r="R334" s="56">
        <f t="shared" si="261"/>
        <v>2.3148148148148149</v>
      </c>
      <c r="S334" s="56">
        <f t="shared" si="247"/>
        <v>1.6895487351018115</v>
      </c>
      <c r="T334" s="56">
        <f t="shared" si="248"/>
        <v>4.1909839467619105E-4</v>
      </c>
      <c r="U334" s="61">
        <f t="shared" si="262"/>
        <v>0.3839883488867753</v>
      </c>
      <c r="V334" s="56">
        <f t="shared" si="263"/>
        <v>1.1574074074074074</v>
      </c>
      <c r="W334" s="56">
        <f t="shared" si="249"/>
        <v>0.84477436755090574</v>
      </c>
      <c r="X334" s="56">
        <f t="shared" si="250"/>
        <v>2.0954919733809553E-4</v>
      </c>
      <c r="Y334" s="61">
        <f t="shared" si="264"/>
        <v>7.6797669777355068E-2</v>
      </c>
      <c r="Z334" s="56">
        <f t="shared" si="265"/>
        <v>0.23148148148148148</v>
      </c>
      <c r="AA334" s="56">
        <f t="shared" si="251"/>
        <v>0.16895487351018115</v>
      </c>
      <c r="AB334" s="56">
        <f t="shared" si="252"/>
        <v>4.1909839467619117E-5</v>
      </c>
      <c r="AC334" s="64">
        <f t="shared" si="266"/>
        <v>0.35807291666667052</v>
      </c>
      <c r="AD334" s="39">
        <f t="shared" si="269"/>
        <v>0.76503950520380193</v>
      </c>
      <c r="AE334" s="39">
        <f t="shared" si="270"/>
        <v>53.47</v>
      </c>
      <c r="AF334" s="39">
        <f t="shared" si="271"/>
        <v>0.38251975260190096</v>
      </c>
      <c r="AG334" s="39">
        <f t="shared" si="270"/>
        <v>31.79</v>
      </c>
      <c r="AH334" s="39">
        <f t="shared" si="272"/>
        <v>0.19125987630095048</v>
      </c>
      <c r="AI334" s="39">
        <f t="shared" si="299"/>
        <v>17.41</v>
      </c>
      <c r="AJ334" s="39">
        <f t="shared" si="274"/>
        <v>3.825197526019012E-2</v>
      </c>
      <c r="AK334" s="39">
        <f t="shared" si="299"/>
        <v>3.75</v>
      </c>
      <c r="AL334" s="39">
        <f t="shared" si="275"/>
        <v>0.38251975260190096</v>
      </c>
      <c r="AM334" s="39">
        <f t="shared" si="276"/>
        <v>31.79</v>
      </c>
      <c r="AN334" s="39">
        <f t="shared" si="277"/>
        <v>0.19125987630095048</v>
      </c>
      <c r="AO334" s="39">
        <f t="shared" si="278"/>
        <v>17.41</v>
      </c>
      <c r="AP334" s="39">
        <f t="shared" si="279"/>
        <v>9.5629938150475241E-2</v>
      </c>
      <c r="AQ334" s="39">
        <f t="shared" si="280"/>
        <v>9.1199999999999992</v>
      </c>
      <c r="AR334" s="39">
        <f t="shared" si="281"/>
        <v>1.912598763009506E-2</v>
      </c>
      <c r="AS334" s="39">
        <f t="shared" si="282"/>
        <v>1.89</v>
      </c>
      <c r="AT334" s="39">
        <f t="shared" si="283"/>
        <v>0.19125987630095048</v>
      </c>
      <c r="AU334" s="39">
        <f t="shared" si="284"/>
        <v>17.41</v>
      </c>
      <c r="AV334" s="39">
        <f t="shared" si="285"/>
        <v>9.5629938150475241E-2</v>
      </c>
      <c r="AW334" s="39">
        <f t="shared" si="286"/>
        <v>9.1199999999999992</v>
      </c>
      <c r="AX334" s="39">
        <f t="shared" si="287"/>
        <v>4.7814969075237621E-2</v>
      </c>
      <c r="AY334" s="39">
        <f t="shared" si="288"/>
        <v>4.67</v>
      </c>
      <c r="AZ334" s="39">
        <f t="shared" si="289"/>
        <v>9.56299381504753E-3</v>
      </c>
      <c r="BA334" s="39">
        <f t="shared" si="290"/>
        <v>0.95</v>
      </c>
      <c r="BB334" s="39">
        <f t="shared" si="291"/>
        <v>3.825197526019012E-2</v>
      </c>
      <c r="BC334" s="39">
        <f t="shared" si="292"/>
        <v>3.75</v>
      </c>
      <c r="BD334" s="39">
        <f t="shared" si="293"/>
        <v>1.912598763009506E-2</v>
      </c>
      <c r="BE334" s="39">
        <f t="shared" si="294"/>
        <v>1.89</v>
      </c>
      <c r="BF334" s="39">
        <f t="shared" si="295"/>
        <v>9.56299381504753E-3</v>
      </c>
      <c r="BG334" s="39">
        <f t="shared" si="296"/>
        <v>0.95</v>
      </c>
      <c r="BH334" s="39">
        <f t="shared" si="297"/>
        <v>1.9125987630095051E-3</v>
      </c>
      <c r="BI334" s="39">
        <f t="shared" si="298"/>
        <v>0.19</v>
      </c>
    </row>
    <row r="335" spans="1:61" s="39" customFormat="1" x14ac:dyDescent="0.25">
      <c r="A335" s="40">
        <v>7.5</v>
      </c>
      <c r="B335" s="50">
        <f t="shared" si="253"/>
        <v>41</v>
      </c>
      <c r="C335" s="51">
        <f t="shared" si="243"/>
        <v>0</v>
      </c>
      <c r="D335" s="52">
        <f t="shared" si="244"/>
        <v>0</v>
      </c>
      <c r="E335" s="53">
        <f t="shared" si="245"/>
        <v>1</v>
      </c>
      <c r="F335" s="68">
        <f t="shared" si="242"/>
        <v>40</v>
      </c>
      <c r="G335" s="61">
        <f t="shared" si="267"/>
        <v>1.5385569246359276</v>
      </c>
      <c r="H335" s="56">
        <f t="shared" si="254"/>
        <v>4.6296296296296298</v>
      </c>
      <c r="I335" s="52">
        <f t="shared" si="255"/>
        <v>1.38</v>
      </c>
      <c r="J335" s="56">
        <f t="shared" si="256"/>
        <v>3.3848252341990412</v>
      </c>
      <c r="K335" s="56">
        <f t="shared" si="268"/>
        <v>8.3961758097898125E-4</v>
      </c>
      <c r="L335" s="51">
        <f t="shared" si="257"/>
        <v>2.2000000000000002</v>
      </c>
      <c r="M335" s="52">
        <f t="shared" si="246"/>
        <v>0</v>
      </c>
      <c r="N335" s="68">
        <v>0</v>
      </c>
      <c r="O335" s="63">
        <f t="shared" si="258"/>
        <v>3788.3822975850167</v>
      </c>
      <c r="P335" s="58">
        <f t="shared" si="259"/>
        <v>480</v>
      </c>
      <c r="Q335" s="61">
        <f t="shared" si="260"/>
        <v>0.76927846231796382</v>
      </c>
      <c r="R335" s="56">
        <f t="shared" si="261"/>
        <v>2.3148148148148149</v>
      </c>
      <c r="S335" s="56">
        <f t="shared" si="247"/>
        <v>1.6924126170995206</v>
      </c>
      <c r="T335" s="56">
        <f t="shared" si="248"/>
        <v>4.1980879048949063E-4</v>
      </c>
      <c r="U335" s="61">
        <f t="shared" si="262"/>
        <v>0.38463923115898191</v>
      </c>
      <c r="V335" s="56">
        <f t="shared" si="263"/>
        <v>1.1574074074074074</v>
      </c>
      <c r="W335" s="56">
        <f t="shared" si="249"/>
        <v>0.84620630854976031</v>
      </c>
      <c r="X335" s="56">
        <f t="shared" si="250"/>
        <v>2.0990439524474531E-4</v>
      </c>
      <c r="Y335" s="61">
        <f t="shared" si="264"/>
        <v>7.6927846231796382E-2</v>
      </c>
      <c r="Z335" s="56">
        <f t="shared" si="265"/>
        <v>0.23148148148148148</v>
      </c>
      <c r="AA335" s="56">
        <f t="shared" si="251"/>
        <v>0.16924126170995205</v>
      </c>
      <c r="AB335" s="56">
        <f t="shared" si="252"/>
        <v>4.1980879048949064E-5</v>
      </c>
      <c r="AC335" s="64">
        <f t="shared" si="266"/>
        <v>0.35815972222222608</v>
      </c>
      <c r="AD335" s="39">
        <f t="shared" si="269"/>
        <v>0.76946285636213019</v>
      </c>
      <c r="AE335" s="39">
        <f t="shared" si="270"/>
        <v>53.67</v>
      </c>
      <c r="AF335" s="39">
        <f t="shared" si="271"/>
        <v>0.38473142818106509</v>
      </c>
      <c r="AG335" s="39">
        <f t="shared" si="270"/>
        <v>31.94</v>
      </c>
      <c r="AH335" s="39">
        <f t="shared" si="272"/>
        <v>0.19236571409053255</v>
      </c>
      <c r="AI335" s="39">
        <f t="shared" si="299"/>
        <v>17.5</v>
      </c>
      <c r="AJ335" s="39">
        <f t="shared" si="274"/>
        <v>3.8473142818106536E-2</v>
      </c>
      <c r="AK335" s="39">
        <f t="shared" si="299"/>
        <v>3.77</v>
      </c>
      <c r="AL335" s="39">
        <f t="shared" si="275"/>
        <v>0.38473142818106509</v>
      </c>
      <c r="AM335" s="39">
        <f t="shared" si="276"/>
        <v>31.94</v>
      </c>
      <c r="AN335" s="39">
        <f t="shared" si="277"/>
        <v>0.19236571409053255</v>
      </c>
      <c r="AO335" s="39">
        <f t="shared" si="278"/>
        <v>17.5</v>
      </c>
      <c r="AP335" s="39">
        <f t="shared" si="279"/>
        <v>9.6182857045266273E-2</v>
      </c>
      <c r="AQ335" s="39">
        <f t="shared" si="280"/>
        <v>9.17</v>
      </c>
      <c r="AR335" s="39">
        <f t="shared" si="281"/>
        <v>1.9236571409053268E-2</v>
      </c>
      <c r="AS335" s="39">
        <f t="shared" si="282"/>
        <v>1.91</v>
      </c>
      <c r="AT335" s="39">
        <f t="shared" si="283"/>
        <v>0.19236571409053255</v>
      </c>
      <c r="AU335" s="39">
        <f t="shared" si="284"/>
        <v>17.5</v>
      </c>
      <c r="AV335" s="39">
        <f t="shared" si="285"/>
        <v>9.6182857045266273E-2</v>
      </c>
      <c r="AW335" s="39">
        <f t="shared" si="286"/>
        <v>9.17</v>
      </c>
      <c r="AX335" s="39">
        <f t="shared" si="287"/>
        <v>4.8091428522633137E-2</v>
      </c>
      <c r="AY335" s="39">
        <f t="shared" si="288"/>
        <v>4.7</v>
      </c>
      <c r="AZ335" s="39">
        <f t="shared" si="289"/>
        <v>9.6182857045266339E-3</v>
      </c>
      <c r="BA335" s="39">
        <f t="shared" si="290"/>
        <v>0.96</v>
      </c>
      <c r="BB335" s="39">
        <f t="shared" si="291"/>
        <v>3.8473142818106536E-2</v>
      </c>
      <c r="BC335" s="39">
        <f t="shared" si="292"/>
        <v>3.77</v>
      </c>
      <c r="BD335" s="39">
        <f t="shared" si="293"/>
        <v>1.9236571409053268E-2</v>
      </c>
      <c r="BE335" s="39">
        <f t="shared" si="294"/>
        <v>1.91</v>
      </c>
      <c r="BF335" s="39">
        <f t="shared" si="295"/>
        <v>9.6182857045266339E-3</v>
      </c>
      <c r="BG335" s="39">
        <f t="shared" si="296"/>
        <v>0.96</v>
      </c>
      <c r="BH335" s="39">
        <f t="shared" si="297"/>
        <v>1.9236571409053259E-3</v>
      </c>
      <c r="BI335" s="39">
        <f t="shared" si="298"/>
        <v>0.19</v>
      </c>
    </row>
    <row r="336" spans="1:61" s="39" customFormat="1" x14ac:dyDescent="0.25">
      <c r="A336" s="40">
        <v>7.5</v>
      </c>
      <c r="B336" s="50">
        <f t="shared" si="253"/>
        <v>41</v>
      </c>
      <c r="C336" s="51">
        <f t="shared" si="243"/>
        <v>0</v>
      </c>
      <c r="D336" s="52">
        <f t="shared" si="244"/>
        <v>0</v>
      </c>
      <c r="E336" s="53">
        <f t="shared" si="245"/>
        <v>1</v>
      </c>
      <c r="F336" s="68">
        <f t="shared" si="242"/>
        <v>40</v>
      </c>
      <c r="G336" s="61">
        <f t="shared" si="267"/>
        <v>1.5411485179231144</v>
      </c>
      <c r="H336" s="56">
        <f t="shared" si="254"/>
        <v>4.6296296296296298</v>
      </c>
      <c r="I336" s="52">
        <f t="shared" si="255"/>
        <v>1.38</v>
      </c>
      <c r="J336" s="56">
        <f t="shared" si="256"/>
        <v>3.390526739430852</v>
      </c>
      <c r="K336" s="56">
        <f t="shared" si="268"/>
        <v>8.410318590286438E-4</v>
      </c>
      <c r="L336" s="51">
        <f t="shared" si="257"/>
        <v>2.2000000000000002</v>
      </c>
      <c r="M336" s="52">
        <f t="shared" si="246"/>
        <v>0</v>
      </c>
      <c r="N336" s="68">
        <v>0</v>
      </c>
      <c r="O336" s="63">
        <f t="shared" si="258"/>
        <v>3793.9561472396044</v>
      </c>
      <c r="P336" s="58">
        <f t="shared" si="259"/>
        <v>480</v>
      </c>
      <c r="Q336" s="61">
        <f t="shared" si="260"/>
        <v>0.77057425896155718</v>
      </c>
      <c r="R336" s="56">
        <f t="shared" si="261"/>
        <v>2.3148148148148149</v>
      </c>
      <c r="S336" s="56">
        <f t="shared" si="247"/>
        <v>1.695263369715426</v>
      </c>
      <c r="T336" s="56">
        <f t="shared" si="248"/>
        <v>4.205159295143219E-4</v>
      </c>
      <c r="U336" s="61">
        <f t="shared" si="262"/>
        <v>0.38528712948077859</v>
      </c>
      <c r="V336" s="56">
        <f t="shared" si="263"/>
        <v>1.1574074074074074</v>
      </c>
      <c r="W336" s="56">
        <f t="shared" si="249"/>
        <v>0.84763168485771301</v>
      </c>
      <c r="X336" s="56">
        <f t="shared" si="250"/>
        <v>2.1025796475716095E-4</v>
      </c>
      <c r="Y336" s="61">
        <f t="shared" si="264"/>
        <v>7.7057425896155718E-2</v>
      </c>
      <c r="Z336" s="56">
        <f t="shared" si="265"/>
        <v>0.23148148148148148</v>
      </c>
      <c r="AA336" s="56">
        <f t="shared" si="251"/>
        <v>0.1695263369715426</v>
      </c>
      <c r="AB336" s="56">
        <f t="shared" si="252"/>
        <v>4.2051592951432205E-5</v>
      </c>
      <c r="AC336" s="64">
        <f t="shared" si="266"/>
        <v>0.35824652777778165</v>
      </c>
      <c r="AD336" s="39">
        <f t="shared" si="269"/>
        <v>0.77389365835115909</v>
      </c>
      <c r="AE336" s="39">
        <f t="shared" si="270"/>
        <v>53.88</v>
      </c>
      <c r="AF336" s="39">
        <f t="shared" si="271"/>
        <v>0.38694682917557954</v>
      </c>
      <c r="AG336" s="39">
        <f t="shared" si="270"/>
        <v>32.090000000000003</v>
      </c>
      <c r="AH336" s="39">
        <f t="shared" si="272"/>
        <v>0.19347341458778977</v>
      </c>
      <c r="AI336" s="39">
        <f t="shared" si="299"/>
        <v>17.59</v>
      </c>
      <c r="AJ336" s="39">
        <f t="shared" si="274"/>
        <v>3.8694682917557982E-2</v>
      </c>
      <c r="AK336" s="39">
        <f t="shared" si="299"/>
        <v>3.8</v>
      </c>
      <c r="AL336" s="39">
        <f t="shared" si="275"/>
        <v>0.38694682917557954</v>
      </c>
      <c r="AM336" s="39">
        <f t="shared" si="276"/>
        <v>32.090000000000003</v>
      </c>
      <c r="AN336" s="39">
        <f t="shared" si="277"/>
        <v>0.19347341458778977</v>
      </c>
      <c r="AO336" s="39">
        <f t="shared" si="278"/>
        <v>17.59</v>
      </c>
      <c r="AP336" s="39">
        <f t="shared" si="279"/>
        <v>9.6736707293894886E-2</v>
      </c>
      <c r="AQ336" s="39">
        <f t="shared" si="280"/>
        <v>9.2200000000000006</v>
      </c>
      <c r="AR336" s="39">
        <f t="shared" si="281"/>
        <v>1.9347341458778991E-2</v>
      </c>
      <c r="AS336" s="39">
        <f t="shared" si="282"/>
        <v>1.92</v>
      </c>
      <c r="AT336" s="39">
        <f t="shared" si="283"/>
        <v>0.19347341458778977</v>
      </c>
      <c r="AU336" s="39">
        <f t="shared" si="284"/>
        <v>17.59</v>
      </c>
      <c r="AV336" s="39">
        <f t="shared" si="285"/>
        <v>9.6736707293894886E-2</v>
      </c>
      <c r="AW336" s="39">
        <f t="shared" si="286"/>
        <v>9.2200000000000006</v>
      </c>
      <c r="AX336" s="39">
        <f t="shared" si="287"/>
        <v>4.8368353646947443E-2</v>
      </c>
      <c r="AY336" s="39">
        <f t="shared" si="288"/>
        <v>4.72</v>
      </c>
      <c r="AZ336" s="39">
        <f t="shared" si="289"/>
        <v>9.6736707293894955E-3</v>
      </c>
      <c r="BA336" s="39">
        <f t="shared" si="290"/>
        <v>0.96</v>
      </c>
      <c r="BB336" s="39">
        <f t="shared" si="291"/>
        <v>3.8694682917557982E-2</v>
      </c>
      <c r="BC336" s="39">
        <f t="shared" si="292"/>
        <v>3.8</v>
      </c>
      <c r="BD336" s="39">
        <f t="shared" si="293"/>
        <v>1.9347341458778991E-2</v>
      </c>
      <c r="BE336" s="39">
        <f t="shared" si="294"/>
        <v>1.92</v>
      </c>
      <c r="BF336" s="39">
        <f t="shared" si="295"/>
        <v>9.6736707293894955E-3</v>
      </c>
      <c r="BG336" s="39">
        <f t="shared" si="296"/>
        <v>0.96</v>
      </c>
      <c r="BH336" s="39">
        <f t="shared" si="297"/>
        <v>1.9347341458778983E-3</v>
      </c>
      <c r="BI336" s="39">
        <f t="shared" si="298"/>
        <v>0.19</v>
      </c>
    </row>
    <row r="337" spans="1:61" s="39" customFormat="1" x14ac:dyDescent="0.25">
      <c r="A337" s="40">
        <v>7.5</v>
      </c>
      <c r="B337" s="50">
        <f t="shared" si="253"/>
        <v>41</v>
      </c>
      <c r="C337" s="51">
        <f t="shared" si="243"/>
        <v>0</v>
      </c>
      <c r="D337" s="52">
        <f t="shared" si="244"/>
        <v>0</v>
      </c>
      <c r="E337" s="53">
        <f t="shared" si="245"/>
        <v>1</v>
      </c>
      <c r="F337" s="68">
        <f t="shared" si="242"/>
        <v>40</v>
      </c>
      <c r="G337" s="61">
        <f t="shared" si="267"/>
        <v>1.5437282301279889</v>
      </c>
      <c r="H337" s="56">
        <f t="shared" si="254"/>
        <v>4.6296296296296298</v>
      </c>
      <c r="I337" s="52">
        <f t="shared" si="255"/>
        <v>1.38</v>
      </c>
      <c r="J337" s="56">
        <f t="shared" si="256"/>
        <v>3.3962021062815757</v>
      </c>
      <c r="K337" s="56">
        <f t="shared" si="268"/>
        <v>8.424396533626699E-4</v>
      </c>
      <c r="L337" s="51">
        <f t="shared" si="257"/>
        <v>2.2000000000000002</v>
      </c>
      <c r="M337" s="52">
        <f t="shared" si="246"/>
        <v>0</v>
      </c>
      <c r="N337" s="68">
        <v>0</v>
      </c>
      <c r="O337" s="63">
        <f t="shared" si="258"/>
        <v>3799.5044500832746</v>
      </c>
      <c r="P337" s="58">
        <f t="shared" si="259"/>
        <v>480</v>
      </c>
      <c r="Q337" s="61">
        <f t="shared" si="260"/>
        <v>0.77186411506399444</v>
      </c>
      <c r="R337" s="56">
        <f t="shared" si="261"/>
        <v>2.3148148148148149</v>
      </c>
      <c r="S337" s="56">
        <f t="shared" si="247"/>
        <v>1.6981010531407879</v>
      </c>
      <c r="T337" s="56">
        <f t="shared" si="248"/>
        <v>4.2121982668133495E-4</v>
      </c>
      <c r="U337" s="61">
        <f t="shared" si="262"/>
        <v>0.38593205753199722</v>
      </c>
      <c r="V337" s="56">
        <f t="shared" si="263"/>
        <v>1.1574074074074074</v>
      </c>
      <c r="W337" s="56">
        <f t="shared" si="249"/>
        <v>0.84905052657039393</v>
      </c>
      <c r="X337" s="56">
        <f t="shared" si="250"/>
        <v>2.1060991334066748E-4</v>
      </c>
      <c r="Y337" s="61">
        <f t="shared" si="264"/>
        <v>7.7186411506399447E-2</v>
      </c>
      <c r="Z337" s="56">
        <f t="shared" si="265"/>
        <v>0.23148148148148148</v>
      </c>
      <c r="AA337" s="56">
        <f t="shared" si="251"/>
        <v>0.16981010531407881</v>
      </c>
      <c r="AB337" s="56">
        <f t="shared" si="252"/>
        <v>4.2121982668133488E-5</v>
      </c>
      <c r="AC337" s="64">
        <f t="shared" si="266"/>
        <v>0.35833333333333722</v>
      </c>
      <c r="AD337" s="39">
        <f t="shared" si="269"/>
        <v>0.77833187701277706</v>
      </c>
      <c r="AE337" s="39">
        <f t="shared" si="270"/>
        <v>54.08</v>
      </c>
      <c r="AF337" s="39">
        <f t="shared" si="271"/>
        <v>0.38916593850638853</v>
      </c>
      <c r="AG337" s="39">
        <f t="shared" si="270"/>
        <v>32.24</v>
      </c>
      <c r="AH337" s="39">
        <f t="shared" si="272"/>
        <v>0.19458296925319427</v>
      </c>
      <c r="AI337" s="39">
        <f t="shared" si="299"/>
        <v>17.68</v>
      </c>
      <c r="AJ337" s="39">
        <f t="shared" si="274"/>
        <v>3.8916593850638878E-2</v>
      </c>
      <c r="AK337" s="39">
        <f t="shared" si="299"/>
        <v>3.82</v>
      </c>
      <c r="AL337" s="39">
        <f t="shared" si="275"/>
        <v>0.38916593850638853</v>
      </c>
      <c r="AM337" s="39">
        <f t="shared" si="276"/>
        <v>32.24</v>
      </c>
      <c r="AN337" s="39">
        <f t="shared" si="277"/>
        <v>0.19458296925319427</v>
      </c>
      <c r="AO337" s="39">
        <f t="shared" si="278"/>
        <v>17.68</v>
      </c>
      <c r="AP337" s="39">
        <f t="shared" si="279"/>
        <v>9.7291484626597133E-2</v>
      </c>
      <c r="AQ337" s="39">
        <f t="shared" si="280"/>
        <v>9.27</v>
      </c>
      <c r="AR337" s="39">
        <f t="shared" si="281"/>
        <v>1.9458296925319439E-2</v>
      </c>
      <c r="AS337" s="39">
        <f t="shared" si="282"/>
        <v>1.93</v>
      </c>
      <c r="AT337" s="39">
        <f t="shared" si="283"/>
        <v>0.19458296925319427</v>
      </c>
      <c r="AU337" s="39">
        <f t="shared" si="284"/>
        <v>17.68</v>
      </c>
      <c r="AV337" s="39">
        <f t="shared" si="285"/>
        <v>9.7291484626597133E-2</v>
      </c>
      <c r="AW337" s="39">
        <f t="shared" si="286"/>
        <v>9.27</v>
      </c>
      <c r="AX337" s="39">
        <f t="shared" si="287"/>
        <v>4.8645742313298566E-2</v>
      </c>
      <c r="AY337" s="39">
        <f t="shared" si="288"/>
        <v>4.75</v>
      </c>
      <c r="AZ337" s="39">
        <f t="shared" si="289"/>
        <v>9.7291484626597195E-3</v>
      </c>
      <c r="BA337" s="39">
        <f t="shared" si="290"/>
        <v>0.97</v>
      </c>
      <c r="BB337" s="39">
        <f t="shared" si="291"/>
        <v>3.8916593850638878E-2</v>
      </c>
      <c r="BC337" s="39">
        <f t="shared" si="292"/>
        <v>3.82</v>
      </c>
      <c r="BD337" s="39">
        <f t="shared" si="293"/>
        <v>1.9458296925319439E-2</v>
      </c>
      <c r="BE337" s="39">
        <f t="shared" si="294"/>
        <v>1.93</v>
      </c>
      <c r="BF337" s="39">
        <f t="shared" si="295"/>
        <v>9.7291484626597195E-3</v>
      </c>
      <c r="BG337" s="39">
        <f t="shared" si="296"/>
        <v>0.97</v>
      </c>
      <c r="BH337" s="39">
        <f t="shared" si="297"/>
        <v>1.9458296925319433E-3</v>
      </c>
      <c r="BI337" s="39">
        <f t="shared" si="298"/>
        <v>0.19</v>
      </c>
    </row>
    <row r="338" spans="1:61" s="39" customFormat="1" x14ac:dyDescent="0.25">
      <c r="A338" s="40">
        <v>7.5</v>
      </c>
      <c r="B338" s="50">
        <f t="shared" si="253"/>
        <v>41</v>
      </c>
      <c r="C338" s="51">
        <f t="shared" si="243"/>
        <v>0</v>
      </c>
      <c r="D338" s="52">
        <f t="shared" si="244"/>
        <v>0</v>
      </c>
      <c r="E338" s="53">
        <f t="shared" si="245"/>
        <v>1</v>
      </c>
      <c r="F338" s="68">
        <f t="shared" si="242"/>
        <v>40</v>
      </c>
      <c r="G338" s="61">
        <f t="shared" si="267"/>
        <v>1.5462961157190196</v>
      </c>
      <c r="H338" s="56">
        <f t="shared" si="254"/>
        <v>4.6296296296296298</v>
      </c>
      <c r="I338" s="52">
        <f t="shared" si="255"/>
        <v>1.38</v>
      </c>
      <c r="J338" s="56">
        <f t="shared" si="256"/>
        <v>3.4018514545818435</v>
      </c>
      <c r="K338" s="56">
        <f t="shared" si="268"/>
        <v>8.4384099370546025E-4</v>
      </c>
      <c r="L338" s="51">
        <f t="shared" si="257"/>
        <v>2.2000000000000002</v>
      </c>
      <c r="M338" s="52">
        <f t="shared" si="246"/>
        <v>0</v>
      </c>
      <c r="N338" s="68">
        <v>0</v>
      </c>
      <c r="O338" s="63">
        <f t="shared" si="258"/>
        <v>3805.0273232055783</v>
      </c>
      <c r="P338" s="58">
        <f t="shared" si="259"/>
        <v>480</v>
      </c>
      <c r="Q338" s="61">
        <f t="shared" si="260"/>
        <v>0.7731480578595098</v>
      </c>
      <c r="R338" s="56">
        <f t="shared" si="261"/>
        <v>2.3148148148148149</v>
      </c>
      <c r="S338" s="56">
        <f t="shared" si="247"/>
        <v>1.7009257272909217</v>
      </c>
      <c r="T338" s="56">
        <f t="shared" si="248"/>
        <v>4.2192049685273013E-4</v>
      </c>
      <c r="U338" s="61">
        <f t="shared" si="262"/>
        <v>0.3865740289297549</v>
      </c>
      <c r="V338" s="56">
        <f t="shared" si="263"/>
        <v>1.1574074074074074</v>
      </c>
      <c r="W338" s="56">
        <f t="shared" si="249"/>
        <v>0.85046286364546086</v>
      </c>
      <c r="X338" s="56">
        <f t="shared" si="250"/>
        <v>2.1096024842636506E-4</v>
      </c>
      <c r="Y338" s="61">
        <f t="shared" si="264"/>
        <v>7.7314805785950971E-2</v>
      </c>
      <c r="Z338" s="56">
        <f t="shared" si="265"/>
        <v>0.23148148148148148</v>
      </c>
      <c r="AA338" s="56">
        <f t="shared" si="251"/>
        <v>0.17009257272909215</v>
      </c>
      <c r="AB338" s="56">
        <f t="shared" si="252"/>
        <v>4.2192049685273005E-5</v>
      </c>
      <c r="AC338" s="64">
        <f t="shared" si="266"/>
        <v>0.35842013888889279</v>
      </c>
      <c r="AD338" s="39">
        <f t="shared" si="269"/>
        <v>0.78277747834546929</v>
      </c>
      <c r="AE338" s="39">
        <f t="shared" si="270"/>
        <v>54.29</v>
      </c>
      <c r="AF338" s="39">
        <f t="shared" si="271"/>
        <v>0.39138873917273465</v>
      </c>
      <c r="AG338" s="39">
        <f t="shared" si="270"/>
        <v>32.39</v>
      </c>
      <c r="AH338" s="39">
        <f t="shared" si="272"/>
        <v>0.19569436958636732</v>
      </c>
      <c r="AI338" s="39">
        <f t="shared" si="299"/>
        <v>17.77</v>
      </c>
      <c r="AJ338" s="39">
        <f t="shared" si="274"/>
        <v>3.9138873917273484E-2</v>
      </c>
      <c r="AK338" s="39">
        <f t="shared" si="299"/>
        <v>3.84</v>
      </c>
      <c r="AL338" s="39">
        <f t="shared" si="275"/>
        <v>0.39138873917273465</v>
      </c>
      <c r="AM338" s="39">
        <f t="shared" si="276"/>
        <v>32.39</v>
      </c>
      <c r="AN338" s="39">
        <f t="shared" si="277"/>
        <v>0.19569436958636732</v>
      </c>
      <c r="AO338" s="39">
        <f t="shared" si="278"/>
        <v>17.77</v>
      </c>
      <c r="AP338" s="39">
        <f t="shared" si="279"/>
        <v>9.7847184793183661E-2</v>
      </c>
      <c r="AQ338" s="39">
        <f t="shared" si="280"/>
        <v>9.32</v>
      </c>
      <c r="AR338" s="39">
        <f t="shared" si="281"/>
        <v>1.9569436958636742E-2</v>
      </c>
      <c r="AS338" s="39">
        <f t="shared" si="282"/>
        <v>1.94</v>
      </c>
      <c r="AT338" s="39">
        <f t="shared" si="283"/>
        <v>0.19569436958636732</v>
      </c>
      <c r="AU338" s="39">
        <f t="shared" si="284"/>
        <v>17.77</v>
      </c>
      <c r="AV338" s="39">
        <f t="shared" si="285"/>
        <v>9.7847184793183661E-2</v>
      </c>
      <c r="AW338" s="39">
        <f t="shared" si="286"/>
        <v>9.32</v>
      </c>
      <c r="AX338" s="39">
        <f t="shared" si="287"/>
        <v>4.8923592396591831E-2</v>
      </c>
      <c r="AY338" s="39">
        <f t="shared" si="288"/>
        <v>4.7699999999999996</v>
      </c>
      <c r="AZ338" s="39">
        <f t="shared" si="289"/>
        <v>9.784718479318371E-3</v>
      </c>
      <c r="BA338" s="39">
        <f t="shared" si="290"/>
        <v>0.97</v>
      </c>
      <c r="BB338" s="39">
        <f t="shared" si="291"/>
        <v>3.9138873917273484E-2</v>
      </c>
      <c r="BC338" s="39">
        <f t="shared" si="292"/>
        <v>3.84</v>
      </c>
      <c r="BD338" s="39">
        <f t="shared" si="293"/>
        <v>1.9569436958636742E-2</v>
      </c>
      <c r="BE338" s="39">
        <f t="shared" si="294"/>
        <v>1.94</v>
      </c>
      <c r="BF338" s="39">
        <f t="shared" si="295"/>
        <v>9.784718479318371E-3</v>
      </c>
      <c r="BG338" s="39">
        <f t="shared" si="296"/>
        <v>0.97</v>
      </c>
      <c r="BH338" s="39">
        <f t="shared" si="297"/>
        <v>1.9569436958636736E-3</v>
      </c>
      <c r="BI338" s="39">
        <f t="shared" si="298"/>
        <v>0.2</v>
      </c>
    </row>
    <row r="339" spans="1:61" s="39" customFormat="1" x14ac:dyDescent="0.25">
      <c r="A339" s="40">
        <v>7.5</v>
      </c>
      <c r="B339" s="50">
        <f t="shared" si="253"/>
        <v>41</v>
      </c>
      <c r="C339" s="51">
        <f t="shared" si="243"/>
        <v>0</v>
      </c>
      <c r="D339" s="52">
        <f t="shared" si="244"/>
        <v>0</v>
      </c>
      <c r="E339" s="53">
        <f t="shared" si="245"/>
        <v>1</v>
      </c>
      <c r="F339" s="68">
        <f t="shared" si="242"/>
        <v>40</v>
      </c>
      <c r="G339" s="61">
        <f t="shared" si="267"/>
        <v>1.5488522289149655</v>
      </c>
      <c r="H339" s="56">
        <f t="shared" si="254"/>
        <v>4.6296296296296298</v>
      </c>
      <c r="I339" s="52">
        <f t="shared" si="255"/>
        <v>1.38</v>
      </c>
      <c r="J339" s="56">
        <f t="shared" si="256"/>
        <v>3.4074749036129246</v>
      </c>
      <c r="K339" s="56">
        <f t="shared" si="268"/>
        <v>8.4523590964514605E-4</v>
      </c>
      <c r="L339" s="51">
        <f t="shared" si="257"/>
        <v>2.2000000000000002</v>
      </c>
      <c r="M339" s="52">
        <f t="shared" si="246"/>
        <v>0</v>
      </c>
      <c r="N339" s="68">
        <v>0</v>
      </c>
      <c r="O339" s="63">
        <f t="shared" si="258"/>
        <v>3810.5248831594045</v>
      </c>
      <c r="P339" s="58">
        <f t="shared" si="259"/>
        <v>480</v>
      </c>
      <c r="Q339" s="61">
        <f t="shared" si="260"/>
        <v>0.77442611445748277</v>
      </c>
      <c r="R339" s="56">
        <f t="shared" si="261"/>
        <v>2.3148148148148149</v>
      </c>
      <c r="S339" s="56">
        <f t="shared" si="247"/>
        <v>1.7037374518064623</v>
      </c>
      <c r="T339" s="56">
        <f t="shared" si="248"/>
        <v>4.2261795482257303E-4</v>
      </c>
      <c r="U339" s="61">
        <f t="shared" si="262"/>
        <v>0.38721305722874139</v>
      </c>
      <c r="V339" s="56">
        <f t="shared" si="263"/>
        <v>1.1574074074074074</v>
      </c>
      <c r="W339" s="56">
        <f t="shared" si="249"/>
        <v>0.85186872590323115</v>
      </c>
      <c r="X339" s="56">
        <f t="shared" si="250"/>
        <v>2.1130897741128651E-4</v>
      </c>
      <c r="Y339" s="61">
        <f t="shared" si="264"/>
        <v>7.7442611445748266E-2</v>
      </c>
      <c r="Z339" s="56">
        <f t="shared" si="265"/>
        <v>0.23148148148148148</v>
      </c>
      <c r="AA339" s="56">
        <f t="shared" si="251"/>
        <v>0.17037374518064619</v>
      </c>
      <c r="AB339" s="56">
        <f t="shared" si="252"/>
        <v>4.2261795482257303E-5</v>
      </c>
      <c r="AC339" s="64">
        <f t="shared" si="266"/>
        <v>0.35850694444444836</v>
      </c>
      <c r="AD339" s="39">
        <f t="shared" si="269"/>
        <v>0.78723042850359981</v>
      </c>
      <c r="AE339" s="39">
        <f t="shared" si="270"/>
        <v>54.49</v>
      </c>
      <c r="AF339" s="39">
        <f t="shared" si="271"/>
        <v>0.39361521425179991</v>
      </c>
      <c r="AG339" s="39">
        <f t="shared" si="270"/>
        <v>32.54</v>
      </c>
      <c r="AH339" s="39">
        <f t="shared" si="272"/>
        <v>0.19680760712589995</v>
      </c>
      <c r="AI339" s="39">
        <f t="shared" ref="AI339:AK354" si="300">ROUND((1-EXP(-AH339))*100,2)</f>
        <v>17.87</v>
      </c>
      <c r="AJ339" s="39">
        <f t="shared" si="274"/>
        <v>3.9361521425180013E-2</v>
      </c>
      <c r="AK339" s="39">
        <f t="shared" si="300"/>
        <v>3.86</v>
      </c>
      <c r="AL339" s="39">
        <f t="shared" si="275"/>
        <v>0.39361521425179991</v>
      </c>
      <c r="AM339" s="39">
        <f t="shared" si="276"/>
        <v>32.54</v>
      </c>
      <c r="AN339" s="39">
        <f t="shared" si="277"/>
        <v>0.19680760712589995</v>
      </c>
      <c r="AO339" s="39">
        <f t="shared" si="278"/>
        <v>17.87</v>
      </c>
      <c r="AP339" s="39">
        <f t="shared" si="279"/>
        <v>9.8403803562949976E-2</v>
      </c>
      <c r="AQ339" s="39">
        <f t="shared" si="280"/>
        <v>9.3699999999999992</v>
      </c>
      <c r="AR339" s="39">
        <f t="shared" si="281"/>
        <v>1.9680760712590006E-2</v>
      </c>
      <c r="AS339" s="39">
        <f t="shared" si="282"/>
        <v>1.95</v>
      </c>
      <c r="AT339" s="39">
        <f t="shared" si="283"/>
        <v>0.19680760712589995</v>
      </c>
      <c r="AU339" s="39">
        <f t="shared" si="284"/>
        <v>17.87</v>
      </c>
      <c r="AV339" s="39">
        <f t="shared" si="285"/>
        <v>9.8403803562949976E-2</v>
      </c>
      <c r="AW339" s="39">
        <f t="shared" si="286"/>
        <v>9.3699999999999992</v>
      </c>
      <c r="AX339" s="39">
        <f t="shared" si="287"/>
        <v>4.9201901781474988E-2</v>
      </c>
      <c r="AY339" s="39">
        <f t="shared" si="288"/>
        <v>4.8</v>
      </c>
      <c r="AZ339" s="39">
        <f t="shared" si="289"/>
        <v>9.8403803562950032E-3</v>
      </c>
      <c r="BA339" s="39">
        <f t="shared" si="290"/>
        <v>0.98</v>
      </c>
      <c r="BB339" s="39">
        <f t="shared" si="291"/>
        <v>3.9361521425180013E-2</v>
      </c>
      <c r="BC339" s="39">
        <f t="shared" si="292"/>
        <v>3.86</v>
      </c>
      <c r="BD339" s="39">
        <f t="shared" si="293"/>
        <v>1.9680760712590006E-2</v>
      </c>
      <c r="BE339" s="39">
        <f t="shared" si="294"/>
        <v>1.95</v>
      </c>
      <c r="BF339" s="39">
        <f t="shared" si="295"/>
        <v>9.8403803562950032E-3</v>
      </c>
      <c r="BG339" s="39">
        <f t="shared" si="296"/>
        <v>0.98</v>
      </c>
      <c r="BH339" s="39">
        <f t="shared" si="297"/>
        <v>1.968076071259E-3</v>
      </c>
      <c r="BI339" s="39">
        <f t="shared" si="298"/>
        <v>0.2</v>
      </c>
    </row>
    <row r="340" spans="1:61" s="39" customFormat="1" x14ac:dyDescent="0.25">
      <c r="A340" s="40">
        <v>7.5</v>
      </c>
      <c r="B340" s="50">
        <f t="shared" si="253"/>
        <v>41</v>
      </c>
      <c r="C340" s="51">
        <f t="shared" si="243"/>
        <v>0</v>
      </c>
      <c r="D340" s="52">
        <f t="shared" si="244"/>
        <v>0</v>
      </c>
      <c r="E340" s="53">
        <f t="shared" si="245"/>
        <v>1</v>
      </c>
      <c r="F340" s="68">
        <f t="shared" si="242"/>
        <v>40</v>
      </c>
      <c r="G340" s="61">
        <f t="shared" si="267"/>
        <v>1.5513966236860219</v>
      </c>
      <c r="H340" s="56">
        <f t="shared" si="254"/>
        <v>4.6296296296296298</v>
      </c>
      <c r="I340" s="52">
        <f t="shared" si="255"/>
        <v>1.38</v>
      </c>
      <c r="J340" s="56">
        <f t="shared" si="256"/>
        <v>3.4130725721092485</v>
      </c>
      <c r="K340" s="56">
        <f t="shared" si="268"/>
        <v>8.4662443063421213E-4</v>
      </c>
      <c r="L340" s="51">
        <f t="shared" si="257"/>
        <v>2.2000000000000002</v>
      </c>
      <c r="M340" s="52">
        <f t="shared" si="246"/>
        <v>0</v>
      </c>
      <c r="N340" s="68">
        <v>0</v>
      </c>
      <c r="O340" s="63">
        <f t="shared" si="258"/>
        <v>3815.9972459634423</v>
      </c>
      <c r="P340" s="58">
        <f t="shared" si="259"/>
        <v>480</v>
      </c>
      <c r="Q340" s="61">
        <f t="shared" si="260"/>
        <v>0.77569831184301097</v>
      </c>
      <c r="R340" s="56">
        <f t="shared" si="261"/>
        <v>2.3148148148148149</v>
      </c>
      <c r="S340" s="56">
        <f t="shared" si="247"/>
        <v>1.7065362860546243</v>
      </c>
      <c r="T340" s="56">
        <f t="shared" si="248"/>
        <v>4.2331221531710607E-4</v>
      </c>
      <c r="U340" s="61">
        <f t="shared" si="262"/>
        <v>0.38784915592150548</v>
      </c>
      <c r="V340" s="56">
        <f t="shared" si="263"/>
        <v>1.1574074074074074</v>
      </c>
      <c r="W340" s="56">
        <f t="shared" si="249"/>
        <v>0.85326814302731213</v>
      </c>
      <c r="X340" s="56">
        <f t="shared" si="250"/>
        <v>2.1165610765855303E-4</v>
      </c>
      <c r="Y340" s="61">
        <f t="shared" si="264"/>
        <v>7.756983118430108E-2</v>
      </c>
      <c r="Z340" s="56">
        <f t="shared" si="265"/>
        <v>0.23148148148148148</v>
      </c>
      <c r="AA340" s="56">
        <f t="shared" si="251"/>
        <v>0.17065362860546238</v>
      </c>
      <c r="AB340" s="56">
        <f t="shared" si="252"/>
        <v>4.2331221531710597E-5</v>
      </c>
      <c r="AC340" s="64">
        <f t="shared" si="266"/>
        <v>0.35859375000000393</v>
      </c>
      <c r="AD340" s="39">
        <f t="shared" si="269"/>
        <v>0.7916906937966971</v>
      </c>
      <c r="AE340" s="39">
        <f t="shared" si="270"/>
        <v>54.69</v>
      </c>
      <c r="AF340" s="39">
        <f t="shared" si="271"/>
        <v>0.39584534689834855</v>
      </c>
      <c r="AG340" s="39">
        <f t="shared" si="270"/>
        <v>32.69</v>
      </c>
      <c r="AH340" s="39">
        <f t="shared" si="272"/>
        <v>0.19792267344917427</v>
      </c>
      <c r="AI340" s="39">
        <f t="shared" si="300"/>
        <v>17.96</v>
      </c>
      <c r="AJ340" s="39">
        <f t="shared" si="274"/>
        <v>3.9584534689834881E-2</v>
      </c>
      <c r="AK340" s="39">
        <f t="shared" si="300"/>
        <v>3.88</v>
      </c>
      <c r="AL340" s="39">
        <f t="shared" si="275"/>
        <v>0.39584534689834855</v>
      </c>
      <c r="AM340" s="39">
        <f t="shared" si="276"/>
        <v>32.69</v>
      </c>
      <c r="AN340" s="39">
        <f t="shared" si="277"/>
        <v>0.19792267344917427</v>
      </c>
      <c r="AO340" s="39">
        <f t="shared" si="278"/>
        <v>17.96</v>
      </c>
      <c r="AP340" s="39">
        <f t="shared" si="279"/>
        <v>9.8961336724587137E-2</v>
      </c>
      <c r="AQ340" s="39">
        <f t="shared" si="280"/>
        <v>9.42</v>
      </c>
      <c r="AR340" s="39">
        <f t="shared" si="281"/>
        <v>1.9792267344917441E-2</v>
      </c>
      <c r="AS340" s="39">
        <f t="shared" si="282"/>
        <v>1.96</v>
      </c>
      <c r="AT340" s="39">
        <f t="shared" si="283"/>
        <v>0.19792267344917427</v>
      </c>
      <c r="AU340" s="39">
        <f t="shared" si="284"/>
        <v>17.96</v>
      </c>
      <c r="AV340" s="39">
        <f t="shared" si="285"/>
        <v>9.8961336724587137E-2</v>
      </c>
      <c r="AW340" s="39">
        <f t="shared" si="286"/>
        <v>9.42</v>
      </c>
      <c r="AX340" s="39">
        <f t="shared" si="287"/>
        <v>4.9480668362293569E-2</v>
      </c>
      <c r="AY340" s="39">
        <f t="shared" si="288"/>
        <v>4.83</v>
      </c>
      <c r="AZ340" s="39">
        <f t="shared" si="289"/>
        <v>9.8961336724587203E-3</v>
      </c>
      <c r="BA340" s="39">
        <f t="shared" si="290"/>
        <v>0.98</v>
      </c>
      <c r="BB340" s="39">
        <f t="shared" si="291"/>
        <v>3.9584534689834881E-2</v>
      </c>
      <c r="BC340" s="39">
        <f t="shared" si="292"/>
        <v>3.88</v>
      </c>
      <c r="BD340" s="39">
        <f t="shared" si="293"/>
        <v>1.9792267344917441E-2</v>
      </c>
      <c r="BE340" s="39">
        <f t="shared" si="294"/>
        <v>1.96</v>
      </c>
      <c r="BF340" s="39">
        <f t="shared" si="295"/>
        <v>9.8961336724587203E-3</v>
      </c>
      <c r="BG340" s="39">
        <f t="shared" si="296"/>
        <v>0.98</v>
      </c>
      <c r="BH340" s="39">
        <f t="shared" si="297"/>
        <v>1.9792267344917432E-3</v>
      </c>
      <c r="BI340" s="39">
        <f t="shared" si="298"/>
        <v>0.2</v>
      </c>
    </row>
    <row r="341" spans="1:61" s="39" customFormat="1" x14ac:dyDescent="0.25">
      <c r="A341" s="40">
        <v>7.5</v>
      </c>
      <c r="B341" s="50">
        <f t="shared" si="253"/>
        <v>41</v>
      </c>
      <c r="C341" s="51">
        <f t="shared" si="243"/>
        <v>0</v>
      </c>
      <c r="D341" s="52">
        <f t="shared" si="244"/>
        <v>0</v>
      </c>
      <c r="E341" s="53">
        <f t="shared" si="245"/>
        <v>1</v>
      </c>
      <c r="F341" s="68">
        <f t="shared" si="242"/>
        <v>40</v>
      </c>
      <c r="G341" s="61">
        <f t="shared" si="267"/>
        <v>1.553929353754959</v>
      </c>
      <c r="H341" s="56">
        <f t="shared" si="254"/>
        <v>4.6296296296296298</v>
      </c>
      <c r="I341" s="52">
        <f t="shared" si="255"/>
        <v>1.38</v>
      </c>
      <c r="J341" s="56">
        <f t="shared" si="256"/>
        <v>3.4186445782609103</v>
      </c>
      <c r="K341" s="56">
        <f t="shared" si="268"/>
        <v>8.4800658599011927E-4</v>
      </c>
      <c r="L341" s="51">
        <f t="shared" si="257"/>
        <v>2.2000000000000002</v>
      </c>
      <c r="M341" s="52">
        <f t="shared" si="246"/>
        <v>0</v>
      </c>
      <c r="N341" s="68">
        <v>0</v>
      </c>
      <c r="O341" s="63">
        <f t="shared" si="258"/>
        <v>3821.4445271046279</v>
      </c>
      <c r="P341" s="58">
        <f t="shared" si="259"/>
        <v>480</v>
      </c>
      <c r="Q341" s="61">
        <f t="shared" si="260"/>
        <v>0.7769646768774795</v>
      </c>
      <c r="R341" s="56">
        <f t="shared" si="261"/>
        <v>2.3148148148148149</v>
      </c>
      <c r="S341" s="56">
        <f t="shared" si="247"/>
        <v>1.7093222891304551</v>
      </c>
      <c r="T341" s="56">
        <f t="shared" si="248"/>
        <v>4.2400329299505964E-4</v>
      </c>
      <c r="U341" s="61">
        <f t="shared" si="262"/>
        <v>0.38848233843873975</v>
      </c>
      <c r="V341" s="56">
        <f t="shared" si="263"/>
        <v>1.1574074074074074</v>
      </c>
      <c r="W341" s="56">
        <f t="shared" si="249"/>
        <v>0.85466114456522757</v>
      </c>
      <c r="X341" s="56">
        <f t="shared" si="250"/>
        <v>2.1200164649752982E-4</v>
      </c>
      <c r="Y341" s="61">
        <f t="shared" si="264"/>
        <v>7.7696467687747933E-2</v>
      </c>
      <c r="Z341" s="56">
        <f t="shared" si="265"/>
        <v>0.23148148148148148</v>
      </c>
      <c r="AA341" s="56">
        <f t="shared" si="251"/>
        <v>0.17093222891304546</v>
      </c>
      <c r="AB341" s="56">
        <f t="shared" si="252"/>
        <v>4.2400329299505958E-5</v>
      </c>
      <c r="AC341" s="64">
        <f t="shared" si="266"/>
        <v>0.3586805555555595</v>
      </c>
      <c r="AD341" s="39">
        <f t="shared" si="269"/>
        <v>0.79615824068874264</v>
      </c>
      <c r="AE341" s="39">
        <f t="shared" si="270"/>
        <v>54.89</v>
      </c>
      <c r="AF341" s="39">
        <f t="shared" si="271"/>
        <v>0.39807912034437132</v>
      </c>
      <c r="AG341" s="39">
        <f t="shared" si="270"/>
        <v>32.840000000000003</v>
      </c>
      <c r="AH341" s="39">
        <f t="shared" si="272"/>
        <v>0.19903956017218566</v>
      </c>
      <c r="AI341" s="39">
        <f t="shared" si="300"/>
        <v>18.05</v>
      </c>
      <c r="AJ341" s="39">
        <f t="shared" si="274"/>
        <v>3.9807912034437155E-2</v>
      </c>
      <c r="AK341" s="39">
        <f t="shared" si="300"/>
        <v>3.9</v>
      </c>
      <c r="AL341" s="39">
        <f t="shared" si="275"/>
        <v>0.39807912034437132</v>
      </c>
      <c r="AM341" s="39">
        <f t="shared" si="276"/>
        <v>32.840000000000003</v>
      </c>
      <c r="AN341" s="39">
        <f t="shared" si="277"/>
        <v>0.19903956017218566</v>
      </c>
      <c r="AO341" s="39">
        <f t="shared" si="278"/>
        <v>18.05</v>
      </c>
      <c r="AP341" s="39">
        <f t="shared" si="279"/>
        <v>9.9519780086092829E-2</v>
      </c>
      <c r="AQ341" s="39">
        <f t="shared" si="280"/>
        <v>9.4700000000000006</v>
      </c>
      <c r="AR341" s="39">
        <f t="shared" si="281"/>
        <v>1.9903956017218578E-2</v>
      </c>
      <c r="AS341" s="39">
        <f t="shared" si="282"/>
        <v>1.97</v>
      </c>
      <c r="AT341" s="39">
        <f t="shared" si="283"/>
        <v>0.19903956017218566</v>
      </c>
      <c r="AU341" s="39">
        <f t="shared" si="284"/>
        <v>18.05</v>
      </c>
      <c r="AV341" s="39">
        <f t="shared" si="285"/>
        <v>9.9519780086092829E-2</v>
      </c>
      <c r="AW341" s="39">
        <f t="shared" si="286"/>
        <v>9.4700000000000006</v>
      </c>
      <c r="AX341" s="39">
        <f t="shared" si="287"/>
        <v>4.9759890043046415E-2</v>
      </c>
      <c r="AY341" s="39">
        <f t="shared" si="288"/>
        <v>4.8499999999999996</v>
      </c>
      <c r="AZ341" s="39">
        <f t="shared" si="289"/>
        <v>9.9519780086092888E-3</v>
      </c>
      <c r="BA341" s="39">
        <f t="shared" si="290"/>
        <v>0.99</v>
      </c>
      <c r="BB341" s="39">
        <f t="shared" si="291"/>
        <v>3.9807912034437155E-2</v>
      </c>
      <c r="BC341" s="39">
        <f t="shared" si="292"/>
        <v>3.9</v>
      </c>
      <c r="BD341" s="39">
        <f t="shared" si="293"/>
        <v>1.9903956017218578E-2</v>
      </c>
      <c r="BE341" s="39">
        <f t="shared" si="294"/>
        <v>1.97</v>
      </c>
      <c r="BF341" s="39">
        <f t="shared" si="295"/>
        <v>9.9519780086092888E-3</v>
      </c>
      <c r="BG341" s="39">
        <f t="shared" si="296"/>
        <v>0.99</v>
      </c>
      <c r="BH341" s="39">
        <f t="shared" si="297"/>
        <v>1.9903956017218571E-3</v>
      </c>
      <c r="BI341" s="39">
        <f t="shared" si="298"/>
        <v>0.2</v>
      </c>
    </row>
    <row r="342" spans="1:61" s="39" customFormat="1" x14ac:dyDescent="0.25">
      <c r="A342" s="40">
        <v>7.5</v>
      </c>
      <c r="B342" s="50">
        <f t="shared" si="253"/>
        <v>41</v>
      </c>
      <c r="C342" s="51">
        <f t="shared" si="243"/>
        <v>0</v>
      </c>
      <c r="D342" s="52">
        <f t="shared" si="244"/>
        <v>0</v>
      </c>
      <c r="E342" s="53">
        <f t="shared" si="245"/>
        <v>1</v>
      </c>
      <c r="F342" s="68">
        <f t="shared" si="242"/>
        <v>40</v>
      </c>
      <c r="G342" s="61">
        <f t="shared" si="267"/>
        <v>1.5564504725982564</v>
      </c>
      <c r="H342" s="56">
        <f t="shared" si="254"/>
        <v>4.6296296296296298</v>
      </c>
      <c r="I342" s="52">
        <f t="shared" si="255"/>
        <v>1.38</v>
      </c>
      <c r="J342" s="56">
        <f t="shared" si="256"/>
        <v>3.4241910397161646</v>
      </c>
      <c r="K342" s="56">
        <f t="shared" si="268"/>
        <v>8.4938240489592341E-4</v>
      </c>
      <c r="L342" s="51">
        <f t="shared" si="257"/>
        <v>2.2000000000000002</v>
      </c>
      <c r="M342" s="52">
        <f t="shared" si="246"/>
        <v>0</v>
      </c>
      <c r="N342" s="68">
        <v>0</v>
      </c>
      <c r="O342" s="63">
        <f t="shared" si="258"/>
        <v>3826.8668415405832</v>
      </c>
      <c r="P342" s="58">
        <f t="shared" si="259"/>
        <v>480</v>
      </c>
      <c r="Q342" s="61">
        <f t="shared" si="260"/>
        <v>0.77822523629912821</v>
      </c>
      <c r="R342" s="56">
        <f t="shared" si="261"/>
        <v>2.3148148148148149</v>
      </c>
      <c r="S342" s="56">
        <f t="shared" si="247"/>
        <v>1.7120955198580823</v>
      </c>
      <c r="T342" s="56">
        <f t="shared" si="248"/>
        <v>4.246912024479617E-4</v>
      </c>
      <c r="U342" s="61">
        <f t="shared" si="262"/>
        <v>0.3891126181495641</v>
      </c>
      <c r="V342" s="56">
        <f t="shared" si="263"/>
        <v>1.1574074074074074</v>
      </c>
      <c r="W342" s="56">
        <f t="shared" si="249"/>
        <v>0.85604775992904114</v>
      </c>
      <c r="X342" s="56">
        <f t="shared" si="250"/>
        <v>2.1234560122398085E-4</v>
      </c>
      <c r="Y342" s="61">
        <f t="shared" si="264"/>
        <v>7.7822523629912807E-2</v>
      </c>
      <c r="Z342" s="56">
        <f t="shared" si="265"/>
        <v>0.23148148148148148</v>
      </c>
      <c r="AA342" s="56">
        <f t="shared" si="251"/>
        <v>0.1712095519858082</v>
      </c>
      <c r="AB342" s="56">
        <f t="shared" si="252"/>
        <v>4.2469120244796172E-5</v>
      </c>
      <c r="AC342" s="64">
        <f t="shared" si="266"/>
        <v>0.35876736111111507</v>
      </c>
      <c r="AD342" s="39">
        <f t="shared" si="269"/>
        <v>0.80063303579746259</v>
      </c>
      <c r="AE342" s="39">
        <f t="shared" si="270"/>
        <v>55.1</v>
      </c>
      <c r="AF342" s="39">
        <f t="shared" si="271"/>
        <v>0.40031651789873129</v>
      </c>
      <c r="AG342" s="39">
        <f t="shared" si="270"/>
        <v>32.99</v>
      </c>
      <c r="AH342" s="39">
        <f t="shared" si="272"/>
        <v>0.20015825894936565</v>
      </c>
      <c r="AI342" s="39">
        <f t="shared" si="300"/>
        <v>18.14</v>
      </c>
      <c r="AJ342" s="39">
        <f t="shared" si="274"/>
        <v>4.0031651789873154E-2</v>
      </c>
      <c r="AK342" s="39">
        <f t="shared" si="300"/>
        <v>3.92</v>
      </c>
      <c r="AL342" s="39">
        <f t="shared" si="275"/>
        <v>0.40031651789873129</v>
      </c>
      <c r="AM342" s="39">
        <f t="shared" si="276"/>
        <v>32.99</v>
      </c>
      <c r="AN342" s="39">
        <f t="shared" si="277"/>
        <v>0.20015825894936565</v>
      </c>
      <c r="AO342" s="39">
        <f t="shared" si="278"/>
        <v>18.14</v>
      </c>
      <c r="AP342" s="39">
        <f t="shared" si="279"/>
        <v>0.10007912947468282</v>
      </c>
      <c r="AQ342" s="39">
        <f t="shared" si="280"/>
        <v>9.52</v>
      </c>
      <c r="AR342" s="39">
        <f t="shared" si="281"/>
        <v>2.0015825894936577E-2</v>
      </c>
      <c r="AS342" s="39">
        <f t="shared" si="282"/>
        <v>1.98</v>
      </c>
      <c r="AT342" s="39">
        <f t="shared" si="283"/>
        <v>0.20015825894936565</v>
      </c>
      <c r="AU342" s="39">
        <f t="shared" si="284"/>
        <v>18.14</v>
      </c>
      <c r="AV342" s="39">
        <f t="shared" si="285"/>
        <v>0.10007912947468282</v>
      </c>
      <c r="AW342" s="39">
        <f t="shared" si="286"/>
        <v>9.52</v>
      </c>
      <c r="AX342" s="39">
        <f t="shared" si="287"/>
        <v>5.0039564737341412E-2</v>
      </c>
      <c r="AY342" s="39">
        <f t="shared" si="288"/>
        <v>4.88</v>
      </c>
      <c r="AZ342" s="39">
        <f t="shared" si="289"/>
        <v>1.0007912947468289E-2</v>
      </c>
      <c r="BA342" s="39">
        <f t="shared" si="290"/>
        <v>1</v>
      </c>
      <c r="BB342" s="39">
        <f t="shared" si="291"/>
        <v>4.0031651789873154E-2</v>
      </c>
      <c r="BC342" s="39">
        <f t="shared" si="292"/>
        <v>3.92</v>
      </c>
      <c r="BD342" s="39">
        <f t="shared" si="293"/>
        <v>2.0015825894936577E-2</v>
      </c>
      <c r="BE342" s="39">
        <f t="shared" si="294"/>
        <v>1.98</v>
      </c>
      <c r="BF342" s="39">
        <f t="shared" si="295"/>
        <v>1.0007912947468289E-2</v>
      </c>
      <c r="BG342" s="39">
        <f t="shared" si="296"/>
        <v>1</v>
      </c>
      <c r="BH342" s="39">
        <f t="shared" si="297"/>
        <v>2.001582589493657E-3</v>
      </c>
      <c r="BI342" s="39">
        <f t="shared" si="298"/>
        <v>0.2</v>
      </c>
    </row>
    <row r="343" spans="1:61" s="39" customFormat="1" x14ac:dyDescent="0.25">
      <c r="A343" s="40">
        <v>7.5</v>
      </c>
      <c r="B343" s="50">
        <f t="shared" si="253"/>
        <v>41</v>
      </c>
      <c r="C343" s="51">
        <f t="shared" si="243"/>
        <v>0</v>
      </c>
      <c r="D343" s="52">
        <f t="shared" si="244"/>
        <v>0</v>
      </c>
      <c r="E343" s="53">
        <f t="shared" si="245"/>
        <v>1</v>
      </c>
      <c r="F343" s="68">
        <f t="shared" si="242"/>
        <v>40</v>
      </c>
      <c r="G343" s="61">
        <f t="shared" si="267"/>
        <v>1.5589600334472327</v>
      </c>
      <c r="H343" s="56">
        <f t="shared" si="254"/>
        <v>4.6296296296296298</v>
      </c>
      <c r="I343" s="52">
        <f t="shared" si="255"/>
        <v>1.38</v>
      </c>
      <c r="J343" s="56">
        <f t="shared" si="256"/>
        <v>3.4297120735839122</v>
      </c>
      <c r="K343" s="56">
        <f t="shared" si="268"/>
        <v>8.5075191640089122E-4</v>
      </c>
      <c r="L343" s="51">
        <f t="shared" si="257"/>
        <v>2.2000000000000002</v>
      </c>
      <c r="M343" s="52">
        <f t="shared" si="246"/>
        <v>0</v>
      </c>
      <c r="N343" s="68">
        <v>0</v>
      </c>
      <c r="O343" s="63">
        <f t="shared" si="258"/>
        <v>3832.2643037020407</v>
      </c>
      <c r="P343" s="58">
        <f t="shared" si="259"/>
        <v>480</v>
      </c>
      <c r="Q343" s="61">
        <f t="shared" si="260"/>
        <v>0.77948001672361633</v>
      </c>
      <c r="R343" s="56">
        <f t="shared" si="261"/>
        <v>2.3148148148148149</v>
      </c>
      <c r="S343" s="56">
        <f t="shared" si="247"/>
        <v>1.7148560367919561</v>
      </c>
      <c r="T343" s="56">
        <f t="shared" si="248"/>
        <v>4.2537595820044561E-4</v>
      </c>
      <c r="U343" s="61">
        <f t="shared" si="262"/>
        <v>0.38974000836180817</v>
      </c>
      <c r="V343" s="56">
        <f t="shared" si="263"/>
        <v>1.1574074074074074</v>
      </c>
      <c r="W343" s="56">
        <f t="shared" si="249"/>
        <v>0.85742801839597804</v>
      </c>
      <c r="X343" s="56">
        <f t="shared" si="250"/>
        <v>2.126879791002228E-4</v>
      </c>
      <c r="Y343" s="61">
        <f t="shared" si="264"/>
        <v>7.7948001672361614E-2</v>
      </c>
      <c r="Z343" s="56">
        <f t="shared" si="265"/>
        <v>0.23148148148148148</v>
      </c>
      <c r="AA343" s="56">
        <f t="shared" si="251"/>
        <v>0.17148560367919558</v>
      </c>
      <c r="AB343" s="56">
        <f t="shared" si="252"/>
        <v>4.2537595820044564E-5</v>
      </c>
      <c r="AC343" s="64">
        <f t="shared" si="266"/>
        <v>0.35885416666667064</v>
      </c>
      <c r="AD343" s="39">
        <f t="shared" si="269"/>
        <v>0.80511504589362337</v>
      </c>
      <c r="AE343" s="39">
        <f t="shared" si="270"/>
        <v>55.3</v>
      </c>
      <c r="AF343" s="39">
        <f t="shared" si="271"/>
        <v>0.40255752294681169</v>
      </c>
      <c r="AG343" s="39">
        <f t="shared" si="270"/>
        <v>33.14</v>
      </c>
      <c r="AH343" s="39">
        <f t="shared" si="272"/>
        <v>0.20127876147340584</v>
      </c>
      <c r="AI343" s="39">
        <f t="shared" si="300"/>
        <v>18.23</v>
      </c>
      <c r="AJ343" s="39">
        <f t="shared" si="274"/>
        <v>4.0255752294681195E-2</v>
      </c>
      <c r="AK343" s="39">
        <f t="shared" si="300"/>
        <v>3.95</v>
      </c>
      <c r="AL343" s="39">
        <f t="shared" si="275"/>
        <v>0.40255752294681169</v>
      </c>
      <c r="AM343" s="39">
        <f t="shared" si="276"/>
        <v>33.14</v>
      </c>
      <c r="AN343" s="39">
        <f t="shared" si="277"/>
        <v>0.20127876147340584</v>
      </c>
      <c r="AO343" s="39">
        <f t="shared" si="278"/>
        <v>18.23</v>
      </c>
      <c r="AP343" s="39">
        <f t="shared" si="279"/>
        <v>0.10063938073670292</v>
      </c>
      <c r="AQ343" s="39">
        <f t="shared" si="280"/>
        <v>9.57</v>
      </c>
      <c r="AR343" s="39">
        <f t="shared" si="281"/>
        <v>2.0127876147340597E-2</v>
      </c>
      <c r="AS343" s="39">
        <f t="shared" si="282"/>
        <v>1.99</v>
      </c>
      <c r="AT343" s="39">
        <f t="shared" si="283"/>
        <v>0.20127876147340584</v>
      </c>
      <c r="AU343" s="39">
        <f t="shared" si="284"/>
        <v>18.23</v>
      </c>
      <c r="AV343" s="39">
        <f t="shared" si="285"/>
        <v>0.10063938073670292</v>
      </c>
      <c r="AW343" s="39">
        <f t="shared" si="286"/>
        <v>9.57</v>
      </c>
      <c r="AX343" s="39">
        <f t="shared" si="287"/>
        <v>5.0319690368351461E-2</v>
      </c>
      <c r="AY343" s="39">
        <f t="shared" si="288"/>
        <v>4.91</v>
      </c>
      <c r="AZ343" s="39">
        <f t="shared" si="289"/>
        <v>1.0063938073670299E-2</v>
      </c>
      <c r="BA343" s="39">
        <f t="shared" si="290"/>
        <v>1</v>
      </c>
      <c r="BB343" s="39">
        <f t="shared" si="291"/>
        <v>4.0255752294681195E-2</v>
      </c>
      <c r="BC343" s="39">
        <f t="shared" si="292"/>
        <v>3.95</v>
      </c>
      <c r="BD343" s="39">
        <f t="shared" si="293"/>
        <v>2.0127876147340597E-2</v>
      </c>
      <c r="BE343" s="39">
        <f t="shared" si="294"/>
        <v>1.99</v>
      </c>
      <c r="BF343" s="39">
        <f t="shared" si="295"/>
        <v>1.0063938073670299E-2</v>
      </c>
      <c r="BG343" s="39">
        <f t="shared" si="296"/>
        <v>1</v>
      </c>
      <c r="BH343" s="39">
        <f t="shared" si="297"/>
        <v>2.0127876147340591E-3</v>
      </c>
      <c r="BI343" s="39">
        <f t="shared" si="298"/>
        <v>0.2</v>
      </c>
    </row>
    <row r="344" spans="1:61" s="39" customFormat="1" x14ac:dyDescent="0.25">
      <c r="A344" s="40">
        <v>7.5</v>
      </c>
      <c r="B344" s="50">
        <f t="shared" si="253"/>
        <v>41</v>
      </c>
      <c r="C344" s="51">
        <f t="shared" si="243"/>
        <v>0</v>
      </c>
      <c r="D344" s="52">
        <f t="shared" si="244"/>
        <v>0</v>
      </c>
      <c r="E344" s="53">
        <f t="shared" si="245"/>
        <v>1</v>
      </c>
      <c r="F344" s="68">
        <f t="shared" si="242"/>
        <v>40</v>
      </c>
      <c r="G344" s="61">
        <f t="shared" si="267"/>
        <v>1.5614580892891687</v>
      </c>
      <c r="H344" s="56">
        <f t="shared" si="254"/>
        <v>4.6296296296296298</v>
      </c>
      <c r="I344" s="52">
        <f t="shared" si="255"/>
        <v>1.38</v>
      </c>
      <c r="J344" s="56">
        <f t="shared" si="256"/>
        <v>3.4352077964361714</v>
      </c>
      <c r="K344" s="56">
        <f t="shared" si="268"/>
        <v>8.5211514942111456E-4</v>
      </c>
      <c r="L344" s="51">
        <f t="shared" si="257"/>
        <v>2.2000000000000002</v>
      </c>
      <c r="M344" s="52">
        <f t="shared" si="246"/>
        <v>0</v>
      </c>
      <c r="N344" s="68">
        <v>0</v>
      </c>
      <c r="O344" s="63">
        <f t="shared" si="258"/>
        <v>3837.6370274952587</v>
      </c>
      <c r="P344" s="58">
        <f t="shared" si="259"/>
        <v>480</v>
      </c>
      <c r="Q344" s="61">
        <f t="shared" si="260"/>
        <v>0.78072904464458437</v>
      </c>
      <c r="R344" s="56">
        <f t="shared" si="261"/>
        <v>2.3148148148148149</v>
      </c>
      <c r="S344" s="56">
        <f t="shared" si="247"/>
        <v>1.7176038982180857</v>
      </c>
      <c r="T344" s="56">
        <f t="shared" si="248"/>
        <v>4.2605757471055728E-4</v>
      </c>
      <c r="U344" s="61">
        <f t="shared" si="262"/>
        <v>0.39036452232229218</v>
      </c>
      <c r="V344" s="56">
        <f t="shared" si="263"/>
        <v>1.1574074074074074</v>
      </c>
      <c r="W344" s="56">
        <f t="shared" si="249"/>
        <v>0.85880194910904284</v>
      </c>
      <c r="X344" s="56">
        <f t="shared" si="250"/>
        <v>2.1302878735527864E-4</v>
      </c>
      <c r="Y344" s="61">
        <f t="shared" si="264"/>
        <v>7.8072904464458415E-2</v>
      </c>
      <c r="Z344" s="56">
        <f t="shared" si="265"/>
        <v>0.23148148148148148</v>
      </c>
      <c r="AA344" s="56">
        <f t="shared" si="251"/>
        <v>0.17176038982180852</v>
      </c>
      <c r="AB344" s="56">
        <f t="shared" si="252"/>
        <v>4.2605757471055724E-5</v>
      </c>
      <c r="AC344" s="64">
        <f t="shared" si="266"/>
        <v>0.35894097222222621</v>
      </c>
      <c r="AD344" s="39">
        <f t="shared" si="269"/>
        <v>0.80960423790032976</v>
      </c>
      <c r="AE344" s="39">
        <f t="shared" si="270"/>
        <v>55.5</v>
      </c>
      <c r="AF344" s="39">
        <f t="shared" si="271"/>
        <v>0.40480211895016488</v>
      </c>
      <c r="AG344" s="39">
        <f t="shared" si="270"/>
        <v>33.29</v>
      </c>
      <c r="AH344" s="39">
        <f t="shared" si="272"/>
        <v>0.20240105947508244</v>
      </c>
      <c r="AI344" s="39">
        <f t="shared" si="300"/>
        <v>18.32</v>
      </c>
      <c r="AJ344" s="39">
        <f t="shared" si="274"/>
        <v>4.0480211895016514E-2</v>
      </c>
      <c r="AK344" s="39">
        <f t="shared" si="300"/>
        <v>3.97</v>
      </c>
      <c r="AL344" s="39">
        <f t="shared" si="275"/>
        <v>0.40480211895016488</v>
      </c>
      <c r="AM344" s="39">
        <f t="shared" si="276"/>
        <v>33.29</v>
      </c>
      <c r="AN344" s="39">
        <f t="shared" si="277"/>
        <v>0.20240105947508244</v>
      </c>
      <c r="AO344" s="39">
        <f t="shared" si="278"/>
        <v>18.32</v>
      </c>
      <c r="AP344" s="39">
        <f t="shared" si="279"/>
        <v>0.10120052973754122</v>
      </c>
      <c r="AQ344" s="39">
        <f t="shared" si="280"/>
        <v>9.6199999999999992</v>
      </c>
      <c r="AR344" s="39">
        <f t="shared" si="281"/>
        <v>2.0240105947508257E-2</v>
      </c>
      <c r="AS344" s="39">
        <f t="shared" si="282"/>
        <v>2</v>
      </c>
      <c r="AT344" s="39">
        <f t="shared" si="283"/>
        <v>0.20240105947508244</v>
      </c>
      <c r="AU344" s="39">
        <f t="shared" si="284"/>
        <v>18.32</v>
      </c>
      <c r="AV344" s="39">
        <f t="shared" si="285"/>
        <v>0.10120052973754122</v>
      </c>
      <c r="AW344" s="39">
        <f t="shared" si="286"/>
        <v>9.6199999999999992</v>
      </c>
      <c r="AX344" s="39">
        <f t="shared" si="287"/>
        <v>5.060026486877061E-2</v>
      </c>
      <c r="AY344" s="39">
        <f t="shared" si="288"/>
        <v>4.93</v>
      </c>
      <c r="AZ344" s="39">
        <f t="shared" si="289"/>
        <v>1.0120052973754129E-2</v>
      </c>
      <c r="BA344" s="39">
        <f t="shared" si="290"/>
        <v>1.01</v>
      </c>
      <c r="BB344" s="39">
        <f t="shared" si="291"/>
        <v>4.0480211895016514E-2</v>
      </c>
      <c r="BC344" s="39">
        <f t="shared" si="292"/>
        <v>3.97</v>
      </c>
      <c r="BD344" s="39">
        <f t="shared" si="293"/>
        <v>2.0240105947508257E-2</v>
      </c>
      <c r="BE344" s="39">
        <f t="shared" si="294"/>
        <v>2</v>
      </c>
      <c r="BF344" s="39">
        <f t="shared" si="295"/>
        <v>1.0120052973754129E-2</v>
      </c>
      <c r="BG344" s="39">
        <f t="shared" si="296"/>
        <v>1.01</v>
      </c>
      <c r="BH344" s="39">
        <f t="shared" si="297"/>
        <v>2.0240105947508251E-3</v>
      </c>
      <c r="BI344" s="39">
        <f t="shared" si="298"/>
        <v>0.2</v>
      </c>
    </row>
    <row r="345" spans="1:61" s="39" customFormat="1" x14ac:dyDescent="0.25">
      <c r="A345" s="40">
        <v>7.5</v>
      </c>
      <c r="B345" s="50">
        <f t="shared" si="253"/>
        <v>41</v>
      </c>
      <c r="C345" s="51">
        <f t="shared" si="243"/>
        <v>0</v>
      </c>
      <c r="D345" s="52">
        <f t="shared" si="244"/>
        <v>0</v>
      </c>
      <c r="E345" s="53">
        <f t="shared" si="245"/>
        <v>1</v>
      </c>
      <c r="F345" s="68">
        <f t="shared" si="242"/>
        <v>40</v>
      </c>
      <c r="G345" s="61">
        <f t="shared" si="267"/>
        <v>1.5639446928684271</v>
      </c>
      <c r="H345" s="56">
        <f t="shared" si="254"/>
        <v>4.6296296296296298</v>
      </c>
      <c r="I345" s="52">
        <f t="shared" si="255"/>
        <v>1.38</v>
      </c>
      <c r="J345" s="56">
        <f t="shared" si="256"/>
        <v>3.4406783243105399</v>
      </c>
      <c r="K345" s="56">
        <f t="shared" si="268"/>
        <v>8.5347213274011965E-4</v>
      </c>
      <c r="L345" s="51">
        <f t="shared" si="257"/>
        <v>2.2000000000000002</v>
      </c>
      <c r="M345" s="52">
        <f t="shared" si="246"/>
        <v>0</v>
      </c>
      <c r="N345" s="68">
        <v>0</v>
      </c>
      <c r="O345" s="63">
        <f t="shared" si="258"/>
        <v>3842.9851263044238</v>
      </c>
      <c r="P345" s="58">
        <f t="shared" si="259"/>
        <v>480</v>
      </c>
      <c r="Q345" s="61">
        <f t="shared" si="260"/>
        <v>0.78197234643421354</v>
      </c>
      <c r="R345" s="56">
        <f t="shared" si="261"/>
        <v>2.3148148148148149</v>
      </c>
      <c r="S345" s="56">
        <f t="shared" si="247"/>
        <v>1.7203391621552699</v>
      </c>
      <c r="T345" s="56">
        <f t="shared" si="248"/>
        <v>4.2673606637005983E-4</v>
      </c>
      <c r="U345" s="61">
        <f t="shared" si="262"/>
        <v>0.39098617321710677</v>
      </c>
      <c r="V345" s="56">
        <f t="shared" si="263"/>
        <v>1.1574074074074074</v>
      </c>
      <c r="W345" s="56">
        <f t="shared" si="249"/>
        <v>0.86016958107763497</v>
      </c>
      <c r="X345" s="56">
        <f t="shared" si="250"/>
        <v>2.1336803318502991E-4</v>
      </c>
      <c r="Y345" s="61">
        <f t="shared" si="264"/>
        <v>7.8197234643421334E-2</v>
      </c>
      <c r="Z345" s="56">
        <f t="shared" si="265"/>
        <v>0.23148148148148148</v>
      </c>
      <c r="AA345" s="56">
        <f t="shared" si="251"/>
        <v>0.17203391621552694</v>
      </c>
      <c r="AB345" s="56">
        <f t="shared" si="252"/>
        <v>4.2673606637005965E-5</v>
      </c>
      <c r="AC345" s="64">
        <f t="shared" si="266"/>
        <v>0.35902777777778178</v>
      </c>
      <c r="AD345" s="39">
        <f t="shared" si="269"/>
        <v>0.81410057889232645</v>
      </c>
      <c r="AE345" s="39">
        <f t="shared" si="270"/>
        <v>55.7</v>
      </c>
      <c r="AF345" s="39">
        <f t="shared" si="271"/>
        <v>0.40705028944616323</v>
      </c>
      <c r="AG345" s="39">
        <f t="shared" si="270"/>
        <v>33.44</v>
      </c>
      <c r="AH345" s="39">
        <f t="shared" si="272"/>
        <v>0.20352514472308161</v>
      </c>
      <c r="AI345" s="39">
        <f t="shared" si="300"/>
        <v>18.420000000000002</v>
      </c>
      <c r="AJ345" s="39">
        <f t="shared" si="274"/>
        <v>4.0705028944616348E-2</v>
      </c>
      <c r="AK345" s="39">
        <f t="shared" si="300"/>
        <v>3.99</v>
      </c>
      <c r="AL345" s="39">
        <f t="shared" si="275"/>
        <v>0.40705028944616323</v>
      </c>
      <c r="AM345" s="39">
        <f t="shared" si="276"/>
        <v>33.44</v>
      </c>
      <c r="AN345" s="39">
        <f t="shared" si="277"/>
        <v>0.20352514472308161</v>
      </c>
      <c r="AO345" s="39">
        <f t="shared" si="278"/>
        <v>18.420000000000002</v>
      </c>
      <c r="AP345" s="39">
        <f t="shared" si="279"/>
        <v>0.10176257236154081</v>
      </c>
      <c r="AQ345" s="39">
        <f t="shared" si="280"/>
        <v>9.68</v>
      </c>
      <c r="AR345" s="39">
        <f t="shared" si="281"/>
        <v>2.0352514472308174E-2</v>
      </c>
      <c r="AS345" s="39">
        <f t="shared" si="282"/>
        <v>2.0099999999999998</v>
      </c>
      <c r="AT345" s="39">
        <f t="shared" si="283"/>
        <v>0.20352514472308161</v>
      </c>
      <c r="AU345" s="39">
        <f t="shared" si="284"/>
        <v>18.420000000000002</v>
      </c>
      <c r="AV345" s="39">
        <f t="shared" si="285"/>
        <v>0.10176257236154081</v>
      </c>
      <c r="AW345" s="39">
        <f t="shared" si="286"/>
        <v>9.68</v>
      </c>
      <c r="AX345" s="39">
        <f t="shared" si="287"/>
        <v>5.0881286180770403E-2</v>
      </c>
      <c r="AY345" s="39">
        <f t="shared" si="288"/>
        <v>4.96</v>
      </c>
      <c r="AZ345" s="39">
        <f t="shared" si="289"/>
        <v>1.0176257236154087E-2</v>
      </c>
      <c r="BA345" s="39">
        <f t="shared" si="290"/>
        <v>1.01</v>
      </c>
      <c r="BB345" s="39">
        <f t="shared" si="291"/>
        <v>4.0705028944616348E-2</v>
      </c>
      <c r="BC345" s="39">
        <f t="shared" si="292"/>
        <v>3.99</v>
      </c>
      <c r="BD345" s="39">
        <f t="shared" si="293"/>
        <v>2.0352514472308174E-2</v>
      </c>
      <c r="BE345" s="39">
        <f t="shared" si="294"/>
        <v>2.0099999999999998</v>
      </c>
      <c r="BF345" s="39">
        <f t="shared" si="295"/>
        <v>1.0176257236154087E-2</v>
      </c>
      <c r="BG345" s="39">
        <f t="shared" si="296"/>
        <v>1.01</v>
      </c>
      <c r="BH345" s="39">
        <f t="shared" si="297"/>
        <v>2.0352514472308171E-3</v>
      </c>
      <c r="BI345" s="39">
        <f t="shared" si="298"/>
        <v>0.2</v>
      </c>
    </row>
    <row r="346" spans="1:61" s="39" customFormat="1" x14ac:dyDescent="0.25">
      <c r="A346" s="40">
        <v>7.5</v>
      </c>
      <c r="B346" s="50">
        <f t="shared" si="253"/>
        <v>41</v>
      </c>
      <c r="C346" s="51">
        <f t="shared" si="243"/>
        <v>0</v>
      </c>
      <c r="D346" s="52">
        <f t="shared" si="244"/>
        <v>0</v>
      </c>
      <c r="E346" s="53">
        <f t="shared" si="245"/>
        <v>1</v>
      </c>
      <c r="F346" s="68">
        <f t="shared" si="242"/>
        <v>40</v>
      </c>
      <c r="G346" s="61">
        <f t="shared" si="267"/>
        <v>1.5664198966875653</v>
      </c>
      <c r="H346" s="56">
        <f t="shared" si="254"/>
        <v>4.6296296296296298</v>
      </c>
      <c r="I346" s="52">
        <f t="shared" si="255"/>
        <v>1.38</v>
      </c>
      <c r="J346" s="56">
        <f t="shared" si="256"/>
        <v>3.4461237727126441</v>
      </c>
      <c r="K346" s="56">
        <f t="shared" si="268"/>
        <v>8.5482289500947569E-4</v>
      </c>
      <c r="L346" s="51">
        <f t="shared" si="257"/>
        <v>2.2000000000000002</v>
      </c>
      <c r="M346" s="52">
        <f t="shared" si="246"/>
        <v>0</v>
      </c>
      <c r="N346" s="68">
        <v>0</v>
      </c>
      <c r="O346" s="63">
        <f t="shared" si="258"/>
        <v>3848.3087129940468</v>
      </c>
      <c r="P346" s="58">
        <f t="shared" si="259"/>
        <v>480</v>
      </c>
      <c r="Q346" s="61">
        <f t="shared" si="260"/>
        <v>0.78320994834378266</v>
      </c>
      <c r="R346" s="56">
        <f t="shared" si="261"/>
        <v>2.3148148148148149</v>
      </c>
      <c r="S346" s="56">
        <f t="shared" si="247"/>
        <v>1.7230618863563221</v>
      </c>
      <c r="T346" s="56">
        <f t="shared" si="248"/>
        <v>4.2741144750473785E-4</v>
      </c>
      <c r="U346" s="61">
        <f t="shared" si="262"/>
        <v>0.39160497417189133</v>
      </c>
      <c r="V346" s="56">
        <f t="shared" si="263"/>
        <v>1.1574074074074074</v>
      </c>
      <c r="W346" s="56">
        <f t="shared" si="249"/>
        <v>0.86153094317816103</v>
      </c>
      <c r="X346" s="56">
        <f t="shared" si="250"/>
        <v>2.1370572375236892E-4</v>
      </c>
      <c r="Y346" s="61">
        <f t="shared" si="264"/>
        <v>7.8320994834378252E-2</v>
      </c>
      <c r="Z346" s="56">
        <f t="shared" si="265"/>
        <v>0.23148148148148148</v>
      </c>
      <c r="AA346" s="56">
        <f t="shared" si="251"/>
        <v>0.17230618863563216</v>
      </c>
      <c r="AB346" s="56">
        <f t="shared" si="252"/>
        <v>4.274114475047377E-5</v>
      </c>
      <c r="AC346" s="64">
        <f t="shared" si="266"/>
        <v>0.35911458333333734</v>
      </c>
      <c r="AD346" s="39">
        <f t="shared" si="269"/>
        <v>0.81860403609530319</v>
      </c>
      <c r="AE346" s="39">
        <f t="shared" si="270"/>
        <v>55.9</v>
      </c>
      <c r="AF346" s="39">
        <f t="shared" si="271"/>
        <v>0.40930201804765159</v>
      </c>
      <c r="AG346" s="39">
        <f t="shared" si="270"/>
        <v>33.590000000000003</v>
      </c>
      <c r="AH346" s="39">
        <f t="shared" si="272"/>
        <v>0.2046510090238258</v>
      </c>
      <c r="AI346" s="39">
        <f t="shared" si="300"/>
        <v>18.510000000000002</v>
      </c>
      <c r="AJ346" s="39">
        <f t="shared" si="274"/>
        <v>4.0930201804765184E-2</v>
      </c>
      <c r="AK346" s="39">
        <f t="shared" si="300"/>
        <v>4.01</v>
      </c>
      <c r="AL346" s="39">
        <f t="shared" si="275"/>
        <v>0.40930201804765159</v>
      </c>
      <c r="AM346" s="39">
        <f t="shared" si="276"/>
        <v>33.590000000000003</v>
      </c>
      <c r="AN346" s="39">
        <f t="shared" si="277"/>
        <v>0.2046510090238258</v>
      </c>
      <c r="AO346" s="39">
        <f t="shared" si="278"/>
        <v>18.510000000000002</v>
      </c>
      <c r="AP346" s="39">
        <f t="shared" si="279"/>
        <v>0.1023255045119129</v>
      </c>
      <c r="AQ346" s="39">
        <f t="shared" si="280"/>
        <v>9.73</v>
      </c>
      <c r="AR346" s="39">
        <f t="shared" si="281"/>
        <v>2.0465100902382592E-2</v>
      </c>
      <c r="AS346" s="39">
        <f t="shared" si="282"/>
        <v>2.0299999999999998</v>
      </c>
      <c r="AT346" s="39">
        <f t="shared" si="283"/>
        <v>0.2046510090238258</v>
      </c>
      <c r="AU346" s="39">
        <f t="shared" si="284"/>
        <v>18.510000000000002</v>
      </c>
      <c r="AV346" s="39">
        <f t="shared" si="285"/>
        <v>0.1023255045119129</v>
      </c>
      <c r="AW346" s="39">
        <f t="shared" si="286"/>
        <v>9.73</v>
      </c>
      <c r="AX346" s="39">
        <f t="shared" si="287"/>
        <v>5.1162752255956449E-2</v>
      </c>
      <c r="AY346" s="39">
        <f t="shared" si="288"/>
        <v>4.99</v>
      </c>
      <c r="AZ346" s="39">
        <f t="shared" si="289"/>
        <v>1.0232550451191296E-2</v>
      </c>
      <c r="BA346" s="39">
        <f t="shared" si="290"/>
        <v>1.02</v>
      </c>
      <c r="BB346" s="39">
        <f t="shared" si="291"/>
        <v>4.0930201804765184E-2</v>
      </c>
      <c r="BC346" s="39">
        <f t="shared" si="292"/>
        <v>4.01</v>
      </c>
      <c r="BD346" s="39">
        <f t="shared" si="293"/>
        <v>2.0465100902382592E-2</v>
      </c>
      <c r="BE346" s="39">
        <f t="shared" si="294"/>
        <v>2.0299999999999998</v>
      </c>
      <c r="BF346" s="39">
        <f t="shared" si="295"/>
        <v>1.0232550451191296E-2</v>
      </c>
      <c r="BG346" s="39">
        <f t="shared" si="296"/>
        <v>1.02</v>
      </c>
      <c r="BH346" s="39">
        <f t="shared" si="297"/>
        <v>2.0465100902382588E-3</v>
      </c>
      <c r="BI346" s="39">
        <f t="shared" si="298"/>
        <v>0.2</v>
      </c>
    </row>
    <row r="347" spans="1:61" s="39" customFormat="1" x14ac:dyDescent="0.25">
      <c r="A347" s="40">
        <v>7.5</v>
      </c>
      <c r="B347" s="50">
        <f t="shared" si="253"/>
        <v>41</v>
      </c>
      <c r="C347" s="51">
        <f t="shared" si="243"/>
        <v>0</v>
      </c>
      <c r="D347" s="52">
        <f t="shared" si="244"/>
        <v>0</v>
      </c>
      <c r="E347" s="53">
        <f t="shared" si="245"/>
        <v>1</v>
      </c>
      <c r="F347" s="68">
        <f t="shared" si="242"/>
        <v>40</v>
      </c>
      <c r="G347" s="61">
        <f t="shared" si="267"/>
        <v>1.5688837530084445</v>
      </c>
      <c r="H347" s="56">
        <f t="shared" si="254"/>
        <v>4.6296296296296298</v>
      </c>
      <c r="I347" s="52">
        <f t="shared" si="255"/>
        <v>1.38</v>
      </c>
      <c r="J347" s="56">
        <f t="shared" si="256"/>
        <v>3.4515442566185781</v>
      </c>
      <c r="K347" s="56">
        <f t="shared" si="268"/>
        <v>8.561674647493999E-4</v>
      </c>
      <c r="L347" s="51">
        <f t="shared" si="257"/>
        <v>2.2000000000000002</v>
      </c>
      <c r="M347" s="52">
        <f t="shared" si="246"/>
        <v>0</v>
      </c>
      <c r="N347" s="68">
        <v>0</v>
      </c>
      <c r="O347" s="63">
        <f t="shared" si="258"/>
        <v>3853.6078999113424</v>
      </c>
      <c r="P347" s="58">
        <f t="shared" si="259"/>
        <v>480</v>
      </c>
      <c r="Q347" s="61">
        <f t="shared" si="260"/>
        <v>0.78444187650422226</v>
      </c>
      <c r="R347" s="56">
        <f t="shared" si="261"/>
        <v>2.3148148148148149</v>
      </c>
      <c r="S347" s="56">
        <f t="shared" si="247"/>
        <v>1.7257721283092891</v>
      </c>
      <c r="T347" s="56">
        <f t="shared" si="248"/>
        <v>4.2808373237469995E-4</v>
      </c>
      <c r="U347" s="61">
        <f t="shared" si="262"/>
        <v>0.39222093825211113</v>
      </c>
      <c r="V347" s="56">
        <f t="shared" si="263"/>
        <v>1.1574074074074074</v>
      </c>
      <c r="W347" s="56">
        <f t="shared" si="249"/>
        <v>0.86288606415464453</v>
      </c>
      <c r="X347" s="56">
        <f t="shared" si="250"/>
        <v>2.1404186618734997E-4</v>
      </c>
      <c r="Y347" s="61">
        <f t="shared" si="264"/>
        <v>7.8444187650422215E-2</v>
      </c>
      <c r="Z347" s="56">
        <f t="shared" si="265"/>
        <v>0.23148148148148148</v>
      </c>
      <c r="AA347" s="56">
        <f t="shared" si="251"/>
        <v>0.17257721283092889</v>
      </c>
      <c r="AB347" s="56">
        <f t="shared" si="252"/>
        <v>4.2808373237469998E-5</v>
      </c>
      <c r="AC347" s="64">
        <f t="shared" si="266"/>
        <v>0.35920138888889291</v>
      </c>
      <c r="AD347" s="39">
        <f t="shared" si="269"/>
        <v>0.82311457688520251</v>
      </c>
      <c r="AE347" s="39">
        <f t="shared" si="270"/>
        <v>56.09</v>
      </c>
      <c r="AF347" s="39">
        <f t="shared" si="271"/>
        <v>0.41155728844260125</v>
      </c>
      <c r="AG347" s="39">
        <f t="shared" si="270"/>
        <v>33.74</v>
      </c>
      <c r="AH347" s="39">
        <f t="shared" si="272"/>
        <v>0.20577864422130063</v>
      </c>
      <c r="AI347" s="39">
        <f t="shared" si="300"/>
        <v>18.600000000000001</v>
      </c>
      <c r="AJ347" s="39">
        <f t="shared" si="274"/>
        <v>4.115572884426015E-2</v>
      </c>
      <c r="AK347" s="39">
        <f t="shared" si="300"/>
        <v>4.03</v>
      </c>
      <c r="AL347" s="39">
        <f t="shared" si="275"/>
        <v>0.41155728844260125</v>
      </c>
      <c r="AM347" s="39">
        <f t="shared" si="276"/>
        <v>33.74</v>
      </c>
      <c r="AN347" s="39">
        <f t="shared" si="277"/>
        <v>0.20577864422130063</v>
      </c>
      <c r="AO347" s="39">
        <f t="shared" si="278"/>
        <v>18.600000000000001</v>
      </c>
      <c r="AP347" s="39">
        <f t="shared" si="279"/>
        <v>0.10288932211065031</v>
      </c>
      <c r="AQ347" s="39">
        <f t="shared" si="280"/>
        <v>9.7799999999999994</v>
      </c>
      <c r="AR347" s="39">
        <f t="shared" si="281"/>
        <v>2.0577864422130075E-2</v>
      </c>
      <c r="AS347" s="39">
        <f t="shared" si="282"/>
        <v>2.04</v>
      </c>
      <c r="AT347" s="39">
        <f t="shared" si="283"/>
        <v>0.20577864422130063</v>
      </c>
      <c r="AU347" s="39">
        <f t="shared" si="284"/>
        <v>18.600000000000001</v>
      </c>
      <c r="AV347" s="39">
        <f t="shared" si="285"/>
        <v>0.10288932211065031</v>
      </c>
      <c r="AW347" s="39">
        <f t="shared" si="286"/>
        <v>9.7799999999999994</v>
      </c>
      <c r="AX347" s="39">
        <f t="shared" si="287"/>
        <v>5.1444661055325157E-2</v>
      </c>
      <c r="AY347" s="39">
        <f t="shared" si="288"/>
        <v>5.01</v>
      </c>
      <c r="AZ347" s="39">
        <f t="shared" si="289"/>
        <v>1.0288932211065038E-2</v>
      </c>
      <c r="BA347" s="39">
        <f t="shared" si="290"/>
        <v>1.02</v>
      </c>
      <c r="BB347" s="39">
        <f t="shared" si="291"/>
        <v>4.115572884426015E-2</v>
      </c>
      <c r="BC347" s="39">
        <f t="shared" si="292"/>
        <v>4.03</v>
      </c>
      <c r="BD347" s="39">
        <f t="shared" si="293"/>
        <v>2.0577864422130075E-2</v>
      </c>
      <c r="BE347" s="39">
        <f t="shared" si="294"/>
        <v>2.04</v>
      </c>
      <c r="BF347" s="39">
        <f t="shared" si="295"/>
        <v>1.0288932211065038E-2</v>
      </c>
      <c r="BG347" s="39">
        <f t="shared" si="296"/>
        <v>1.02</v>
      </c>
      <c r="BH347" s="39">
        <f t="shared" si="297"/>
        <v>2.0577864422130069E-3</v>
      </c>
      <c r="BI347" s="39">
        <f t="shared" si="298"/>
        <v>0.21</v>
      </c>
    </row>
    <row r="348" spans="1:61" s="39" customFormat="1" x14ac:dyDescent="0.25">
      <c r="A348" s="40">
        <v>7.5</v>
      </c>
      <c r="B348" s="50">
        <f t="shared" si="253"/>
        <v>41</v>
      </c>
      <c r="C348" s="51">
        <f t="shared" si="243"/>
        <v>0</v>
      </c>
      <c r="D348" s="52">
        <f t="shared" si="244"/>
        <v>0</v>
      </c>
      <c r="E348" s="53">
        <f t="shared" si="245"/>
        <v>1</v>
      </c>
      <c r="F348" s="68">
        <f t="shared" si="242"/>
        <v>40</v>
      </c>
      <c r="G348" s="61">
        <f t="shared" si="267"/>
        <v>1.5713363138533327</v>
      </c>
      <c r="H348" s="56">
        <f t="shared" si="254"/>
        <v>4.6296296296296298</v>
      </c>
      <c r="I348" s="52">
        <f t="shared" si="255"/>
        <v>1.38</v>
      </c>
      <c r="J348" s="56">
        <f t="shared" si="256"/>
        <v>3.4569398904773321</v>
      </c>
      <c r="K348" s="56">
        <f t="shared" si="268"/>
        <v>8.5750587034935915E-4</v>
      </c>
      <c r="L348" s="51">
        <f t="shared" si="257"/>
        <v>2.2000000000000002</v>
      </c>
      <c r="M348" s="52">
        <f t="shared" si="246"/>
        <v>0</v>
      </c>
      <c r="N348" s="68">
        <v>0</v>
      </c>
      <c r="O348" s="63">
        <f t="shared" si="258"/>
        <v>3858.882798888601</v>
      </c>
      <c r="P348" s="58">
        <f t="shared" si="259"/>
        <v>480</v>
      </c>
      <c r="Q348" s="61">
        <f t="shared" si="260"/>
        <v>0.78566815692666636</v>
      </c>
      <c r="R348" s="56">
        <f t="shared" si="261"/>
        <v>2.3148148148148149</v>
      </c>
      <c r="S348" s="56">
        <f t="shared" si="247"/>
        <v>1.728469945238666</v>
      </c>
      <c r="T348" s="56">
        <f t="shared" si="248"/>
        <v>4.2875293517467957E-4</v>
      </c>
      <c r="U348" s="61">
        <f t="shared" si="262"/>
        <v>0.39283407846333318</v>
      </c>
      <c r="V348" s="56">
        <f t="shared" si="263"/>
        <v>1.1574074074074074</v>
      </c>
      <c r="W348" s="56">
        <f t="shared" si="249"/>
        <v>0.86423497261933302</v>
      </c>
      <c r="X348" s="56">
        <f t="shared" si="250"/>
        <v>2.1437646758733979E-4</v>
      </c>
      <c r="Y348" s="61">
        <f t="shared" si="264"/>
        <v>7.8566815692666617E-2</v>
      </c>
      <c r="Z348" s="56">
        <f t="shared" si="265"/>
        <v>0.23148148148148148</v>
      </c>
      <c r="AA348" s="56">
        <f t="shared" si="251"/>
        <v>0.17284699452386657</v>
      </c>
      <c r="AB348" s="56">
        <f t="shared" si="252"/>
        <v>4.2875293517467952E-5</v>
      </c>
      <c r="AC348" s="64">
        <f t="shared" si="266"/>
        <v>0.35928819444444848</v>
      </c>
      <c r="AD348" s="39">
        <f t="shared" si="269"/>
        <v>0.82763216878753088</v>
      </c>
      <c r="AE348" s="39">
        <f t="shared" si="270"/>
        <v>56.29</v>
      </c>
      <c r="AF348" s="39">
        <f t="shared" si="271"/>
        <v>0.41381608439376544</v>
      </c>
      <c r="AG348" s="39">
        <f t="shared" si="270"/>
        <v>33.89</v>
      </c>
      <c r="AH348" s="39">
        <f t="shared" si="272"/>
        <v>0.20690804219688272</v>
      </c>
      <c r="AI348" s="39">
        <f t="shared" si="300"/>
        <v>18.690000000000001</v>
      </c>
      <c r="AJ348" s="39">
        <f t="shared" si="274"/>
        <v>4.138160843937657E-2</v>
      </c>
      <c r="AK348" s="39">
        <f t="shared" si="300"/>
        <v>4.05</v>
      </c>
      <c r="AL348" s="39">
        <f t="shared" si="275"/>
        <v>0.41381608439376544</v>
      </c>
      <c r="AM348" s="39">
        <f t="shared" si="276"/>
        <v>33.89</v>
      </c>
      <c r="AN348" s="39">
        <f t="shared" si="277"/>
        <v>0.20690804219688272</v>
      </c>
      <c r="AO348" s="39">
        <f t="shared" si="278"/>
        <v>18.690000000000001</v>
      </c>
      <c r="AP348" s="39">
        <f t="shared" si="279"/>
        <v>0.10345402109844136</v>
      </c>
      <c r="AQ348" s="39">
        <f t="shared" si="280"/>
        <v>9.83</v>
      </c>
      <c r="AR348" s="39">
        <f t="shared" si="281"/>
        <v>2.0690804219688285E-2</v>
      </c>
      <c r="AS348" s="39">
        <f t="shared" si="282"/>
        <v>2.0499999999999998</v>
      </c>
      <c r="AT348" s="39">
        <f t="shared" si="283"/>
        <v>0.20690804219688272</v>
      </c>
      <c r="AU348" s="39">
        <f t="shared" si="284"/>
        <v>18.690000000000001</v>
      </c>
      <c r="AV348" s="39">
        <f t="shared" si="285"/>
        <v>0.10345402109844136</v>
      </c>
      <c r="AW348" s="39">
        <f t="shared" si="286"/>
        <v>9.83</v>
      </c>
      <c r="AX348" s="39">
        <f t="shared" si="287"/>
        <v>5.172701054922068E-2</v>
      </c>
      <c r="AY348" s="39">
        <f t="shared" si="288"/>
        <v>5.04</v>
      </c>
      <c r="AZ348" s="39">
        <f t="shared" si="289"/>
        <v>1.0345402109844143E-2</v>
      </c>
      <c r="BA348" s="39">
        <f t="shared" si="290"/>
        <v>1.03</v>
      </c>
      <c r="BB348" s="39">
        <f t="shared" si="291"/>
        <v>4.138160843937657E-2</v>
      </c>
      <c r="BC348" s="39">
        <f t="shared" si="292"/>
        <v>4.05</v>
      </c>
      <c r="BD348" s="39">
        <f t="shared" si="293"/>
        <v>2.0690804219688285E-2</v>
      </c>
      <c r="BE348" s="39">
        <f t="shared" si="294"/>
        <v>2.0499999999999998</v>
      </c>
      <c r="BF348" s="39">
        <f t="shared" si="295"/>
        <v>1.0345402109844143E-2</v>
      </c>
      <c r="BG348" s="39">
        <f t="shared" si="296"/>
        <v>1.03</v>
      </c>
      <c r="BH348" s="39">
        <f t="shared" si="297"/>
        <v>2.0690804219688276E-3</v>
      </c>
      <c r="BI348" s="39">
        <f t="shared" si="298"/>
        <v>0.21</v>
      </c>
    </row>
    <row r="349" spans="1:61" s="39" customFormat="1" x14ac:dyDescent="0.25">
      <c r="A349" s="40">
        <v>7.5</v>
      </c>
      <c r="B349" s="50">
        <f t="shared" si="253"/>
        <v>41</v>
      </c>
      <c r="C349" s="51">
        <f t="shared" si="243"/>
        <v>0</v>
      </c>
      <c r="D349" s="52">
        <f t="shared" si="244"/>
        <v>0</v>
      </c>
      <c r="E349" s="53">
        <f t="shared" si="245"/>
        <v>1</v>
      </c>
      <c r="F349" s="68">
        <f t="shared" si="242"/>
        <v>40</v>
      </c>
      <c r="G349" s="61">
        <f t="shared" si="267"/>
        <v>1.5737776310060034</v>
      </c>
      <c r="H349" s="56">
        <f t="shared" si="254"/>
        <v>4.6296296296296298</v>
      </c>
      <c r="I349" s="52">
        <f t="shared" si="255"/>
        <v>1.38</v>
      </c>
      <c r="J349" s="56">
        <f t="shared" si="256"/>
        <v>3.462310788213208</v>
      </c>
      <c r="K349" s="56">
        <f t="shared" si="268"/>
        <v>8.5883814006866956E-4</v>
      </c>
      <c r="L349" s="51">
        <f t="shared" si="257"/>
        <v>2.2000000000000002</v>
      </c>
      <c r="M349" s="52">
        <f t="shared" si="246"/>
        <v>0</v>
      </c>
      <c r="N349" s="68">
        <v>0</v>
      </c>
      <c r="O349" s="63">
        <f t="shared" si="258"/>
        <v>3864.1335212455465</v>
      </c>
      <c r="P349" s="58">
        <f t="shared" si="259"/>
        <v>480</v>
      </c>
      <c r="Q349" s="61">
        <f t="shared" si="260"/>
        <v>0.78688881550300172</v>
      </c>
      <c r="R349" s="56">
        <f t="shared" si="261"/>
        <v>2.3148148148148149</v>
      </c>
      <c r="S349" s="56">
        <f t="shared" si="247"/>
        <v>1.731155394106604</v>
      </c>
      <c r="T349" s="56">
        <f t="shared" si="248"/>
        <v>4.2941907003433478E-4</v>
      </c>
      <c r="U349" s="61">
        <f t="shared" si="262"/>
        <v>0.39344440775150086</v>
      </c>
      <c r="V349" s="56">
        <f t="shared" si="263"/>
        <v>1.1574074074074074</v>
      </c>
      <c r="W349" s="56">
        <f t="shared" si="249"/>
        <v>0.86557769705330201</v>
      </c>
      <c r="X349" s="56">
        <f t="shared" si="250"/>
        <v>2.1470953501716739E-4</v>
      </c>
      <c r="Y349" s="61">
        <f t="shared" si="264"/>
        <v>7.8688881550300155E-2</v>
      </c>
      <c r="Z349" s="56">
        <f t="shared" si="265"/>
        <v>0.23148148148148148</v>
      </c>
      <c r="AA349" s="56">
        <f t="shared" si="251"/>
        <v>0.17311553941066035</v>
      </c>
      <c r="AB349" s="56">
        <f t="shared" si="252"/>
        <v>4.2941907003433474E-5</v>
      </c>
      <c r="AC349" s="64">
        <f t="shared" si="266"/>
        <v>0.35937500000000405</v>
      </c>
      <c r="AD349" s="39">
        <f t="shared" si="269"/>
        <v>0.8321567794766731</v>
      </c>
      <c r="AE349" s="39">
        <f t="shared" si="270"/>
        <v>56.49</v>
      </c>
      <c r="AF349" s="39">
        <f t="shared" si="271"/>
        <v>0.41607838973833655</v>
      </c>
      <c r="AG349" s="39">
        <f t="shared" si="270"/>
        <v>34.04</v>
      </c>
      <c r="AH349" s="39">
        <f t="shared" si="272"/>
        <v>0.20803919486916828</v>
      </c>
      <c r="AI349" s="39">
        <f t="shared" si="300"/>
        <v>18.78</v>
      </c>
      <c r="AJ349" s="39">
        <f t="shared" si="274"/>
        <v>4.1607838973833682E-2</v>
      </c>
      <c r="AK349" s="39">
        <f t="shared" si="300"/>
        <v>4.08</v>
      </c>
      <c r="AL349" s="39">
        <f t="shared" si="275"/>
        <v>0.41607838973833655</v>
      </c>
      <c r="AM349" s="39">
        <f t="shared" si="276"/>
        <v>34.04</v>
      </c>
      <c r="AN349" s="39">
        <f t="shared" si="277"/>
        <v>0.20803919486916828</v>
      </c>
      <c r="AO349" s="39">
        <f t="shared" si="278"/>
        <v>18.78</v>
      </c>
      <c r="AP349" s="39">
        <f t="shared" si="279"/>
        <v>0.10401959743458414</v>
      </c>
      <c r="AQ349" s="39">
        <f t="shared" si="280"/>
        <v>9.8800000000000008</v>
      </c>
      <c r="AR349" s="39">
        <f t="shared" si="281"/>
        <v>2.0803919486916841E-2</v>
      </c>
      <c r="AS349" s="39">
        <f t="shared" si="282"/>
        <v>2.06</v>
      </c>
      <c r="AT349" s="39">
        <f t="shared" si="283"/>
        <v>0.20803919486916828</v>
      </c>
      <c r="AU349" s="39">
        <f t="shared" si="284"/>
        <v>18.78</v>
      </c>
      <c r="AV349" s="39">
        <f t="shared" si="285"/>
        <v>0.10401959743458414</v>
      </c>
      <c r="AW349" s="39">
        <f t="shared" si="286"/>
        <v>9.8800000000000008</v>
      </c>
      <c r="AX349" s="39">
        <f t="shared" si="287"/>
        <v>5.2009798717292069E-2</v>
      </c>
      <c r="AY349" s="39">
        <f t="shared" si="288"/>
        <v>5.07</v>
      </c>
      <c r="AZ349" s="39">
        <f t="shared" si="289"/>
        <v>1.040195974345842E-2</v>
      </c>
      <c r="BA349" s="39">
        <f t="shared" si="290"/>
        <v>1.03</v>
      </c>
      <c r="BB349" s="39">
        <f t="shared" si="291"/>
        <v>4.1607838973833682E-2</v>
      </c>
      <c r="BC349" s="39">
        <f t="shared" si="292"/>
        <v>4.08</v>
      </c>
      <c r="BD349" s="39">
        <f t="shared" si="293"/>
        <v>2.0803919486916841E-2</v>
      </c>
      <c r="BE349" s="39">
        <f t="shared" si="294"/>
        <v>2.06</v>
      </c>
      <c r="BF349" s="39">
        <f t="shared" si="295"/>
        <v>1.040195974345842E-2</v>
      </c>
      <c r="BG349" s="39">
        <f t="shared" si="296"/>
        <v>1.03</v>
      </c>
      <c r="BH349" s="39">
        <f t="shared" si="297"/>
        <v>2.0803919486916834E-3</v>
      </c>
      <c r="BI349" s="39">
        <f t="shared" si="298"/>
        <v>0.21</v>
      </c>
    </row>
    <row r="350" spans="1:61" s="39" customFormat="1" x14ac:dyDescent="0.25">
      <c r="A350" s="40">
        <v>7.5</v>
      </c>
      <c r="B350" s="50">
        <f t="shared" si="253"/>
        <v>41</v>
      </c>
      <c r="C350" s="51">
        <f t="shared" si="243"/>
        <v>0</v>
      </c>
      <c r="D350" s="52">
        <f t="shared" si="244"/>
        <v>0</v>
      </c>
      <c r="E350" s="53">
        <f t="shared" si="245"/>
        <v>1</v>
      </c>
      <c r="F350" s="68">
        <f t="shared" si="242"/>
        <v>40</v>
      </c>
      <c r="G350" s="61">
        <f t="shared" si="267"/>
        <v>1.5762077560128291</v>
      </c>
      <c r="H350" s="56">
        <f t="shared" si="254"/>
        <v>4.6296296296296298</v>
      </c>
      <c r="I350" s="52">
        <f t="shared" si="255"/>
        <v>1.38</v>
      </c>
      <c r="J350" s="56">
        <f t="shared" si="256"/>
        <v>3.4676570632282244</v>
      </c>
      <c r="K350" s="56">
        <f t="shared" si="268"/>
        <v>8.6016430203709365E-4</v>
      </c>
      <c r="L350" s="51">
        <f t="shared" si="257"/>
        <v>2.2000000000000002</v>
      </c>
      <c r="M350" s="52">
        <f t="shared" si="246"/>
        <v>0</v>
      </c>
      <c r="N350" s="68">
        <v>0</v>
      </c>
      <c r="O350" s="63">
        <f t="shared" si="258"/>
        <v>3869.3601777916897</v>
      </c>
      <c r="P350" s="58">
        <f t="shared" si="259"/>
        <v>480</v>
      </c>
      <c r="Q350" s="61">
        <f t="shared" si="260"/>
        <v>0.78810387800641457</v>
      </c>
      <c r="R350" s="56">
        <f t="shared" si="261"/>
        <v>2.3148148148148149</v>
      </c>
      <c r="S350" s="56">
        <f t="shared" si="247"/>
        <v>1.7338285316141122</v>
      </c>
      <c r="T350" s="56">
        <f t="shared" si="248"/>
        <v>4.3008215101854682E-4</v>
      </c>
      <c r="U350" s="61">
        <f t="shared" si="262"/>
        <v>0.39405193900320729</v>
      </c>
      <c r="V350" s="56">
        <f t="shared" si="263"/>
        <v>1.1574074074074074</v>
      </c>
      <c r="W350" s="56">
        <f t="shared" si="249"/>
        <v>0.86691426580705611</v>
      </c>
      <c r="X350" s="56">
        <f t="shared" si="250"/>
        <v>2.1504107550927341E-4</v>
      </c>
      <c r="Y350" s="61">
        <f t="shared" si="264"/>
        <v>7.8810387800641438E-2</v>
      </c>
      <c r="Z350" s="56">
        <f t="shared" si="265"/>
        <v>0.23148148148148148</v>
      </c>
      <c r="AA350" s="56">
        <f t="shared" si="251"/>
        <v>0.17338285316141117</v>
      </c>
      <c r="AB350" s="56">
        <f t="shared" si="252"/>
        <v>4.3008215101854669E-5</v>
      </c>
      <c r="AC350" s="64">
        <f t="shared" si="266"/>
        <v>0.35946180555555962</v>
      </c>
      <c r="AD350" s="39">
        <f t="shared" si="269"/>
        <v>0.83668837677521002</v>
      </c>
      <c r="AE350" s="39">
        <f t="shared" si="270"/>
        <v>56.69</v>
      </c>
      <c r="AF350" s="39">
        <f t="shared" si="271"/>
        <v>0.41834418838760501</v>
      </c>
      <c r="AG350" s="39">
        <f t="shared" si="270"/>
        <v>34.19</v>
      </c>
      <c r="AH350" s="39">
        <f t="shared" si="272"/>
        <v>0.2091720941938025</v>
      </c>
      <c r="AI350" s="39">
        <f t="shared" si="300"/>
        <v>18.87</v>
      </c>
      <c r="AJ350" s="39">
        <f t="shared" si="274"/>
        <v>4.1834418838760525E-2</v>
      </c>
      <c r="AK350" s="39">
        <f t="shared" si="300"/>
        <v>4.0999999999999996</v>
      </c>
      <c r="AL350" s="39">
        <f t="shared" si="275"/>
        <v>0.41834418838760501</v>
      </c>
      <c r="AM350" s="39">
        <f t="shared" si="276"/>
        <v>34.19</v>
      </c>
      <c r="AN350" s="39">
        <f t="shared" si="277"/>
        <v>0.2091720941938025</v>
      </c>
      <c r="AO350" s="39">
        <f t="shared" si="278"/>
        <v>18.87</v>
      </c>
      <c r="AP350" s="39">
        <f t="shared" si="279"/>
        <v>0.10458604709690125</v>
      </c>
      <c r="AQ350" s="39">
        <f t="shared" si="280"/>
        <v>9.93</v>
      </c>
      <c r="AR350" s="39">
        <f t="shared" si="281"/>
        <v>2.0917209419380262E-2</v>
      </c>
      <c r="AS350" s="39">
        <f t="shared" si="282"/>
        <v>2.0699999999999998</v>
      </c>
      <c r="AT350" s="39">
        <f t="shared" si="283"/>
        <v>0.2091720941938025</v>
      </c>
      <c r="AU350" s="39">
        <f t="shared" si="284"/>
        <v>18.87</v>
      </c>
      <c r="AV350" s="39">
        <f t="shared" si="285"/>
        <v>0.10458604709690125</v>
      </c>
      <c r="AW350" s="39">
        <f t="shared" si="286"/>
        <v>9.93</v>
      </c>
      <c r="AX350" s="39">
        <f t="shared" si="287"/>
        <v>5.2293023548450626E-2</v>
      </c>
      <c r="AY350" s="39">
        <f t="shared" si="288"/>
        <v>5.09</v>
      </c>
      <c r="AZ350" s="39">
        <f t="shared" si="289"/>
        <v>1.0458604709690131E-2</v>
      </c>
      <c r="BA350" s="39">
        <f t="shared" si="290"/>
        <v>1.04</v>
      </c>
      <c r="BB350" s="39">
        <f t="shared" si="291"/>
        <v>4.1834418838760525E-2</v>
      </c>
      <c r="BC350" s="39">
        <f t="shared" si="292"/>
        <v>4.0999999999999996</v>
      </c>
      <c r="BD350" s="39">
        <f t="shared" si="293"/>
        <v>2.0917209419380262E-2</v>
      </c>
      <c r="BE350" s="39">
        <f t="shared" si="294"/>
        <v>2.0699999999999998</v>
      </c>
      <c r="BF350" s="39">
        <f t="shared" si="295"/>
        <v>1.0458604709690131E-2</v>
      </c>
      <c r="BG350" s="39">
        <f t="shared" si="296"/>
        <v>1.04</v>
      </c>
      <c r="BH350" s="39">
        <f t="shared" si="297"/>
        <v>2.0917209419380254E-3</v>
      </c>
      <c r="BI350" s="39">
        <f t="shared" si="298"/>
        <v>0.21</v>
      </c>
    </row>
    <row r="351" spans="1:61" s="39" customFormat="1" x14ac:dyDescent="0.25">
      <c r="A351" s="40">
        <v>7.5</v>
      </c>
      <c r="B351" s="50">
        <f t="shared" si="253"/>
        <v>41</v>
      </c>
      <c r="C351" s="51">
        <f t="shared" si="243"/>
        <v>0</v>
      </c>
      <c r="D351" s="52">
        <f t="shared" si="244"/>
        <v>0</v>
      </c>
      <c r="E351" s="53">
        <f t="shared" si="245"/>
        <v>1</v>
      </c>
      <c r="F351" s="68">
        <f t="shared" si="242"/>
        <v>40</v>
      </c>
      <c r="G351" s="61">
        <f t="shared" si="267"/>
        <v>1.5786267401838694</v>
      </c>
      <c r="H351" s="56">
        <f t="shared" si="254"/>
        <v>4.6296296296296298</v>
      </c>
      <c r="I351" s="52">
        <f t="shared" si="255"/>
        <v>1.38</v>
      </c>
      <c r="J351" s="56">
        <f t="shared" si="256"/>
        <v>3.4729788284045129</v>
      </c>
      <c r="K351" s="56">
        <f t="shared" si="268"/>
        <v>8.6148438425543328E-4</v>
      </c>
      <c r="L351" s="51">
        <f t="shared" si="257"/>
        <v>2.2000000000000002</v>
      </c>
      <c r="M351" s="52">
        <f t="shared" si="246"/>
        <v>0</v>
      </c>
      <c r="N351" s="68">
        <v>0</v>
      </c>
      <c r="O351" s="63">
        <f t="shared" si="258"/>
        <v>3874.5628788286631</v>
      </c>
      <c r="P351" s="58">
        <f t="shared" si="259"/>
        <v>480</v>
      </c>
      <c r="Q351" s="61">
        <f t="shared" si="260"/>
        <v>0.7893133700919347</v>
      </c>
      <c r="R351" s="56">
        <f t="shared" si="261"/>
        <v>2.3148148148148149</v>
      </c>
      <c r="S351" s="56">
        <f t="shared" si="247"/>
        <v>1.7364894142022564</v>
      </c>
      <c r="T351" s="56">
        <f t="shared" si="248"/>
        <v>4.3074219212771664E-4</v>
      </c>
      <c r="U351" s="61">
        <f t="shared" si="262"/>
        <v>0.39465668504596735</v>
      </c>
      <c r="V351" s="56">
        <f t="shared" si="263"/>
        <v>1.1574074074074074</v>
      </c>
      <c r="W351" s="56">
        <f t="shared" si="249"/>
        <v>0.86824470710112822</v>
      </c>
      <c r="X351" s="56">
        <f t="shared" si="250"/>
        <v>2.1537109606385832E-4</v>
      </c>
      <c r="Y351" s="61">
        <f t="shared" si="264"/>
        <v>7.8931337009193456E-2</v>
      </c>
      <c r="Z351" s="56">
        <f t="shared" si="265"/>
        <v>0.23148148148148148</v>
      </c>
      <c r="AA351" s="56">
        <f t="shared" si="251"/>
        <v>0.17364894142022561</v>
      </c>
      <c r="AB351" s="56">
        <f t="shared" si="252"/>
        <v>4.3074219212771661E-5</v>
      </c>
      <c r="AC351" s="64">
        <f t="shared" si="266"/>
        <v>0.35954861111111519</v>
      </c>
      <c r="AD351" s="39">
        <f t="shared" si="269"/>
        <v>0.84122692865323867</v>
      </c>
      <c r="AE351" s="39">
        <f t="shared" si="270"/>
        <v>56.88</v>
      </c>
      <c r="AF351" s="39">
        <f t="shared" si="271"/>
        <v>0.42061346432661934</v>
      </c>
      <c r="AG351" s="39">
        <f t="shared" si="270"/>
        <v>34.340000000000003</v>
      </c>
      <c r="AH351" s="39">
        <f t="shared" si="272"/>
        <v>0.21030673216330967</v>
      </c>
      <c r="AI351" s="39">
        <f t="shared" si="300"/>
        <v>18.97</v>
      </c>
      <c r="AJ351" s="39">
        <f t="shared" si="274"/>
        <v>4.2061346432661954E-2</v>
      </c>
      <c r="AK351" s="39">
        <f t="shared" si="300"/>
        <v>4.12</v>
      </c>
      <c r="AL351" s="39">
        <f t="shared" si="275"/>
        <v>0.42061346432661934</v>
      </c>
      <c r="AM351" s="39">
        <f t="shared" si="276"/>
        <v>34.340000000000003</v>
      </c>
      <c r="AN351" s="39">
        <f t="shared" si="277"/>
        <v>0.21030673216330967</v>
      </c>
      <c r="AO351" s="39">
        <f t="shared" si="278"/>
        <v>18.97</v>
      </c>
      <c r="AP351" s="39">
        <f t="shared" si="279"/>
        <v>0.10515336608165483</v>
      </c>
      <c r="AQ351" s="39">
        <f t="shared" si="280"/>
        <v>9.98</v>
      </c>
      <c r="AR351" s="39">
        <f t="shared" si="281"/>
        <v>2.1030673216330977E-2</v>
      </c>
      <c r="AS351" s="39">
        <f t="shared" si="282"/>
        <v>2.08</v>
      </c>
      <c r="AT351" s="39">
        <f t="shared" si="283"/>
        <v>0.21030673216330967</v>
      </c>
      <c r="AU351" s="39">
        <f t="shared" si="284"/>
        <v>18.97</v>
      </c>
      <c r="AV351" s="39">
        <f t="shared" si="285"/>
        <v>0.10515336608165483</v>
      </c>
      <c r="AW351" s="39">
        <f t="shared" si="286"/>
        <v>9.98</v>
      </c>
      <c r="AX351" s="39">
        <f t="shared" si="287"/>
        <v>5.2576683040827417E-2</v>
      </c>
      <c r="AY351" s="39">
        <f t="shared" si="288"/>
        <v>5.12</v>
      </c>
      <c r="AZ351" s="39">
        <f t="shared" si="289"/>
        <v>1.0515336608165489E-2</v>
      </c>
      <c r="BA351" s="39">
        <f t="shared" si="290"/>
        <v>1.05</v>
      </c>
      <c r="BB351" s="39">
        <f t="shared" si="291"/>
        <v>4.2061346432661954E-2</v>
      </c>
      <c r="BC351" s="39">
        <f t="shared" si="292"/>
        <v>4.12</v>
      </c>
      <c r="BD351" s="39">
        <f t="shared" si="293"/>
        <v>2.1030673216330977E-2</v>
      </c>
      <c r="BE351" s="39">
        <f t="shared" si="294"/>
        <v>2.08</v>
      </c>
      <c r="BF351" s="39">
        <f t="shared" si="295"/>
        <v>1.0515336608165489E-2</v>
      </c>
      <c r="BG351" s="39">
        <f t="shared" si="296"/>
        <v>1.05</v>
      </c>
      <c r="BH351" s="39">
        <f t="shared" si="297"/>
        <v>2.103067321633097E-3</v>
      </c>
      <c r="BI351" s="39">
        <f t="shared" si="298"/>
        <v>0.21</v>
      </c>
    </row>
    <row r="352" spans="1:61" s="39" customFormat="1" x14ac:dyDescent="0.25">
      <c r="A352" s="40">
        <v>7.5</v>
      </c>
      <c r="B352" s="50">
        <f t="shared" si="253"/>
        <v>41</v>
      </c>
      <c r="C352" s="51">
        <f t="shared" si="243"/>
        <v>0</v>
      </c>
      <c r="D352" s="52">
        <f t="shared" si="244"/>
        <v>0</v>
      </c>
      <c r="E352" s="53">
        <f t="shared" si="245"/>
        <v>1</v>
      </c>
      <c r="F352" s="68">
        <f t="shared" si="242"/>
        <v>40</v>
      </c>
      <c r="G352" s="61">
        <f t="shared" si="267"/>
        <v>1.5810346345939545</v>
      </c>
      <c r="H352" s="56">
        <f t="shared" si="254"/>
        <v>4.6296296296296298</v>
      </c>
      <c r="I352" s="52">
        <f t="shared" si="255"/>
        <v>1.38</v>
      </c>
      <c r="J352" s="56">
        <f t="shared" si="256"/>
        <v>3.4782761961067004</v>
      </c>
      <c r="K352" s="56">
        <f t="shared" si="268"/>
        <v>8.6279841459612199E-4</v>
      </c>
      <c r="L352" s="51">
        <f t="shared" si="257"/>
        <v>2.2000000000000002</v>
      </c>
      <c r="M352" s="52">
        <f t="shared" si="246"/>
        <v>0</v>
      </c>
      <c r="N352" s="68">
        <v>0</v>
      </c>
      <c r="O352" s="63">
        <f t="shared" si="258"/>
        <v>3879.7417341525502</v>
      </c>
      <c r="P352" s="58">
        <f t="shared" si="259"/>
        <v>480</v>
      </c>
      <c r="Q352" s="61">
        <f t="shared" si="260"/>
        <v>0.79051731729697727</v>
      </c>
      <c r="R352" s="56">
        <f t="shared" si="261"/>
        <v>2.3148148148148149</v>
      </c>
      <c r="S352" s="56">
        <f t="shared" si="247"/>
        <v>1.7391380980533502</v>
      </c>
      <c r="T352" s="56">
        <f t="shared" si="248"/>
        <v>4.3139920729806099E-4</v>
      </c>
      <c r="U352" s="61">
        <f t="shared" si="262"/>
        <v>0.39525865864848864</v>
      </c>
      <c r="V352" s="56">
        <f t="shared" si="263"/>
        <v>1.1574074074074074</v>
      </c>
      <c r="W352" s="56">
        <f t="shared" si="249"/>
        <v>0.86956904902667509</v>
      </c>
      <c r="X352" s="56">
        <f t="shared" si="250"/>
        <v>2.156996036490305E-4</v>
      </c>
      <c r="Y352" s="61">
        <f t="shared" si="264"/>
        <v>7.9051731729697719E-2</v>
      </c>
      <c r="Z352" s="56">
        <f t="shared" si="265"/>
        <v>0.23148148148148148</v>
      </c>
      <c r="AA352" s="56">
        <f t="shared" si="251"/>
        <v>0.173913809805335</v>
      </c>
      <c r="AB352" s="56">
        <f t="shared" si="252"/>
        <v>4.3139920729806099E-5</v>
      </c>
      <c r="AC352" s="64">
        <f t="shared" si="266"/>
        <v>0.35963541666667076</v>
      </c>
      <c r="AD352" s="39">
        <f t="shared" si="269"/>
        <v>0.84577240322769631</v>
      </c>
      <c r="AE352" s="39">
        <f t="shared" si="270"/>
        <v>57.08</v>
      </c>
      <c r="AF352" s="39">
        <f t="shared" si="271"/>
        <v>0.42288620161384816</v>
      </c>
      <c r="AG352" s="39">
        <f t="shared" si="270"/>
        <v>34.479999999999997</v>
      </c>
      <c r="AH352" s="39">
        <f t="shared" si="272"/>
        <v>0.21144310080692408</v>
      </c>
      <c r="AI352" s="39">
        <f t="shared" si="300"/>
        <v>19.059999999999999</v>
      </c>
      <c r="AJ352" s="39">
        <f t="shared" si="274"/>
        <v>4.2288620161384835E-2</v>
      </c>
      <c r="AK352" s="39">
        <f t="shared" si="300"/>
        <v>4.1399999999999997</v>
      </c>
      <c r="AL352" s="39">
        <f t="shared" si="275"/>
        <v>0.42288620161384816</v>
      </c>
      <c r="AM352" s="39">
        <f t="shared" si="276"/>
        <v>34.479999999999997</v>
      </c>
      <c r="AN352" s="39">
        <f t="shared" si="277"/>
        <v>0.21144310080692408</v>
      </c>
      <c r="AO352" s="39">
        <f t="shared" si="278"/>
        <v>19.059999999999999</v>
      </c>
      <c r="AP352" s="39">
        <f t="shared" si="279"/>
        <v>0.10572155040346204</v>
      </c>
      <c r="AQ352" s="39">
        <f t="shared" si="280"/>
        <v>10.029999999999999</v>
      </c>
      <c r="AR352" s="39">
        <f t="shared" si="281"/>
        <v>2.1144310080692418E-2</v>
      </c>
      <c r="AS352" s="39">
        <f t="shared" si="282"/>
        <v>2.09</v>
      </c>
      <c r="AT352" s="39">
        <f t="shared" si="283"/>
        <v>0.21144310080692408</v>
      </c>
      <c r="AU352" s="39">
        <f t="shared" si="284"/>
        <v>19.059999999999999</v>
      </c>
      <c r="AV352" s="39">
        <f t="shared" si="285"/>
        <v>0.10572155040346204</v>
      </c>
      <c r="AW352" s="39">
        <f t="shared" si="286"/>
        <v>10.029999999999999</v>
      </c>
      <c r="AX352" s="39">
        <f t="shared" si="287"/>
        <v>5.286077520173102E-2</v>
      </c>
      <c r="AY352" s="39">
        <f t="shared" si="288"/>
        <v>5.15</v>
      </c>
      <c r="AZ352" s="39">
        <f t="shared" si="289"/>
        <v>1.0572155040346209E-2</v>
      </c>
      <c r="BA352" s="39">
        <f t="shared" si="290"/>
        <v>1.05</v>
      </c>
      <c r="BB352" s="39">
        <f t="shared" si="291"/>
        <v>4.2288620161384835E-2</v>
      </c>
      <c r="BC352" s="39">
        <f t="shared" si="292"/>
        <v>4.1399999999999997</v>
      </c>
      <c r="BD352" s="39">
        <f t="shared" si="293"/>
        <v>2.1144310080692418E-2</v>
      </c>
      <c r="BE352" s="39">
        <f t="shared" si="294"/>
        <v>2.09</v>
      </c>
      <c r="BF352" s="39">
        <f t="shared" si="295"/>
        <v>1.0572155040346209E-2</v>
      </c>
      <c r="BG352" s="39">
        <f t="shared" si="296"/>
        <v>1.05</v>
      </c>
      <c r="BH352" s="39">
        <f t="shared" si="297"/>
        <v>2.114431008069241E-3</v>
      </c>
      <c r="BI352" s="39">
        <f t="shared" si="298"/>
        <v>0.21</v>
      </c>
    </row>
    <row r="353" spans="1:61" s="39" customFormat="1" x14ac:dyDescent="0.25">
      <c r="A353" s="40">
        <v>7.5</v>
      </c>
      <c r="B353" s="50">
        <f t="shared" si="253"/>
        <v>41</v>
      </c>
      <c r="C353" s="51">
        <f t="shared" si="243"/>
        <v>0</v>
      </c>
      <c r="D353" s="52">
        <f t="shared" si="244"/>
        <v>0</v>
      </c>
      <c r="E353" s="53">
        <f t="shared" si="245"/>
        <v>1</v>
      </c>
      <c r="F353" s="68">
        <f t="shared" si="242"/>
        <v>40</v>
      </c>
      <c r="G353" s="61">
        <f t="shared" si="267"/>
        <v>1.5834314900837636</v>
      </c>
      <c r="H353" s="56">
        <f t="shared" si="254"/>
        <v>4.6296296296296298</v>
      </c>
      <c r="I353" s="52">
        <f t="shared" si="255"/>
        <v>1.38</v>
      </c>
      <c r="J353" s="56">
        <f t="shared" si="256"/>
        <v>3.4835492781842801</v>
      </c>
      <c r="K353" s="56">
        <f t="shared" si="268"/>
        <v>8.6410642080381314E-4</v>
      </c>
      <c r="L353" s="51">
        <f t="shared" si="257"/>
        <v>2.2000000000000002</v>
      </c>
      <c r="M353" s="52">
        <f t="shared" si="246"/>
        <v>0</v>
      </c>
      <c r="N353" s="68">
        <v>0</v>
      </c>
      <c r="O353" s="63">
        <f t="shared" si="258"/>
        <v>3884.8968530562029</v>
      </c>
      <c r="P353" s="58">
        <f t="shared" si="259"/>
        <v>480</v>
      </c>
      <c r="Q353" s="61">
        <f t="shared" si="260"/>
        <v>0.7917157450418818</v>
      </c>
      <c r="R353" s="56">
        <f t="shared" si="261"/>
        <v>2.3148148148148149</v>
      </c>
      <c r="S353" s="56">
        <f t="shared" si="247"/>
        <v>1.74177463909214</v>
      </c>
      <c r="T353" s="56">
        <f t="shared" si="248"/>
        <v>4.3205321040190657E-4</v>
      </c>
      <c r="U353" s="61">
        <f t="shared" si="262"/>
        <v>0.3958578725209409</v>
      </c>
      <c r="V353" s="56">
        <f t="shared" si="263"/>
        <v>1.1574074074074074</v>
      </c>
      <c r="W353" s="56">
        <f t="shared" si="249"/>
        <v>0.87088731954607002</v>
      </c>
      <c r="X353" s="56">
        <f t="shared" si="250"/>
        <v>2.1602660520095328E-4</v>
      </c>
      <c r="Y353" s="61">
        <f t="shared" si="264"/>
        <v>7.9171574504188172E-2</v>
      </c>
      <c r="Z353" s="56">
        <f t="shared" si="265"/>
        <v>0.23148148148148148</v>
      </c>
      <c r="AA353" s="56">
        <f t="shared" si="251"/>
        <v>0.17417746390921399</v>
      </c>
      <c r="AB353" s="56">
        <f t="shared" si="252"/>
        <v>4.3205321040190651E-5</v>
      </c>
      <c r="AC353" s="64">
        <f t="shared" si="266"/>
        <v>0.35972222222222633</v>
      </c>
      <c r="AD353" s="39">
        <f t="shared" si="269"/>
        <v>0.85032476876168717</v>
      </c>
      <c r="AE353" s="39">
        <f t="shared" si="270"/>
        <v>57.27</v>
      </c>
      <c r="AF353" s="39">
        <f t="shared" si="271"/>
        <v>0.42516238438084358</v>
      </c>
      <c r="AG353" s="39">
        <f t="shared" si="270"/>
        <v>34.630000000000003</v>
      </c>
      <c r="AH353" s="39">
        <f t="shared" si="272"/>
        <v>0.21258119219042179</v>
      </c>
      <c r="AI353" s="39">
        <f t="shared" si="300"/>
        <v>19.149999999999999</v>
      </c>
      <c r="AJ353" s="39">
        <f t="shared" si="274"/>
        <v>4.2516238438084379E-2</v>
      </c>
      <c r="AK353" s="39">
        <f t="shared" si="300"/>
        <v>4.16</v>
      </c>
      <c r="AL353" s="39">
        <f t="shared" si="275"/>
        <v>0.42516238438084358</v>
      </c>
      <c r="AM353" s="39">
        <f t="shared" si="276"/>
        <v>34.630000000000003</v>
      </c>
      <c r="AN353" s="39">
        <f t="shared" si="277"/>
        <v>0.21258119219042179</v>
      </c>
      <c r="AO353" s="39">
        <f t="shared" si="278"/>
        <v>19.149999999999999</v>
      </c>
      <c r="AP353" s="39">
        <f t="shared" si="279"/>
        <v>0.1062905960952109</v>
      </c>
      <c r="AQ353" s="39">
        <f t="shared" si="280"/>
        <v>10.08</v>
      </c>
      <c r="AR353" s="39">
        <f t="shared" si="281"/>
        <v>2.125811921904219E-2</v>
      </c>
      <c r="AS353" s="39">
        <f t="shared" si="282"/>
        <v>2.1</v>
      </c>
      <c r="AT353" s="39">
        <f t="shared" si="283"/>
        <v>0.21258119219042179</v>
      </c>
      <c r="AU353" s="39">
        <f t="shared" si="284"/>
        <v>19.149999999999999</v>
      </c>
      <c r="AV353" s="39">
        <f t="shared" si="285"/>
        <v>0.1062905960952109</v>
      </c>
      <c r="AW353" s="39">
        <f t="shared" si="286"/>
        <v>10.08</v>
      </c>
      <c r="AX353" s="39">
        <f t="shared" si="287"/>
        <v>5.3145298047605448E-2</v>
      </c>
      <c r="AY353" s="39">
        <f t="shared" si="288"/>
        <v>5.18</v>
      </c>
      <c r="AZ353" s="39">
        <f t="shared" si="289"/>
        <v>1.0629059609521095E-2</v>
      </c>
      <c r="BA353" s="39">
        <f t="shared" si="290"/>
        <v>1.06</v>
      </c>
      <c r="BB353" s="39">
        <f t="shared" si="291"/>
        <v>4.2516238438084379E-2</v>
      </c>
      <c r="BC353" s="39">
        <f t="shared" si="292"/>
        <v>4.16</v>
      </c>
      <c r="BD353" s="39">
        <f t="shared" si="293"/>
        <v>2.125811921904219E-2</v>
      </c>
      <c r="BE353" s="39">
        <f t="shared" si="294"/>
        <v>2.1</v>
      </c>
      <c r="BF353" s="39">
        <f t="shared" si="295"/>
        <v>1.0629059609521095E-2</v>
      </c>
      <c r="BG353" s="39">
        <f t="shared" si="296"/>
        <v>1.06</v>
      </c>
      <c r="BH353" s="39">
        <f t="shared" si="297"/>
        <v>2.1258119219042179E-3</v>
      </c>
      <c r="BI353" s="39">
        <f t="shared" si="298"/>
        <v>0.21</v>
      </c>
    </row>
    <row r="354" spans="1:61" s="39" customFormat="1" x14ac:dyDescent="0.25">
      <c r="A354" s="40">
        <v>7.5</v>
      </c>
      <c r="B354" s="50">
        <f t="shared" si="253"/>
        <v>41</v>
      </c>
      <c r="C354" s="51">
        <f t="shared" si="243"/>
        <v>0</v>
      </c>
      <c r="D354" s="52">
        <f t="shared" si="244"/>
        <v>0</v>
      </c>
      <c r="E354" s="53">
        <f t="shared" si="245"/>
        <v>1</v>
      </c>
      <c r="F354" s="68">
        <f t="shared" si="242"/>
        <v>40</v>
      </c>
      <c r="G354" s="61">
        <f t="shared" si="267"/>
        <v>1.585817357260898</v>
      </c>
      <c r="H354" s="56">
        <f t="shared" si="254"/>
        <v>4.6296296296296298</v>
      </c>
      <c r="I354" s="52">
        <f t="shared" si="255"/>
        <v>1.38</v>
      </c>
      <c r="J354" s="56">
        <f t="shared" si="256"/>
        <v>3.4887981859739758</v>
      </c>
      <c r="K354" s="56">
        <f t="shared" si="268"/>
        <v>8.6540843049596463E-4</v>
      </c>
      <c r="L354" s="51">
        <f t="shared" si="257"/>
        <v>2.2000000000000002</v>
      </c>
      <c r="M354" s="52">
        <f t="shared" si="246"/>
        <v>0</v>
      </c>
      <c r="N354" s="68">
        <v>0</v>
      </c>
      <c r="O354" s="63">
        <f t="shared" si="258"/>
        <v>3890.028344331547</v>
      </c>
      <c r="P354" s="58">
        <f t="shared" si="259"/>
        <v>480</v>
      </c>
      <c r="Q354" s="61">
        <f t="shared" si="260"/>
        <v>0.792908678630449</v>
      </c>
      <c r="R354" s="56">
        <f t="shared" si="261"/>
        <v>2.3148148148148149</v>
      </c>
      <c r="S354" s="56">
        <f t="shared" si="247"/>
        <v>1.7443990929869879</v>
      </c>
      <c r="T354" s="56">
        <f t="shared" si="248"/>
        <v>4.3270421524798232E-4</v>
      </c>
      <c r="U354" s="61">
        <f t="shared" si="262"/>
        <v>0.3964543393152245</v>
      </c>
      <c r="V354" s="56">
        <f t="shared" si="263"/>
        <v>1.1574074074074074</v>
      </c>
      <c r="W354" s="56">
        <f t="shared" si="249"/>
        <v>0.87219954649349396</v>
      </c>
      <c r="X354" s="56">
        <f t="shared" si="250"/>
        <v>2.1635210762399116E-4</v>
      </c>
      <c r="Y354" s="61">
        <f t="shared" si="264"/>
        <v>7.92908678630449E-2</v>
      </c>
      <c r="Z354" s="56">
        <f t="shared" si="265"/>
        <v>0.23148148148148148</v>
      </c>
      <c r="AA354" s="56">
        <f t="shared" si="251"/>
        <v>0.17443990929869879</v>
      </c>
      <c r="AB354" s="56">
        <f t="shared" si="252"/>
        <v>4.3270421524798218E-5</v>
      </c>
      <c r="AC354" s="64">
        <f t="shared" si="266"/>
        <v>0.3598090277777819</v>
      </c>
      <c r="AD354" s="39">
        <f t="shared" si="269"/>
        <v>0.85488399366381229</v>
      </c>
      <c r="AE354" s="39">
        <f t="shared" si="270"/>
        <v>57.47</v>
      </c>
      <c r="AF354" s="39">
        <f t="shared" si="271"/>
        <v>0.42744199683190615</v>
      </c>
      <c r="AG354" s="39">
        <f t="shared" si="270"/>
        <v>34.78</v>
      </c>
      <c r="AH354" s="39">
        <f t="shared" si="272"/>
        <v>0.21372099841595307</v>
      </c>
      <c r="AI354" s="39">
        <f t="shared" si="300"/>
        <v>19.239999999999998</v>
      </c>
      <c r="AJ354" s="39">
        <f t="shared" si="274"/>
        <v>4.2744199683190633E-2</v>
      </c>
      <c r="AK354" s="39">
        <f t="shared" si="300"/>
        <v>4.18</v>
      </c>
      <c r="AL354" s="39">
        <f t="shared" si="275"/>
        <v>0.42744199683190615</v>
      </c>
      <c r="AM354" s="39">
        <f t="shared" si="276"/>
        <v>34.78</v>
      </c>
      <c r="AN354" s="39">
        <f t="shared" si="277"/>
        <v>0.21372099841595307</v>
      </c>
      <c r="AO354" s="39">
        <f t="shared" si="278"/>
        <v>19.239999999999998</v>
      </c>
      <c r="AP354" s="39">
        <f t="shared" si="279"/>
        <v>0.10686049920797654</v>
      </c>
      <c r="AQ354" s="39">
        <f t="shared" si="280"/>
        <v>10.130000000000001</v>
      </c>
      <c r="AR354" s="39">
        <f t="shared" si="281"/>
        <v>2.1372099841595316E-2</v>
      </c>
      <c r="AS354" s="39">
        <f t="shared" si="282"/>
        <v>2.11</v>
      </c>
      <c r="AT354" s="39">
        <f t="shared" si="283"/>
        <v>0.21372099841595307</v>
      </c>
      <c r="AU354" s="39">
        <f t="shared" si="284"/>
        <v>19.239999999999998</v>
      </c>
      <c r="AV354" s="39">
        <f t="shared" si="285"/>
        <v>0.10686049920797654</v>
      </c>
      <c r="AW354" s="39">
        <f t="shared" si="286"/>
        <v>10.130000000000001</v>
      </c>
      <c r="AX354" s="39">
        <f t="shared" si="287"/>
        <v>5.3430249603988268E-2</v>
      </c>
      <c r="AY354" s="39">
        <f t="shared" si="288"/>
        <v>5.2</v>
      </c>
      <c r="AZ354" s="39">
        <f t="shared" si="289"/>
        <v>1.0686049920797658E-2</v>
      </c>
      <c r="BA354" s="39">
        <f t="shared" si="290"/>
        <v>1.06</v>
      </c>
      <c r="BB354" s="39">
        <f t="shared" si="291"/>
        <v>4.2744199683190633E-2</v>
      </c>
      <c r="BC354" s="39">
        <f t="shared" si="292"/>
        <v>4.18</v>
      </c>
      <c r="BD354" s="39">
        <f t="shared" si="293"/>
        <v>2.1372099841595316E-2</v>
      </c>
      <c r="BE354" s="39">
        <f t="shared" si="294"/>
        <v>2.11</v>
      </c>
      <c r="BF354" s="39">
        <f t="shared" si="295"/>
        <v>1.0686049920797658E-2</v>
      </c>
      <c r="BG354" s="39">
        <f t="shared" si="296"/>
        <v>1.06</v>
      </c>
      <c r="BH354" s="39">
        <f t="shared" si="297"/>
        <v>2.1372099841595305E-3</v>
      </c>
      <c r="BI354" s="39">
        <f t="shared" si="298"/>
        <v>0.21</v>
      </c>
    </row>
    <row r="355" spans="1:61" s="39" customFormat="1" x14ac:dyDescent="0.25">
      <c r="A355" s="40">
        <v>7.5</v>
      </c>
      <c r="B355" s="50">
        <f t="shared" si="253"/>
        <v>41</v>
      </c>
      <c r="C355" s="51">
        <f t="shared" si="243"/>
        <v>0</v>
      </c>
      <c r="D355" s="52">
        <f t="shared" si="244"/>
        <v>0</v>
      </c>
      <c r="E355" s="53">
        <f t="shared" si="245"/>
        <v>1</v>
      </c>
      <c r="F355" s="68">
        <f t="shared" si="242"/>
        <v>40</v>
      </c>
      <c r="G355" s="61">
        <f t="shared" si="267"/>
        <v>1.5881922865009503</v>
      </c>
      <c r="H355" s="56">
        <f t="shared" si="254"/>
        <v>4.6296296296296298</v>
      </c>
      <c r="I355" s="52">
        <f t="shared" si="255"/>
        <v>1.38</v>
      </c>
      <c r="J355" s="56">
        <f t="shared" si="256"/>
        <v>3.4940230303020909</v>
      </c>
      <c r="K355" s="56">
        <f t="shared" si="268"/>
        <v>8.6670447116342364E-4</v>
      </c>
      <c r="L355" s="51">
        <f t="shared" si="257"/>
        <v>2.2000000000000002</v>
      </c>
      <c r="M355" s="52">
        <f t="shared" si="246"/>
        <v>0</v>
      </c>
      <c r="N355" s="68">
        <v>0</v>
      </c>
      <c r="O355" s="63">
        <f t="shared" si="258"/>
        <v>3895.1363162718794</v>
      </c>
      <c r="P355" s="58">
        <f t="shared" si="259"/>
        <v>480</v>
      </c>
      <c r="Q355" s="61">
        <f t="shared" si="260"/>
        <v>0.79409614325047517</v>
      </c>
      <c r="R355" s="56">
        <f t="shared" si="261"/>
        <v>2.3148148148148149</v>
      </c>
      <c r="S355" s="56">
        <f t="shared" si="247"/>
        <v>1.7470115151510455</v>
      </c>
      <c r="T355" s="56">
        <f t="shared" si="248"/>
        <v>4.3335223558171182E-4</v>
      </c>
      <c r="U355" s="61">
        <f t="shared" si="262"/>
        <v>0.39704807162523759</v>
      </c>
      <c r="V355" s="56">
        <f t="shared" si="263"/>
        <v>1.1574074074074074</v>
      </c>
      <c r="W355" s="56">
        <f t="shared" si="249"/>
        <v>0.87350575757552273</v>
      </c>
      <c r="X355" s="56">
        <f t="shared" si="250"/>
        <v>2.1667611779085591E-4</v>
      </c>
      <c r="Y355" s="61">
        <f t="shared" si="264"/>
        <v>7.940961432504752E-2</v>
      </c>
      <c r="Z355" s="56">
        <f t="shared" si="265"/>
        <v>0.23148148148148148</v>
      </c>
      <c r="AA355" s="56">
        <f t="shared" si="251"/>
        <v>0.17470115151510457</v>
      </c>
      <c r="AB355" s="56">
        <f t="shared" si="252"/>
        <v>4.3335223558171179E-5</v>
      </c>
      <c r="AC355" s="64">
        <f t="shared" si="266"/>
        <v>0.35989583333333747</v>
      </c>
      <c r="AD355" s="39">
        <f t="shared" si="269"/>
        <v>0.85945004648750256</v>
      </c>
      <c r="AE355" s="39">
        <f t="shared" si="270"/>
        <v>57.66</v>
      </c>
      <c r="AF355" s="39">
        <f t="shared" si="271"/>
        <v>0.42972502324375128</v>
      </c>
      <c r="AG355" s="39">
        <f t="shared" si="270"/>
        <v>34.93</v>
      </c>
      <c r="AH355" s="39">
        <f t="shared" si="272"/>
        <v>0.21486251162187564</v>
      </c>
      <c r="AI355" s="39">
        <f t="shared" ref="AI355:AK370" si="301">ROUND((1-EXP(-AH355))*100,2)</f>
        <v>19.329999999999998</v>
      </c>
      <c r="AJ355" s="39">
        <f t="shared" si="274"/>
        <v>4.2972502324375147E-2</v>
      </c>
      <c r="AK355" s="39">
        <f t="shared" si="301"/>
        <v>4.21</v>
      </c>
      <c r="AL355" s="39">
        <f t="shared" si="275"/>
        <v>0.42972502324375128</v>
      </c>
      <c r="AM355" s="39">
        <f t="shared" si="276"/>
        <v>34.93</v>
      </c>
      <c r="AN355" s="39">
        <f t="shared" si="277"/>
        <v>0.21486251162187564</v>
      </c>
      <c r="AO355" s="39">
        <f t="shared" si="278"/>
        <v>19.329999999999998</v>
      </c>
      <c r="AP355" s="39">
        <f t="shared" si="279"/>
        <v>0.10743125581093782</v>
      </c>
      <c r="AQ355" s="39">
        <f t="shared" si="280"/>
        <v>10.19</v>
      </c>
      <c r="AR355" s="39">
        <f t="shared" si="281"/>
        <v>2.1486251162187574E-2</v>
      </c>
      <c r="AS355" s="39">
        <f t="shared" si="282"/>
        <v>2.13</v>
      </c>
      <c r="AT355" s="39">
        <f t="shared" si="283"/>
        <v>0.21486251162187564</v>
      </c>
      <c r="AU355" s="39">
        <f t="shared" si="284"/>
        <v>19.329999999999998</v>
      </c>
      <c r="AV355" s="39">
        <f t="shared" si="285"/>
        <v>0.10743125581093782</v>
      </c>
      <c r="AW355" s="39">
        <f t="shared" si="286"/>
        <v>10.19</v>
      </c>
      <c r="AX355" s="39">
        <f t="shared" si="287"/>
        <v>5.371562790546891E-2</v>
      </c>
      <c r="AY355" s="39">
        <f t="shared" si="288"/>
        <v>5.23</v>
      </c>
      <c r="AZ355" s="39">
        <f t="shared" si="289"/>
        <v>1.0743125581093787E-2</v>
      </c>
      <c r="BA355" s="39">
        <f t="shared" si="290"/>
        <v>1.07</v>
      </c>
      <c r="BB355" s="39">
        <f t="shared" si="291"/>
        <v>4.2972502324375147E-2</v>
      </c>
      <c r="BC355" s="39">
        <f t="shared" si="292"/>
        <v>4.21</v>
      </c>
      <c r="BD355" s="39">
        <f t="shared" si="293"/>
        <v>2.1486251162187574E-2</v>
      </c>
      <c r="BE355" s="39">
        <f t="shared" si="294"/>
        <v>2.13</v>
      </c>
      <c r="BF355" s="39">
        <f t="shared" si="295"/>
        <v>1.0743125581093787E-2</v>
      </c>
      <c r="BG355" s="39">
        <f t="shared" si="296"/>
        <v>1.07</v>
      </c>
      <c r="BH355" s="39">
        <f t="shared" si="297"/>
        <v>2.1486251162187559E-3</v>
      </c>
      <c r="BI355" s="39">
        <f t="shared" si="298"/>
        <v>0.21</v>
      </c>
    </row>
    <row r="356" spans="1:61" s="39" customFormat="1" x14ac:dyDescent="0.25">
      <c r="A356" s="40">
        <v>7.5</v>
      </c>
      <c r="B356" s="50">
        <f t="shared" si="253"/>
        <v>41</v>
      </c>
      <c r="C356" s="51">
        <f t="shared" si="243"/>
        <v>0</v>
      </c>
      <c r="D356" s="52">
        <f t="shared" si="244"/>
        <v>0</v>
      </c>
      <c r="E356" s="53">
        <f t="shared" si="245"/>
        <v>1</v>
      </c>
      <c r="F356" s="68">
        <f t="shared" si="242"/>
        <v>40</v>
      </c>
      <c r="G356" s="61">
        <f t="shared" si="267"/>
        <v>1.5905563279485677</v>
      </c>
      <c r="H356" s="56">
        <f t="shared" si="254"/>
        <v>4.6296296296296298</v>
      </c>
      <c r="I356" s="52">
        <f t="shared" si="255"/>
        <v>1.38</v>
      </c>
      <c r="J356" s="56">
        <f t="shared" si="256"/>
        <v>3.4992239214868492</v>
      </c>
      <c r="K356" s="56">
        <f t="shared" si="268"/>
        <v>8.6799457017100652E-4</v>
      </c>
      <c r="L356" s="51">
        <f t="shared" si="257"/>
        <v>2.2000000000000002</v>
      </c>
      <c r="M356" s="52">
        <f t="shared" si="246"/>
        <v>0</v>
      </c>
      <c r="N356" s="68">
        <v>0</v>
      </c>
      <c r="O356" s="63">
        <f t="shared" si="258"/>
        <v>3900.2208766741514</v>
      </c>
      <c r="P356" s="58">
        <f t="shared" si="259"/>
        <v>480</v>
      </c>
      <c r="Q356" s="61">
        <f t="shared" si="260"/>
        <v>0.79527816397428386</v>
      </c>
      <c r="R356" s="56">
        <f t="shared" si="261"/>
        <v>2.3148148148148149</v>
      </c>
      <c r="S356" s="56">
        <f t="shared" si="247"/>
        <v>1.7496119607434246</v>
      </c>
      <c r="T356" s="56">
        <f t="shared" si="248"/>
        <v>4.3399728508550326E-4</v>
      </c>
      <c r="U356" s="61">
        <f t="shared" si="262"/>
        <v>0.39763908198714193</v>
      </c>
      <c r="V356" s="56">
        <f t="shared" si="263"/>
        <v>1.1574074074074074</v>
      </c>
      <c r="W356" s="56">
        <f t="shared" si="249"/>
        <v>0.87480598037171231</v>
      </c>
      <c r="X356" s="56">
        <f t="shared" si="250"/>
        <v>2.1699864254275163E-4</v>
      </c>
      <c r="Y356" s="61">
        <f t="shared" si="264"/>
        <v>7.9527816397428397E-2</v>
      </c>
      <c r="Z356" s="56">
        <f t="shared" si="265"/>
        <v>0.23148148148148148</v>
      </c>
      <c r="AA356" s="56">
        <f t="shared" si="251"/>
        <v>0.17496119607434249</v>
      </c>
      <c r="AB356" s="56">
        <f t="shared" si="252"/>
        <v>4.3399728508550335E-5</v>
      </c>
      <c r="AC356" s="64">
        <f t="shared" si="266"/>
        <v>0.35998263888889304</v>
      </c>
      <c r="AD356" s="39">
        <f t="shared" si="269"/>
        <v>0.86402289593035464</v>
      </c>
      <c r="AE356" s="39">
        <f t="shared" si="270"/>
        <v>57.85</v>
      </c>
      <c r="AF356" s="39">
        <f t="shared" si="271"/>
        <v>0.43201144796517732</v>
      </c>
      <c r="AG356" s="39">
        <f t="shared" si="270"/>
        <v>35.08</v>
      </c>
      <c r="AH356" s="39">
        <f t="shared" si="272"/>
        <v>0.21600572398258866</v>
      </c>
      <c r="AI356" s="39">
        <f t="shared" si="301"/>
        <v>19.43</v>
      </c>
      <c r="AJ356" s="39">
        <f t="shared" si="274"/>
        <v>4.3201144796517751E-2</v>
      </c>
      <c r="AK356" s="39">
        <f t="shared" si="301"/>
        <v>4.2300000000000004</v>
      </c>
      <c r="AL356" s="39">
        <f t="shared" si="275"/>
        <v>0.43201144796517732</v>
      </c>
      <c r="AM356" s="39">
        <f t="shared" si="276"/>
        <v>35.08</v>
      </c>
      <c r="AN356" s="39">
        <f t="shared" si="277"/>
        <v>0.21600572398258866</v>
      </c>
      <c r="AO356" s="39">
        <f t="shared" si="278"/>
        <v>19.43</v>
      </c>
      <c r="AP356" s="39">
        <f t="shared" si="279"/>
        <v>0.10800286199129433</v>
      </c>
      <c r="AQ356" s="39">
        <f t="shared" si="280"/>
        <v>10.24</v>
      </c>
      <c r="AR356" s="39">
        <f t="shared" si="281"/>
        <v>2.1600572398258876E-2</v>
      </c>
      <c r="AS356" s="39">
        <f t="shared" si="282"/>
        <v>2.14</v>
      </c>
      <c r="AT356" s="39">
        <f t="shared" si="283"/>
        <v>0.21600572398258866</v>
      </c>
      <c r="AU356" s="39">
        <f t="shared" si="284"/>
        <v>19.43</v>
      </c>
      <c r="AV356" s="39">
        <f t="shared" si="285"/>
        <v>0.10800286199129433</v>
      </c>
      <c r="AW356" s="39">
        <f t="shared" si="286"/>
        <v>10.24</v>
      </c>
      <c r="AX356" s="39">
        <f t="shared" si="287"/>
        <v>5.4001430995647165E-2</v>
      </c>
      <c r="AY356" s="39">
        <f t="shared" si="288"/>
        <v>5.26</v>
      </c>
      <c r="AZ356" s="39">
        <f t="shared" si="289"/>
        <v>1.0800286199129438E-2</v>
      </c>
      <c r="BA356" s="39">
        <f t="shared" si="290"/>
        <v>1.07</v>
      </c>
      <c r="BB356" s="39">
        <f t="shared" si="291"/>
        <v>4.3201144796517751E-2</v>
      </c>
      <c r="BC356" s="39">
        <f t="shared" si="292"/>
        <v>4.2300000000000004</v>
      </c>
      <c r="BD356" s="39">
        <f t="shared" si="293"/>
        <v>2.1600572398258876E-2</v>
      </c>
      <c r="BE356" s="39">
        <f t="shared" si="294"/>
        <v>2.14</v>
      </c>
      <c r="BF356" s="39">
        <f t="shared" si="295"/>
        <v>1.0800286199129438E-2</v>
      </c>
      <c r="BG356" s="39">
        <f t="shared" si="296"/>
        <v>1.07</v>
      </c>
      <c r="BH356" s="39">
        <f t="shared" si="297"/>
        <v>2.1600572398258861E-3</v>
      </c>
      <c r="BI356" s="39">
        <f t="shared" si="298"/>
        <v>0.22</v>
      </c>
    </row>
    <row r="357" spans="1:61" s="39" customFormat="1" x14ac:dyDescent="0.25">
      <c r="A357" s="40">
        <v>7.5</v>
      </c>
      <c r="B357" s="50">
        <f t="shared" si="253"/>
        <v>41</v>
      </c>
      <c r="C357" s="51">
        <f t="shared" si="243"/>
        <v>0</v>
      </c>
      <c r="D357" s="52">
        <f t="shared" si="244"/>
        <v>0</v>
      </c>
      <c r="E357" s="53">
        <f t="shared" si="245"/>
        <v>1</v>
      </c>
      <c r="F357" s="68">
        <f t="shared" si="242"/>
        <v>40</v>
      </c>
      <c r="G357" s="61">
        <f t="shared" si="267"/>
        <v>1.5929095315185107</v>
      </c>
      <c r="H357" s="56">
        <f t="shared" si="254"/>
        <v>4.6296296296296298</v>
      </c>
      <c r="I357" s="52">
        <f t="shared" si="255"/>
        <v>1.38</v>
      </c>
      <c r="J357" s="56">
        <f t="shared" si="256"/>
        <v>3.5044009693407236</v>
      </c>
      <c r="K357" s="56">
        <f t="shared" si="268"/>
        <v>8.6927875475807605E-4</v>
      </c>
      <c r="L357" s="51">
        <f t="shared" si="257"/>
        <v>2.2000000000000002</v>
      </c>
      <c r="M357" s="52">
        <f t="shared" si="246"/>
        <v>0</v>
      </c>
      <c r="N357" s="68">
        <v>0</v>
      </c>
      <c r="O357" s="63">
        <f t="shared" si="258"/>
        <v>3905.2821328412465</v>
      </c>
      <c r="P357" s="58">
        <f t="shared" si="259"/>
        <v>480</v>
      </c>
      <c r="Q357" s="61">
        <f t="shared" si="260"/>
        <v>0.79645476575925533</v>
      </c>
      <c r="R357" s="56">
        <f t="shared" si="261"/>
        <v>2.3148148148148149</v>
      </c>
      <c r="S357" s="56">
        <f t="shared" si="247"/>
        <v>1.7522004846703618</v>
      </c>
      <c r="T357" s="56">
        <f t="shared" si="248"/>
        <v>4.3463937737903802E-4</v>
      </c>
      <c r="U357" s="61">
        <f t="shared" si="262"/>
        <v>0.39822738287962767</v>
      </c>
      <c r="V357" s="56">
        <f t="shared" si="263"/>
        <v>1.1574074074074074</v>
      </c>
      <c r="W357" s="56">
        <f t="shared" si="249"/>
        <v>0.87610024233518091</v>
      </c>
      <c r="X357" s="56">
        <f t="shared" si="250"/>
        <v>2.1731968868951901E-4</v>
      </c>
      <c r="Y357" s="61">
        <f t="shared" si="264"/>
        <v>7.964547657592555E-2</v>
      </c>
      <c r="Z357" s="56">
        <f t="shared" si="265"/>
        <v>0.23148148148148148</v>
      </c>
      <c r="AA357" s="56">
        <f t="shared" si="251"/>
        <v>0.17522004846703623</v>
      </c>
      <c r="AB357" s="56">
        <f t="shared" si="252"/>
        <v>4.3463937737903815E-5</v>
      </c>
      <c r="AC357" s="64">
        <f t="shared" si="266"/>
        <v>0.36006944444444861</v>
      </c>
      <c r="AD357" s="39">
        <f t="shared" si="269"/>
        <v>0.8686025108334704</v>
      </c>
      <c r="AE357" s="39">
        <f t="shared" si="270"/>
        <v>58.05</v>
      </c>
      <c r="AF357" s="39">
        <f t="shared" si="271"/>
        <v>0.4343012554167352</v>
      </c>
      <c r="AG357" s="39">
        <f t="shared" si="270"/>
        <v>35.229999999999997</v>
      </c>
      <c r="AH357" s="39">
        <f t="shared" si="272"/>
        <v>0.2171506277083676</v>
      </c>
      <c r="AI357" s="39">
        <f t="shared" si="301"/>
        <v>19.52</v>
      </c>
      <c r="AJ357" s="39">
        <f t="shared" si="274"/>
        <v>4.3430125541673539E-2</v>
      </c>
      <c r="AK357" s="39">
        <f t="shared" si="301"/>
        <v>4.25</v>
      </c>
      <c r="AL357" s="39">
        <f t="shared" si="275"/>
        <v>0.4343012554167352</v>
      </c>
      <c r="AM357" s="39">
        <f t="shared" si="276"/>
        <v>35.229999999999997</v>
      </c>
      <c r="AN357" s="39">
        <f t="shared" si="277"/>
        <v>0.2171506277083676</v>
      </c>
      <c r="AO357" s="39">
        <f t="shared" si="278"/>
        <v>19.52</v>
      </c>
      <c r="AP357" s="39">
        <f t="shared" si="279"/>
        <v>0.1085753138541838</v>
      </c>
      <c r="AQ357" s="39">
        <f t="shared" si="280"/>
        <v>10.29</v>
      </c>
      <c r="AR357" s="39">
        <f t="shared" si="281"/>
        <v>2.171506277083677E-2</v>
      </c>
      <c r="AS357" s="39">
        <f t="shared" si="282"/>
        <v>2.15</v>
      </c>
      <c r="AT357" s="39">
        <f t="shared" si="283"/>
        <v>0.2171506277083676</v>
      </c>
      <c r="AU357" s="39">
        <f t="shared" si="284"/>
        <v>19.52</v>
      </c>
      <c r="AV357" s="39">
        <f t="shared" si="285"/>
        <v>0.1085753138541838</v>
      </c>
      <c r="AW357" s="39">
        <f t="shared" si="286"/>
        <v>10.29</v>
      </c>
      <c r="AX357" s="39">
        <f t="shared" si="287"/>
        <v>5.42876569270919E-2</v>
      </c>
      <c r="AY357" s="39">
        <f t="shared" si="288"/>
        <v>5.28</v>
      </c>
      <c r="AZ357" s="39">
        <f t="shared" si="289"/>
        <v>1.0857531385418385E-2</v>
      </c>
      <c r="BA357" s="39">
        <f t="shared" si="290"/>
        <v>1.08</v>
      </c>
      <c r="BB357" s="39">
        <f t="shared" si="291"/>
        <v>4.3430125541673539E-2</v>
      </c>
      <c r="BC357" s="39">
        <f t="shared" si="292"/>
        <v>4.25</v>
      </c>
      <c r="BD357" s="39">
        <f t="shared" si="293"/>
        <v>2.171506277083677E-2</v>
      </c>
      <c r="BE357" s="39">
        <f t="shared" si="294"/>
        <v>2.15</v>
      </c>
      <c r="BF357" s="39">
        <f t="shared" si="295"/>
        <v>1.0857531385418385E-2</v>
      </c>
      <c r="BG357" s="39">
        <f t="shared" si="296"/>
        <v>1.08</v>
      </c>
      <c r="BH357" s="39">
        <f t="shared" si="297"/>
        <v>2.1715062770836756E-3</v>
      </c>
      <c r="BI357" s="39">
        <f t="shared" si="298"/>
        <v>0.22</v>
      </c>
    </row>
    <row r="358" spans="1:61" s="39" customFormat="1" x14ac:dyDescent="0.25">
      <c r="A358" s="40">
        <v>7.5</v>
      </c>
      <c r="B358" s="50">
        <f t="shared" si="253"/>
        <v>41</v>
      </c>
      <c r="C358" s="51">
        <f t="shared" si="243"/>
        <v>0</v>
      </c>
      <c r="D358" s="52">
        <f t="shared" si="244"/>
        <v>0</v>
      </c>
      <c r="E358" s="53">
        <f t="shared" si="245"/>
        <v>1</v>
      </c>
      <c r="F358" s="68">
        <f t="shared" si="242"/>
        <v>40</v>
      </c>
      <c r="G358" s="61">
        <f t="shared" si="267"/>
        <v>1.5952519468967068</v>
      </c>
      <c r="H358" s="56">
        <f t="shared" si="254"/>
        <v>4.6296296296296298</v>
      </c>
      <c r="I358" s="52">
        <f t="shared" si="255"/>
        <v>1.38</v>
      </c>
      <c r="J358" s="56">
        <f t="shared" si="256"/>
        <v>3.5095542831727551</v>
      </c>
      <c r="K358" s="56">
        <f t="shared" si="268"/>
        <v>8.7055705203911704E-4</v>
      </c>
      <c r="L358" s="51">
        <f t="shared" si="257"/>
        <v>2.2000000000000002</v>
      </c>
      <c r="M358" s="52">
        <f t="shared" si="246"/>
        <v>0</v>
      </c>
      <c r="N358" s="68">
        <v>0</v>
      </c>
      <c r="O358" s="63">
        <f t="shared" si="258"/>
        <v>3910.3201915842424</v>
      </c>
      <c r="P358" s="58">
        <f t="shared" si="259"/>
        <v>480</v>
      </c>
      <c r="Q358" s="61">
        <f t="shared" si="260"/>
        <v>0.7976259734483534</v>
      </c>
      <c r="R358" s="56">
        <f t="shared" si="261"/>
        <v>2.3148148148148149</v>
      </c>
      <c r="S358" s="56">
        <f t="shared" si="247"/>
        <v>1.7547771415863775</v>
      </c>
      <c r="T358" s="56">
        <f t="shared" si="248"/>
        <v>4.3527852601955852E-4</v>
      </c>
      <c r="U358" s="61">
        <f t="shared" si="262"/>
        <v>0.3988129867241767</v>
      </c>
      <c r="V358" s="56">
        <f t="shared" si="263"/>
        <v>1.1574074074074074</v>
      </c>
      <c r="W358" s="56">
        <f t="shared" si="249"/>
        <v>0.87738857079318877</v>
      </c>
      <c r="X358" s="56">
        <f t="shared" si="250"/>
        <v>2.1763926300977926E-4</v>
      </c>
      <c r="Y358" s="61">
        <f t="shared" si="264"/>
        <v>7.9762597344835359E-2</v>
      </c>
      <c r="Z358" s="56">
        <f t="shared" si="265"/>
        <v>0.23148148148148148</v>
      </c>
      <c r="AA358" s="56">
        <f t="shared" si="251"/>
        <v>0.1754777141586378</v>
      </c>
      <c r="AB358" s="56">
        <f t="shared" si="252"/>
        <v>4.3527852601955872E-5</v>
      </c>
      <c r="AC358" s="64">
        <f t="shared" si="266"/>
        <v>0.36015625000000417</v>
      </c>
      <c r="AD358" s="39">
        <f t="shared" si="269"/>
        <v>0.87318886018079844</v>
      </c>
      <c r="AE358" s="39">
        <f t="shared" si="270"/>
        <v>58.24</v>
      </c>
      <c r="AF358" s="39">
        <f t="shared" si="271"/>
        <v>0.43659443009039922</v>
      </c>
      <c r="AG358" s="39">
        <f t="shared" si="270"/>
        <v>35.380000000000003</v>
      </c>
      <c r="AH358" s="39">
        <f t="shared" si="272"/>
        <v>0.21829721504519961</v>
      </c>
      <c r="AI358" s="39">
        <f t="shared" si="301"/>
        <v>19.61</v>
      </c>
      <c r="AJ358" s="39">
        <f t="shared" si="274"/>
        <v>4.3659443009039942E-2</v>
      </c>
      <c r="AK358" s="39">
        <f t="shared" si="301"/>
        <v>4.2699999999999996</v>
      </c>
      <c r="AL358" s="39">
        <f t="shared" si="275"/>
        <v>0.43659443009039922</v>
      </c>
      <c r="AM358" s="39">
        <f t="shared" si="276"/>
        <v>35.380000000000003</v>
      </c>
      <c r="AN358" s="39">
        <f t="shared" si="277"/>
        <v>0.21829721504519961</v>
      </c>
      <c r="AO358" s="39">
        <f t="shared" si="278"/>
        <v>19.61</v>
      </c>
      <c r="AP358" s="39">
        <f t="shared" si="279"/>
        <v>0.10914860752259981</v>
      </c>
      <c r="AQ358" s="39">
        <f t="shared" si="280"/>
        <v>10.34</v>
      </c>
      <c r="AR358" s="39">
        <f t="shared" si="281"/>
        <v>2.1829721504519971E-2</v>
      </c>
      <c r="AS358" s="39">
        <f t="shared" si="282"/>
        <v>2.16</v>
      </c>
      <c r="AT358" s="39">
        <f t="shared" si="283"/>
        <v>0.21829721504519961</v>
      </c>
      <c r="AU358" s="39">
        <f t="shared" si="284"/>
        <v>19.61</v>
      </c>
      <c r="AV358" s="39">
        <f t="shared" si="285"/>
        <v>0.10914860752259981</v>
      </c>
      <c r="AW358" s="39">
        <f t="shared" si="286"/>
        <v>10.34</v>
      </c>
      <c r="AX358" s="39">
        <f t="shared" si="287"/>
        <v>5.4574303761299903E-2</v>
      </c>
      <c r="AY358" s="39">
        <f t="shared" si="288"/>
        <v>5.31</v>
      </c>
      <c r="AZ358" s="39">
        <f t="shared" si="289"/>
        <v>1.0914860752259985E-2</v>
      </c>
      <c r="BA358" s="39">
        <f t="shared" si="290"/>
        <v>1.0900000000000001</v>
      </c>
      <c r="BB358" s="39">
        <f t="shared" si="291"/>
        <v>4.3659443009039942E-2</v>
      </c>
      <c r="BC358" s="39">
        <f t="shared" si="292"/>
        <v>4.2699999999999996</v>
      </c>
      <c r="BD358" s="39">
        <f t="shared" si="293"/>
        <v>2.1829721504519971E-2</v>
      </c>
      <c r="BE358" s="39">
        <f t="shared" si="294"/>
        <v>2.16</v>
      </c>
      <c r="BF358" s="39">
        <f t="shared" si="295"/>
        <v>1.0914860752259985E-2</v>
      </c>
      <c r="BG358" s="39">
        <f t="shared" si="296"/>
        <v>1.0900000000000001</v>
      </c>
      <c r="BH358" s="39">
        <f t="shared" si="297"/>
        <v>2.1829721504519955E-3</v>
      </c>
      <c r="BI358" s="39">
        <f t="shared" si="298"/>
        <v>0.22</v>
      </c>
    </row>
    <row r="359" spans="1:61" s="39" customFormat="1" x14ac:dyDescent="0.25">
      <c r="A359" s="40">
        <v>7.5</v>
      </c>
      <c r="B359" s="50">
        <f t="shared" si="253"/>
        <v>41</v>
      </c>
      <c r="C359" s="51">
        <f t="shared" si="243"/>
        <v>0</v>
      </c>
      <c r="D359" s="52">
        <f t="shared" si="244"/>
        <v>0</v>
      </c>
      <c r="E359" s="53">
        <f t="shared" si="245"/>
        <v>1</v>
      </c>
      <c r="F359" s="68">
        <f t="shared" si="242"/>
        <v>40</v>
      </c>
      <c r="G359" s="61">
        <f t="shared" si="267"/>
        <v>1.5975836235413001</v>
      </c>
      <c r="H359" s="56">
        <f t="shared" si="254"/>
        <v>4.6296296296296298</v>
      </c>
      <c r="I359" s="52">
        <f t="shared" si="255"/>
        <v>1.38</v>
      </c>
      <c r="J359" s="56">
        <f t="shared" si="256"/>
        <v>3.5146839717908605</v>
      </c>
      <c r="K359" s="56">
        <f t="shared" si="268"/>
        <v>8.7182948900430901E-4</v>
      </c>
      <c r="L359" s="51">
        <f t="shared" si="257"/>
        <v>2.2000000000000002</v>
      </c>
      <c r="M359" s="52">
        <f t="shared" si="246"/>
        <v>0</v>
      </c>
      <c r="N359" s="68">
        <v>0</v>
      </c>
      <c r="O359" s="63">
        <f t="shared" si="258"/>
        <v>3915.3351592246663</v>
      </c>
      <c r="P359" s="58">
        <f t="shared" si="259"/>
        <v>480</v>
      </c>
      <c r="Q359" s="61">
        <f t="shared" si="260"/>
        <v>0.79879181177065006</v>
      </c>
      <c r="R359" s="56">
        <f t="shared" si="261"/>
        <v>2.3148148148148149</v>
      </c>
      <c r="S359" s="56">
        <f t="shared" si="247"/>
        <v>1.7573419858954302</v>
      </c>
      <c r="T359" s="56">
        <f t="shared" si="248"/>
        <v>4.3591474450215451E-4</v>
      </c>
      <c r="U359" s="61">
        <f t="shared" si="262"/>
        <v>0.39939590588532503</v>
      </c>
      <c r="V359" s="56">
        <f t="shared" si="263"/>
        <v>1.1574074074074074</v>
      </c>
      <c r="W359" s="56">
        <f t="shared" si="249"/>
        <v>0.87867099294771511</v>
      </c>
      <c r="X359" s="56">
        <f t="shared" si="250"/>
        <v>2.1795737225107725E-4</v>
      </c>
      <c r="Y359" s="61">
        <f t="shared" si="264"/>
        <v>7.9879181177065023E-2</v>
      </c>
      <c r="Z359" s="56">
        <f t="shared" si="265"/>
        <v>0.23148148148148148</v>
      </c>
      <c r="AA359" s="56">
        <f t="shared" si="251"/>
        <v>0.17573419858954306</v>
      </c>
      <c r="AB359" s="56">
        <f t="shared" si="252"/>
        <v>4.3591474450215453E-5</v>
      </c>
      <c r="AC359" s="64">
        <f t="shared" si="266"/>
        <v>0.36024305555555974</v>
      </c>
      <c r="AD359" s="39">
        <f t="shared" si="269"/>
        <v>0.87778191309847964</v>
      </c>
      <c r="AE359" s="39">
        <f t="shared" si="270"/>
        <v>58.43</v>
      </c>
      <c r="AF359" s="39">
        <f t="shared" si="271"/>
        <v>0.43889095654923982</v>
      </c>
      <c r="AG359" s="39">
        <f t="shared" si="270"/>
        <v>35.520000000000003</v>
      </c>
      <c r="AH359" s="39">
        <f t="shared" si="272"/>
        <v>0.21944547827461991</v>
      </c>
      <c r="AI359" s="39">
        <f t="shared" si="301"/>
        <v>19.7</v>
      </c>
      <c r="AJ359" s="39">
        <f t="shared" si="274"/>
        <v>4.3889095654924007E-2</v>
      </c>
      <c r="AK359" s="39">
        <f t="shared" si="301"/>
        <v>4.29</v>
      </c>
      <c r="AL359" s="39">
        <f t="shared" si="275"/>
        <v>0.43889095654923982</v>
      </c>
      <c r="AM359" s="39">
        <f t="shared" si="276"/>
        <v>35.520000000000003</v>
      </c>
      <c r="AN359" s="39">
        <f t="shared" si="277"/>
        <v>0.21944547827461991</v>
      </c>
      <c r="AO359" s="39">
        <f t="shared" si="278"/>
        <v>19.7</v>
      </c>
      <c r="AP359" s="39">
        <f t="shared" si="279"/>
        <v>0.10972273913730995</v>
      </c>
      <c r="AQ359" s="39">
        <f t="shared" si="280"/>
        <v>10.39</v>
      </c>
      <c r="AR359" s="39">
        <f t="shared" si="281"/>
        <v>2.1944547827462003E-2</v>
      </c>
      <c r="AS359" s="39">
        <f t="shared" si="282"/>
        <v>2.17</v>
      </c>
      <c r="AT359" s="39">
        <f t="shared" si="283"/>
        <v>0.21944547827461991</v>
      </c>
      <c r="AU359" s="39">
        <f t="shared" si="284"/>
        <v>19.7</v>
      </c>
      <c r="AV359" s="39">
        <f t="shared" si="285"/>
        <v>0.10972273913730995</v>
      </c>
      <c r="AW359" s="39">
        <f t="shared" si="286"/>
        <v>10.39</v>
      </c>
      <c r="AX359" s="39">
        <f t="shared" si="287"/>
        <v>5.4861369568654977E-2</v>
      </c>
      <c r="AY359" s="39">
        <f t="shared" si="288"/>
        <v>5.34</v>
      </c>
      <c r="AZ359" s="39">
        <f t="shared" si="289"/>
        <v>1.0972273913731002E-2</v>
      </c>
      <c r="BA359" s="39">
        <f t="shared" si="290"/>
        <v>1.0900000000000001</v>
      </c>
      <c r="BB359" s="39">
        <f t="shared" si="291"/>
        <v>4.3889095654924007E-2</v>
      </c>
      <c r="BC359" s="39">
        <f t="shared" si="292"/>
        <v>4.29</v>
      </c>
      <c r="BD359" s="39">
        <f t="shared" si="293"/>
        <v>2.1944547827462003E-2</v>
      </c>
      <c r="BE359" s="39">
        <f t="shared" si="294"/>
        <v>2.17</v>
      </c>
      <c r="BF359" s="39">
        <f t="shared" si="295"/>
        <v>1.0972273913731002E-2</v>
      </c>
      <c r="BG359" s="39">
        <f t="shared" si="296"/>
        <v>1.0900000000000001</v>
      </c>
      <c r="BH359" s="39">
        <f t="shared" si="297"/>
        <v>2.1944547827461988E-3</v>
      </c>
      <c r="BI359" s="39">
        <f t="shared" si="298"/>
        <v>0.22</v>
      </c>
    </row>
    <row r="360" spans="1:61" s="39" customFormat="1" x14ac:dyDescent="0.25">
      <c r="A360" s="40">
        <v>7.5</v>
      </c>
      <c r="B360" s="50">
        <f t="shared" si="253"/>
        <v>41</v>
      </c>
      <c r="C360" s="51">
        <f t="shared" si="243"/>
        <v>0</v>
      </c>
      <c r="D360" s="52">
        <f t="shared" si="244"/>
        <v>0</v>
      </c>
      <c r="E360" s="53">
        <f t="shared" si="245"/>
        <v>1</v>
      </c>
      <c r="F360" s="68">
        <f t="shared" si="242"/>
        <v>40</v>
      </c>
      <c r="G360" s="61">
        <f t="shared" si="267"/>
        <v>1.5999046106836954</v>
      </c>
      <c r="H360" s="56">
        <f t="shared" si="254"/>
        <v>4.6296296296296298</v>
      </c>
      <c r="I360" s="52">
        <f t="shared" si="255"/>
        <v>1.38</v>
      </c>
      <c r="J360" s="56">
        <f t="shared" si="256"/>
        <v>3.5197901435041303</v>
      </c>
      <c r="K360" s="56">
        <f t="shared" si="268"/>
        <v>8.7309609252009539E-4</v>
      </c>
      <c r="L360" s="51">
        <f t="shared" si="257"/>
        <v>2.2000000000000002</v>
      </c>
      <c r="M360" s="52">
        <f t="shared" si="246"/>
        <v>0</v>
      </c>
      <c r="N360" s="68">
        <v>0</v>
      </c>
      <c r="O360" s="63">
        <f t="shared" si="258"/>
        <v>3920.3271415967388</v>
      </c>
      <c r="P360" s="58">
        <f t="shared" si="259"/>
        <v>480</v>
      </c>
      <c r="Q360" s="61">
        <f t="shared" si="260"/>
        <v>0.79995230534184769</v>
      </c>
      <c r="R360" s="56">
        <f t="shared" si="261"/>
        <v>2.3148148148148149</v>
      </c>
      <c r="S360" s="56">
        <f t="shared" si="247"/>
        <v>1.7598950717520652</v>
      </c>
      <c r="T360" s="56">
        <f t="shared" si="248"/>
        <v>4.3654804626004769E-4</v>
      </c>
      <c r="U360" s="61">
        <f t="shared" si="262"/>
        <v>0.39997615267092385</v>
      </c>
      <c r="V360" s="56">
        <f t="shared" si="263"/>
        <v>1.1574074074074074</v>
      </c>
      <c r="W360" s="56">
        <f t="shared" si="249"/>
        <v>0.87994753587603258</v>
      </c>
      <c r="X360" s="56">
        <f t="shared" si="250"/>
        <v>2.1827402313002385E-4</v>
      </c>
      <c r="Y360" s="61">
        <f t="shared" si="264"/>
        <v>7.9995230534184794E-2</v>
      </c>
      <c r="Z360" s="56">
        <f t="shared" si="265"/>
        <v>0.23148148148148148</v>
      </c>
      <c r="AA360" s="56">
        <f t="shared" si="251"/>
        <v>0.17598950717520656</v>
      </c>
      <c r="AB360" s="56">
        <f t="shared" si="252"/>
        <v>4.3654804626004774E-5</v>
      </c>
      <c r="AC360" s="64">
        <f t="shared" si="266"/>
        <v>0.36032986111111531</v>
      </c>
      <c r="AD360" s="39">
        <f t="shared" si="269"/>
        <v>0.88238163885419529</v>
      </c>
      <c r="AE360" s="39">
        <f t="shared" si="270"/>
        <v>58.62</v>
      </c>
      <c r="AF360" s="39">
        <f t="shared" si="271"/>
        <v>0.44119081942709765</v>
      </c>
      <c r="AG360" s="39">
        <f t="shared" si="270"/>
        <v>35.67</v>
      </c>
      <c r="AH360" s="39">
        <f t="shared" si="272"/>
        <v>0.22059540971354882</v>
      </c>
      <c r="AI360" s="39">
        <f t="shared" si="301"/>
        <v>19.8</v>
      </c>
      <c r="AJ360" s="39">
        <f t="shared" si="274"/>
        <v>4.411908194270979E-2</v>
      </c>
      <c r="AK360" s="39">
        <f t="shared" si="301"/>
        <v>4.32</v>
      </c>
      <c r="AL360" s="39">
        <f t="shared" si="275"/>
        <v>0.44119081942709765</v>
      </c>
      <c r="AM360" s="39">
        <f t="shared" si="276"/>
        <v>35.67</v>
      </c>
      <c r="AN360" s="39">
        <f t="shared" si="277"/>
        <v>0.22059540971354882</v>
      </c>
      <c r="AO360" s="39">
        <f t="shared" si="278"/>
        <v>19.8</v>
      </c>
      <c r="AP360" s="39">
        <f t="shared" si="279"/>
        <v>0.11029770485677441</v>
      </c>
      <c r="AQ360" s="39">
        <f t="shared" si="280"/>
        <v>10.44</v>
      </c>
      <c r="AR360" s="39">
        <f t="shared" si="281"/>
        <v>2.2059540971354895E-2</v>
      </c>
      <c r="AS360" s="39">
        <f t="shared" si="282"/>
        <v>2.1800000000000002</v>
      </c>
      <c r="AT360" s="39">
        <f t="shared" si="283"/>
        <v>0.22059540971354882</v>
      </c>
      <c r="AU360" s="39">
        <f t="shared" si="284"/>
        <v>19.8</v>
      </c>
      <c r="AV360" s="39">
        <f t="shared" si="285"/>
        <v>0.11029770485677441</v>
      </c>
      <c r="AW360" s="39">
        <f t="shared" si="286"/>
        <v>10.44</v>
      </c>
      <c r="AX360" s="39">
        <f t="shared" si="287"/>
        <v>5.5148852428387206E-2</v>
      </c>
      <c r="AY360" s="39">
        <f t="shared" si="288"/>
        <v>5.37</v>
      </c>
      <c r="AZ360" s="39">
        <f t="shared" si="289"/>
        <v>1.1029770485677447E-2</v>
      </c>
      <c r="BA360" s="39">
        <f t="shared" si="290"/>
        <v>1.1000000000000001</v>
      </c>
      <c r="BB360" s="39">
        <f t="shared" si="291"/>
        <v>4.411908194270979E-2</v>
      </c>
      <c r="BC360" s="39">
        <f t="shared" si="292"/>
        <v>4.32</v>
      </c>
      <c r="BD360" s="39">
        <f t="shared" si="293"/>
        <v>2.2059540971354895E-2</v>
      </c>
      <c r="BE360" s="39">
        <f t="shared" si="294"/>
        <v>2.1800000000000002</v>
      </c>
      <c r="BF360" s="39">
        <f t="shared" si="295"/>
        <v>1.1029770485677447E-2</v>
      </c>
      <c r="BG360" s="39">
        <f t="shared" si="296"/>
        <v>1.1000000000000001</v>
      </c>
      <c r="BH360" s="39">
        <f t="shared" si="297"/>
        <v>2.205954097135488E-3</v>
      </c>
      <c r="BI360" s="39">
        <f t="shared" si="298"/>
        <v>0.22</v>
      </c>
    </row>
    <row r="361" spans="1:61" s="39" customFormat="1" x14ac:dyDescent="0.25">
      <c r="A361" s="40">
        <v>7.5</v>
      </c>
      <c r="B361" s="50">
        <f t="shared" si="253"/>
        <v>41</v>
      </c>
      <c r="C361" s="51">
        <f t="shared" si="243"/>
        <v>0</v>
      </c>
      <c r="D361" s="52">
        <f t="shared" si="244"/>
        <v>0</v>
      </c>
      <c r="E361" s="53">
        <f t="shared" si="245"/>
        <v>1</v>
      </c>
      <c r="F361" s="68">
        <f t="shared" si="242"/>
        <v>40</v>
      </c>
      <c r="G361" s="61">
        <f t="shared" si="267"/>
        <v>1.6022149573295974</v>
      </c>
      <c r="H361" s="56">
        <f t="shared" si="254"/>
        <v>4.6296296296296298</v>
      </c>
      <c r="I361" s="52">
        <f t="shared" si="255"/>
        <v>1.38</v>
      </c>
      <c r="J361" s="56">
        <f t="shared" si="256"/>
        <v>3.5248729061251147</v>
      </c>
      <c r="K361" s="56">
        <f t="shared" si="268"/>
        <v>8.743568893297514E-4</v>
      </c>
      <c r="L361" s="51">
        <f t="shared" si="257"/>
        <v>2.2000000000000002</v>
      </c>
      <c r="M361" s="52">
        <f t="shared" si="246"/>
        <v>0</v>
      </c>
      <c r="N361" s="68">
        <v>0</v>
      </c>
      <c r="O361" s="63">
        <f t="shared" si="258"/>
        <v>3925.2962440496058</v>
      </c>
      <c r="P361" s="58">
        <f t="shared" si="259"/>
        <v>480</v>
      </c>
      <c r="Q361" s="61">
        <f t="shared" si="260"/>
        <v>0.8011074786647987</v>
      </c>
      <c r="R361" s="56">
        <f t="shared" si="261"/>
        <v>2.3148148148148149</v>
      </c>
      <c r="S361" s="56">
        <f t="shared" si="247"/>
        <v>1.7624364530625574</v>
      </c>
      <c r="T361" s="56">
        <f t="shared" si="248"/>
        <v>4.371784446648757E-4</v>
      </c>
      <c r="U361" s="61">
        <f t="shared" si="262"/>
        <v>0.40055373933239935</v>
      </c>
      <c r="V361" s="56">
        <f t="shared" si="263"/>
        <v>1.1574074074074074</v>
      </c>
      <c r="W361" s="56">
        <f t="shared" si="249"/>
        <v>0.88121822653127868</v>
      </c>
      <c r="X361" s="56">
        <f t="shared" si="250"/>
        <v>2.1858922233243785E-4</v>
      </c>
      <c r="Y361" s="61">
        <f t="shared" si="264"/>
        <v>8.0110747866479898E-2</v>
      </c>
      <c r="Z361" s="56">
        <f t="shared" si="265"/>
        <v>0.23148148148148148</v>
      </c>
      <c r="AA361" s="56">
        <f t="shared" si="251"/>
        <v>0.1762436453062558</v>
      </c>
      <c r="AB361" s="56">
        <f t="shared" si="252"/>
        <v>4.3717844466487584E-5</v>
      </c>
      <c r="AC361" s="64">
        <f t="shared" si="266"/>
        <v>0.36041666666667088</v>
      </c>
      <c r="AD361" s="39">
        <f t="shared" si="269"/>
        <v>0.88698800685651791</v>
      </c>
      <c r="AE361" s="39">
        <f t="shared" si="270"/>
        <v>58.81</v>
      </c>
      <c r="AF361" s="39">
        <f t="shared" si="271"/>
        <v>0.44349400342825895</v>
      </c>
      <c r="AG361" s="39">
        <f t="shared" si="270"/>
        <v>35.82</v>
      </c>
      <c r="AH361" s="39">
        <f t="shared" si="272"/>
        <v>0.22174700171412948</v>
      </c>
      <c r="AI361" s="39">
        <f t="shared" si="301"/>
        <v>19.89</v>
      </c>
      <c r="AJ361" s="39">
        <f t="shared" si="274"/>
        <v>4.4349400342825918E-2</v>
      </c>
      <c r="AK361" s="39">
        <f t="shared" si="301"/>
        <v>4.34</v>
      </c>
      <c r="AL361" s="39">
        <f t="shared" si="275"/>
        <v>0.44349400342825895</v>
      </c>
      <c r="AM361" s="39">
        <f t="shared" si="276"/>
        <v>35.82</v>
      </c>
      <c r="AN361" s="39">
        <f t="shared" si="277"/>
        <v>0.22174700171412948</v>
      </c>
      <c r="AO361" s="39">
        <f t="shared" si="278"/>
        <v>19.89</v>
      </c>
      <c r="AP361" s="39">
        <f t="shared" si="279"/>
        <v>0.11087350085706474</v>
      </c>
      <c r="AQ361" s="39">
        <f t="shared" si="280"/>
        <v>10.49</v>
      </c>
      <c r="AR361" s="39">
        <f t="shared" si="281"/>
        <v>2.2174700171412959E-2</v>
      </c>
      <c r="AS361" s="39">
        <f t="shared" si="282"/>
        <v>2.19</v>
      </c>
      <c r="AT361" s="39">
        <f t="shared" si="283"/>
        <v>0.22174700171412948</v>
      </c>
      <c r="AU361" s="39">
        <f t="shared" si="284"/>
        <v>19.89</v>
      </c>
      <c r="AV361" s="39">
        <f t="shared" si="285"/>
        <v>0.11087350085706474</v>
      </c>
      <c r="AW361" s="39">
        <f t="shared" si="286"/>
        <v>10.49</v>
      </c>
      <c r="AX361" s="39">
        <f t="shared" si="287"/>
        <v>5.5436750428532369E-2</v>
      </c>
      <c r="AY361" s="39">
        <f t="shared" si="288"/>
        <v>5.39</v>
      </c>
      <c r="AZ361" s="39">
        <f t="shared" si="289"/>
        <v>1.1087350085706479E-2</v>
      </c>
      <c r="BA361" s="39">
        <f t="shared" si="290"/>
        <v>1.1000000000000001</v>
      </c>
      <c r="BB361" s="39">
        <f t="shared" si="291"/>
        <v>4.4349400342825918E-2</v>
      </c>
      <c r="BC361" s="39">
        <f t="shared" si="292"/>
        <v>4.34</v>
      </c>
      <c r="BD361" s="39">
        <f t="shared" si="293"/>
        <v>2.2174700171412959E-2</v>
      </c>
      <c r="BE361" s="39">
        <f t="shared" si="294"/>
        <v>2.19</v>
      </c>
      <c r="BF361" s="39">
        <f t="shared" si="295"/>
        <v>1.1087350085706479E-2</v>
      </c>
      <c r="BG361" s="39">
        <f t="shared" si="296"/>
        <v>1.1000000000000001</v>
      </c>
      <c r="BH361" s="39">
        <f t="shared" si="297"/>
        <v>2.2174700171412945E-3</v>
      </c>
      <c r="BI361" s="39">
        <f t="shared" si="298"/>
        <v>0.22</v>
      </c>
    </row>
    <row r="362" spans="1:61" s="39" customFormat="1" x14ac:dyDescent="0.25">
      <c r="A362" s="40">
        <v>7.5</v>
      </c>
      <c r="B362" s="50">
        <f t="shared" si="253"/>
        <v>41</v>
      </c>
      <c r="C362" s="51">
        <f t="shared" si="243"/>
        <v>0</v>
      </c>
      <c r="D362" s="52">
        <f t="shared" si="244"/>
        <v>0</v>
      </c>
      <c r="E362" s="53">
        <f t="shared" si="245"/>
        <v>1</v>
      </c>
      <c r="F362" s="68">
        <f t="shared" si="242"/>
        <v>40</v>
      </c>
      <c r="G362" s="61">
        <f t="shared" si="267"/>
        <v>1.6045147122600456</v>
      </c>
      <c r="H362" s="56">
        <f t="shared" si="254"/>
        <v>4.6296296296296298</v>
      </c>
      <c r="I362" s="52">
        <f t="shared" si="255"/>
        <v>1.38</v>
      </c>
      <c r="J362" s="56">
        <f t="shared" si="256"/>
        <v>3.5299323669721008</v>
      </c>
      <c r="K362" s="56">
        <f t="shared" si="268"/>
        <v>8.7561190605394833E-4</v>
      </c>
      <c r="L362" s="51">
        <f t="shared" si="257"/>
        <v>2.2000000000000002</v>
      </c>
      <c r="M362" s="52">
        <f t="shared" si="246"/>
        <v>0</v>
      </c>
      <c r="N362" s="68">
        <v>0</v>
      </c>
      <c r="O362" s="63">
        <f t="shared" si="258"/>
        <v>3930.2425714495635</v>
      </c>
      <c r="P362" s="58">
        <f t="shared" si="259"/>
        <v>480</v>
      </c>
      <c r="Q362" s="61">
        <f t="shared" si="260"/>
        <v>0.8022573561300228</v>
      </c>
      <c r="R362" s="56">
        <f t="shared" si="261"/>
        <v>2.3148148148148149</v>
      </c>
      <c r="S362" s="56">
        <f t="shared" si="247"/>
        <v>1.7649661834860504</v>
      </c>
      <c r="T362" s="56">
        <f t="shared" si="248"/>
        <v>4.3780595302697416E-4</v>
      </c>
      <c r="U362" s="61">
        <f t="shared" si="262"/>
        <v>0.4011286780650114</v>
      </c>
      <c r="V362" s="56">
        <f t="shared" si="263"/>
        <v>1.1574074074074074</v>
      </c>
      <c r="W362" s="56">
        <f t="shared" si="249"/>
        <v>0.88248309174302519</v>
      </c>
      <c r="X362" s="56">
        <f t="shared" si="250"/>
        <v>2.1890297651348708E-4</v>
      </c>
      <c r="Y362" s="61">
        <f t="shared" si="264"/>
        <v>8.0225735613002308E-2</v>
      </c>
      <c r="Z362" s="56">
        <f t="shared" si="265"/>
        <v>0.23148148148148148</v>
      </c>
      <c r="AA362" s="56">
        <f t="shared" si="251"/>
        <v>0.17649661834860508</v>
      </c>
      <c r="AB362" s="56">
        <f t="shared" si="252"/>
        <v>4.3780595302697434E-5</v>
      </c>
      <c r="AC362" s="64">
        <f t="shared" si="266"/>
        <v>0.36050347222222645</v>
      </c>
      <c r="AD362" s="39">
        <f t="shared" si="269"/>
        <v>0.89160098665426557</v>
      </c>
      <c r="AE362" s="39">
        <f t="shared" si="270"/>
        <v>59</v>
      </c>
      <c r="AF362" s="39">
        <f t="shared" si="271"/>
        <v>0.44580049332713279</v>
      </c>
      <c r="AG362" s="39">
        <f t="shared" si="270"/>
        <v>35.97</v>
      </c>
      <c r="AH362" s="39">
        <f t="shared" si="272"/>
        <v>0.22290024666356639</v>
      </c>
      <c r="AI362" s="39">
        <f t="shared" si="301"/>
        <v>19.98</v>
      </c>
      <c r="AJ362" s="39">
        <f t="shared" si="274"/>
        <v>4.4580049332713298E-2</v>
      </c>
      <c r="AK362" s="39">
        <f t="shared" si="301"/>
        <v>4.3600000000000003</v>
      </c>
      <c r="AL362" s="39">
        <f t="shared" si="275"/>
        <v>0.44580049332713279</v>
      </c>
      <c r="AM362" s="39">
        <f t="shared" si="276"/>
        <v>35.97</v>
      </c>
      <c r="AN362" s="39">
        <f t="shared" si="277"/>
        <v>0.22290024666356639</v>
      </c>
      <c r="AO362" s="39">
        <f t="shared" si="278"/>
        <v>19.98</v>
      </c>
      <c r="AP362" s="39">
        <f t="shared" si="279"/>
        <v>0.1114501233317832</v>
      </c>
      <c r="AQ362" s="39">
        <f t="shared" si="280"/>
        <v>10.55</v>
      </c>
      <c r="AR362" s="39">
        <f t="shared" si="281"/>
        <v>2.2290024666356649E-2</v>
      </c>
      <c r="AS362" s="39">
        <f t="shared" si="282"/>
        <v>2.2000000000000002</v>
      </c>
      <c r="AT362" s="39">
        <f t="shared" si="283"/>
        <v>0.22290024666356639</v>
      </c>
      <c r="AU362" s="39">
        <f t="shared" si="284"/>
        <v>19.98</v>
      </c>
      <c r="AV362" s="39">
        <f t="shared" si="285"/>
        <v>0.1114501233317832</v>
      </c>
      <c r="AW362" s="39">
        <f t="shared" si="286"/>
        <v>10.55</v>
      </c>
      <c r="AX362" s="39">
        <f t="shared" si="287"/>
        <v>5.5725061665891598E-2</v>
      </c>
      <c r="AY362" s="39">
        <f t="shared" si="288"/>
        <v>5.42</v>
      </c>
      <c r="AZ362" s="39">
        <f t="shared" si="289"/>
        <v>1.1145012333178324E-2</v>
      </c>
      <c r="BA362" s="39">
        <f t="shared" si="290"/>
        <v>1.1100000000000001</v>
      </c>
      <c r="BB362" s="39">
        <f t="shared" si="291"/>
        <v>4.4580049332713298E-2</v>
      </c>
      <c r="BC362" s="39">
        <f t="shared" si="292"/>
        <v>4.3600000000000003</v>
      </c>
      <c r="BD362" s="39">
        <f t="shared" si="293"/>
        <v>2.2290024666356649E-2</v>
      </c>
      <c r="BE362" s="39">
        <f t="shared" si="294"/>
        <v>2.2000000000000002</v>
      </c>
      <c r="BF362" s="39">
        <f t="shared" si="295"/>
        <v>1.1145012333178324E-2</v>
      </c>
      <c r="BG362" s="39">
        <f t="shared" si="296"/>
        <v>1.1100000000000001</v>
      </c>
      <c r="BH362" s="39">
        <f t="shared" si="297"/>
        <v>2.2290024666356636E-3</v>
      </c>
      <c r="BI362" s="39">
        <f t="shared" si="298"/>
        <v>0.22</v>
      </c>
    </row>
    <row r="363" spans="1:61" s="39" customFormat="1" x14ac:dyDescent="0.25">
      <c r="A363" s="40">
        <v>7.5</v>
      </c>
      <c r="B363" s="50">
        <f t="shared" si="253"/>
        <v>41</v>
      </c>
      <c r="C363" s="51">
        <f t="shared" si="243"/>
        <v>0</v>
      </c>
      <c r="D363" s="52">
        <f t="shared" si="244"/>
        <v>0</v>
      </c>
      <c r="E363" s="53">
        <f t="shared" si="245"/>
        <v>1</v>
      </c>
      <c r="F363" s="68">
        <f t="shared" si="242"/>
        <v>40</v>
      </c>
      <c r="G363" s="61">
        <f t="shared" si="267"/>
        <v>1.6068039240324445</v>
      </c>
      <c r="H363" s="56">
        <f t="shared" si="254"/>
        <v>4.6296296296296298</v>
      </c>
      <c r="I363" s="52">
        <f t="shared" si="255"/>
        <v>1.38</v>
      </c>
      <c r="J363" s="56">
        <f t="shared" si="256"/>
        <v>3.5349686328713781</v>
      </c>
      <c r="K363" s="56">
        <f t="shared" si="268"/>
        <v>8.768611691913166E-4</v>
      </c>
      <c r="L363" s="51">
        <f t="shared" si="257"/>
        <v>2.2000000000000002</v>
      </c>
      <c r="M363" s="52">
        <f t="shared" si="246"/>
        <v>0</v>
      </c>
      <c r="N363" s="68">
        <v>0</v>
      </c>
      <c r="O363" s="63">
        <f t="shared" si="258"/>
        <v>3935.1662281822714</v>
      </c>
      <c r="P363" s="58">
        <f t="shared" si="259"/>
        <v>480</v>
      </c>
      <c r="Q363" s="61">
        <f t="shared" si="260"/>
        <v>0.80340196201622227</v>
      </c>
      <c r="R363" s="56">
        <f t="shared" si="261"/>
        <v>2.3148148148148149</v>
      </c>
      <c r="S363" s="56">
        <f t="shared" si="247"/>
        <v>1.767484316435689</v>
      </c>
      <c r="T363" s="56">
        <f t="shared" si="248"/>
        <v>4.384305845956583E-4</v>
      </c>
      <c r="U363" s="61">
        <f t="shared" si="262"/>
        <v>0.40170098100811114</v>
      </c>
      <c r="V363" s="56">
        <f t="shared" si="263"/>
        <v>1.1574074074074074</v>
      </c>
      <c r="W363" s="56">
        <f t="shared" si="249"/>
        <v>0.88374215821784452</v>
      </c>
      <c r="X363" s="56">
        <f t="shared" si="250"/>
        <v>2.1921529229782915E-4</v>
      </c>
      <c r="Y363" s="61">
        <f t="shared" si="264"/>
        <v>8.0340196201622249E-2</v>
      </c>
      <c r="Z363" s="56">
        <f t="shared" si="265"/>
        <v>0.23148148148148148</v>
      </c>
      <c r="AA363" s="56">
        <f t="shared" si="251"/>
        <v>0.17674843164356896</v>
      </c>
      <c r="AB363" s="56">
        <f t="shared" si="252"/>
        <v>4.3843058459565849E-5</v>
      </c>
      <c r="AC363" s="64">
        <f t="shared" si="266"/>
        <v>0.36059027777778202</v>
      </c>
      <c r="AD363" s="39">
        <f t="shared" si="269"/>
        <v>0.89622054793585881</v>
      </c>
      <c r="AE363" s="39">
        <f t="shared" si="270"/>
        <v>59.19</v>
      </c>
      <c r="AF363" s="39">
        <f t="shared" si="271"/>
        <v>0.44811027396792941</v>
      </c>
      <c r="AG363" s="39">
        <f t="shared" si="270"/>
        <v>36.119999999999997</v>
      </c>
      <c r="AH363" s="39">
        <f t="shared" si="272"/>
        <v>0.2240551369839647</v>
      </c>
      <c r="AI363" s="39">
        <f t="shared" si="301"/>
        <v>20.07</v>
      </c>
      <c r="AJ363" s="39">
        <f t="shared" si="274"/>
        <v>4.4811027396792963E-2</v>
      </c>
      <c r="AK363" s="39">
        <f t="shared" si="301"/>
        <v>4.38</v>
      </c>
      <c r="AL363" s="39">
        <f t="shared" si="275"/>
        <v>0.44811027396792941</v>
      </c>
      <c r="AM363" s="39">
        <f t="shared" si="276"/>
        <v>36.119999999999997</v>
      </c>
      <c r="AN363" s="39">
        <f t="shared" si="277"/>
        <v>0.2240551369839647</v>
      </c>
      <c r="AO363" s="39">
        <f t="shared" si="278"/>
        <v>20.07</v>
      </c>
      <c r="AP363" s="39">
        <f t="shared" si="279"/>
        <v>0.11202756849198235</v>
      </c>
      <c r="AQ363" s="39">
        <f t="shared" si="280"/>
        <v>10.6</v>
      </c>
      <c r="AR363" s="39">
        <f t="shared" si="281"/>
        <v>2.2405513698396481E-2</v>
      </c>
      <c r="AS363" s="39">
        <f t="shared" si="282"/>
        <v>2.2200000000000002</v>
      </c>
      <c r="AT363" s="39">
        <f t="shared" si="283"/>
        <v>0.2240551369839647</v>
      </c>
      <c r="AU363" s="39">
        <f t="shared" si="284"/>
        <v>20.07</v>
      </c>
      <c r="AV363" s="39">
        <f t="shared" si="285"/>
        <v>0.11202756849198235</v>
      </c>
      <c r="AW363" s="39">
        <f t="shared" si="286"/>
        <v>10.6</v>
      </c>
      <c r="AX363" s="39">
        <f t="shared" si="287"/>
        <v>5.6013784245991176E-2</v>
      </c>
      <c r="AY363" s="39">
        <f t="shared" si="288"/>
        <v>5.45</v>
      </c>
      <c r="AZ363" s="39">
        <f t="shared" si="289"/>
        <v>1.1202756849198241E-2</v>
      </c>
      <c r="BA363" s="39">
        <f t="shared" si="290"/>
        <v>1.1100000000000001</v>
      </c>
      <c r="BB363" s="39">
        <f t="shared" si="291"/>
        <v>4.4811027396792963E-2</v>
      </c>
      <c r="BC363" s="39">
        <f t="shared" si="292"/>
        <v>4.38</v>
      </c>
      <c r="BD363" s="39">
        <f t="shared" si="293"/>
        <v>2.2405513698396481E-2</v>
      </c>
      <c r="BE363" s="39">
        <f t="shared" si="294"/>
        <v>2.2200000000000002</v>
      </c>
      <c r="BF363" s="39">
        <f t="shared" si="295"/>
        <v>1.1202756849198241E-2</v>
      </c>
      <c r="BG363" s="39">
        <f t="shared" si="296"/>
        <v>1.1100000000000001</v>
      </c>
      <c r="BH363" s="39">
        <f t="shared" si="297"/>
        <v>2.2405513698396467E-3</v>
      </c>
      <c r="BI363" s="39">
        <f t="shared" si="298"/>
        <v>0.22</v>
      </c>
    </row>
    <row r="364" spans="1:61" s="39" customFormat="1" x14ac:dyDescent="0.25">
      <c r="A364" s="40">
        <v>7.5</v>
      </c>
      <c r="B364" s="50">
        <f t="shared" si="253"/>
        <v>41</v>
      </c>
      <c r="C364" s="51">
        <f t="shared" si="243"/>
        <v>0</v>
      </c>
      <c r="D364" s="52">
        <f t="shared" si="244"/>
        <v>0</v>
      </c>
      <c r="E364" s="53">
        <f t="shared" si="245"/>
        <v>1</v>
      </c>
      <c r="F364" s="68">
        <f t="shared" si="242"/>
        <v>40</v>
      </c>
      <c r="G364" s="61">
        <f t="shared" si="267"/>
        <v>1.6090826409815884</v>
      </c>
      <c r="H364" s="56">
        <f t="shared" si="254"/>
        <v>4.6296296296296298</v>
      </c>
      <c r="I364" s="52">
        <f t="shared" si="255"/>
        <v>1.38</v>
      </c>
      <c r="J364" s="56">
        <f t="shared" si="256"/>
        <v>3.5399818101594946</v>
      </c>
      <c r="K364" s="56">
        <f t="shared" si="268"/>
        <v>8.7810470511900333E-4</v>
      </c>
      <c r="L364" s="51">
        <f t="shared" si="257"/>
        <v>2.2000000000000002</v>
      </c>
      <c r="M364" s="52">
        <f t="shared" si="246"/>
        <v>0</v>
      </c>
      <c r="N364" s="68">
        <v>0</v>
      </c>
      <c r="O364" s="63">
        <f t="shared" si="258"/>
        <v>3940.0673181549541</v>
      </c>
      <c r="P364" s="58">
        <f t="shared" si="259"/>
        <v>480</v>
      </c>
      <c r="Q364" s="61">
        <f t="shared" si="260"/>
        <v>0.80454132049079419</v>
      </c>
      <c r="R364" s="56">
        <f t="shared" si="261"/>
        <v>2.3148148148148149</v>
      </c>
      <c r="S364" s="56">
        <f t="shared" si="247"/>
        <v>1.7699909050797473</v>
      </c>
      <c r="T364" s="56">
        <f t="shared" si="248"/>
        <v>4.3905235255950166E-4</v>
      </c>
      <c r="U364" s="61">
        <f t="shared" si="262"/>
        <v>0.40227066024539709</v>
      </c>
      <c r="V364" s="56">
        <f t="shared" si="263"/>
        <v>1.1574074074074074</v>
      </c>
      <c r="W364" s="56">
        <f t="shared" si="249"/>
        <v>0.88499545253987366</v>
      </c>
      <c r="X364" s="56">
        <f t="shared" si="250"/>
        <v>2.1952617627975083E-4</v>
      </c>
      <c r="Y364" s="61">
        <f t="shared" si="264"/>
        <v>8.0454132049079446E-2</v>
      </c>
      <c r="Z364" s="56">
        <f t="shared" si="265"/>
        <v>0.23148148148148148</v>
      </c>
      <c r="AA364" s="56">
        <f t="shared" si="251"/>
        <v>0.1769990905079748</v>
      </c>
      <c r="AB364" s="56">
        <f t="shared" si="252"/>
        <v>4.3905235255950179E-5</v>
      </c>
      <c r="AC364" s="64">
        <f t="shared" si="266"/>
        <v>0.36067708333333759</v>
      </c>
      <c r="AD364" s="39">
        <f t="shared" si="269"/>
        <v>0.9008466605286809</v>
      </c>
      <c r="AE364" s="39">
        <f t="shared" si="270"/>
        <v>59.38</v>
      </c>
      <c r="AF364" s="39">
        <f t="shared" si="271"/>
        <v>0.45042333026434045</v>
      </c>
      <c r="AG364" s="39">
        <f t="shared" si="270"/>
        <v>36.26</v>
      </c>
      <c r="AH364" s="39">
        <f t="shared" si="272"/>
        <v>0.22521166513217022</v>
      </c>
      <c r="AI364" s="39">
        <f t="shared" si="301"/>
        <v>20.170000000000002</v>
      </c>
      <c r="AJ364" s="39">
        <f t="shared" si="274"/>
        <v>4.5042333026434067E-2</v>
      </c>
      <c r="AK364" s="39">
        <f t="shared" si="301"/>
        <v>4.4000000000000004</v>
      </c>
      <c r="AL364" s="39">
        <f t="shared" si="275"/>
        <v>0.45042333026434045</v>
      </c>
      <c r="AM364" s="39">
        <f t="shared" si="276"/>
        <v>36.26</v>
      </c>
      <c r="AN364" s="39">
        <f t="shared" si="277"/>
        <v>0.22521166513217022</v>
      </c>
      <c r="AO364" s="39">
        <f t="shared" si="278"/>
        <v>20.170000000000002</v>
      </c>
      <c r="AP364" s="39">
        <f t="shared" si="279"/>
        <v>0.11260583256608511</v>
      </c>
      <c r="AQ364" s="39">
        <f t="shared" si="280"/>
        <v>10.65</v>
      </c>
      <c r="AR364" s="39">
        <f t="shared" si="281"/>
        <v>2.2521166513217034E-2</v>
      </c>
      <c r="AS364" s="39">
        <f t="shared" si="282"/>
        <v>2.23</v>
      </c>
      <c r="AT364" s="39">
        <f t="shared" si="283"/>
        <v>0.22521166513217022</v>
      </c>
      <c r="AU364" s="39">
        <f t="shared" si="284"/>
        <v>20.170000000000002</v>
      </c>
      <c r="AV364" s="39">
        <f t="shared" si="285"/>
        <v>0.11260583256608511</v>
      </c>
      <c r="AW364" s="39">
        <f t="shared" si="286"/>
        <v>10.65</v>
      </c>
      <c r="AX364" s="39">
        <f t="shared" si="287"/>
        <v>5.6302916283042556E-2</v>
      </c>
      <c r="AY364" s="39">
        <f t="shared" si="288"/>
        <v>5.47</v>
      </c>
      <c r="AZ364" s="39">
        <f t="shared" si="289"/>
        <v>1.1260583256608517E-2</v>
      </c>
      <c r="BA364" s="39">
        <f t="shared" si="290"/>
        <v>1.1200000000000001</v>
      </c>
      <c r="BB364" s="39">
        <f t="shared" si="291"/>
        <v>4.5042333026434067E-2</v>
      </c>
      <c r="BC364" s="39">
        <f t="shared" si="292"/>
        <v>4.4000000000000004</v>
      </c>
      <c r="BD364" s="39">
        <f t="shared" si="293"/>
        <v>2.2521166513217034E-2</v>
      </c>
      <c r="BE364" s="39">
        <f t="shared" si="294"/>
        <v>2.23</v>
      </c>
      <c r="BF364" s="39">
        <f t="shared" si="295"/>
        <v>1.1260583256608517E-2</v>
      </c>
      <c r="BG364" s="39">
        <f t="shared" si="296"/>
        <v>1.1200000000000001</v>
      </c>
      <c r="BH364" s="39">
        <f t="shared" si="297"/>
        <v>2.2521166513217021E-3</v>
      </c>
      <c r="BI364" s="39">
        <f t="shared" si="298"/>
        <v>0.22</v>
      </c>
    </row>
    <row r="365" spans="1:61" s="39" customFormat="1" x14ac:dyDescent="0.25">
      <c r="A365" s="40">
        <v>7.5</v>
      </c>
      <c r="B365" s="50">
        <f t="shared" si="253"/>
        <v>41</v>
      </c>
      <c r="C365" s="51">
        <f t="shared" si="243"/>
        <v>0</v>
      </c>
      <c r="D365" s="52">
        <f t="shared" si="244"/>
        <v>0</v>
      </c>
      <c r="E365" s="53">
        <f t="shared" si="245"/>
        <v>1</v>
      </c>
      <c r="F365" s="68">
        <f t="shared" si="242"/>
        <v>40</v>
      </c>
      <c r="G365" s="61">
        <f t="shared" si="267"/>
        <v>1.6113509112206821</v>
      </c>
      <c r="H365" s="56">
        <f t="shared" si="254"/>
        <v>4.6296296296296298</v>
      </c>
      <c r="I365" s="52">
        <f t="shared" si="255"/>
        <v>1.38</v>
      </c>
      <c r="J365" s="56">
        <f t="shared" si="256"/>
        <v>3.5449720046855009</v>
      </c>
      <c r="K365" s="56">
        <f t="shared" si="268"/>
        <v>8.7934254009323096E-4</v>
      </c>
      <c r="L365" s="51">
        <f t="shared" si="257"/>
        <v>2.2000000000000002</v>
      </c>
      <c r="M365" s="52">
        <f t="shared" si="246"/>
        <v>0</v>
      </c>
      <c r="N365" s="68">
        <v>0</v>
      </c>
      <c r="O365" s="63">
        <f t="shared" si="258"/>
        <v>3944.9459447985955</v>
      </c>
      <c r="P365" s="58">
        <f t="shared" si="259"/>
        <v>480</v>
      </c>
      <c r="Q365" s="61">
        <f t="shared" si="260"/>
        <v>0.80567545561034104</v>
      </c>
      <c r="R365" s="56">
        <f t="shared" si="261"/>
        <v>2.3148148148148149</v>
      </c>
      <c r="S365" s="56">
        <f t="shared" si="247"/>
        <v>1.7724860023427504</v>
      </c>
      <c r="T365" s="56">
        <f t="shared" si="248"/>
        <v>4.3967127004661548E-4</v>
      </c>
      <c r="U365" s="61">
        <f t="shared" si="262"/>
        <v>0.40283772780517052</v>
      </c>
      <c r="V365" s="56">
        <f t="shared" si="263"/>
        <v>1.1574074074074074</v>
      </c>
      <c r="W365" s="56">
        <f t="shared" si="249"/>
        <v>0.88624300117137522</v>
      </c>
      <c r="X365" s="56">
        <f t="shared" si="250"/>
        <v>2.1983563502330774E-4</v>
      </c>
      <c r="Y365" s="61">
        <f t="shared" si="264"/>
        <v>8.056754556103414E-2</v>
      </c>
      <c r="Z365" s="56">
        <f t="shared" si="265"/>
        <v>0.23148148148148148</v>
      </c>
      <c r="AA365" s="56">
        <f t="shared" si="251"/>
        <v>0.17724860023427513</v>
      </c>
      <c r="AB365" s="56">
        <f t="shared" si="252"/>
        <v>4.396712700466157E-5</v>
      </c>
      <c r="AC365" s="64">
        <f t="shared" si="266"/>
        <v>0.36076388888889316</v>
      </c>
      <c r="AD365" s="39">
        <f t="shared" si="269"/>
        <v>0.90547929439844033</v>
      </c>
      <c r="AE365" s="39">
        <f t="shared" si="270"/>
        <v>59.57</v>
      </c>
      <c r="AF365" s="39">
        <f t="shared" si="271"/>
        <v>0.45273964719922016</v>
      </c>
      <c r="AG365" s="39">
        <f t="shared" si="270"/>
        <v>36.409999999999997</v>
      </c>
      <c r="AH365" s="39">
        <f t="shared" si="272"/>
        <v>0.22636982359961008</v>
      </c>
      <c r="AI365" s="39">
        <f t="shared" si="301"/>
        <v>20.260000000000002</v>
      </c>
      <c r="AJ365" s="39">
        <f t="shared" si="274"/>
        <v>4.5273964719922039E-2</v>
      </c>
      <c r="AK365" s="39">
        <f t="shared" si="301"/>
        <v>4.43</v>
      </c>
      <c r="AL365" s="39">
        <f t="shared" si="275"/>
        <v>0.45273964719922016</v>
      </c>
      <c r="AM365" s="39">
        <f t="shared" si="276"/>
        <v>36.409999999999997</v>
      </c>
      <c r="AN365" s="39">
        <f t="shared" si="277"/>
        <v>0.22636982359961008</v>
      </c>
      <c r="AO365" s="39">
        <f t="shared" si="278"/>
        <v>20.260000000000002</v>
      </c>
      <c r="AP365" s="39">
        <f t="shared" si="279"/>
        <v>0.11318491179980504</v>
      </c>
      <c r="AQ365" s="39">
        <f t="shared" si="280"/>
        <v>10.7</v>
      </c>
      <c r="AR365" s="39">
        <f t="shared" si="281"/>
        <v>2.2636982359961019E-2</v>
      </c>
      <c r="AS365" s="39">
        <f t="shared" si="282"/>
        <v>2.2400000000000002</v>
      </c>
      <c r="AT365" s="39">
        <f t="shared" si="283"/>
        <v>0.22636982359961008</v>
      </c>
      <c r="AU365" s="39">
        <f t="shared" si="284"/>
        <v>20.260000000000002</v>
      </c>
      <c r="AV365" s="39">
        <f t="shared" si="285"/>
        <v>0.11318491179980504</v>
      </c>
      <c r="AW365" s="39">
        <f t="shared" si="286"/>
        <v>10.7</v>
      </c>
      <c r="AX365" s="39">
        <f t="shared" si="287"/>
        <v>5.659245589990252E-2</v>
      </c>
      <c r="AY365" s="39">
        <f t="shared" si="288"/>
        <v>5.5</v>
      </c>
      <c r="AZ365" s="39">
        <f t="shared" si="289"/>
        <v>1.131849117998051E-2</v>
      </c>
      <c r="BA365" s="39">
        <f t="shared" si="290"/>
        <v>1.1299999999999999</v>
      </c>
      <c r="BB365" s="39">
        <f t="shared" si="291"/>
        <v>4.5273964719922039E-2</v>
      </c>
      <c r="BC365" s="39">
        <f t="shared" si="292"/>
        <v>4.43</v>
      </c>
      <c r="BD365" s="39">
        <f t="shared" si="293"/>
        <v>2.2636982359961019E-2</v>
      </c>
      <c r="BE365" s="39">
        <f t="shared" si="294"/>
        <v>2.2400000000000002</v>
      </c>
      <c r="BF365" s="39">
        <f t="shared" si="295"/>
        <v>1.131849117998051E-2</v>
      </c>
      <c r="BG365" s="39">
        <f t="shared" si="296"/>
        <v>1.1299999999999999</v>
      </c>
      <c r="BH365" s="39">
        <f t="shared" si="297"/>
        <v>2.2636982359961009E-3</v>
      </c>
      <c r="BI365" s="39">
        <f t="shared" si="298"/>
        <v>0.23</v>
      </c>
    </row>
    <row r="366" spans="1:61" s="39" customFormat="1" x14ac:dyDescent="0.25">
      <c r="A366" s="40">
        <v>7.5</v>
      </c>
      <c r="B366" s="50">
        <f t="shared" si="253"/>
        <v>41</v>
      </c>
      <c r="C366" s="51">
        <f t="shared" si="243"/>
        <v>0</v>
      </c>
      <c r="D366" s="52">
        <f t="shared" si="244"/>
        <v>0</v>
      </c>
      <c r="E366" s="53">
        <f t="shared" si="245"/>
        <v>1</v>
      </c>
      <c r="F366" s="68">
        <f t="shared" ref="F366:F429" si="302">B366-SUM(C366:E366)</f>
        <v>40</v>
      </c>
      <c r="G366" s="61">
        <f t="shared" si="267"/>
        <v>1.6136087826423571</v>
      </c>
      <c r="H366" s="56">
        <f t="shared" si="254"/>
        <v>4.6296296296296298</v>
      </c>
      <c r="I366" s="52">
        <f t="shared" si="255"/>
        <v>1.38</v>
      </c>
      <c r="J366" s="56">
        <f t="shared" si="256"/>
        <v>3.5499393218131861</v>
      </c>
      <c r="K366" s="56">
        <f t="shared" si="268"/>
        <v>8.8057470024985101E-4</v>
      </c>
      <c r="L366" s="51">
        <f t="shared" si="257"/>
        <v>2.2000000000000002</v>
      </c>
      <c r="M366" s="52">
        <f t="shared" si="246"/>
        <v>0</v>
      </c>
      <c r="N366" s="68">
        <v>0</v>
      </c>
      <c r="O366" s="63">
        <f t="shared" si="258"/>
        <v>3949.8022110701204</v>
      </c>
      <c r="P366" s="58">
        <f t="shared" si="259"/>
        <v>480</v>
      </c>
      <c r="Q366" s="61">
        <f t="shared" si="260"/>
        <v>0.80680439132117854</v>
      </c>
      <c r="R366" s="56">
        <f t="shared" si="261"/>
        <v>2.3148148148148149</v>
      </c>
      <c r="S366" s="56">
        <f t="shared" si="247"/>
        <v>1.774969660906593</v>
      </c>
      <c r="T366" s="56">
        <f t="shared" si="248"/>
        <v>4.4028735012492551E-4</v>
      </c>
      <c r="U366" s="61">
        <f t="shared" si="262"/>
        <v>0.40340219566058927</v>
      </c>
      <c r="V366" s="56">
        <f t="shared" si="263"/>
        <v>1.1574074074074074</v>
      </c>
      <c r="W366" s="56">
        <f t="shared" si="249"/>
        <v>0.88748483045329651</v>
      </c>
      <c r="X366" s="56">
        <f t="shared" si="250"/>
        <v>2.2014367506246275E-4</v>
      </c>
      <c r="Y366" s="61">
        <f t="shared" si="264"/>
        <v>8.0680439132117893E-2</v>
      </c>
      <c r="Z366" s="56">
        <f t="shared" si="265"/>
        <v>0.23148148148148148</v>
      </c>
      <c r="AA366" s="56">
        <f t="shared" si="251"/>
        <v>0.17749696609065937</v>
      </c>
      <c r="AB366" s="56">
        <f t="shared" si="252"/>
        <v>4.402873501249258E-5</v>
      </c>
      <c r="AC366" s="64">
        <f t="shared" si="266"/>
        <v>0.36085069444444873</v>
      </c>
      <c r="AD366" s="39">
        <f t="shared" si="269"/>
        <v>0.91011841964853712</v>
      </c>
      <c r="AE366" s="39">
        <f t="shared" si="270"/>
        <v>59.75</v>
      </c>
      <c r="AF366" s="39">
        <f t="shared" si="271"/>
        <v>0.45505920982426856</v>
      </c>
      <c r="AG366" s="39">
        <f t="shared" si="270"/>
        <v>36.56</v>
      </c>
      <c r="AH366" s="39">
        <f t="shared" si="272"/>
        <v>0.22752960491213428</v>
      </c>
      <c r="AI366" s="39">
        <f t="shared" si="301"/>
        <v>20.350000000000001</v>
      </c>
      <c r="AJ366" s="39">
        <f t="shared" si="274"/>
        <v>4.5505920982426874E-2</v>
      </c>
      <c r="AK366" s="39">
        <f t="shared" si="301"/>
        <v>4.45</v>
      </c>
      <c r="AL366" s="39">
        <f t="shared" si="275"/>
        <v>0.45505920982426856</v>
      </c>
      <c r="AM366" s="39">
        <f t="shared" si="276"/>
        <v>36.56</v>
      </c>
      <c r="AN366" s="39">
        <f t="shared" si="277"/>
        <v>0.22752960491213428</v>
      </c>
      <c r="AO366" s="39">
        <f t="shared" si="278"/>
        <v>20.350000000000001</v>
      </c>
      <c r="AP366" s="39">
        <f t="shared" si="279"/>
        <v>0.11376480245606714</v>
      </c>
      <c r="AQ366" s="39">
        <f t="shared" si="280"/>
        <v>10.75</v>
      </c>
      <c r="AR366" s="39">
        <f t="shared" si="281"/>
        <v>2.2752960491213437E-2</v>
      </c>
      <c r="AS366" s="39">
        <f t="shared" si="282"/>
        <v>2.25</v>
      </c>
      <c r="AT366" s="39">
        <f t="shared" si="283"/>
        <v>0.22752960491213428</v>
      </c>
      <c r="AU366" s="39">
        <f t="shared" si="284"/>
        <v>20.350000000000001</v>
      </c>
      <c r="AV366" s="39">
        <f t="shared" si="285"/>
        <v>0.11376480245606714</v>
      </c>
      <c r="AW366" s="39">
        <f t="shared" si="286"/>
        <v>10.75</v>
      </c>
      <c r="AX366" s="39">
        <f t="shared" si="287"/>
        <v>5.688240122803357E-2</v>
      </c>
      <c r="AY366" s="39">
        <f t="shared" si="288"/>
        <v>5.53</v>
      </c>
      <c r="AZ366" s="39">
        <f t="shared" si="289"/>
        <v>1.1376480245606719E-2</v>
      </c>
      <c r="BA366" s="39">
        <f t="shared" si="290"/>
        <v>1.1299999999999999</v>
      </c>
      <c r="BB366" s="39">
        <f t="shared" si="291"/>
        <v>4.5505920982426874E-2</v>
      </c>
      <c r="BC366" s="39">
        <f t="shared" si="292"/>
        <v>4.45</v>
      </c>
      <c r="BD366" s="39">
        <f t="shared" si="293"/>
        <v>2.2752960491213437E-2</v>
      </c>
      <c r="BE366" s="39">
        <f t="shared" si="294"/>
        <v>2.25</v>
      </c>
      <c r="BF366" s="39">
        <f t="shared" si="295"/>
        <v>1.1376480245606719E-2</v>
      </c>
      <c r="BG366" s="39">
        <f t="shared" si="296"/>
        <v>1.1299999999999999</v>
      </c>
      <c r="BH366" s="39">
        <f t="shared" si="297"/>
        <v>2.2752960491213428E-3</v>
      </c>
      <c r="BI366" s="39">
        <f t="shared" si="298"/>
        <v>0.23</v>
      </c>
    </row>
    <row r="367" spans="1:61" s="39" customFormat="1" x14ac:dyDescent="0.25">
      <c r="A367" s="40">
        <v>7.5</v>
      </c>
      <c r="B367" s="50">
        <f t="shared" si="253"/>
        <v>41</v>
      </c>
      <c r="C367" s="51">
        <f t="shared" si="243"/>
        <v>0</v>
      </c>
      <c r="D367" s="52">
        <f t="shared" si="244"/>
        <v>0</v>
      </c>
      <c r="E367" s="53">
        <f t="shared" si="245"/>
        <v>1</v>
      </c>
      <c r="F367" s="68">
        <f t="shared" si="302"/>
        <v>40</v>
      </c>
      <c r="G367" s="61">
        <f t="shared" si="267"/>
        <v>1.6158563029196824</v>
      </c>
      <c r="H367" s="56">
        <f t="shared" si="254"/>
        <v>4.6296296296296298</v>
      </c>
      <c r="I367" s="52">
        <f t="shared" si="255"/>
        <v>1.38</v>
      </c>
      <c r="J367" s="56">
        <f t="shared" si="256"/>
        <v>3.5548838664233018</v>
      </c>
      <c r="K367" s="56">
        <f t="shared" si="268"/>
        <v>8.8180121160489613E-4</v>
      </c>
      <c r="L367" s="51">
        <f t="shared" si="257"/>
        <v>2.2000000000000002</v>
      </c>
      <c r="M367" s="52">
        <f t="shared" si="246"/>
        <v>0</v>
      </c>
      <c r="N367" s="68">
        <v>0</v>
      </c>
      <c r="O367" s="63">
        <f t="shared" si="258"/>
        <v>3954.6362194545673</v>
      </c>
      <c r="P367" s="58">
        <f t="shared" si="259"/>
        <v>480</v>
      </c>
      <c r="Q367" s="61">
        <f t="shared" si="260"/>
        <v>0.8079281514598412</v>
      </c>
      <c r="R367" s="56">
        <f t="shared" si="261"/>
        <v>2.3148148148148149</v>
      </c>
      <c r="S367" s="56">
        <f t="shared" si="247"/>
        <v>1.7774419332116509</v>
      </c>
      <c r="T367" s="56">
        <f t="shared" si="248"/>
        <v>4.4090060580244807E-4</v>
      </c>
      <c r="U367" s="61">
        <f t="shared" si="262"/>
        <v>0.4039640757299206</v>
      </c>
      <c r="V367" s="56">
        <f t="shared" si="263"/>
        <v>1.1574074074074074</v>
      </c>
      <c r="W367" s="56">
        <f t="shared" si="249"/>
        <v>0.88872096660582545</v>
      </c>
      <c r="X367" s="56">
        <f t="shared" si="250"/>
        <v>2.2045030290122403E-4</v>
      </c>
      <c r="Y367" s="61">
        <f t="shared" si="264"/>
        <v>8.0792815145984159E-2</v>
      </c>
      <c r="Z367" s="56">
        <f t="shared" si="265"/>
        <v>0.23148148148148148</v>
      </c>
      <c r="AA367" s="56">
        <f t="shared" si="251"/>
        <v>0.17774419332116517</v>
      </c>
      <c r="AB367" s="56">
        <f t="shared" si="252"/>
        <v>4.409006058024482E-5</v>
      </c>
      <c r="AC367" s="64">
        <f t="shared" si="266"/>
        <v>0.3609375000000043</v>
      </c>
      <c r="AD367" s="39">
        <f t="shared" si="269"/>
        <v>0.91476400651943124</v>
      </c>
      <c r="AE367" s="39">
        <f t="shared" si="270"/>
        <v>59.94</v>
      </c>
      <c r="AF367" s="39">
        <f t="shared" si="271"/>
        <v>0.45738200325971562</v>
      </c>
      <c r="AG367" s="39">
        <f t="shared" si="270"/>
        <v>36.71</v>
      </c>
      <c r="AH367" s="39">
        <f t="shared" si="272"/>
        <v>0.22869100162985781</v>
      </c>
      <c r="AI367" s="39">
        <f t="shared" si="301"/>
        <v>20.440000000000001</v>
      </c>
      <c r="AJ367" s="39">
        <f t="shared" si="274"/>
        <v>4.5738200325971576E-2</v>
      </c>
      <c r="AK367" s="39">
        <f t="shared" si="301"/>
        <v>4.47</v>
      </c>
      <c r="AL367" s="39">
        <f t="shared" si="275"/>
        <v>0.45738200325971562</v>
      </c>
      <c r="AM367" s="39">
        <f t="shared" si="276"/>
        <v>36.71</v>
      </c>
      <c r="AN367" s="39">
        <f t="shared" si="277"/>
        <v>0.22869100162985781</v>
      </c>
      <c r="AO367" s="39">
        <f t="shared" si="278"/>
        <v>20.440000000000001</v>
      </c>
      <c r="AP367" s="39">
        <f t="shared" si="279"/>
        <v>0.1143455008149289</v>
      </c>
      <c r="AQ367" s="39">
        <f t="shared" si="280"/>
        <v>10.81</v>
      </c>
      <c r="AR367" s="39">
        <f t="shared" si="281"/>
        <v>2.2869100162985788E-2</v>
      </c>
      <c r="AS367" s="39">
        <f t="shared" si="282"/>
        <v>2.2599999999999998</v>
      </c>
      <c r="AT367" s="39">
        <f t="shared" si="283"/>
        <v>0.22869100162985781</v>
      </c>
      <c r="AU367" s="39">
        <f t="shared" si="284"/>
        <v>20.440000000000001</v>
      </c>
      <c r="AV367" s="39">
        <f t="shared" si="285"/>
        <v>0.1143455008149289</v>
      </c>
      <c r="AW367" s="39">
        <f t="shared" si="286"/>
        <v>10.81</v>
      </c>
      <c r="AX367" s="39">
        <f t="shared" si="287"/>
        <v>5.7172750407464452E-2</v>
      </c>
      <c r="AY367" s="39">
        <f t="shared" si="288"/>
        <v>5.56</v>
      </c>
      <c r="AZ367" s="39">
        <f t="shared" si="289"/>
        <v>1.1434550081492894E-2</v>
      </c>
      <c r="BA367" s="39">
        <f t="shared" si="290"/>
        <v>1.1399999999999999</v>
      </c>
      <c r="BB367" s="39">
        <f t="shared" si="291"/>
        <v>4.5738200325971576E-2</v>
      </c>
      <c r="BC367" s="39">
        <f t="shared" si="292"/>
        <v>4.47</v>
      </c>
      <c r="BD367" s="39">
        <f t="shared" si="293"/>
        <v>2.2869100162985788E-2</v>
      </c>
      <c r="BE367" s="39">
        <f t="shared" si="294"/>
        <v>2.2599999999999998</v>
      </c>
      <c r="BF367" s="39">
        <f t="shared" si="295"/>
        <v>1.1434550081492894E-2</v>
      </c>
      <c r="BG367" s="39">
        <f t="shared" si="296"/>
        <v>1.1399999999999999</v>
      </c>
      <c r="BH367" s="39">
        <f t="shared" si="297"/>
        <v>2.286910016298578E-3</v>
      </c>
      <c r="BI367" s="39">
        <f t="shared" si="298"/>
        <v>0.23</v>
      </c>
    </row>
    <row r="368" spans="1:61" s="39" customFormat="1" x14ac:dyDescent="0.25">
      <c r="A368" s="40">
        <v>7.5</v>
      </c>
      <c r="B368" s="50">
        <f t="shared" si="253"/>
        <v>41</v>
      </c>
      <c r="C368" s="51">
        <f t="shared" si="243"/>
        <v>0</v>
      </c>
      <c r="D368" s="52">
        <f t="shared" si="244"/>
        <v>0</v>
      </c>
      <c r="E368" s="53">
        <f t="shared" si="245"/>
        <v>1</v>
      </c>
      <c r="F368" s="68">
        <f t="shared" si="302"/>
        <v>40</v>
      </c>
      <c r="G368" s="61">
        <f t="shared" si="267"/>
        <v>1.6180935195071715</v>
      </c>
      <c r="H368" s="56">
        <f t="shared" si="254"/>
        <v>4.6296296296296298</v>
      </c>
      <c r="I368" s="52">
        <f t="shared" si="255"/>
        <v>1.38</v>
      </c>
      <c r="J368" s="56">
        <f t="shared" si="256"/>
        <v>3.5598057429157777</v>
      </c>
      <c r="K368" s="56">
        <f t="shared" si="268"/>
        <v>8.8302210005512891E-4</v>
      </c>
      <c r="L368" s="51">
        <f t="shared" si="257"/>
        <v>2.2000000000000002</v>
      </c>
      <c r="M368" s="52">
        <f t="shared" si="246"/>
        <v>0</v>
      </c>
      <c r="N368" s="68">
        <v>0</v>
      </c>
      <c r="O368" s="63">
        <f t="shared" si="258"/>
        <v>3959.448071967252</v>
      </c>
      <c r="P368" s="58">
        <f t="shared" si="259"/>
        <v>480</v>
      </c>
      <c r="Q368" s="61">
        <f t="shared" si="260"/>
        <v>0.80904675975358575</v>
      </c>
      <c r="R368" s="56">
        <f t="shared" si="261"/>
        <v>2.3148148148148149</v>
      </c>
      <c r="S368" s="56">
        <f t="shared" si="247"/>
        <v>1.7799028714578888</v>
      </c>
      <c r="T368" s="56">
        <f t="shared" si="248"/>
        <v>4.4151105002756446E-4</v>
      </c>
      <c r="U368" s="61">
        <f t="shared" si="262"/>
        <v>0.40452337987679288</v>
      </c>
      <c r="V368" s="56">
        <f t="shared" si="263"/>
        <v>1.1574074074074074</v>
      </c>
      <c r="W368" s="56">
        <f t="shared" si="249"/>
        <v>0.88995143572894442</v>
      </c>
      <c r="X368" s="56">
        <f t="shared" si="250"/>
        <v>2.2075552501378223E-4</v>
      </c>
      <c r="Y368" s="61">
        <f t="shared" si="264"/>
        <v>8.0904675975358609E-2</v>
      </c>
      <c r="Z368" s="56">
        <f t="shared" si="265"/>
        <v>0.23148148148148148</v>
      </c>
      <c r="AA368" s="56">
        <f t="shared" si="251"/>
        <v>0.17799028714578896</v>
      </c>
      <c r="AB368" s="56">
        <f t="shared" si="252"/>
        <v>4.4151105002756447E-5</v>
      </c>
      <c r="AC368" s="64">
        <f t="shared" si="266"/>
        <v>0.36102430555555987</v>
      </c>
      <c r="AD368" s="39">
        <f t="shared" si="269"/>
        <v>0.91941602538801437</v>
      </c>
      <c r="AE368" s="39">
        <f t="shared" si="270"/>
        <v>60.12</v>
      </c>
      <c r="AF368" s="39">
        <f t="shared" si="271"/>
        <v>0.45970801269400718</v>
      </c>
      <c r="AG368" s="39">
        <f t="shared" si="270"/>
        <v>36.85</v>
      </c>
      <c r="AH368" s="39">
        <f t="shared" si="272"/>
        <v>0.22985400634700359</v>
      </c>
      <c r="AI368" s="39">
        <f t="shared" si="301"/>
        <v>20.54</v>
      </c>
      <c r="AJ368" s="39">
        <f t="shared" si="274"/>
        <v>4.597080126940073E-2</v>
      </c>
      <c r="AK368" s="39">
        <f t="shared" si="301"/>
        <v>4.49</v>
      </c>
      <c r="AL368" s="39">
        <f t="shared" si="275"/>
        <v>0.45970801269400718</v>
      </c>
      <c r="AM368" s="39">
        <f t="shared" si="276"/>
        <v>36.85</v>
      </c>
      <c r="AN368" s="39">
        <f t="shared" si="277"/>
        <v>0.22985400634700359</v>
      </c>
      <c r="AO368" s="39">
        <f t="shared" si="278"/>
        <v>20.54</v>
      </c>
      <c r="AP368" s="39">
        <f t="shared" si="279"/>
        <v>0.1149270031735018</v>
      </c>
      <c r="AQ368" s="39">
        <f t="shared" si="280"/>
        <v>10.86</v>
      </c>
      <c r="AR368" s="39">
        <f t="shared" si="281"/>
        <v>2.2985400634700365E-2</v>
      </c>
      <c r="AS368" s="39">
        <f t="shared" si="282"/>
        <v>2.27</v>
      </c>
      <c r="AT368" s="39">
        <f t="shared" si="283"/>
        <v>0.22985400634700359</v>
      </c>
      <c r="AU368" s="39">
        <f t="shared" si="284"/>
        <v>20.54</v>
      </c>
      <c r="AV368" s="39">
        <f t="shared" si="285"/>
        <v>0.1149270031735018</v>
      </c>
      <c r="AW368" s="39">
        <f t="shared" si="286"/>
        <v>10.86</v>
      </c>
      <c r="AX368" s="39">
        <f t="shared" si="287"/>
        <v>5.7463501586750898E-2</v>
      </c>
      <c r="AY368" s="39">
        <f t="shared" si="288"/>
        <v>5.58</v>
      </c>
      <c r="AZ368" s="39">
        <f t="shared" si="289"/>
        <v>1.1492700317350182E-2</v>
      </c>
      <c r="BA368" s="39">
        <f t="shared" si="290"/>
        <v>1.1399999999999999</v>
      </c>
      <c r="BB368" s="39">
        <f t="shared" si="291"/>
        <v>4.597080126940073E-2</v>
      </c>
      <c r="BC368" s="39">
        <f t="shared" si="292"/>
        <v>4.49</v>
      </c>
      <c r="BD368" s="39">
        <f t="shared" si="293"/>
        <v>2.2985400634700365E-2</v>
      </c>
      <c r="BE368" s="39">
        <f t="shared" si="294"/>
        <v>2.27</v>
      </c>
      <c r="BF368" s="39">
        <f t="shared" si="295"/>
        <v>1.1492700317350182E-2</v>
      </c>
      <c r="BG368" s="39">
        <f t="shared" si="296"/>
        <v>1.1399999999999999</v>
      </c>
      <c r="BH368" s="39">
        <f t="shared" si="297"/>
        <v>2.2985400634700356E-3</v>
      </c>
      <c r="BI368" s="39">
        <f t="shared" si="298"/>
        <v>0.23</v>
      </c>
    </row>
    <row r="369" spans="1:61" s="39" customFormat="1" x14ac:dyDescent="0.25">
      <c r="A369" s="40">
        <v>7.5</v>
      </c>
      <c r="B369" s="50">
        <f t="shared" si="253"/>
        <v>41</v>
      </c>
      <c r="C369" s="51">
        <f t="shared" ref="C369:C432" si="303">$D$22</f>
        <v>0</v>
      </c>
      <c r="D369" s="52">
        <f t="shared" ref="D369:D432" si="304">$D$23</f>
        <v>0</v>
      </c>
      <c r="E369" s="53">
        <f t="shared" ref="E369:E432" si="305">$D$24</f>
        <v>1</v>
      </c>
      <c r="F369" s="68">
        <f t="shared" si="302"/>
        <v>40</v>
      </c>
      <c r="G369" s="61">
        <f t="shared" si="267"/>
        <v>1.6203204796417836</v>
      </c>
      <c r="H369" s="56">
        <f t="shared" si="254"/>
        <v>4.6296296296296298</v>
      </c>
      <c r="I369" s="52">
        <f t="shared" si="255"/>
        <v>1.38</v>
      </c>
      <c r="J369" s="56">
        <f t="shared" si="256"/>
        <v>3.5647050552119244</v>
      </c>
      <c r="K369" s="56">
        <f t="shared" si="268"/>
        <v>8.84237391378589E-4</v>
      </c>
      <c r="L369" s="51">
        <f t="shared" si="257"/>
        <v>2.2000000000000002</v>
      </c>
      <c r="M369" s="52">
        <f t="shared" ref="M369:M432" si="306">$C$14</f>
        <v>0</v>
      </c>
      <c r="N369" s="68">
        <v>0</v>
      </c>
      <c r="O369" s="63">
        <f t="shared" si="258"/>
        <v>3964.2378701559205</v>
      </c>
      <c r="P369" s="58">
        <f t="shared" si="259"/>
        <v>480</v>
      </c>
      <c r="Q369" s="61">
        <f t="shared" si="260"/>
        <v>0.8101602398208918</v>
      </c>
      <c r="R369" s="56">
        <f t="shared" si="261"/>
        <v>2.3148148148148149</v>
      </c>
      <c r="S369" s="56">
        <f t="shared" ref="S369:S432" si="307">Q369*SUM($L369:$N369)</f>
        <v>1.7823525276059622</v>
      </c>
      <c r="T369" s="56">
        <f t="shared" ref="T369:T432" si="308">Q369*$I369*$B369*$A369/(3600*$D$2)</f>
        <v>4.421186956892945E-4</v>
      </c>
      <c r="U369" s="61">
        <f t="shared" si="262"/>
        <v>0.4050801199104459</v>
      </c>
      <c r="V369" s="56">
        <f t="shared" si="263"/>
        <v>1.1574074074074074</v>
      </c>
      <c r="W369" s="56">
        <f t="shared" ref="W369:W432" si="309">U369*SUM($L369:$N369)</f>
        <v>0.89117626380298109</v>
      </c>
      <c r="X369" s="56">
        <f t="shared" ref="X369:X432" si="310">U369*$I369*$B369*$A369/(3600*$D$2)</f>
        <v>2.2105934784464725E-4</v>
      </c>
      <c r="Y369" s="61">
        <f t="shared" si="264"/>
        <v>8.1016023982089208E-2</v>
      </c>
      <c r="Z369" s="56">
        <f t="shared" si="265"/>
        <v>0.23148148148148148</v>
      </c>
      <c r="AA369" s="56">
        <f t="shared" ref="AA369:AA432" si="311">Y369*SUM($L369:$N369)</f>
        <v>0.17823525276059626</v>
      </c>
      <c r="AB369" s="56">
        <f t="shared" ref="AB369:AB432" si="312">Y369*$I369*$B369*$A369/(3600*$D$2)</f>
        <v>4.4211869568929464E-5</v>
      </c>
      <c r="AC369" s="64">
        <f t="shared" si="266"/>
        <v>0.36111111111111543</v>
      </c>
      <c r="AD369" s="39">
        <f t="shared" si="269"/>
        <v>0.92407444676698447</v>
      </c>
      <c r="AE369" s="39">
        <f t="shared" si="270"/>
        <v>60.31</v>
      </c>
      <c r="AF369" s="39">
        <f t="shared" si="271"/>
        <v>0.46203722338349223</v>
      </c>
      <c r="AG369" s="39">
        <f t="shared" si="270"/>
        <v>37</v>
      </c>
      <c r="AH369" s="39">
        <f t="shared" si="272"/>
        <v>0.23101861169174612</v>
      </c>
      <c r="AI369" s="39">
        <f t="shared" si="301"/>
        <v>20.63</v>
      </c>
      <c r="AJ369" s="39">
        <f t="shared" si="274"/>
        <v>4.6203722338349233E-2</v>
      </c>
      <c r="AK369" s="39">
        <f t="shared" si="301"/>
        <v>4.5199999999999996</v>
      </c>
      <c r="AL369" s="39">
        <f t="shared" si="275"/>
        <v>0.46203722338349223</v>
      </c>
      <c r="AM369" s="39">
        <f t="shared" si="276"/>
        <v>37</v>
      </c>
      <c r="AN369" s="39">
        <f t="shared" si="277"/>
        <v>0.23101861169174612</v>
      </c>
      <c r="AO369" s="39">
        <f t="shared" si="278"/>
        <v>20.63</v>
      </c>
      <c r="AP369" s="39">
        <f t="shared" si="279"/>
        <v>0.11550930584587306</v>
      </c>
      <c r="AQ369" s="39">
        <f t="shared" si="280"/>
        <v>10.91</v>
      </c>
      <c r="AR369" s="39">
        <f t="shared" si="281"/>
        <v>2.3101861169174617E-2</v>
      </c>
      <c r="AS369" s="39">
        <f t="shared" si="282"/>
        <v>2.2799999999999998</v>
      </c>
      <c r="AT369" s="39">
        <f t="shared" si="283"/>
        <v>0.23101861169174612</v>
      </c>
      <c r="AU369" s="39">
        <f t="shared" si="284"/>
        <v>20.63</v>
      </c>
      <c r="AV369" s="39">
        <f t="shared" si="285"/>
        <v>0.11550930584587306</v>
      </c>
      <c r="AW369" s="39">
        <f t="shared" si="286"/>
        <v>10.91</v>
      </c>
      <c r="AX369" s="39">
        <f t="shared" si="287"/>
        <v>5.7754652922936529E-2</v>
      </c>
      <c r="AY369" s="39">
        <f t="shared" si="288"/>
        <v>5.61</v>
      </c>
      <c r="AZ369" s="39">
        <f t="shared" si="289"/>
        <v>1.1550930584587308E-2</v>
      </c>
      <c r="BA369" s="39">
        <f t="shared" si="290"/>
        <v>1.1499999999999999</v>
      </c>
      <c r="BB369" s="39">
        <f t="shared" si="291"/>
        <v>4.6203722338349233E-2</v>
      </c>
      <c r="BC369" s="39">
        <f t="shared" si="292"/>
        <v>4.5199999999999996</v>
      </c>
      <c r="BD369" s="39">
        <f t="shared" si="293"/>
        <v>2.3101861169174617E-2</v>
      </c>
      <c r="BE369" s="39">
        <f t="shared" si="294"/>
        <v>2.2799999999999998</v>
      </c>
      <c r="BF369" s="39">
        <f t="shared" si="295"/>
        <v>1.1550930584587308E-2</v>
      </c>
      <c r="BG369" s="39">
        <f t="shared" si="296"/>
        <v>1.1499999999999999</v>
      </c>
      <c r="BH369" s="39">
        <f t="shared" si="297"/>
        <v>2.3101861169174611E-3</v>
      </c>
      <c r="BI369" s="39">
        <f t="shared" si="298"/>
        <v>0.23</v>
      </c>
    </row>
    <row r="370" spans="1:61" s="39" customFormat="1" x14ac:dyDescent="0.25">
      <c r="A370" s="40">
        <v>7.5</v>
      </c>
      <c r="B370" s="50">
        <f t="shared" ref="B370:B433" si="313">$C$6</f>
        <v>41</v>
      </c>
      <c r="C370" s="51">
        <f t="shared" si="303"/>
        <v>0</v>
      </c>
      <c r="D370" s="52">
        <f t="shared" si="304"/>
        <v>0</v>
      </c>
      <c r="E370" s="53">
        <f t="shared" si="305"/>
        <v>1</v>
      </c>
      <c r="F370" s="68">
        <f t="shared" si="302"/>
        <v>40</v>
      </c>
      <c r="G370" s="61">
        <f t="shared" si="267"/>
        <v>1.6225372303439218</v>
      </c>
      <c r="H370" s="56">
        <f t="shared" ref="H370:H433" si="314">(($C370*1*1)+($D370*100*1)+($E370*1000*1))/$D$2</f>
        <v>4.6296296296296298</v>
      </c>
      <c r="I370" s="52">
        <f t="shared" ref="I370:I433" si="315">$D$10</f>
        <v>1.38</v>
      </c>
      <c r="J370" s="56">
        <f t="shared" ref="J370:J433" si="316">G370*SUM($L370:$N370)</f>
        <v>3.5695819067566283</v>
      </c>
      <c r="K370" s="56">
        <f t="shared" si="268"/>
        <v>8.8544711123513789E-4</v>
      </c>
      <c r="L370" s="51">
        <f t="shared" ref="L370:L433" si="317">$C$13</f>
        <v>2.2000000000000002</v>
      </c>
      <c r="M370" s="52">
        <f t="shared" si="306"/>
        <v>0</v>
      </c>
      <c r="N370" s="68">
        <v>0</v>
      </c>
      <c r="O370" s="63">
        <f t="shared" ref="O370:O433" si="318">((((P369*0.0408*44.01*L369)-(O369*0.0408*44.01*L369)+(B369*I369*38000*44.01*0.0408/$D$2))*(A369/3600))+(O369*44.01*0.0408))/(44.01*0.0408)</f>
        <v>3969.0057151028909</v>
      </c>
      <c r="P370" s="58">
        <f t="shared" ref="P370:P433" si="319">$C$9</f>
        <v>480</v>
      </c>
      <c r="Q370" s="61">
        <f t="shared" ref="Q370:Q433" si="320">IF(Q369+((R369-S369-T369)*$A369/3600)&lt;0,0,Q369+((R369-S369-T369)*$A369/3600))</f>
        <v>0.81126861517196092</v>
      </c>
      <c r="R370" s="56">
        <f t="shared" ref="R370:R433" si="321">(($C370*1*0.5)+($D370*100*0.5)+($E370*1000*0.5))/$D$2</f>
        <v>2.3148148148148149</v>
      </c>
      <c r="S370" s="56">
        <f t="shared" si="307"/>
        <v>1.7847909533783142</v>
      </c>
      <c r="T370" s="56">
        <f t="shared" si="308"/>
        <v>4.4272355561756894E-4</v>
      </c>
      <c r="U370" s="61">
        <f t="shared" ref="U370:U433" si="322">IF(U369+((V369-W369-X369)*$A369/3600)&lt;0,0,U369+((V369-W369-X369)*$A369/3600))</f>
        <v>0.40563430758598046</v>
      </c>
      <c r="V370" s="56">
        <f t="shared" ref="V370:V433" si="323">(($C370*1*0.25)+($D370*100*0.25)+($E370*1000*0.25))/$D$2</f>
        <v>1.1574074074074074</v>
      </c>
      <c r="W370" s="56">
        <f t="shared" si="309"/>
        <v>0.89239547668915709</v>
      </c>
      <c r="X370" s="56">
        <f t="shared" si="310"/>
        <v>2.2136177780878447E-4</v>
      </c>
      <c r="Y370" s="61">
        <f t="shared" ref="Y370:Y433" si="324">IF(Y369+((Z369-AA369-AB369)*$A369/3600)&lt;0,0,Y369+((Z369-AA369-AB369)*$A369/3600))</f>
        <v>8.1126861517196114E-2</v>
      </c>
      <c r="Z370" s="56">
        <f t="shared" ref="Z370:Z433" si="325">(($C370*1*0.05)+($D370*100*0.05)+($E370*1000*0.05))/$D$2</f>
        <v>0.23148148148148148</v>
      </c>
      <c r="AA370" s="56">
        <f t="shared" si="311"/>
        <v>0.17847909533783146</v>
      </c>
      <c r="AB370" s="56">
        <f t="shared" si="312"/>
        <v>4.4272355561756896E-5</v>
      </c>
      <c r="AC370" s="64">
        <f t="shared" ref="AC370:AC433" si="326">AC369+(A369*0.0000115740740740741)</f>
        <v>0.361197916666671</v>
      </c>
      <c r="AD370" s="39">
        <f t="shared" si="269"/>
        <v>0.92873924130422325</v>
      </c>
      <c r="AE370" s="39">
        <f t="shared" si="270"/>
        <v>60.49</v>
      </c>
      <c r="AF370" s="39">
        <f t="shared" si="271"/>
        <v>0.46436962065211163</v>
      </c>
      <c r="AG370" s="39">
        <f t="shared" si="270"/>
        <v>37.15</v>
      </c>
      <c r="AH370" s="39">
        <f t="shared" si="272"/>
        <v>0.23218481032605581</v>
      </c>
      <c r="AI370" s="39">
        <f t="shared" si="301"/>
        <v>20.72</v>
      </c>
      <c r="AJ370" s="39">
        <f t="shared" si="274"/>
        <v>4.6436962065211175E-2</v>
      </c>
      <c r="AK370" s="39">
        <f t="shared" si="301"/>
        <v>4.54</v>
      </c>
      <c r="AL370" s="39">
        <f t="shared" si="275"/>
        <v>0.46436962065211163</v>
      </c>
      <c r="AM370" s="39">
        <f t="shared" si="276"/>
        <v>37.15</v>
      </c>
      <c r="AN370" s="39">
        <f t="shared" si="277"/>
        <v>0.23218481032605581</v>
      </c>
      <c r="AO370" s="39">
        <f t="shared" si="278"/>
        <v>20.72</v>
      </c>
      <c r="AP370" s="39">
        <f t="shared" si="279"/>
        <v>0.11609240516302791</v>
      </c>
      <c r="AQ370" s="39">
        <f t="shared" si="280"/>
        <v>10.96</v>
      </c>
      <c r="AR370" s="39">
        <f t="shared" si="281"/>
        <v>2.3218481032605588E-2</v>
      </c>
      <c r="AS370" s="39">
        <f t="shared" si="282"/>
        <v>2.2999999999999998</v>
      </c>
      <c r="AT370" s="39">
        <f t="shared" si="283"/>
        <v>0.23218481032605581</v>
      </c>
      <c r="AU370" s="39">
        <f t="shared" si="284"/>
        <v>20.72</v>
      </c>
      <c r="AV370" s="39">
        <f t="shared" si="285"/>
        <v>0.11609240516302791</v>
      </c>
      <c r="AW370" s="39">
        <f t="shared" si="286"/>
        <v>10.96</v>
      </c>
      <c r="AX370" s="39">
        <f t="shared" si="287"/>
        <v>5.8046202581513953E-2</v>
      </c>
      <c r="AY370" s="39">
        <f t="shared" si="288"/>
        <v>5.64</v>
      </c>
      <c r="AZ370" s="39">
        <f t="shared" si="289"/>
        <v>1.1609240516302794E-2</v>
      </c>
      <c r="BA370" s="39">
        <f t="shared" si="290"/>
        <v>1.1499999999999999</v>
      </c>
      <c r="BB370" s="39">
        <f t="shared" si="291"/>
        <v>4.6436962065211175E-2</v>
      </c>
      <c r="BC370" s="39">
        <f t="shared" si="292"/>
        <v>4.54</v>
      </c>
      <c r="BD370" s="39">
        <f t="shared" si="293"/>
        <v>2.3218481032605588E-2</v>
      </c>
      <c r="BE370" s="39">
        <f t="shared" si="294"/>
        <v>2.2999999999999998</v>
      </c>
      <c r="BF370" s="39">
        <f t="shared" si="295"/>
        <v>1.1609240516302794E-2</v>
      </c>
      <c r="BG370" s="39">
        <f t="shared" si="296"/>
        <v>1.1499999999999999</v>
      </c>
      <c r="BH370" s="39">
        <f t="shared" si="297"/>
        <v>2.3218481032605581E-3</v>
      </c>
      <c r="BI370" s="39">
        <f t="shared" si="298"/>
        <v>0.23</v>
      </c>
    </row>
    <row r="371" spans="1:61" s="39" customFormat="1" x14ac:dyDescent="0.25">
      <c r="A371" s="40">
        <v>7.5</v>
      </c>
      <c r="B371" s="50">
        <f t="shared" si="313"/>
        <v>41</v>
      </c>
      <c r="C371" s="51">
        <f t="shared" si="303"/>
        <v>0</v>
      </c>
      <c r="D371" s="52">
        <f t="shared" si="304"/>
        <v>0</v>
      </c>
      <c r="E371" s="53">
        <f t="shared" si="305"/>
        <v>1</v>
      </c>
      <c r="F371" s="68">
        <f t="shared" si="302"/>
        <v>40</v>
      </c>
      <c r="G371" s="61">
        <f t="shared" ref="G371:G434" si="327">IF(G370+((H370-J370-K370)*$A370/3600)&lt;0,0,G370+((H370-J370-K370)*$A370/3600))</f>
        <v>1.6247438184184255</v>
      </c>
      <c r="H371" s="56">
        <f t="shared" si="314"/>
        <v>4.6296296296296298</v>
      </c>
      <c r="I371" s="52">
        <f t="shared" si="315"/>
        <v>1.38</v>
      </c>
      <c r="J371" s="56">
        <f t="shared" si="316"/>
        <v>3.5744364005205362</v>
      </c>
      <c r="K371" s="56">
        <f t="shared" ref="K371:K434" si="328">G371*$I371*$B371*$A371/(3600*$D$2)</f>
        <v>8.8665128516699952E-4</v>
      </c>
      <c r="L371" s="51">
        <f t="shared" si="317"/>
        <v>2.2000000000000002</v>
      </c>
      <c r="M371" s="52">
        <f t="shared" si="306"/>
        <v>0</v>
      </c>
      <c r="N371" s="68">
        <v>0</v>
      </c>
      <c r="O371" s="63">
        <f t="shared" si="318"/>
        <v>3973.7517074271873</v>
      </c>
      <c r="P371" s="58">
        <f t="shared" si="319"/>
        <v>480</v>
      </c>
      <c r="Q371" s="61">
        <f t="shared" si="320"/>
        <v>0.81237190920921276</v>
      </c>
      <c r="R371" s="56">
        <f t="shared" si="321"/>
        <v>2.3148148148148149</v>
      </c>
      <c r="S371" s="56">
        <f t="shared" si="307"/>
        <v>1.7872182002602681</v>
      </c>
      <c r="T371" s="56">
        <f t="shared" si="308"/>
        <v>4.4332564258349976E-4</v>
      </c>
      <c r="U371" s="61">
        <f t="shared" si="322"/>
        <v>0.40618595460460638</v>
      </c>
      <c r="V371" s="56">
        <f t="shared" si="323"/>
        <v>1.1574074074074074</v>
      </c>
      <c r="W371" s="56">
        <f t="shared" si="309"/>
        <v>0.89360910013013406</v>
      </c>
      <c r="X371" s="56">
        <f t="shared" si="310"/>
        <v>2.2166282129174988E-4</v>
      </c>
      <c r="Y371" s="61">
        <f t="shared" si="324"/>
        <v>8.1237190920921298E-2</v>
      </c>
      <c r="Z371" s="56">
        <f t="shared" si="325"/>
        <v>0.23148148148148148</v>
      </c>
      <c r="AA371" s="56">
        <f t="shared" si="311"/>
        <v>0.17872182002602688</v>
      </c>
      <c r="AB371" s="56">
        <f t="shared" si="312"/>
        <v>4.4332564258349987E-5</v>
      </c>
      <c r="AC371" s="64">
        <f t="shared" si="326"/>
        <v>0.36128472222222657</v>
      </c>
      <c r="AD371" s="39">
        <f t="shared" ref="AD371:AD434" si="329">AD370+($I371*$G371*$A371*1/3600)</f>
        <v>0.93341037978217622</v>
      </c>
      <c r="AE371" s="39">
        <f t="shared" ref="AE371:AG434" si="330">ROUND((1-EXP(-AD371))*100,2)</f>
        <v>60.68</v>
      </c>
      <c r="AF371" s="39">
        <f t="shared" ref="AF371:AF434" si="331">AF370+($I371*$G371*$A371*0.5/3600)</f>
        <v>0.46670518989108811</v>
      </c>
      <c r="AG371" s="39">
        <f t="shared" si="330"/>
        <v>37.29</v>
      </c>
      <c r="AH371" s="39">
        <f t="shared" ref="AH371:AH434" si="332">AH370+($I371*$G371*$A371*0.25/3600)</f>
        <v>0.23335259494554406</v>
      </c>
      <c r="AI371" s="39">
        <f t="shared" ref="AI371:AK386" si="333">ROUND((1-EXP(-AH371))*100,2)</f>
        <v>20.81</v>
      </c>
      <c r="AJ371" s="39">
        <f t="shared" ref="AJ371:AJ434" si="334">AJ370+($I371*$G371*$A371*0.05/3600)</f>
        <v>4.6670518989108824E-2</v>
      </c>
      <c r="AK371" s="39">
        <f t="shared" si="333"/>
        <v>4.5599999999999996</v>
      </c>
      <c r="AL371" s="39">
        <f t="shared" ref="AL371:AL434" si="335">AL370+($I371*$Q371*$A371*1/3600)</f>
        <v>0.46670518989108811</v>
      </c>
      <c r="AM371" s="39">
        <f t="shared" ref="AM371:AM434" si="336">ROUND((1-EXP(-AL371))*100,2)</f>
        <v>37.29</v>
      </c>
      <c r="AN371" s="39">
        <f t="shared" ref="AN371:AN434" si="337">AN370+($I371*$Q371*$A371*0.5/3600)</f>
        <v>0.23335259494554406</v>
      </c>
      <c r="AO371" s="39">
        <f t="shared" ref="AO371:AO434" si="338">ROUND((1-EXP(-AN371))*100,2)</f>
        <v>20.81</v>
      </c>
      <c r="AP371" s="39">
        <f t="shared" ref="AP371:AP434" si="339">AP370+($I371*$Q371*$A371*0.25/3600)</f>
        <v>0.11667629747277203</v>
      </c>
      <c r="AQ371" s="39">
        <f t="shared" ref="AQ371:AQ434" si="340">ROUND((1-EXP(-AP371))*100,2)</f>
        <v>11.01</v>
      </c>
      <c r="AR371" s="39">
        <f t="shared" ref="AR371:AR434" si="341">AR370+($I371*$Q371*$A371*0.05/3600)</f>
        <v>2.3335259494554412E-2</v>
      </c>
      <c r="AS371" s="39">
        <f t="shared" ref="AS371:AS434" si="342">ROUND((1-EXP(-AR371))*100,2)</f>
        <v>2.31</v>
      </c>
      <c r="AT371" s="39">
        <f t="shared" ref="AT371:AT434" si="343">AT370+($I371*$U371*$A371*1/3600)</f>
        <v>0.23335259494554406</v>
      </c>
      <c r="AU371" s="39">
        <f t="shared" ref="AU371:AU434" si="344">ROUND((1-EXP(-AT371))*100,2)</f>
        <v>20.81</v>
      </c>
      <c r="AV371" s="39">
        <f t="shared" ref="AV371:AV434" si="345">AV370+($I371*$U371*$A371*0.5/3600)</f>
        <v>0.11667629747277203</v>
      </c>
      <c r="AW371" s="39">
        <f t="shared" ref="AW371:AW434" si="346">ROUND((1-EXP(-AV371))*100,2)</f>
        <v>11.01</v>
      </c>
      <c r="AX371" s="39">
        <f t="shared" ref="AX371:AX434" si="347">AX370+($I371*$U371*$A371*0.25/3600)</f>
        <v>5.8338148736386014E-2</v>
      </c>
      <c r="AY371" s="39">
        <f t="shared" ref="AY371:AY434" si="348">ROUND((1-EXP(-AX371))*100,2)</f>
        <v>5.67</v>
      </c>
      <c r="AZ371" s="39">
        <f t="shared" ref="AZ371:AZ434" si="349">AZ370+($I371*$U371*$A371*0.05/3600)</f>
        <v>1.1667629747277206E-2</v>
      </c>
      <c r="BA371" s="39">
        <f t="shared" ref="BA371:BA434" si="350">ROUND((1-EXP(-AZ371))*100,2)</f>
        <v>1.1599999999999999</v>
      </c>
      <c r="BB371" s="39">
        <f t="shared" ref="BB371:BB434" si="351">BB370+($I371*$Y371*$A371*1/3600)</f>
        <v>4.6670518989108824E-2</v>
      </c>
      <c r="BC371" s="39">
        <f t="shared" ref="BC371:BC434" si="352">ROUND((1-EXP(-BB371))*100,2)</f>
        <v>4.5599999999999996</v>
      </c>
      <c r="BD371" s="39">
        <f t="shared" ref="BD371:BD434" si="353">BD370+($I371*$Y371*$A371*0.5/3600)</f>
        <v>2.3335259494554412E-2</v>
      </c>
      <c r="BE371" s="39">
        <f t="shared" ref="BE371:BE434" si="354">ROUND((1-EXP(-BD371))*100,2)</f>
        <v>2.31</v>
      </c>
      <c r="BF371" s="39">
        <f t="shared" ref="BF371:BF434" si="355">BF370+($I371*$Y371*$A371*0.25/3600)</f>
        <v>1.1667629747277206E-2</v>
      </c>
      <c r="BG371" s="39">
        <f t="shared" ref="BG371:BG434" si="356">ROUND((1-EXP(-BF371))*100,2)</f>
        <v>1.1599999999999999</v>
      </c>
      <c r="BH371" s="39">
        <f t="shared" ref="BH371:BH434" si="357">BH370+($I371*$Y371*$A371*0.05/3600)</f>
        <v>2.3335259494554404E-3</v>
      </c>
      <c r="BI371" s="39">
        <f t="shared" ref="BI371:BI434" si="358">ROUND((1-EXP(-BH371))*100,2)</f>
        <v>0.23</v>
      </c>
    </row>
    <row r="372" spans="1:61" s="39" customFormat="1" x14ac:dyDescent="0.25">
      <c r="A372" s="40">
        <v>7.5</v>
      </c>
      <c r="B372" s="50">
        <f t="shared" si="313"/>
        <v>41</v>
      </c>
      <c r="C372" s="51">
        <f t="shared" si="303"/>
        <v>0</v>
      </c>
      <c r="D372" s="52">
        <f t="shared" si="304"/>
        <v>0</v>
      </c>
      <c r="E372" s="53">
        <f t="shared" si="305"/>
        <v>1</v>
      </c>
      <c r="F372" s="68">
        <f t="shared" si="302"/>
        <v>40</v>
      </c>
      <c r="G372" s="61">
        <f t="shared" si="327"/>
        <v>1.6269402904555588</v>
      </c>
      <c r="H372" s="56">
        <f t="shared" si="314"/>
        <v>4.6296296296296298</v>
      </c>
      <c r="I372" s="52">
        <f t="shared" si="315"/>
        <v>1.38</v>
      </c>
      <c r="J372" s="56">
        <f t="shared" si="316"/>
        <v>3.5792686390022297</v>
      </c>
      <c r="K372" s="56">
        <f t="shared" si="328"/>
        <v>8.8784993859930062E-4</v>
      </c>
      <c r="L372" s="51">
        <f t="shared" si="317"/>
        <v>2.2000000000000002</v>
      </c>
      <c r="M372" s="52">
        <f t="shared" si="306"/>
        <v>0</v>
      </c>
      <c r="N372" s="68">
        <v>0</v>
      </c>
      <c r="O372" s="63">
        <f t="shared" si="318"/>
        <v>3978.4759472866645</v>
      </c>
      <c r="P372" s="58">
        <f t="shared" si="319"/>
        <v>480</v>
      </c>
      <c r="Q372" s="61">
        <f t="shared" si="320"/>
        <v>0.81347014522777938</v>
      </c>
      <c r="R372" s="56">
        <f t="shared" si="321"/>
        <v>2.3148148148148149</v>
      </c>
      <c r="S372" s="56">
        <f t="shared" si="307"/>
        <v>1.7896343195011148</v>
      </c>
      <c r="T372" s="56">
        <f t="shared" si="308"/>
        <v>4.4392496929965031E-4</v>
      </c>
      <c r="U372" s="61">
        <f t="shared" si="322"/>
        <v>0.40673507261388969</v>
      </c>
      <c r="V372" s="56">
        <f t="shared" si="323"/>
        <v>1.1574074074074074</v>
      </c>
      <c r="W372" s="56">
        <f t="shared" si="309"/>
        <v>0.89481715975055742</v>
      </c>
      <c r="X372" s="56">
        <f t="shared" si="310"/>
        <v>2.2196248464982516E-4</v>
      </c>
      <c r="Y372" s="61">
        <f t="shared" si="324"/>
        <v>8.1347014522777955E-2</v>
      </c>
      <c r="Z372" s="56">
        <f t="shared" si="325"/>
        <v>0.23148148148148148</v>
      </c>
      <c r="AA372" s="56">
        <f t="shared" si="311"/>
        <v>0.17896343195011152</v>
      </c>
      <c r="AB372" s="56">
        <f t="shared" si="312"/>
        <v>4.439249692996505E-5</v>
      </c>
      <c r="AC372" s="64">
        <f t="shared" si="326"/>
        <v>0.36137152777778214</v>
      </c>
      <c r="AD372" s="39">
        <f t="shared" si="329"/>
        <v>0.93808783311723598</v>
      </c>
      <c r="AE372" s="39">
        <f t="shared" si="330"/>
        <v>60.86</v>
      </c>
      <c r="AF372" s="39">
        <f t="shared" si="331"/>
        <v>0.46904391655861799</v>
      </c>
      <c r="AG372" s="39">
        <f t="shared" si="330"/>
        <v>37.44</v>
      </c>
      <c r="AH372" s="39">
        <f t="shared" si="332"/>
        <v>0.234521958279309</v>
      </c>
      <c r="AI372" s="39">
        <f t="shared" si="333"/>
        <v>20.91</v>
      </c>
      <c r="AJ372" s="39">
        <f t="shared" si="334"/>
        <v>4.6904391655861813E-2</v>
      </c>
      <c r="AK372" s="39">
        <f t="shared" si="333"/>
        <v>4.58</v>
      </c>
      <c r="AL372" s="39">
        <f t="shared" si="335"/>
        <v>0.46904391655861799</v>
      </c>
      <c r="AM372" s="39">
        <f t="shared" si="336"/>
        <v>37.44</v>
      </c>
      <c r="AN372" s="39">
        <f t="shared" si="337"/>
        <v>0.234521958279309</v>
      </c>
      <c r="AO372" s="39">
        <f t="shared" si="338"/>
        <v>20.91</v>
      </c>
      <c r="AP372" s="39">
        <f t="shared" si="339"/>
        <v>0.1172609791396545</v>
      </c>
      <c r="AQ372" s="39">
        <f t="shared" si="340"/>
        <v>11.06</v>
      </c>
      <c r="AR372" s="39">
        <f t="shared" si="341"/>
        <v>2.3452195827930906E-2</v>
      </c>
      <c r="AS372" s="39">
        <f t="shared" si="342"/>
        <v>2.3199999999999998</v>
      </c>
      <c r="AT372" s="39">
        <f t="shared" si="343"/>
        <v>0.234521958279309</v>
      </c>
      <c r="AU372" s="39">
        <f t="shared" si="344"/>
        <v>20.91</v>
      </c>
      <c r="AV372" s="39">
        <f t="shared" si="345"/>
        <v>0.1172609791396545</v>
      </c>
      <c r="AW372" s="39">
        <f t="shared" si="346"/>
        <v>11.06</v>
      </c>
      <c r="AX372" s="39">
        <f t="shared" si="347"/>
        <v>5.8630489569827249E-2</v>
      </c>
      <c r="AY372" s="39">
        <f t="shared" si="348"/>
        <v>5.69</v>
      </c>
      <c r="AZ372" s="39">
        <f t="shared" si="349"/>
        <v>1.1726097913965453E-2</v>
      </c>
      <c r="BA372" s="39">
        <f t="shared" si="350"/>
        <v>1.17</v>
      </c>
      <c r="BB372" s="39">
        <f t="shared" si="351"/>
        <v>4.6904391655861813E-2</v>
      </c>
      <c r="BC372" s="39">
        <f t="shared" si="352"/>
        <v>4.58</v>
      </c>
      <c r="BD372" s="39">
        <f t="shared" si="353"/>
        <v>2.3452195827930906E-2</v>
      </c>
      <c r="BE372" s="39">
        <f t="shared" si="354"/>
        <v>2.3199999999999998</v>
      </c>
      <c r="BF372" s="39">
        <f t="shared" si="355"/>
        <v>1.1726097913965453E-2</v>
      </c>
      <c r="BG372" s="39">
        <f t="shared" si="356"/>
        <v>1.17</v>
      </c>
      <c r="BH372" s="39">
        <f t="shared" si="357"/>
        <v>2.3452195827930898E-3</v>
      </c>
      <c r="BI372" s="39">
        <f t="shared" si="358"/>
        <v>0.23</v>
      </c>
    </row>
    <row r="373" spans="1:61" s="39" customFormat="1" x14ac:dyDescent="0.25">
      <c r="A373" s="40">
        <v>7.5</v>
      </c>
      <c r="B373" s="50">
        <f t="shared" si="313"/>
        <v>41</v>
      </c>
      <c r="C373" s="51">
        <f t="shared" si="303"/>
        <v>0</v>
      </c>
      <c r="D373" s="52">
        <f t="shared" si="304"/>
        <v>0</v>
      </c>
      <c r="E373" s="53">
        <f t="shared" si="305"/>
        <v>1</v>
      </c>
      <c r="F373" s="68">
        <f t="shared" si="302"/>
        <v>40</v>
      </c>
      <c r="G373" s="61">
        <f t="shared" si="327"/>
        <v>1.6291266928319939</v>
      </c>
      <c r="H373" s="56">
        <f t="shared" si="314"/>
        <v>4.6296296296296298</v>
      </c>
      <c r="I373" s="52">
        <f t="shared" si="315"/>
        <v>1.38</v>
      </c>
      <c r="J373" s="56">
        <f t="shared" si="316"/>
        <v>3.5840787242303866</v>
      </c>
      <c r="K373" s="56">
        <f t="shared" si="328"/>
        <v>8.8904309684060775E-4</v>
      </c>
      <c r="L373" s="51">
        <f t="shared" si="317"/>
        <v>2.2000000000000002</v>
      </c>
      <c r="M373" s="52">
        <f t="shared" si="306"/>
        <v>0</v>
      </c>
      <c r="N373" s="68">
        <v>0</v>
      </c>
      <c r="O373" s="63">
        <f t="shared" si="318"/>
        <v>3983.1785343801189</v>
      </c>
      <c r="P373" s="58">
        <f t="shared" si="319"/>
        <v>480</v>
      </c>
      <c r="Q373" s="61">
        <f t="shared" si="320"/>
        <v>0.81456334641599693</v>
      </c>
      <c r="R373" s="56">
        <f t="shared" si="321"/>
        <v>2.3148148148148149</v>
      </c>
      <c r="S373" s="56">
        <f t="shared" si="307"/>
        <v>1.7920393621151933</v>
      </c>
      <c r="T373" s="56">
        <f t="shared" si="308"/>
        <v>4.4452154842030387E-4</v>
      </c>
      <c r="U373" s="61">
        <f t="shared" si="322"/>
        <v>0.40728167320799846</v>
      </c>
      <c r="V373" s="56">
        <f t="shared" si="323"/>
        <v>1.1574074074074074</v>
      </c>
      <c r="W373" s="56">
        <f t="shared" si="309"/>
        <v>0.89601968105759666</v>
      </c>
      <c r="X373" s="56">
        <f t="shared" si="310"/>
        <v>2.2226077421015194E-4</v>
      </c>
      <c r="Y373" s="61">
        <f t="shared" si="324"/>
        <v>8.1456334641599709E-2</v>
      </c>
      <c r="Z373" s="56">
        <f t="shared" si="325"/>
        <v>0.23148148148148148</v>
      </c>
      <c r="AA373" s="56">
        <f t="shared" si="311"/>
        <v>0.17920393621151937</v>
      </c>
      <c r="AB373" s="56">
        <f t="shared" si="312"/>
        <v>4.4452154842030393E-5</v>
      </c>
      <c r="AC373" s="64">
        <f t="shared" si="326"/>
        <v>0.36145833333333771</v>
      </c>
      <c r="AD373" s="39">
        <f t="shared" si="329"/>
        <v>0.94277157235912801</v>
      </c>
      <c r="AE373" s="39">
        <f t="shared" si="330"/>
        <v>61.05</v>
      </c>
      <c r="AF373" s="39">
        <f t="shared" si="331"/>
        <v>0.471385786179564</v>
      </c>
      <c r="AG373" s="39">
        <f t="shared" si="330"/>
        <v>37.590000000000003</v>
      </c>
      <c r="AH373" s="39">
        <f t="shared" si="332"/>
        <v>0.235692893089782</v>
      </c>
      <c r="AI373" s="39">
        <f t="shared" si="333"/>
        <v>21</v>
      </c>
      <c r="AJ373" s="39">
        <f t="shared" si="334"/>
        <v>4.7138578617956409E-2</v>
      </c>
      <c r="AK373" s="39">
        <f t="shared" si="333"/>
        <v>4.5999999999999996</v>
      </c>
      <c r="AL373" s="39">
        <f t="shared" si="335"/>
        <v>0.471385786179564</v>
      </c>
      <c r="AM373" s="39">
        <f t="shared" si="336"/>
        <v>37.590000000000003</v>
      </c>
      <c r="AN373" s="39">
        <f t="shared" si="337"/>
        <v>0.235692893089782</v>
      </c>
      <c r="AO373" s="39">
        <f t="shared" si="338"/>
        <v>21</v>
      </c>
      <c r="AP373" s="39">
        <f t="shared" si="339"/>
        <v>0.117846446544891</v>
      </c>
      <c r="AQ373" s="39">
        <f t="shared" si="340"/>
        <v>11.12</v>
      </c>
      <c r="AR373" s="39">
        <f t="shared" si="341"/>
        <v>2.3569289308978204E-2</v>
      </c>
      <c r="AS373" s="39">
        <f t="shared" si="342"/>
        <v>2.33</v>
      </c>
      <c r="AT373" s="39">
        <f t="shared" si="343"/>
        <v>0.235692893089782</v>
      </c>
      <c r="AU373" s="39">
        <f t="shared" si="344"/>
        <v>21</v>
      </c>
      <c r="AV373" s="39">
        <f t="shared" si="345"/>
        <v>0.117846446544891</v>
      </c>
      <c r="AW373" s="39">
        <f t="shared" si="346"/>
        <v>11.12</v>
      </c>
      <c r="AX373" s="39">
        <f t="shared" si="347"/>
        <v>5.89232232724455E-2</v>
      </c>
      <c r="AY373" s="39">
        <f t="shared" si="348"/>
        <v>5.72</v>
      </c>
      <c r="AZ373" s="39">
        <f t="shared" si="349"/>
        <v>1.1784644654489102E-2</v>
      </c>
      <c r="BA373" s="39">
        <f t="shared" si="350"/>
        <v>1.17</v>
      </c>
      <c r="BB373" s="39">
        <f t="shared" si="351"/>
        <v>4.7138578617956409E-2</v>
      </c>
      <c r="BC373" s="39">
        <f t="shared" si="352"/>
        <v>4.5999999999999996</v>
      </c>
      <c r="BD373" s="39">
        <f t="shared" si="353"/>
        <v>2.3569289308978204E-2</v>
      </c>
      <c r="BE373" s="39">
        <f t="shared" si="354"/>
        <v>2.33</v>
      </c>
      <c r="BF373" s="39">
        <f t="shared" si="355"/>
        <v>1.1784644654489102E-2</v>
      </c>
      <c r="BG373" s="39">
        <f t="shared" si="356"/>
        <v>1.17</v>
      </c>
      <c r="BH373" s="39">
        <f t="shared" si="357"/>
        <v>2.3569289308978197E-3</v>
      </c>
      <c r="BI373" s="39">
        <f t="shared" si="358"/>
        <v>0.24</v>
      </c>
    </row>
    <row r="374" spans="1:61" s="39" customFormat="1" x14ac:dyDescent="0.25">
      <c r="A374" s="40">
        <v>7.5</v>
      </c>
      <c r="B374" s="50">
        <f t="shared" si="313"/>
        <v>41</v>
      </c>
      <c r="C374" s="51">
        <f t="shared" si="303"/>
        <v>0</v>
      </c>
      <c r="D374" s="52">
        <f t="shared" si="304"/>
        <v>0</v>
      </c>
      <c r="E374" s="53">
        <f t="shared" si="305"/>
        <v>1</v>
      </c>
      <c r="F374" s="68">
        <f t="shared" si="302"/>
        <v>40</v>
      </c>
      <c r="G374" s="61">
        <f t="shared" si="327"/>
        <v>1.6313030717117905</v>
      </c>
      <c r="H374" s="56">
        <f t="shared" si="314"/>
        <v>4.6296296296296298</v>
      </c>
      <c r="I374" s="52">
        <f t="shared" si="315"/>
        <v>1.38</v>
      </c>
      <c r="J374" s="56">
        <f t="shared" si="316"/>
        <v>3.5888667577659392</v>
      </c>
      <c r="K374" s="56">
        <f t="shared" si="328"/>
        <v>8.902307850834595E-4</v>
      </c>
      <c r="L374" s="51">
        <f t="shared" si="317"/>
        <v>2.2000000000000002</v>
      </c>
      <c r="M374" s="52">
        <f t="shared" si="306"/>
        <v>0</v>
      </c>
      <c r="N374" s="68">
        <v>0</v>
      </c>
      <c r="O374" s="63">
        <f t="shared" si="318"/>
        <v>3987.8595679493956</v>
      </c>
      <c r="P374" s="58">
        <f t="shared" si="319"/>
        <v>480</v>
      </c>
      <c r="Q374" s="61">
        <f t="shared" si="320"/>
        <v>0.81565153585589523</v>
      </c>
      <c r="R374" s="56">
        <f t="shared" si="321"/>
        <v>2.3148148148148149</v>
      </c>
      <c r="S374" s="56">
        <f t="shared" si="307"/>
        <v>1.7944333788829696</v>
      </c>
      <c r="T374" s="56">
        <f t="shared" si="308"/>
        <v>4.4511539254172975E-4</v>
      </c>
      <c r="U374" s="61">
        <f t="shared" si="322"/>
        <v>0.40782576792794761</v>
      </c>
      <c r="V374" s="56">
        <f t="shared" si="323"/>
        <v>1.1574074074074074</v>
      </c>
      <c r="W374" s="56">
        <f t="shared" si="309"/>
        <v>0.8972166894414848</v>
      </c>
      <c r="X374" s="56">
        <f t="shared" si="310"/>
        <v>2.2255769627086487E-4</v>
      </c>
      <c r="Y374" s="61">
        <f t="shared" si="324"/>
        <v>8.1565153585589537E-2</v>
      </c>
      <c r="Z374" s="56">
        <f t="shared" si="325"/>
        <v>0.23148148148148148</v>
      </c>
      <c r="AA374" s="56">
        <f t="shared" si="311"/>
        <v>0.179443337888297</v>
      </c>
      <c r="AB374" s="56">
        <f t="shared" si="312"/>
        <v>4.4511539254172994E-5</v>
      </c>
      <c r="AC374" s="64">
        <f t="shared" si="326"/>
        <v>0.36154513888889328</v>
      </c>
      <c r="AD374" s="39">
        <f t="shared" si="329"/>
        <v>0.9474615686902994</v>
      </c>
      <c r="AE374" s="39">
        <f t="shared" si="330"/>
        <v>61.23</v>
      </c>
      <c r="AF374" s="39">
        <f t="shared" si="331"/>
        <v>0.4737307843451497</v>
      </c>
      <c r="AG374" s="39">
        <f t="shared" si="330"/>
        <v>37.729999999999997</v>
      </c>
      <c r="AH374" s="39">
        <f t="shared" si="332"/>
        <v>0.23686539217257485</v>
      </c>
      <c r="AI374" s="39">
        <f t="shared" si="333"/>
        <v>21.09</v>
      </c>
      <c r="AJ374" s="39">
        <f t="shared" si="334"/>
        <v>4.7373078434514979E-2</v>
      </c>
      <c r="AK374" s="39">
        <f t="shared" si="333"/>
        <v>4.63</v>
      </c>
      <c r="AL374" s="39">
        <f t="shared" si="335"/>
        <v>0.4737307843451497</v>
      </c>
      <c r="AM374" s="39">
        <f t="shared" si="336"/>
        <v>37.729999999999997</v>
      </c>
      <c r="AN374" s="39">
        <f t="shared" si="337"/>
        <v>0.23686539217257485</v>
      </c>
      <c r="AO374" s="39">
        <f t="shared" si="338"/>
        <v>21.09</v>
      </c>
      <c r="AP374" s="39">
        <f t="shared" si="339"/>
        <v>0.11843269608628743</v>
      </c>
      <c r="AQ374" s="39">
        <f t="shared" si="340"/>
        <v>11.17</v>
      </c>
      <c r="AR374" s="39">
        <f t="shared" si="341"/>
        <v>2.3686539217257489E-2</v>
      </c>
      <c r="AS374" s="39">
        <f t="shared" si="342"/>
        <v>2.34</v>
      </c>
      <c r="AT374" s="39">
        <f t="shared" si="343"/>
        <v>0.23686539217257485</v>
      </c>
      <c r="AU374" s="39">
        <f t="shared" si="344"/>
        <v>21.09</v>
      </c>
      <c r="AV374" s="39">
        <f t="shared" si="345"/>
        <v>0.11843269608628743</v>
      </c>
      <c r="AW374" s="39">
        <f t="shared" si="346"/>
        <v>11.17</v>
      </c>
      <c r="AX374" s="39">
        <f t="shared" si="347"/>
        <v>5.9216348043143713E-2</v>
      </c>
      <c r="AY374" s="39">
        <f t="shared" si="348"/>
        <v>5.75</v>
      </c>
      <c r="AZ374" s="39">
        <f t="shared" si="349"/>
        <v>1.1843269608628745E-2</v>
      </c>
      <c r="BA374" s="39">
        <f t="shared" si="350"/>
        <v>1.18</v>
      </c>
      <c r="BB374" s="39">
        <f t="shared" si="351"/>
        <v>4.7373078434514979E-2</v>
      </c>
      <c r="BC374" s="39">
        <f t="shared" si="352"/>
        <v>4.63</v>
      </c>
      <c r="BD374" s="39">
        <f t="shared" si="353"/>
        <v>2.3686539217257489E-2</v>
      </c>
      <c r="BE374" s="39">
        <f t="shared" si="354"/>
        <v>2.34</v>
      </c>
      <c r="BF374" s="39">
        <f t="shared" si="355"/>
        <v>1.1843269608628745E-2</v>
      </c>
      <c r="BG374" s="39">
        <f t="shared" si="356"/>
        <v>1.18</v>
      </c>
      <c r="BH374" s="39">
        <f t="shared" si="357"/>
        <v>2.3686539217257483E-3</v>
      </c>
      <c r="BI374" s="39">
        <f t="shared" si="358"/>
        <v>0.24</v>
      </c>
    </row>
    <row r="375" spans="1:61" s="39" customFormat="1" x14ac:dyDescent="0.25">
      <c r="A375" s="40">
        <v>7.5</v>
      </c>
      <c r="B375" s="50">
        <f t="shared" si="313"/>
        <v>41</v>
      </c>
      <c r="C375" s="51">
        <f t="shared" si="303"/>
        <v>0</v>
      </c>
      <c r="D375" s="52">
        <f t="shared" si="304"/>
        <v>0</v>
      </c>
      <c r="E375" s="53">
        <f t="shared" si="305"/>
        <v>1</v>
      </c>
      <c r="F375" s="68">
        <f t="shared" si="302"/>
        <v>40</v>
      </c>
      <c r="G375" s="61">
        <f t="shared" si="327"/>
        <v>1.6334694730473709</v>
      </c>
      <c r="H375" s="56">
        <f t="shared" si="314"/>
        <v>4.6296296296296298</v>
      </c>
      <c r="I375" s="52">
        <f t="shared" si="315"/>
        <v>1.38</v>
      </c>
      <c r="J375" s="56">
        <f t="shared" si="316"/>
        <v>3.5936328407042164</v>
      </c>
      <c r="K375" s="56">
        <f t="shared" si="328"/>
        <v>8.9141302840490188E-4</v>
      </c>
      <c r="L375" s="51">
        <f t="shared" si="317"/>
        <v>2.2000000000000002</v>
      </c>
      <c r="M375" s="52">
        <f t="shared" si="306"/>
        <v>0</v>
      </c>
      <c r="N375" s="68">
        <v>0</v>
      </c>
      <c r="O375" s="63">
        <f t="shared" si="318"/>
        <v>3992.5191467814793</v>
      </c>
      <c r="P375" s="58">
        <f t="shared" si="319"/>
        <v>480</v>
      </c>
      <c r="Q375" s="61">
        <f t="shared" si="320"/>
        <v>0.81673473652368545</v>
      </c>
      <c r="R375" s="56">
        <f t="shared" si="321"/>
        <v>2.3148148148148149</v>
      </c>
      <c r="S375" s="56">
        <f t="shared" si="307"/>
        <v>1.7968164203521082</v>
      </c>
      <c r="T375" s="56">
        <f t="shared" si="308"/>
        <v>4.4570651420245094E-4</v>
      </c>
      <c r="U375" s="61">
        <f t="shared" si="322"/>
        <v>0.40836736826184272</v>
      </c>
      <c r="V375" s="56">
        <f t="shared" si="323"/>
        <v>1.1574074074074074</v>
      </c>
      <c r="W375" s="56">
        <f t="shared" si="309"/>
        <v>0.8984082101760541</v>
      </c>
      <c r="X375" s="56">
        <f t="shared" si="310"/>
        <v>2.2285325710122547E-4</v>
      </c>
      <c r="Y375" s="61">
        <f t="shared" si="324"/>
        <v>8.1673473652368558E-2</v>
      </c>
      <c r="Z375" s="56">
        <f t="shared" si="325"/>
        <v>0.23148148148148148</v>
      </c>
      <c r="AA375" s="56">
        <f t="shared" si="311"/>
        <v>0.17968164203521084</v>
      </c>
      <c r="AB375" s="56">
        <f t="shared" si="312"/>
        <v>4.4570651420245113E-5</v>
      </c>
      <c r="AC375" s="64">
        <f t="shared" si="326"/>
        <v>0.36163194444444885</v>
      </c>
      <c r="AD375" s="39">
        <f t="shared" si="329"/>
        <v>0.95215779342531059</v>
      </c>
      <c r="AE375" s="39">
        <f t="shared" si="330"/>
        <v>61.41</v>
      </c>
      <c r="AF375" s="39">
        <f t="shared" si="331"/>
        <v>0.4760788967126553</v>
      </c>
      <c r="AG375" s="39">
        <f t="shared" si="330"/>
        <v>37.880000000000003</v>
      </c>
      <c r="AH375" s="39">
        <f t="shared" si="332"/>
        <v>0.23803944835632765</v>
      </c>
      <c r="AI375" s="39">
        <f t="shared" si="333"/>
        <v>21.18</v>
      </c>
      <c r="AJ375" s="39">
        <f t="shared" si="334"/>
        <v>4.7607889671265537E-2</v>
      </c>
      <c r="AK375" s="39">
        <f t="shared" si="333"/>
        <v>4.6500000000000004</v>
      </c>
      <c r="AL375" s="39">
        <f t="shared" si="335"/>
        <v>0.4760788967126553</v>
      </c>
      <c r="AM375" s="39">
        <f t="shared" si="336"/>
        <v>37.880000000000003</v>
      </c>
      <c r="AN375" s="39">
        <f t="shared" si="337"/>
        <v>0.23803944835632765</v>
      </c>
      <c r="AO375" s="39">
        <f t="shared" si="338"/>
        <v>21.18</v>
      </c>
      <c r="AP375" s="39">
        <f t="shared" si="339"/>
        <v>0.11901972417816382</v>
      </c>
      <c r="AQ375" s="39">
        <f t="shared" si="340"/>
        <v>11.22</v>
      </c>
      <c r="AR375" s="39">
        <f t="shared" si="341"/>
        <v>2.3803944835632768E-2</v>
      </c>
      <c r="AS375" s="39">
        <f t="shared" si="342"/>
        <v>2.35</v>
      </c>
      <c r="AT375" s="39">
        <f t="shared" si="343"/>
        <v>0.23803944835632765</v>
      </c>
      <c r="AU375" s="39">
        <f t="shared" si="344"/>
        <v>21.18</v>
      </c>
      <c r="AV375" s="39">
        <f t="shared" si="345"/>
        <v>0.11901972417816382</v>
      </c>
      <c r="AW375" s="39">
        <f t="shared" si="346"/>
        <v>11.22</v>
      </c>
      <c r="AX375" s="39">
        <f t="shared" si="347"/>
        <v>5.9509862089081912E-2</v>
      </c>
      <c r="AY375" s="39">
        <f t="shared" si="348"/>
        <v>5.78</v>
      </c>
      <c r="AZ375" s="39">
        <f t="shared" si="349"/>
        <v>1.1901972417816384E-2</v>
      </c>
      <c r="BA375" s="39">
        <f t="shared" si="350"/>
        <v>1.18</v>
      </c>
      <c r="BB375" s="39">
        <f t="shared" si="351"/>
        <v>4.7607889671265537E-2</v>
      </c>
      <c r="BC375" s="39">
        <f t="shared" si="352"/>
        <v>4.6500000000000004</v>
      </c>
      <c r="BD375" s="39">
        <f t="shared" si="353"/>
        <v>2.3803944835632768E-2</v>
      </c>
      <c r="BE375" s="39">
        <f t="shared" si="354"/>
        <v>2.35</v>
      </c>
      <c r="BF375" s="39">
        <f t="shared" si="355"/>
        <v>1.1901972417816384E-2</v>
      </c>
      <c r="BG375" s="39">
        <f t="shared" si="356"/>
        <v>1.18</v>
      </c>
      <c r="BH375" s="39">
        <f t="shared" si="357"/>
        <v>2.3803944835632763E-3</v>
      </c>
      <c r="BI375" s="39">
        <f t="shared" si="358"/>
        <v>0.24</v>
      </c>
    </row>
    <row r="376" spans="1:61" s="39" customFormat="1" x14ac:dyDescent="0.25">
      <c r="A376" s="40">
        <v>7.5</v>
      </c>
      <c r="B376" s="50">
        <f t="shared" si="313"/>
        <v>41</v>
      </c>
      <c r="C376" s="51">
        <f t="shared" si="303"/>
        <v>0</v>
      </c>
      <c r="D376" s="52">
        <f t="shared" si="304"/>
        <v>0</v>
      </c>
      <c r="E376" s="53">
        <f t="shared" si="305"/>
        <v>1</v>
      </c>
      <c r="F376" s="68">
        <f t="shared" si="302"/>
        <v>40</v>
      </c>
      <c r="G376" s="61">
        <f t="shared" si="327"/>
        <v>1.6356259425804898</v>
      </c>
      <c r="H376" s="56">
        <f t="shared" si="314"/>
        <v>4.6296296296296298</v>
      </c>
      <c r="I376" s="52">
        <f t="shared" si="315"/>
        <v>1.38</v>
      </c>
      <c r="J376" s="56">
        <f t="shared" si="316"/>
        <v>3.5983770736770779</v>
      </c>
      <c r="K376" s="56">
        <f t="shared" si="328"/>
        <v>8.9258985176701494E-4</v>
      </c>
      <c r="L376" s="51">
        <f t="shared" si="317"/>
        <v>2.2000000000000002</v>
      </c>
      <c r="M376" s="52">
        <f t="shared" si="306"/>
        <v>0</v>
      </c>
      <c r="N376" s="68">
        <v>0</v>
      </c>
      <c r="O376" s="63">
        <f t="shared" si="318"/>
        <v>3997.1573692105826</v>
      </c>
      <c r="P376" s="58">
        <f t="shared" si="319"/>
        <v>480</v>
      </c>
      <c r="Q376" s="61">
        <f t="shared" si="320"/>
        <v>0.81781297129024488</v>
      </c>
      <c r="R376" s="56">
        <f t="shared" si="321"/>
        <v>2.3148148148148149</v>
      </c>
      <c r="S376" s="56">
        <f t="shared" si="307"/>
        <v>1.799188536838539</v>
      </c>
      <c r="T376" s="56">
        <f t="shared" si="308"/>
        <v>4.4629492588350747E-4</v>
      </c>
      <c r="U376" s="61">
        <f t="shared" si="322"/>
        <v>0.40890648564512244</v>
      </c>
      <c r="V376" s="56">
        <f t="shared" si="323"/>
        <v>1.1574074074074074</v>
      </c>
      <c r="W376" s="56">
        <f t="shared" si="309"/>
        <v>0.89959426841926948</v>
      </c>
      <c r="X376" s="56">
        <f t="shared" si="310"/>
        <v>2.2314746294175374E-4</v>
      </c>
      <c r="Y376" s="61">
        <f t="shared" si="324"/>
        <v>8.1781297129024502E-2</v>
      </c>
      <c r="Z376" s="56">
        <f t="shared" si="325"/>
        <v>0.23148148148148148</v>
      </c>
      <c r="AA376" s="56">
        <f t="shared" si="311"/>
        <v>0.17991885368385391</v>
      </c>
      <c r="AB376" s="56">
        <f t="shared" si="312"/>
        <v>4.4629492588350747E-5</v>
      </c>
      <c r="AC376" s="64">
        <f t="shared" si="326"/>
        <v>0.36171875000000442</v>
      </c>
      <c r="AD376" s="39">
        <f t="shared" si="329"/>
        <v>0.95686021801022947</v>
      </c>
      <c r="AE376" s="39">
        <f t="shared" si="330"/>
        <v>61.59</v>
      </c>
      <c r="AF376" s="39">
        <f t="shared" si="331"/>
        <v>0.47843010900511473</v>
      </c>
      <c r="AG376" s="39">
        <f t="shared" si="330"/>
        <v>38.020000000000003</v>
      </c>
      <c r="AH376" s="39">
        <f t="shared" si="332"/>
        <v>0.23921505450255737</v>
      </c>
      <c r="AI376" s="39">
        <f t="shared" si="333"/>
        <v>21.28</v>
      </c>
      <c r="AJ376" s="39">
        <f t="shared" si="334"/>
        <v>4.7843010900511483E-2</v>
      </c>
      <c r="AK376" s="39">
        <f t="shared" si="333"/>
        <v>4.67</v>
      </c>
      <c r="AL376" s="39">
        <f t="shared" si="335"/>
        <v>0.47843010900511473</v>
      </c>
      <c r="AM376" s="39">
        <f t="shared" si="336"/>
        <v>38.020000000000003</v>
      </c>
      <c r="AN376" s="39">
        <f t="shared" si="337"/>
        <v>0.23921505450255737</v>
      </c>
      <c r="AO376" s="39">
        <f t="shared" si="338"/>
        <v>21.28</v>
      </c>
      <c r="AP376" s="39">
        <f t="shared" si="339"/>
        <v>0.11960752725127868</v>
      </c>
      <c r="AQ376" s="39">
        <f t="shared" si="340"/>
        <v>11.27</v>
      </c>
      <c r="AR376" s="39">
        <f t="shared" si="341"/>
        <v>2.3921505450255742E-2</v>
      </c>
      <c r="AS376" s="39">
        <f t="shared" si="342"/>
        <v>2.36</v>
      </c>
      <c r="AT376" s="39">
        <f t="shared" si="343"/>
        <v>0.23921505450255737</v>
      </c>
      <c r="AU376" s="39">
        <f t="shared" si="344"/>
        <v>21.28</v>
      </c>
      <c r="AV376" s="39">
        <f t="shared" si="345"/>
        <v>0.11960752725127868</v>
      </c>
      <c r="AW376" s="39">
        <f t="shared" si="346"/>
        <v>11.27</v>
      </c>
      <c r="AX376" s="39">
        <f t="shared" si="347"/>
        <v>5.9803763625639342E-2</v>
      </c>
      <c r="AY376" s="39">
        <f t="shared" si="348"/>
        <v>5.81</v>
      </c>
      <c r="AZ376" s="39">
        <f t="shared" si="349"/>
        <v>1.1960752725127871E-2</v>
      </c>
      <c r="BA376" s="39">
        <f t="shared" si="350"/>
        <v>1.19</v>
      </c>
      <c r="BB376" s="39">
        <f t="shared" si="351"/>
        <v>4.7843010900511483E-2</v>
      </c>
      <c r="BC376" s="39">
        <f t="shared" si="352"/>
        <v>4.67</v>
      </c>
      <c r="BD376" s="39">
        <f t="shared" si="353"/>
        <v>2.3921505450255742E-2</v>
      </c>
      <c r="BE376" s="39">
        <f t="shared" si="354"/>
        <v>2.36</v>
      </c>
      <c r="BF376" s="39">
        <f t="shared" si="355"/>
        <v>1.1960752725127871E-2</v>
      </c>
      <c r="BG376" s="39">
        <f t="shared" si="356"/>
        <v>1.19</v>
      </c>
      <c r="BH376" s="39">
        <f t="shared" si="357"/>
        <v>2.3921505450255737E-3</v>
      </c>
      <c r="BI376" s="39">
        <f t="shared" si="358"/>
        <v>0.24</v>
      </c>
    </row>
    <row r="377" spans="1:61" s="39" customFormat="1" x14ac:dyDescent="0.25">
      <c r="A377" s="40">
        <v>7.5</v>
      </c>
      <c r="B377" s="50">
        <f t="shared" si="313"/>
        <v>41</v>
      </c>
      <c r="C377" s="51">
        <f t="shared" si="303"/>
        <v>0</v>
      </c>
      <c r="D377" s="52">
        <f t="shared" si="304"/>
        <v>0</v>
      </c>
      <c r="E377" s="53">
        <f t="shared" si="305"/>
        <v>1</v>
      </c>
      <c r="F377" s="68">
        <f t="shared" si="302"/>
        <v>40</v>
      </c>
      <c r="G377" s="61">
        <f t="shared" si="327"/>
        <v>1.6377725258431997</v>
      </c>
      <c r="H377" s="56">
        <f t="shared" si="314"/>
        <v>4.6296296296296298</v>
      </c>
      <c r="I377" s="52">
        <f t="shared" si="315"/>
        <v>1.38</v>
      </c>
      <c r="J377" s="56">
        <f t="shared" si="316"/>
        <v>3.6030995568550397</v>
      </c>
      <c r="K377" s="56">
        <f t="shared" si="328"/>
        <v>8.9376128001744063E-4</v>
      </c>
      <c r="L377" s="51">
        <f t="shared" si="317"/>
        <v>2.2000000000000002</v>
      </c>
      <c r="M377" s="52">
        <f t="shared" si="306"/>
        <v>0</v>
      </c>
      <c r="N377" s="68">
        <v>0</v>
      </c>
      <c r="O377" s="63">
        <f t="shared" si="318"/>
        <v>4001.7743331202196</v>
      </c>
      <c r="P377" s="58">
        <f t="shared" si="319"/>
        <v>480</v>
      </c>
      <c r="Q377" s="61">
        <f t="shared" si="320"/>
        <v>0.81888626292159983</v>
      </c>
      <c r="R377" s="56">
        <f t="shared" si="321"/>
        <v>2.3148148148148149</v>
      </c>
      <c r="S377" s="56">
        <f t="shared" si="307"/>
        <v>1.8015497784275198</v>
      </c>
      <c r="T377" s="56">
        <f t="shared" si="308"/>
        <v>4.4688064000872031E-4</v>
      </c>
      <c r="U377" s="61">
        <f t="shared" si="322"/>
        <v>0.40944313146079991</v>
      </c>
      <c r="V377" s="56">
        <f t="shared" si="323"/>
        <v>1.1574074074074074</v>
      </c>
      <c r="W377" s="56">
        <f t="shared" si="309"/>
        <v>0.90077488921375992</v>
      </c>
      <c r="X377" s="56">
        <f t="shared" si="310"/>
        <v>2.2344032000436016E-4</v>
      </c>
      <c r="Y377" s="61">
        <f t="shared" si="324"/>
        <v>8.1888626292159997E-2</v>
      </c>
      <c r="Z377" s="56">
        <f t="shared" si="325"/>
        <v>0.23148148148148148</v>
      </c>
      <c r="AA377" s="56">
        <f t="shared" si="311"/>
        <v>0.180154977842752</v>
      </c>
      <c r="AB377" s="56">
        <f t="shared" si="312"/>
        <v>4.4688064000872029E-5</v>
      </c>
      <c r="AC377" s="64">
        <f t="shared" si="326"/>
        <v>0.36180555555555999</v>
      </c>
      <c r="AD377" s="39">
        <f t="shared" si="329"/>
        <v>0.96156881402202865</v>
      </c>
      <c r="AE377" s="39">
        <f t="shared" si="330"/>
        <v>61.77</v>
      </c>
      <c r="AF377" s="39">
        <f t="shared" si="331"/>
        <v>0.48078440701101433</v>
      </c>
      <c r="AG377" s="39">
        <f t="shared" si="330"/>
        <v>38.17</v>
      </c>
      <c r="AH377" s="39">
        <f t="shared" si="332"/>
        <v>0.24039220350550716</v>
      </c>
      <c r="AI377" s="39">
        <f t="shared" si="333"/>
        <v>21.37</v>
      </c>
      <c r="AJ377" s="39">
        <f t="shared" si="334"/>
        <v>4.8078440701101441E-2</v>
      </c>
      <c r="AK377" s="39">
        <f t="shared" si="333"/>
        <v>4.6900000000000004</v>
      </c>
      <c r="AL377" s="39">
        <f t="shared" si="335"/>
        <v>0.48078440701101433</v>
      </c>
      <c r="AM377" s="39">
        <f t="shared" si="336"/>
        <v>38.17</v>
      </c>
      <c r="AN377" s="39">
        <f t="shared" si="337"/>
        <v>0.24039220350550716</v>
      </c>
      <c r="AO377" s="39">
        <f t="shared" si="338"/>
        <v>21.37</v>
      </c>
      <c r="AP377" s="39">
        <f t="shared" si="339"/>
        <v>0.12019610175275358</v>
      </c>
      <c r="AQ377" s="39">
        <f t="shared" si="340"/>
        <v>11.33</v>
      </c>
      <c r="AR377" s="39">
        <f t="shared" si="341"/>
        <v>2.403922035055072E-2</v>
      </c>
      <c r="AS377" s="39">
        <f t="shared" si="342"/>
        <v>2.38</v>
      </c>
      <c r="AT377" s="39">
        <f t="shared" si="343"/>
        <v>0.24039220350550716</v>
      </c>
      <c r="AU377" s="39">
        <f t="shared" si="344"/>
        <v>21.37</v>
      </c>
      <c r="AV377" s="39">
        <f t="shared" si="345"/>
        <v>0.12019610175275358</v>
      </c>
      <c r="AW377" s="39">
        <f t="shared" si="346"/>
        <v>11.33</v>
      </c>
      <c r="AX377" s="39">
        <f t="shared" si="347"/>
        <v>6.0098050876376791E-2</v>
      </c>
      <c r="AY377" s="39">
        <f t="shared" si="348"/>
        <v>5.83</v>
      </c>
      <c r="AZ377" s="39">
        <f t="shared" si="349"/>
        <v>1.201961017527536E-2</v>
      </c>
      <c r="BA377" s="39">
        <f t="shared" si="350"/>
        <v>1.19</v>
      </c>
      <c r="BB377" s="39">
        <f t="shared" si="351"/>
        <v>4.8078440701101441E-2</v>
      </c>
      <c r="BC377" s="39">
        <f t="shared" si="352"/>
        <v>4.6900000000000004</v>
      </c>
      <c r="BD377" s="39">
        <f t="shared" si="353"/>
        <v>2.403922035055072E-2</v>
      </c>
      <c r="BE377" s="39">
        <f t="shared" si="354"/>
        <v>2.38</v>
      </c>
      <c r="BF377" s="39">
        <f t="shared" si="355"/>
        <v>1.201961017527536E-2</v>
      </c>
      <c r="BG377" s="39">
        <f t="shared" si="356"/>
        <v>1.19</v>
      </c>
      <c r="BH377" s="39">
        <f t="shared" si="357"/>
        <v>2.4039220350550719E-3</v>
      </c>
      <c r="BI377" s="39">
        <f t="shared" si="358"/>
        <v>0.24</v>
      </c>
    </row>
    <row r="378" spans="1:61" s="39" customFormat="1" x14ac:dyDescent="0.25">
      <c r="A378" s="40">
        <v>7.5</v>
      </c>
      <c r="B378" s="50">
        <f t="shared" si="313"/>
        <v>41</v>
      </c>
      <c r="C378" s="51">
        <f t="shared" si="303"/>
        <v>0</v>
      </c>
      <c r="D378" s="52">
        <f t="shared" si="304"/>
        <v>0</v>
      </c>
      <c r="E378" s="53">
        <f t="shared" si="305"/>
        <v>1</v>
      </c>
      <c r="F378" s="68">
        <f t="shared" si="302"/>
        <v>40</v>
      </c>
      <c r="G378" s="61">
        <f t="shared" si="327"/>
        <v>1.6399092681588134</v>
      </c>
      <c r="H378" s="56">
        <f t="shared" si="314"/>
        <v>4.6296296296296298</v>
      </c>
      <c r="I378" s="52">
        <f t="shared" si="315"/>
        <v>1.38</v>
      </c>
      <c r="J378" s="56">
        <f t="shared" si="316"/>
        <v>3.6078003899493898</v>
      </c>
      <c r="K378" s="56">
        <f t="shared" si="328"/>
        <v>8.9492733788990801E-4</v>
      </c>
      <c r="L378" s="51">
        <f t="shared" si="317"/>
        <v>2.2000000000000002</v>
      </c>
      <c r="M378" s="52">
        <f t="shared" si="306"/>
        <v>0</v>
      </c>
      <c r="N378" s="68">
        <v>0</v>
      </c>
      <c r="O378" s="63">
        <f t="shared" si="318"/>
        <v>4006.3701359452702</v>
      </c>
      <c r="P378" s="58">
        <f t="shared" si="319"/>
        <v>480</v>
      </c>
      <c r="Q378" s="61">
        <f t="shared" si="320"/>
        <v>0.81995463407940672</v>
      </c>
      <c r="R378" s="56">
        <f t="shared" si="321"/>
        <v>2.3148148148148149</v>
      </c>
      <c r="S378" s="56">
        <f t="shared" si="307"/>
        <v>1.8039001949746949</v>
      </c>
      <c r="T378" s="56">
        <f t="shared" si="308"/>
        <v>4.47463668944954E-4</v>
      </c>
      <c r="U378" s="61">
        <f t="shared" si="322"/>
        <v>0.40997731703970336</v>
      </c>
      <c r="V378" s="56">
        <f t="shared" si="323"/>
        <v>1.1574074074074074</v>
      </c>
      <c r="W378" s="56">
        <f t="shared" si="309"/>
        <v>0.90195009748734745</v>
      </c>
      <c r="X378" s="56">
        <f t="shared" si="310"/>
        <v>2.23731834472477E-4</v>
      </c>
      <c r="Y378" s="61">
        <f t="shared" si="324"/>
        <v>8.1995463407940686E-2</v>
      </c>
      <c r="Z378" s="56">
        <f t="shared" si="325"/>
        <v>0.23148148148148148</v>
      </c>
      <c r="AA378" s="56">
        <f t="shared" si="311"/>
        <v>0.18039001949746952</v>
      </c>
      <c r="AB378" s="56">
        <f t="shared" si="312"/>
        <v>4.4746366894495404E-5</v>
      </c>
      <c r="AC378" s="64">
        <f t="shared" si="326"/>
        <v>0.36189236111111556</v>
      </c>
      <c r="AD378" s="39">
        <f t="shared" si="329"/>
        <v>0.9662835531679852</v>
      </c>
      <c r="AE378" s="39">
        <f t="shared" si="330"/>
        <v>61.95</v>
      </c>
      <c r="AF378" s="39">
        <f t="shared" si="331"/>
        <v>0.4831417765839926</v>
      </c>
      <c r="AG378" s="39">
        <f t="shared" si="330"/>
        <v>38.32</v>
      </c>
      <c r="AH378" s="39">
        <f t="shared" si="332"/>
        <v>0.2415708882919963</v>
      </c>
      <c r="AI378" s="39">
        <f t="shared" si="333"/>
        <v>21.46</v>
      </c>
      <c r="AJ378" s="39">
        <f t="shared" si="334"/>
        <v>4.8314177658399272E-2</v>
      </c>
      <c r="AK378" s="39">
        <f t="shared" si="333"/>
        <v>4.72</v>
      </c>
      <c r="AL378" s="39">
        <f t="shared" si="335"/>
        <v>0.4831417765839926</v>
      </c>
      <c r="AM378" s="39">
        <f t="shared" si="336"/>
        <v>38.32</v>
      </c>
      <c r="AN378" s="39">
        <f t="shared" si="337"/>
        <v>0.2415708882919963</v>
      </c>
      <c r="AO378" s="39">
        <f t="shared" si="338"/>
        <v>21.46</v>
      </c>
      <c r="AP378" s="39">
        <f t="shared" si="339"/>
        <v>0.12078544414599815</v>
      </c>
      <c r="AQ378" s="39">
        <f t="shared" si="340"/>
        <v>11.38</v>
      </c>
      <c r="AR378" s="39">
        <f t="shared" si="341"/>
        <v>2.4157088829199636E-2</v>
      </c>
      <c r="AS378" s="39">
        <f t="shared" si="342"/>
        <v>2.39</v>
      </c>
      <c r="AT378" s="39">
        <f t="shared" si="343"/>
        <v>0.2415708882919963</v>
      </c>
      <c r="AU378" s="39">
        <f t="shared" si="344"/>
        <v>21.46</v>
      </c>
      <c r="AV378" s="39">
        <f t="shared" si="345"/>
        <v>0.12078544414599815</v>
      </c>
      <c r="AW378" s="39">
        <f t="shared" si="346"/>
        <v>11.38</v>
      </c>
      <c r="AX378" s="39">
        <f t="shared" si="347"/>
        <v>6.0392722072999075E-2</v>
      </c>
      <c r="AY378" s="39">
        <f t="shared" si="348"/>
        <v>5.86</v>
      </c>
      <c r="AZ378" s="39">
        <f t="shared" si="349"/>
        <v>1.2078544414599818E-2</v>
      </c>
      <c r="BA378" s="39">
        <f t="shared" si="350"/>
        <v>1.2</v>
      </c>
      <c r="BB378" s="39">
        <f t="shared" si="351"/>
        <v>4.8314177658399272E-2</v>
      </c>
      <c r="BC378" s="39">
        <f t="shared" si="352"/>
        <v>4.72</v>
      </c>
      <c r="BD378" s="39">
        <f t="shared" si="353"/>
        <v>2.4157088829199636E-2</v>
      </c>
      <c r="BE378" s="39">
        <f t="shared" si="354"/>
        <v>2.39</v>
      </c>
      <c r="BF378" s="39">
        <f t="shared" si="355"/>
        <v>1.2078544414599818E-2</v>
      </c>
      <c r="BG378" s="39">
        <f t="shared" si="356"/>
        <v>1.2</v>
      </c>
      <c r="BH378" s="39">
        <f t="shared" si="357"/>
        <v>2.4157088829199632E-3</v>
      </c>
      <c r="BI378" s="39">
        <f t="shared" si="358"/>
        <v>0.24</v>
      </c>
    </row>
    <row r="379" spans="1:61" s="39" customFormat="1" x14ac:dyDescent="0.25">
      <c r="A379" s="40">
        <v>7.5</v>
      </c>
      <c r="B379" s="50">
        <f t="shared" si="313"/>
        <v>41</v>
      </c>
      <c r="C379" s="51">
        <f t="shared" si="303"/>
        <v>0</v>
      </c>
      <c r="D379" s="52">
        <f t="shared" si="304"/>
        <v>0</v>
      </c>
      <c r="E379" s="53">
        <f t="shared" si="305"/>
        <v>1</v>
      </c>
      <c r="F379" s="68">
        <f t="shared" si="302"/>
        <v>40</v>
      </c>
      <c r="G379" s="61">
        <f t="shared" si="327"/>
        <v>1.64203621464286</v>
      </c>
      <c r="H379" s="56">
        <f t="shared" si="314"/>
        <v>4.6296296296296298</v>
      </c>
      <c r="I379" s="52">
        <f t="shared" si="315"/>
        <v>1.38</v>
      </c>
      <c r="J379" s="56">
        <f t="shared" si="316"/>
        <v>3.6124796722142922</v>
      </c>
      <c r="K379" s="56">
        <f t="shared" si="328"/>
        <v>8.9608805000475507E-4</v>
      </c>
      <c r="L379" s="51">
        <f t="shared" si="317"/>
        <v>2.2000000000000002</v>
      </c>
      <c r="M379" s="52">
        <f t="shared" si="306"/>
        <v>0</v>
      </c>
      <c r="N379" s="68">
        <v>0</v>
      </c>
      <c r="O379" s="63">
        <f t="shared" si="318"/>
        <v>4010.9448746740395</v>
      </c>
      <c r="P379" s="58">
        <f t="shared" si="319"/>
        <v>480</v>
      </c>
      <c r="Q379" s="61">
        <f t="shared" si="320"/>
        <v>0.82101810732142999</v>
      </c>
      <c r="R379" s="56">
        <f t="shared" si="321"/>
        <v>2.3148148148148149</v>
      </c>
      <c r="S379" s="56">
        <f t="shared" si="307"/>
        <v>1.8062398361071461</v>
      </c>
      <c r="T379" s="56">
        <f t="shared" si="308"/>
        <v>4.4804402500237754E-4</v>
      </c>
      <c r="U379" s="61">
        <f t="shared" si="322"/>
        <v>0.410509053660715</v>
      </c>
      <c r="V379" s="56">
        <f t="shared" si="323"/>
        <v>1.1574074074074074</v>
      </c>
      <c r="W379" s="56">
        <f t="shared" si="309"/>
        <v>0.90311991805357306</v>
      </c>
      <c r="X379" s="56">
        <f t="shared" si="310"/>
        <v>2.2402201250118877E-4</v>
      </c>
      <c r="Y379" s="61">
        <f t="shared" si="324"/>
        <v>8.210181073214301E-2</v>
      </c>
      <c r="Z379" s="56">
        <f t="shared" si="325"/>
        <v>0.23148148148148148</v>
      </c>
      <c r="AA379" s="56">
        <f t="shared" si="311"/>
        <v>0.18062398361071463</v>
      </c>
      <c r="AB379" s="56">
        <f t="shared" si="312"/>
        <v>4.4804402500237763E-5</v>
      </c>
      <c r="AC379" s="64">
        <f t="shared" si="326"/>
        <v>0.36197916666667113</v>
      </c>
      <c r="AD379" s="39">
        <f t="shared" si="329"/>
        <v>0.97100440728508342</v>
      </c>
      <c r="AE379" s="39">
        <f t="shared" si="330"/>
        <v>62.13</v>
      </c>
      <c r="AF379" s="39">
        <f t="shared" si="331"/>
        <v>0.48550220364254171</v>
      </c>
      <c r="AG379" s="39">
        <f t="shared" si="330"/>
        <v>38.46</v>
      </c>
      <c r="AH379" s="39">
        <f t="shared" si="332"/>
        <v>0.24275110182127085</v>
      </c>
      <c r="AI379" s="39">
        <f t="shared" si="333"/>
        <v>21.55</v>
      </c>
      <c r="AJ379" s="39">
        <f t="shared" si="334"/>
        <v>4.855022036425418E-2</v>
      </c>
      <c r="AK379" s="39">
        <f t="shared" si="333"/>
        <v>4.74</v>
      </c>
      <c r="AL379" s="39">
        <f t="shared" si="335"/>
        <v>0.48550220364254171</v>
      </c>
      <c r="AM379" s="39">
        <f t="shared" si="336"/>
        <v>38.46</v>
      </c>
      <c r="AN379" s="39">
        <f t="shared" si="337"/>
        <v>0.24275110182127085</v>
      </c>
      <c r="AO379" s="39">
        <f t="shared" si="338"/>
        <v>21.55</v>
      </c>
      <c r="AP379" s="39">
        <f t="shared" si="339"/>
        <v>0.12137555091063543</v>
      </c>
      <c r="AQ379" s="39">
        <f t="shared" si="340"/>
        <v>11.43</v>
      </c>
      <c r="AR379" s="39">
        <f t="shared" si="341"/>
        <v>2.427511018212709E-2</v>
      </c>
      <c r="AS379" s="39">
        <f t="shared" si="342"/>
        <v>2.4</v>
      </c>
      <c r="AT379" s="39">
        <f t="shared" si="343"/>
        <v>0.24275110182127085</v>
      </c>
      <c r="AU379" s="39">
        <f t="shared" si="344"/>
        <v>21.55</v>
      </c>
      <c r="AV379" s="39">
        <f t="shared" si="345"/>
        <v>0.12137555091063543</v>
      </c>
      <c r="AW379" s="39">
        <f t="shared" si="346"/>
        <v>11.43</v>
      </c>
      <c r="AX379" s="39">
        <f t="shared" si="347"/>
        <v>6.0687775455317713E-2</v>
      </c>
      <c r="AY379" s="39">
        <f t="shared" si="348"/>
        <v>5.89</v>
      </c>
      <c r="AZ379" s="39">
        <f t="shared" si="349"/>
        <v>1.2137555091063545E-2</v>
      </c>
      <c r="BA379" s="39">
        <f t="shared" si="350"/>
        <v>1.21</v>
      </c>
      <c r="BB379" s="39">
        <f t="shared" si="351"/>
        <v>4.855022036425418E-2</v>
      </c>
      <c r="BC379" s="39">
        <f t="shared" si="352"/>
        <v>4.74</v>
      </c>
      <c r="BD379" s="39">
        <f t="shared" si="353"/>
        <v>2.427511018212709E-2</v>
      </c>
      <c r="BE379" s="39">
        <f t="shared" si="354"/>
        <v>2.4</v>
      </c>
      <c r="BF379" s="39">
        <f t="shared" si="355"/>
        <v>1.2137555091063545E-2</v>
      </c>
      <c r="BG379" s="39">
        <f t="shared" si="356"/>
        <v>1.21</v>
      </c>
      <c r="BH379" s="39">
        <f t="shared" si="357"/>
        <v>2.4275110182127089E-3</v>
      </c>
      <c r="BI379" s="39">
        <f t="shared" si="358"/>
        <v>0.24</v>
      </c>
    </row>
    <row r="380" spans="1:61" s="39" customFormat="1" x14ac:dyDescent="0.25">
      <c r="A380" s="40">
        <v>7.5</v>
      </c>
      <c r="B380" s="50">
        <f t="shared" si="313"/>
        <v>41</v>
      </c>
      <c r="C380" s="51">
        <f t="shared" si="303"/>
        <v>0</v>
      </c>
      <c r="D380" s="52">
        <f t="shared" si="304"/>
        <v>0</v>
      </c>
      <c r="E380" s="53">
        <f t="shared" si="305"/>
        <v>1</v>
      </c>
      <c r="F380" s="68">
        <f t="shared" si="302"/>
        <v>40</v>
      </c>
      <c r="G380" s="61">
        <f t="shared" si="327"/>
        <v>1.6441534102040378</v>
      </c>
      <c r="H380" s="56">
        <f t="shared" si="314"/>
        <v>4.6296296296296298</v>
      </c>
      <c r="I380" s="52">
        <f t="shared" si="315"/>
        <v>1.38</v>
      </c>
      <c r="J380" s="56">
        <f t="shared" si="316"/>
        <v>3.6171375024488834</v>
      </c>
      <c r="K380" s="56">
        <f t="shared" si="328"/>
        <v>8.9724344086944885E-4</v>
      </c>
      <c r="L380" s="51">
        <f t="shared" si="317"/>
        <v>2.2000000000000002</v>
      </c>
      <c r="M380" s="52">
        <f t="shared" si="306"/>
        <v>0</v>
      </c>
      <c r="N380" s="68">
        <v>0</v>
      </c>
      <c r="O380" s="63">
        <f t="shared" si="318"/>
        <v>4015.4986458503017</v>
      </c>
      <c r="P380" s="58">
        <f t="shared" si="319"/>
        <v>480</v>
      </c>
      <c r="Q380" s="61">
        <f t="shared" si="320"/>
        <v>0.82207670510201891</v>
      </c>
      <c r="R380" s="56">
        <f t="shared" si="321"/>
        <v>2.3148148148148149</v>
      </c>
      <c r="S380" s="56">
        <f t="shared" si="307"/>
        <v>1.8085687512244417</v>
      </c>
      <c r="T380" s="56">
        <f t="shared" si="308"/>
        <v>4.4862172043472442E-4</v>
      </c>
      <c r="U380" s="61">
        <f t="shared" si="322"/>
        <v>0.41103835255100946</v>
      </c>
      <c r="V380" s="56">
        <f t="shared" si="323"/>
        <v>1.1574074074074074</v>
      </c>
      <c r="W380" s="56">
        <f t="shared" si="309"/>
        <v>0.90428437561222086</v>
      </c>
      <c r="X380" s="56">
        <f t="shared" si="310"/>
        <v>2.2431086021736221E-4</v>
      </c>
      <c r="Y380" s="61">
        <f t="shared" si="324"/>
        <v>8.2207670510201905E-2</v>
      </c>
      <c r="Z380" s="56">
        <f t="shared" si="325"/>
        <v>0.23148148148148148</v>
      </c>
      <c r="AA380" s="56">
        <f t="shared" si="311"/>
        <v>0.18085687512244419</v>
      </c>
      <c r="AB380" s="56">
        <f t="shared" si="312"/>
        <v>4.486217204347245E-5</v>
      </c>
      <c r="AC380" s="64">
        <f t="shared" si="326"/>
        <v>0.3620659722222267</v>
      </c>
      <c r="AD380" s="39">
        <f t="shared" si="329"/>
        <v>0.97573134833941999</v>
      </c>
      <c r="AE380" s="39">
        <f t="shared" si="330"/>
        <v>62.31</v>
      </c>
      <c r="AF380" s="39">
        <f t="shared" si="331"/>
        <v>0.48786567416971</v>
      </c>
      <c r="AG380" s="39">
        <f t="shared" si="330"/>
        <v>38.61</v>
      </c>
      <c r="AH380" s="39">
        <f t="shared" si="332"/>
        <v>0.243932837084855</v>
      </c>
      <c r="AI380" s="39">
        <f t="shared" si="333"/>
        <v>21.65</v>
      </c>
      <c r="AJ380" s="39">
        <f t="shared" si="334"/>
        <v>4.8786567416971009E-2</v>
      </c>
      <c r="AK380" s="39">
        <f t="shared" si="333"/>
        <v>4.76</v>
      </c>
      <c r="AL380" s="39">
        <f t="shared" si="335"/>
        <v>0.48786567416971</v>
      </c>
      <c r="AM380" s="39">
        <f t="shared" si="336"/>
        <v>38.61</v>
      </c>
      <c r="AN380" s="39">
        <f t="shared" si="337"/>
        <v>0.243932837084855</v>
      </c>
      <c r="AO380" s="39">
        <f t="shared" si="338"/>
        <v>21.65</v>
      </c>
      <c r="AP380" s="39">
        <f t="shared" si="339"/>
        <v>0.1219664185424275</v>
      </c>
      <c r="AQ380" s="39">
        <f t="shared" si="340"/>
        <v>11.48</v>
      </c>
      <c r="AR380" s="39">
        <f t="shared" si="341"/>
        <v>2.4393283708485505E-2</v>
      </c>
      <c r="AS380" s="39">
        <f t="shared" si="342"/>
        <v>2.41</v>
      </c>
      <c r="AT380" s="39">
        <f t="shared" si="343"/>
        <v>0.243932837084855</v>
      </c>
      <c r="AU380" s="39">
        <f t="shared" si="344"/>
        <v>21.65</v>
      </c>
      <c r="AV380" s="39">
        <f t="shared" si="345"/>
        <v>0.1219664185424275</v>
      </c>
      <c r="AW380" s="39">
        <f t="shared" si="346"/>
        <v>11.48</v>
      </c>
      <c r="AX380" s="39">
        <f t="shared" si="347"/>
        <v>6.0983209271213749E-2</v>
      </c>
      <c r="AY380" s="39">
        <f t="shared" si="348"/>
        <v>5.92</v>
      </c>
      <c r="AZ380" s="39">
        <f t="shared" si="349"/>
        <v>1.2196641854242752E-2</v>
      </c>
      <c r="BA380" s="39">
        <f t="shared" si="350"/>
        <v>1.21</v>
      </c>
      <c r="BB380" s="39">
        <f t="shared" si="351"/>
        <v>4.8786567416971009E-2</v>
      </c>
      <c r="BC380" s="39">
        <f t="shared" si="352"/>
        <v>4.76</v>
      </c>
      <c r="BD380" s="39">
        <f t="shared" si="353"/>
        <v>2.4393283708485505E-2</v>
      </c>
      <c r="BE380" s="39">
        <f t="shared" si="354"/>
        <v>2.41</v>
      </c>
      <c r="BF380" s="39">
        <f t="shared" si="355"/>
        <v>1.2196641854242752E-2</v>
      </c>
      <c r="BG380" s="39">
        <f t="shared" si="356"/>
        <v>1.21</v>
      </c>
      <c r="BH380" s="39">
        <f t="shared" si="357"/>
        <v>2.4393283708485504E-3</v>
      </c>
      <c r="BI380" s="39">
        <f t="shared" si="358"/>
        <v>0.24</v>
      </c>
    </row>
    <row r="381" spans="1:61" s="39" customFormat="1" x14ac:dyDescent="0.25">
      <c r="A381" s="40">
        <v>7.5</v>
      </c>
      <c r="B381" s="50">
        <f t="shared" si="313"/>
        <v>41</v>
      </c>
      <c r="C381" s="51">
        <f t="shared" si="303"/>
        <v>0</v>
      </c>
      <c r="D381" s="52">
        <f t="shared" si="304"/>
        <v>0</v>
      </c>
      <c r="E381" s="53">
        <f t="shared" si="305"/>
        <v>1</v>
      </c>
      <c r="F381" s="68">
        <f t="shared" si="302"/>
        <v>40</v>
      </c>
      <c r="G381" s="61">
        <f t="shared" si="327"/>
        <v>1.6462608995451626</v>
      </c>
      <c r="H381" s="56">
        <f t="shared" si="314"/>
        <v>4.6296296296296298</v>
      </c>
      <c r="I381" s="52">
        <f t="shared" si="315"/>
        <v>1.38</v>
      </c>
      <c r="J381" s="56">
        <f t="shared" si="316"/>
        <v>3.6217739789993582</v>
      </c>
      <c r="K381" s="56">
        <f t="shared" si="328"/>
        <v>8.9839353487910188E-4</v>
      </c>
      <c r="L381" s="51">
        <f t="shared" si="317"/>
        <v>2.2000000000000002</v>
      </c>
      <c r="M381" s="52">
        <f t="shared" si="306"/>
        <v>0</v>
      </c>
      <c r="N381" s="68">
        <v>0</v>
      </c>
      <c r="O381" s="63">
        <f t="shared" si="318"/>
        <v>4020.0315455753394</v>
      </c>
      <c r="P381" s="58">
        <f t="shared" si="319"/>
        <v>480</v>
      </c>
      <c r="Q381" s="61">
        <f t="shared" si="320"/>
        <v>0.82313044977258132</v>
      </c>
      <c r="R381" s="56">
        <f t="shared" si="321"/>
        <v>2.3148148148148149</v>
      </c>
      <c r="S381" s="56">
        <f t="shared" si="307"/>
        <v>1.8108869894996791</v>
      </c>
      <c r="T381" s="56">
        <f t="shared" si="308"/>
        <v>4.4919676743955094E-4</v>
      </c>
      <c r="U381" s="61">
        <f t="shared" si="322"/>
        <v>0.41156522488629066</v>
      </c>
      <c r="V381" s="56">
        <f t="shared" si="323"/>
        <v>1.1574074074074074</v>
      </c>
      <c r="W381" s="56">
        <f t="shared" si="309"/>
        <v>0.90544349474983954</v>
      </c>
      <c r="X381" s="56">
        <f t="shared" si="310"/>
        <v>2.2459838371977547E-4</v>
      </c>
      <c r="Y381" s="61">
        <f t="shared" si="324"/>
        <v>8.2313044977258137E-2</v>
      </c>
      <c r="Z381" s="56">
        <f t="shared" si="325"/>
        <v>0.23148148148148148</v>
      </c>
      <c r="AA381" s="56">
        <f t="shared" si="311"/>
        <v>0.18108869894996793</v>
      </c>
      <c r="AB381" s="56">
        <f t="shared" si="312"/>
        <v>4.4919676743955106E-5</v>
      </c>
      <c r="AC381" s="64">
        <f t="shared" si="326"/>
        <v>0.36215277777778226</v>
      </c>
      <c r="AD381" s="39">
        <f t="shared" si="329"/>
        <v>0.98046434842561236</v>
      </c>
      <c r="AE381" s="39">
        <f t="shared" si="330"/>
        <v>62.49</v>
      </c>
      <c r="AF381" s="39">
        <f t="shared" si="331"/>
        <v>0.49023217421280618</v>
      </c>
      <c r="AG381" s="39">
        <f t="shared" si="330"/>
        <v>38.75</v>
      </c>
      <c r="AH381" s="39">
        <f t="shared" si="332"/>
        <v>0.24511608710640309</v>
      </c>
      <c r="AI381" s="39">
        <f t="shared" si="333"/>
        <v>21.74</v>
      </c>
      <c r="AJ381" s="39">
        <f t="shared" si="334"/>
        <v>4.9023217421280629E-2</v>
      </c>
      <c r="AK381" s="39">
        <f t="shared" si="333"/>
        <v>4.78</v>
      </c>
      <c r="AL381" s="39">
        <f t="shared" si="335"/>
        <v>0.49023217421280618</v>
      </c>
      <c r="AM381" s="39">
        <f t="shared" si="336"/>
        <v>38.75</v>
      </c>
      <c r="AN381" s="39">
        <f t="shared" si="337"/>
        <v>0.24511608710640309</v>
      </c>
      <c r="AO381" s="39">
        <f t="shared" si="338"/>
        <v>21.74</v>
      </c>
      <c r="AP381" s="39">
        <f t="shared" si="339"/>
        <v>0.12255804355320155</v>
      </c>
      <c r="AQ381" s="39">
        <f t="shared" si="340"/>
        <v>11.53</v>
      </c>
      <c r="AR381" s="39">
        <f t="shared" si="341"/>
        <v>2.4511608710640315E-2</v>
      </c>
      <c r="AS381" s="39">
        <f t="shared" si="342"/>
        <v>2.42</v>
      </c>
      <c r="AT381" s="39">
        <f t="shared" si="343"/>
        <v>0.24511608710640309</v>
      </c>
      <c r="AU381" s="39">
        <f t="shared" si="344"/>
        <v>21.74</v>
      </c>
      <c r="AV381" s="39">
        <f t="shared" si="345"/>
        <v>0.12255804355320155</v>
      </c>
      <c r="AW381" s="39">
        <f t="shared" si="346"/>
        <v>11.53</v>
      </c>
      <c r="AX381" s="39">
        <f t="shared" si="347"/>
        <v>6.1279021776600773E-2</v>
      </c>
      <c r="AY381" s="39">
        <f t="shared" si="348"/>
        <v>5.94</v>
      </c>
      <c r="AZ381" s="39">
        <f t="shared" si="349"/>
        <v>1.2255804355320157E-2</v>
      </c>
      <c r="BA381" s="39">
        <f t="shared" si="350"/>
        <v>1.22</v>
      </c>
      <c r="BB381" s="39">
        <f t="shared" si="351"/>
        <v>4.9023217421280629E-2</v>
      </c>
      <c r="BC381" s="39">
        <f t="shared" si="352"/>
        <v>4.78</v>
      </c>
      <c r="BD381" s="39">
        <f t="shared" si="353"/>
        <v>2.4511608710640315E-2</v>
      </c>
      <c r="BE381" s="39">
        <f t="shared" si="354"/>
        <v>2.42</v>
      </c>
      <c r="BF381" s="39">
        <f t="shared" si="355"/>
        <v>1.2255804355320157E-2</v>
      </c>
      <c r="BG381" s="39">
        <f t="shared" si="356"/>
        <v>1.22</v>
      </c>
      <c r="BH381" s="39">
        <f t="shared" si="357"/>
        <v>2.4511608710640312E-3</v>
      </c>
      <c r="BI381" s="39">
        <f t="shared" si="358"/>
        <v>0.24</v>
      </c>
    </row>
    <row r="382" spans="1:61" s="39" customFormat="1" x14ac:dyDescent="0.25">
      <c r="A382" s="40">
        <v>7.5</v>
      </c>
      <c r="B382" s="50">
        <f t="shared" si="313"/>
        <v>41</v>
      </c>
      <c r="C382" s="51">
        <f t="shared" si="303"/>
        <v>0</v>
      </c>
      <c r="D382" s="52">
        <f t="shared" si="304"/>
        <v>0</v>
      </c>
      <c r="E382" s="53">
        <f t="shared" si="305"/>
        <v>1</v>
      </c>
      <c r="F382" s="68">
        <f t="shared" si="302"/>
        <v>40</v>
      </c>
      <c r="G382" s="61">
        <f t="shared" si="327"/>
        <v>1.6483587271641114</v>
      </c>
      <c r="H382" s="56">
        <f t="shared" si="314"/>
        <v>4.6296296296296298</v>
      </c>
      <c r="I382" s="52">
        <f t="shared" si="315"/>
        <v>1.38</v>
      </c>
      <c r="J382" s="56">
        <f t="shared" si="316"/>
        <v>3.6263891997610451</v>
      </c>
      <c r="K382" s="56">
        <f t="shared" si="328"/>
        <v>8.9953835631698912E-4</v>
      </c>
      <c r="L382" s="51">
        <f t="shared" si="317"/>
        <v>2.2000000000000002</v>
      </c>
      <c r="M382" s="52">
        <f t="shared" si="306"/>
        <v>0</v>
      </c>
      <c r="N382" s="68">
        <v>0</v>
      </c>
      <c r="O382" s="63">
        <f t="shared" si="318"/>
        <v>4024.5436695099706</v>
      </c>
      <c r="P382" s="58">
        <f t="shared" si="319"/>
        <v>480</v>
      </c>
      <c r="Q382" s="61">
        <f t="shared" si="320"/>
        <v>0.82417936358205568</v>
      </c>
      <c r="R382" s="56">
        <f t="shared" si="321"/>
        <v>2.3148148148148149</v>
      </c>
      <c r="S382" s="56">
        <f t="shared" si="307"/>
        <v>1.8131945998805226</v>
      </c>
      <c r="T382" s="56">
        <f t="shared" si="308"/>
        <v>4.4976917815849456E-4</v>
      </c>
      <c r="U382" s="61">
        <f t="shared" si="322"/>
        <v>0.41208968179102784</v>
      </c>
      <c r="V382" s="56">
        <f t="shared" si="323"/>
        <v>1.1574074074074074</v>
      </c>
      <c r="W382" s="56">
        <f t="shared" si="309"/>
        <v>0.90659729994026128</v>
      </c>
      <c r="X382" s="56">
        <f t="shared" si="310"/>
        <v>2.2488458907924728E-4</v>
      </c>
      <c r="Y382" s="61">
        <f t="shared" si="324"/>
        <v>8.2417936358205574E-2</v>
      </c>
      <c r="Z382" s="56">
        <f t="shared" si="325"/>
        <v>0.23148148148148148</v>
      </c>
      <c r="AA382" s="56">
        <f t="shared" si="311"/>
        <v>0.18131945998805227</v>
      </c>
      <c r="AB382" s="56">
        <f t="shared" si="312"/>
        <v>4.4976917815849449E-5</v>
      </c>
      <c r="AC382" s="64">
        <f t="shared" si="326"/>
        <v>0.36223958333333783</v>
      </c>
      <c r="AD382" s="39">
        <f t="shared" si="329"/>
        <v>0.9852033797662092</v>
      </c>
      <c r="AE382" s="39">
        <f t="shared" si="330"/>
        <v>62.66</v>
      </c>
      <c r="AF382" s="39">
        <f t="shared" si="331"/>
        <v>0.4926016898831046</v>
      </c>
      <c r="AG382" s="39">
        <f t="shared" si="330"/>
        <v>38.9</v>
      </c>
      <c r="AH382" s="39">
        <f t="shared" si="332"/>
        <v>0.2463008449415523</v>
      </c>
      <c r="AI382" s="39">
        <f t="shared" si="333"/>
        <v>21.83</v>
      </c>
      <c r="AJ382" s="39">
        <f t="shared" si="334"/>
        <v>4.9260168988310468E-2</v>
      </c>
      <c r="AK382" s="39">
        <f t="shared" si="333"/>
        <v>4.8099999999999996</v>
      </c>
      <c r="AL382" s="39">
        <f t="shared" si="335"/>
        <v>0.4926016898831046</v>
      </c>
      <c r="AM382" s="39">
        <f t="shared" si="336"/>
        <v>38.9</v>
      </c>
      <c r="AN382" s="39">
        <f t="shared" si="337"/>
        <v>0.2463008449415523</v>
      </c>
      <c r="AO382" s="39">
        <f t="shared" si="338"/>
        <v>21.83</v>
      </c>
      <c r="AP382" s="39">
        <f t="shared" si="339"/>
        <v>0.12315042247077615</v>
      </c>
      <c r="AQ382" s="39">
        <f t="shared" si="340"/>
        <v>11.59</v>
      </c>
      <c r="AR382" s="39">
        <f t="shared" si="341"/>
        <v>2.4630084494155234E-2</v>
      </c>
      <c r="AS382" s="39">
        <f t="shared" si="342"/>
        <v>2.4300000000000002</v>
      </c>
      <c r="AT382" s="39">
        <f t="shared" si="343"/>
        <v>0.2463008449415523</v>
      </c>
      <c r="AU382" s="39">
        <f t="shared" si="344"/>
        <v>21.83</v>
      </c>
      <c r="AV382" s="39">
        <f t="shared" si="345"/>
        <v>0.12315042247077615</v>
      </c>
      <c r="AW382" s="39">
        <f t="shared" si="346"/>
        <v>11.59</v>
      </c>
      <c r="AX382" s="39">
        <f t="shared" si="347"/>
        <v>6.1575211235388075E-2</v>
      </c>
      <c r="AY382" s="39">
        <f t="shared" si="348"/>
        <v>5.97</v>
      </c>
      <c r="AZ382" s="39">
        <f t="shared" si="349"/>
        <v>1.2315042247077617E-2</v>
      </c>
      <c r="BA382" s="39">
        <f t="shared" si="350"/>
        <v>1.22</v>
      </c>
      <c r="BB382" s="39">
        <f t="shared" si="351"/>
        <v>4.9260168988310468E-2</v>
      </c>
      <c r="BC382" s="39">
        <f t="shared" si="352"/>
        <v>4.8099999999999996</v>
      </c>
      <c r="BD382" s="39">
        <f t="shared" si="353"/>
        <v>2.4630084494155234E-2</v>
      </c>
      <c r="BE382" s="39">
        <f t="shared" si="354"/>
        <v>2.4300000000000002</v>
      </c>
      <c r="BF382" s="39">
        <f t="shared" si="355"/>
        <v>1.2315042247077617E-2</v>
      </c>
      <c r="BG382" s="39">
        <f t="shared" si="356"/>
        <v>1.22</v>
      </c>
      <c r="BH382" s="39">
        <f t="shared" si="357"/>
        <v>2.4630084494155231E-3</v>
      </c>
      <c r="BI382" s="39">
        <f t="shared" si="358"/>
        <v>0.25</v>
      </c>
    </row>
    <row r="383" spans="1:61" s="39" customFormat="1" x14ac:dyDescent="0.25">
      <c r="A383" s="40">
        <v>7.5</v>
      </c>
      <c r="B383" s="50">
        <f t="shared" si="313"/>
        <v>41</v>
      </c>
      <c r="C383" s="51">
        <f t="shared" si="303"/>
        <v>0</v>
      </c>
      <c r="D383" s="52">
        <f t="shared" si="304"/>
        <v>0</v>
      </c>
      <c r="E383" s="53">
        <f t="shared" si="305"/>
        <v>1</v>
      </c>
      <c r="F383" s="68">
        <f t="shared" si="302"/>
        <v>40</v>
      </c>
      <c r="G383" s="61">
        <f t="shared" si="327"/>
        <v>1.6504469373547619</v>
      </c>
      <c r="H383" s="56">
        <f t="shared" si="314"/>
        <v>4.6296296296296298</v>
      </c>
      <c r="I383" s="52">
        <f t="shared" si="315"/>
        <v>1.38</v>
      </c>
      <c r="J383" s="56">
        <f t="shared" si="316"/>
        <v>3.6309832621804765</v>
      </c>
      <c r="K383" s="56">
        <f t="shared" si="328"/>
        <v>9.0067792935505809E-4</v>
      </c>
      <c r="L383" s="51">
        <f t="shared" si="317"/>
        <v>2.2000000000000002</v>
      </c>
      <c r="M383" s="52">
        <f t="shared" si="306"/>
        <v>0</v>
      </c>
      <c r="N383" s="68">
        <v>0</v>
      </c>
      <c r="O383" s="63">
        <f t="shared" si="318"/>
        <v>4029.0351128765687</v>
      </c>
      <c r="P383" s="58">
        <f t="shared" si="319"/>
        <v>480</v>
      </c>
      <c r="Q383" s="61">
        <f t="shared" si="320"/>
        <v>0.82522346867738094</v>
      </c>
      <c r="R383" s="56">
        <f t="shared" si="321"/>
        <v>2.3148148148148149</v>
      </c>
      <c r="S383" s="56">
        <f t="shared" si="307"/>
        <v>1.8154916310902383</v>
      </c>
      <c r="T383" s="56">
        <f t="shared" si="308"/>
        <v>4.5033896467752904E-4</v>
      </c>
      <c r="U383" s="61">
        <f t="shared" si="322"/>
        <v>0.41261173433869047</v>
      </c>
      <c r="V383" s="56">
        <f t="shared" si="323"/>
        <v>1.1574074074074074</v>
      </c>
      <c r="W383" s="56">
        <f t="shared" si="309"/>
        <v>0.90774581554511913</v>
      </c>
      <c r="X383" s="56">
        <f t="shared" si="310"/>
        <v>2.2516948233876452E-4</v>
      </c>
      <c r="Y383" s="61">
        <f t="shared" si="324"/>
        <v>8.25223468677381E-2</v>
      </c>
      <c r="Z383" s="56">
        <f t="shared" si="325"/>
        <v>0.23148148148148148</v>
      </c>
      <c r="AA383" s="56">
        <f t="shared" si="311"/>
        <v>0.18154916310902383</v>
      </c>
      <c r="AB383" s="56">
        <f t="shared" si="312"/>
        <v>4.503389646775291E-5</v>
      </c>
      <c r="AC383" s="64">
        <f t="shared" si="326"/>
        <v>0.3623263888888934</v>
      </c>
      <c r="AD383" s="39">
        <f t="shared" si="329"/>
        <v>0.98994841471110417</v>
      </c>
      <c r="AE383" s="39">
        <f t="shared" si="330"/>
        <v>62.84</v>
      </c>
      <c r="AF383" s="39">
        <f t="shared" si="331"/>
        <v>0.49497420735555209</v>
      </c>
      <c r="AG383" s="39">
        <f t="shared" si="330"/>
        <v>39.04</v>
      </c>
      <c r="AH383" s="39">
        <f t="shared" si="332"/>
        <v>0.24748710367777604</v>
      </c>
      <c r="AI383" s="39">
        <f t="shared" si="333"/>
        <v>21.92</v>
      </c>
      <c r="AJ383" s="39">
        <f t="shared" si="334"/>
        <v>4.9497420735555214E-2</v>
      </c>
      <c r="AK383" s="39">
        <f t="shared" si="333"/>
        <v>4.83</v>
      </c>
      <c r="AL383" s="39">
        <f t="shared" si="335"/>
        <v>0.49497420735555209</v>
      </c>
      <c r="AM383" s="39">
        <f t="shared" si="336"/>
        <v>39.04</v>
      </c>
      <c r="AN383" s="39">
        <f t="shared" si="337"/>
        <v>0.24748710367777604</v>
      </c>
      <c r="AO383" s="39">
        <f t="shared" si="338"/>
        <v>21.92</v>
      </c>
      <c r="AP383" s="39">
        <f t="shared" si="339"/>
        <v>0.12374355183888802</v>
      </c>
      <c r="AQ383" s="39">
        <f t="shared" si="340"/>
        <v>11.64</v>
      </c>
      <c r="AR383" s="39">
        <f t="shared" si="341"/>
        <v>2.4748710367777607E-2</v>
      </c>
      <c r="AS383" s="39">
        <f t="shared" si="342"/>
        <v>2.44</v>
      </c>
      <c r="AT383" s="39">
        <f t="shared" si="343"/>
        <v>0.24748710367777604</v>
      </c>
      <c r="AU383" s="39">
        <f t="shared" si="344"/>
        <v>21.92</v>
      </c>
      <c r="AV383" s="39">
        <f t="shared" si="345"/>
        <v>0.12374355183888802</v>
      </c>
      <c r="AW383" s="39">
        <f t="shared" si="346"/>
        <v>11.64</v>
      </c>
      <c r="AX383" s="39">
        <f t="shared" si="347"/>
        <v>6.1871775919444011E-2</v>
      </c>
      <c r="AY383" s="39">
        <f t="shared" si="348"/>
        <v>6</v>
      </c>
      <c r="AZ383" s="39">
        <f t="shared" si="349"/>
        <v>1.2374355183888804E-2</v>
      </c>
      <c r="BA383" s="39">
        <f t="shared" si="350"/>
        <v>1.23</v>
      </c>
      <c r="BB383" s="39">
        <f t="shared" si="351"/>
        <v>4.9497420735555214E-2</v>
      </c>
      <c r="BC383" s="39">
        <f t="shared" si="352"/>
        <v>4.83</v>
      </c>
      <c r="BD383" s="39">
        <f t="shared" si="353"/>
        <v>2.4748710367777607E-2</v>
      </c>
      <c r="BE383" s="39">
        <f t="shared" si="354"/>
        <v>2.44</v>
      </c>
      <c r="BF383" s="39">
        <f t="shared" si="355"/>
        <v>1.2374355183888804E-2</v>
      </c>
      <c r="BG383" s="39">
        <f t="shared" si="356"/>
        <v>1.23</v>
      </c>
      <c r="BH383" s="39">
        <f t="shared" si="357"/>
        <v>2.4748710367777605E-3</v>
      </c>
      <c r="BI383" s="39">
        <f t="shared" si="358"/>
        <v>0.25</v>
      </c>
    </row>
    <row r="384" spans="1:61" s="39" customFormat="1" x14ac:dyDescent="0.25">
      <c r="A384" s="40">
        <v>7.5</v>
      </c>
      <c r="B384" s="50">
        <f t="shared" si="313"/>
        <v>41</v>
      </c>
      <c r="C384" s="51">
        <f t="shared" si="303"/>
        <v>0</v>
      </c>
      <c r="D384" s="52">
        <f t="shared" si="304"/>
        <v>0</v>
      </c>
      <c r="E384" s="53">
        <f t="shared" si="305"/>
        <v>1</v>
      </c>
      <c r="F384" s="68">
        <f t="shared" si="302"/>
        <v>40</v>
      </c>
      <c r="G384" s="61">
        <f t="shared" si="327"/>
        <v>1.6525255742079281</v>
      </c>
      <c r="H384" s="56">
        <f t="shared" si="314"/>
        <v>4.6296296296296298</v>
      </c>
      <c r="I384" s="52">
        <f t="shared" si="315"/>
        <v>1.38</v>
      </c>
      <c r="J384" s="56">
        <f t="shared" si="316"/>
        <v>3.6355562632574423</v>
      </c>
      <c r="K384" s="56">
        <f t="shared" si="328"/>
        <v>9.018122780544422E-4</v>
      </c>
      <c r="L384" s="51">
        <f t="shared" si="317"/>
        <v>2.2000000000000002</v>
      </c>
      <c r="M384" s="52">
        <f t="shared" si="306"/>
        <v>0</v>
      </c>
      <c r="N384" s="68">
        <v>0</v>
      </c>
      <c r="O384" s="63">
        <f t="shared" si="318"/>
        <v>4033.5059704610699</v>
      </c>
      <c r="P384" s="58">
        <f t="shared" si="319"/>
        <v>480</v>
      </c>
      <c r="Q384" s="61">
        <f t="shared" si="320"/>
        <v>0.82626278710396406</v>
      </c>
      <c r="R384" s="56">
        <f t="shared" si="321"/>
        <v>2.3148148148148149</v>
      </c>
      <c r="S384" s="56">
        <f t="shared" si="307"/>
        <v>1.8177781316287211</v>
      </c>
      <c r="T384" s="56">
        <f t="shared" si="308"/>
        <v>4.509061390272211E-4</v>
      </c>
      <c r="U384" s="61">
        <f t="shared" si="322"/>
        <v>0.41313139355198203</v>
      </c>
      <c r="V384" s="56">
        <f t="shared" si="323"/>
        <v>1.1574074074074074</v>
      </c>
      <c r="W384" s="56">
        <f t="shared" si="309"/>
        <v>0.90888906581436057</v>
      </c>
      <c r="X384" s="56">
        <f t="shared" si="310"/>
        <v>2.2545306951361055E-4</v>
      </c>
      <c r="Y384" s="61">
        <f t="shared" si="324"/>
        <v>8.2626278710396406E-2</v>
      </c>
      <c r="Z384" s="56">
        <f t="shared" si="325"/>
        <v>0.23148148148148148</v>
      </c>
      <c r="AA384" s="56">
        <f t="shared" si="311"/>
        <v>0.18177781316287211</v>
      </c>
      <c r="AB384" s="56">
        <f t="shared" si="312"/>
        <v>4.5090613902722111E-5</v>
      </c>
      <c r="AC384" s="64">
        <f t="shared" si="326"/>
        <v>0.36241319444444897</v>
      </c>
      <c r="AD384" s="39">
        <f t="shared" si="329"/>
        <v>0.99469942573695191</v>
      </c>
      <c r="AE384" s="39">
        <f t="shared" si="330"/>
        <v>63.02</v>
      </c>
      <c r="AF384" s="39">
        <f t="shared" si="331"/>
        <v>0.49734971286847596</v>
      </c>
      <c r="AG384" s="39">
        <f t="shared" si="330"/>
        <v>39.19</v>
      </c>
      <c r="AH384" s="39">
        <f t="shared" si="332"/>
        <v>0.24867485643423798</v>
      </c>
      <c r="AI384" s="39">
        <f t="shared" si="333"/>
        <v>22.02</v>
      </c>
      <c r="AJ384" s="39">
        <f t="shared" si="334"/>
        <v>4.9734971286847604E-2</v>
      </c>
      <c r="AK384" s="39">
        <f t="shared" si="333"/>
        <v>4.8499999999999996</v>
      </c>
      <c r="AL384" s="39">
        <f t="shared" si="335"/>
        <v>0.49734971286847596</v>
      </c>
      <c r="AM384" s="39">
        <f t="shared" si="336"/>
        <v>39.19</v>
      </c>
      <c r="AN384" s="39">
        <f t="shared" si="337"/>
        <v>0.24867485643423798</v>
      </c>
      <c r="AO384" s="39">
        <f t="shared" si="338"/>
        <v>22.02</v>
      </c>
      <c r="AP384" s="39">
        <f t="shared" si="339"/>
        <v>0.12433742821711899</v>
      </c>
      <c r="AQ384" s="39">
        <f t="shared" si="340"/>
        <v>11.69</v>
      </c>
      <c r="AR384" s="39">
        <f t="shared" si="341"/>
        <v>2.4867485643423802E-2</v>
      </c>
      <c r="AS384" s="39">
        <f t="shared" si="342"/>
        <v>2.46</v>
      </c>
      <c r="AT384" s="39">
        <f t="shared" si="343"/>
        <v>0.24867485643423798</v>
      </c>
      <c r="AU384" s="39">
        <f t="shared" si="344"/>
        <v>22.02</v>
      </c>
      <c r="AV384" s="39">
        <f t="shared" si="345"/>
        <v>0.12433742821711899</v>
      </c>
      <c r="AW384" s="39">
        <f t="shared" si="346"/>
        <v>11.69</v>
      </c>
      <c r="AX384" s="39">
        <f t="shared" si="347"/>
        <v>6.2168714108559495E-2</v>
      </c>
      <c r="AY384" s="39">
        <f t="shared" si="348"/>
        <v>6.03</v>
      </c>
      <c r="AZ384" s="39">
        <f t="shared" si="349"/>
        <v>1.2433742821711901E-2</v>
      </c>
      <c r="BA384" s="39">
        <f t="shared" si="350"/>
        <v>1.24</v>
      </c>
      <c r="BB384" s="39">
        <f t="shared" si="351"/>
        <v>4.9734971286847604E-2</v>
      </c>
      <c r="BC384" s="39">
        <f t="shared" si="352"/>
        <v>4.8499999999999996</v>
      </c>
      <c r="BD384" s="39">
        <f t="shared" si="353"/>
        <v>2.4867485643423802E-2</v>
      </c>
      <c r="BE384" s="39">
        <f t="shared" si="354"/>
        <v>2.46</v>
      </c>
      <c r="BF384" s="39">
        <f t="shared" si="355"/>
        <v>1.2433742821711901E-2</v>
      </c>
      <c r="BG384" s="39">
        <f t="shared" si="356"/>
        <v>1.24</v>
      </c>
      <c r="BH384" s="39">
        <f t="shared" si="357"/>
        <v>2.4867485643423801E-3</v>
      </c>
      <c r="BI384" s="39">
        <f t="shared" si="358"/>
        <v>0.25</v>
      </c>
    </row>
    <row r="385" spans="1:61" s="39" customFormat="1" x14ac:dyDescent="0.25">
      <c r="A385" s="40">
        <v>7.5</v>
      </c>
      <c r="B385" s="50">
        <f t="shared" si="313"/>
        <v>41</v>
      </c>
      <c r="C385" s="51">
        <f t="shared" si="303"/>
        <v>0</v>
      </c>
      <c r="D385" s="52">
        <f t="shared" si="304"/>
        <v>0</v>
      </c>
      <c r="E385" s="53">
        <f t="shared" si="305"/>
        <v>1</v>
      </c>
      <c r="F385" s="68">
        <f t="shared" si="302"/>
        <v>40</v>
      </c>
      <c r="G385" s="61">
        <f t="shared" si="327"/>
        <v>1.654594681612291</v>
      </c>
      <c r="H385" s="56">
        <f t="shared" si="314"/>
        <v>4.6296296296296298</v>
      </c>
      <c r="I385" s="52">
        <f t="shared" si="315"/>
        <v>1.38</v>
      </c>
      <c r="J385" s="56">
        <f t="shared" si="316"/>
        <v>3.6401082995470402</v>
      </c>
      <c r="K385" s="56">
        <f t="shared" si="328"/>
        <v>9.0294142636596661E-4</v>
      </c>
      <c r="L385" s="51">
        <f t="shared" si="317"/>
        <v>2.2000000000000002</v>
      </c>
      <c r="M385" s="52">
        <f t="shared" si="306"/>
        <v>0</v>
      </c>
      <c r="N385" s="68">
        <v>0</v>
      </c>
      <c r="O385" s="63">
        <f t="shared" si="318"/>
        <v>4037.956336614975</v>
      </c>
      <c r="P385" s="58">
        <f t="shared" si="319"/>
        <v>480</v>
      </c>
      <c r="Q385" s="61">
        <f t="shared" si="320"/>
        <v>0.82729734080614548</v>
      </c>
      <c r="R385" s="56">
        <f t="shared" si="321"/>
        <v>2.3148148148148149</v>
      </c>
      <c r="S385" s="56">
        <f t="shared" si="307"/>
        <v>1.8200541497735201</v>
      </c>
      <c r="T385" s="56">
        <f t="shared" si="308"/>
        <v>4.514707131829833E-4</v>
      </c>
      <c r="U385" s="61">
        <f t="shared" si="322"/>
        <v>0.41364867040307274</v>
      </c>
      <c r="V385" s="56">
        <f t="shared" si="323"/>
        <v>1.1574074074074074</v>
      </c>
      <c r="W385" s="56">
        <f t="shared" si="309"/>
        <v>0.91002707488676005</v>
      </c>
      <c r="X385" s="56">
        <f t="shared" si="310"/>
        <v>2.2573535659149165E-4</v>
      </c>
      <c r="Y385" s="61">
        <f t="shared" si="324"/>
        <v>8.2729734080614542E-2</v>
      </c>
      <c r="Z385" s="56">
        <f t="shared" si="325"/>
        <v>0.23148148148148148</v>
      </c>
      <c r="AA385" s="56">
        <f t="shared" si="311"/>
        <v>0.18200541497735201</v>
      </c>
      <c r="AB385" s="56">
        <f t="shared" si="312"/>
        <v>4.5147071318298333E-5</v>
      </c>
      <c r="AC385" s="64">
        <f t="shared" si="326"/>
        <v>0.36250000000000454</v>
      </c>
      <c r="AD385" s="39">
        <f t="shared" si="329"/>
        <v>0.99945638544658721</v>
      </c>
      <c r="AE385" s="39">
        <f t="shared" si="330"/>
        <v>63.19</v>
      </c>
      <c r="AF385" s="39">
        <f t="shared" si="331"/>
        <v>0.49972819272329361</v>
      </c>
      <c r="AG385" s="39">
        <f t="shared" si="330"/>
        <v>39.33</v>
      </c>
      <c r="AH385" s="39">
        <f t="shared" si="332"/>
        <v>0.2498640963616468</v>
      </c>
      <c r="AI385" s="39">
        <f t="shared" si="333"/>
        <v>22.11</v>
      </c>
      <c r="AJ385" s="39">
        <f t="shared" si="334"/>
        <v>4.9972819272329369E-2</v>
      </c>
      <c r="AK385" s="39">
        <f t="shared" si="333"/>
        <v>4.87</v>
      </c>
      <c r="AL385" s="39">
        <f t="shared" si="335"/>
        <v>0.49972819272329361</v>
      </c>
      <c r="AM385" s="39">
        <f t="shared" si="336"/>
        <v>39.33</v>
      </c>
      <c r="AN385" s="39">
        <f t="shared" si="337"/>
        <v>0.2498640963616468</v>
      </c>
      <c r="AO385" s="39">
        <f t="shared" si="338"/>
        <v>22.11</v>
      </c>
      <c r="AP385" s="39">
        <f t="shared" si="339"/>
        <v>0.1249320481808234</v>
      </c>
      <c r="AQ385" s="39">
        <f t="shared" si="340"/>
        <v>11.74</v>
      </c>
      <c r="AR385" s="39">
        <f t="shared" si="341"/>
        <v>2.4986409636164685E-2</v>
      </c>
      <c r="AS385" s="39">
        <f t="shared" si="342"/>
        <v>2.4700000000000002</v>
      </c>
      <c r="AT385" s="39">
        <f t="shared" si="343"/>
        <v>0.2498640963616468</v>
      </c>
      <c r="AU385" s="39">
        <f t="shared" si="344"/>
        <v>22.11</v>
      </c>
      <c r="AV385" s="39">
        <f t="shared" si="345"/>
        <v>0.1249320481808234</v>
      </c>
      <c r="AW385" s="39">
        <f t="shared" si="346"/>
        <v>11.74</v>
      </c>
      <c r="AX385" s="39">
        <f t="shared" si="347"/>
        <v>6.2466024090411701E-2</v>
      </c>
      <c r="AY385" s="39">
        <f t="shared" si="348"/>
        <v>6.06</v>
      </c>
      <c r="AZ385" s="39">
        <f t="shared" si="349"/>
        <v>1.2493204818082342E-2</v>
      </c>
      <c r="BA385" s="39">
        <f t="shared" si="350"/>
        <v>1.24</v>
      </c>
      <c r="BB385" s="39">
        <f t="shared" si="351"/>
        <v>4.9972819272329369E-2</v>
      </c>
      <c r="BC385" s="39">
        <f t="shared" si="352"/>
        <v>4.87</v>
      </c>
      <c r="BD385" s="39">
        <f t="shared" si="353"/>
        <v>2.4986409636164685E-2</v>
      </c>
      <c r="BE385" s="39">
        <f t="shared" si="354"/>
        <v>2.4700000000000002</v>
      </c>
      <c r="BF385" s="39">
        <f t="shared" si="355"/>
        <v>1.2493204818082342E-2</v>
      </c>
      <c r="BG385" s="39">
        <f t="shared" si="356"/>
        <v>1.24</v>
      </c>
      <c r="BH385" s="39">
        <f t="shared" si="357"/>
        <v>2.4986409636164686E-3</v>
      </c>
      <c r="BI385" s="39">
        <f t="shared" si="358"/>
        <v>0.25</v>
      </c>
    </row>
    <row r="386" spans="1:61" s="39" customFormat="1" x14ac:dyDescent="0.25">
      <c r="A386" s="40">
        <v>7.5</v>
      </c>
      <c r="B386" s="50">
        <f t="shared" si="313"/>
        <v>41</v>
      </c>
      <c r="C386" s="51">
        <f t="shared" si="303"/>
        <v>0</v>
      </c>
      <c r="D386" s="52">
        <f t="shared" si="304"/>
        <v>0</v>
      </c>
      <c r="E386" s="53">
        <f t="shared" si="305"/>
        <v>1</v>
      </c>
      <c r="F386" s="68">
        <f t="shared" si="302"/>
        <v>40</v>
      </c>
      <c r="G386" s="61">
        <f t="shared" si="327"/>
        <v>1.6566543032553247</v>
      </c>
      <c r="H386" s="56">
        <f t="shared" si="314"/>
        <v>4.6296296296296298</v>
      </c>
      <c r="I386" s="52">
        <f t="shared" si="315"/>
        <v>1.38</v>
      </c>
      <c r="J386" s="56">
        <f t="shared" si="316"/>
        <v>3.6446394671617148</v>
      </c>
      <c r="K386" s="56">
        <f t="shared" si="328"/>
        <v>9.0406539813065465E-4</v>
      </c>
      <c r="L386" s="51">
        <f t="shared" si="317"/>
        <v>2.2000000000000002</v>
      </c>
      <c r="M386" s="52">
        <f t="shared" si="306"/>
        <v>0</v>
      </c>
      <c r="N386" s="68">
        <v>0</v>
      </c>
      <c r="O386" s="63">
        <f t="shared" si="318"/>
        <v>4042.3863052573415</v>
      </c>
      <c r="P386" s="58">
        <f t="shared" si="319"/>
        <v>480</v>
      </c>
      <c r="Q386" s="61">
        <f t="shared" si="320"/>
        <v>0.82832715162766235</v>
      </c>
      <c r="R386" s="56">
        <f t="shared" si="321"/>
        <v>2.3148148148148149</v>
      </c>
      <c r="S386" s="56">
        <f t="shared" si="307"/>
        <v>1.8223197335808574</v>
      </c>
      <c r="T386" s="56">
        <f t="shared" si="308"/>
        <v>4.5203269906532732E-4</v>
      </c>
      <c r="U386" s="61">
        <f t="shared" si="322"/>
        <v>0.41416357581383118</v>
      </c>
      <c r="V386" s="56">
        <f t="shared" si="323"/>
        <v>1.1574074074074074</v>
      </c>
      <c r="W386" s="56">
        <f t="shared" si="309"/>
        <v>0.91115986679042871</v>
      </c>
      <c r="X386" s="56">
        <f t="shared" si="310"/>
        <v>2.2601634953266366E-4</v>
      </c>
      <c r="Y386" s="61">
        <f t="shared" si="324"/>
        <v>8.2832715162766232E-2</v>
      </c>
      <c r="Z386" s="56">
        <f t="shared" si="325"/>
        <v>0.23148148148148148</v>
      </c>
      <c r="AA386" s="56">
        <f t="shared" si="311"/>
        <v>0.18223197335808572</v>
      </c>
      <c r="AB386" s="56">
        <f t="shared" si="312"/>
        <v>4.5203269906532726E-5</v>
      </c>
      <c r="AC386" s="64">
        <f t="shared" si="326"/>
        <v>0.36258680555556011</v>
      </c>
      <c r="AD386" s="39">
        <f t="shared" si="329"/>
        <v>1.0042192665684462</v>
      </c>
      <c r="AE386" s="39">
        <f t="shared" si="330"/>
        <v>63.37</v>
      </c>
      <c r="AF386" s="39">
        <f t="shared" si="331"/>
        <v>0.50210963328422309</v>
      </c>
      <c r="AG386" s="39">
        <f t="shared" si="330"/>
        <v>39.47</v>
      </c>
      <c r="AH386" s="39">
        <f t="shared" si="332"/>
        <v>0.25105481664211154</v>
      </c>
      <c r="AI386" s="39">
        <f t="shared" si="333"/>
        <v>22.2</v>
      </c>
      <c r="AJ386" s="39">
        <f t="shared" si="334"/>
        <v>5.0210963328422321E-2</v>
      </c>
      <c r="AK386" s="39">
        <f t="shared" si="333"/>
        <v>4.9000000000000004</v>
      </c>
      <c r="AL386" s="39">
        <f t="shared" si="335"/>
        <v>0.50210963328422309</v>
      </c>
      <c r="AM386" s="39">
        <f t="shared" si="336"/>
        <v>39.47</v>
      </c>
      <c r="AN386" s="39">
        <f t="shared" si="337"/>
        <v>0.25105481664211154</v>
      </c>
      <c r="AO386" s="39">
        <f t="shared" si="338"/>
        <v>22.2</v>
      </c>
      <c r="AP386" s="39">
        <f t="shared" si="339"/>
        <v>0.12552740832105577</v>
      </c>
      <c r="AQ386" s="39">
        <f t="shared" si="340"/>
        <v>11.8</v>
      </c>
      <c r="AR386" s="39">
        <f t="shared" si="341"/>
        <v>2.5105481664211161E-2</v>
      </c>
      <c r="AS386" s="39">
        <f t="shared" si="342"/>
        <v>2.48</v>
      </c>
      <c r="AT386" s="39">
        <f t="shared" si="343"/>
        <v>0.25105481664211154</v>
      </c>
      <c r="AU386" s="39">
        <f t="shared" si="344"/>
        <v>22.2</v>
      </c>
      <c r="AV386" s="39">
        <f t="shared" si="345"/>
        <v>0.12552740832105577</v>
      </c>
      <c r="AW386" s="39">
        <f t="shared" si="346"/>
        <v>11.8</v>
      </c>
      <c r="AX386" s="39">
        <f t="shared" si="347"/>
        <v>6.2763704160527886E-2</v>
      </c>
      <c r="AY386" s="39">
        <f t="shared" si="348"/>
        <v>6.08</v>
      </c>
      <c r="AZ386" s="39">
        <f t="shared" si="349"/>
        <v>1.255274083210558E-2</v>
      </c>
      <c r="BA386" s="39">
        <f t="shared" si="350"/>
        <v>1.25</v>
      </c>
      <c r="BB386" s="39">
        <f t="shared" si="351"/>
        <v>5.0210963328422321E-2</v>
      </c>
      <c r="BC386" s="39">
        <f t="shared" si="352"/>
        <v>4.9000000000000004</v>
      </c>
      <c r="BD386" s="39">
        <f t="shared" si="353"/>
        <v>2.5105481664211161E-2</v>
      </c>
      <c r="BE386" s="39">
        <f t="shared" si="354"/>
        <v>2.48</v>
      </c>
      <c r="BF386" s="39">
        <f t="shared" si="355"/>
        <v>1.255274083210558E-2</v>
      </c>
      <c r="BG386" s="39">
        <f t="shared" si="356"/>
        <v>1.25</v>
      </c>
      <c r="BH386" s="39">
        <f t="shared" si="357"/>
        <v>2.5105481664211161E-3</v>
      </c>
      <c r="BI386" s="39">
        <f t="shared" si="358"/>
        <v>0.25</v>
      </c>
    </row>
    <row r="387" spans="1:61" s="39" customFormat="1" x14ac:dyDescent="0.25">
      <c r="A387" s="40">
        <v>7.5</v>
      </c>
      <c r="B387" s="50">
        <f t="shared" si="313"/>
        <v>41</v>
      </c>
      <c r="C387" s="51">
        <f t="shared" si="303"/>
        <v>0</v>
      </c>
      <c r="D387" s="52">
        <f t="shared" si="304"/>
        <v>0</v>
      </c>
      <c r="E387" s="53">
        <f t="shared" si="305"/>
        <v>1</v>
      </c>
      <c r="F387" s="68">
        <f t="shared" si="302"/>
        <v>40</v>
      </c>
      <c r="G387" s="61">
        <f t="shared" si="327"/>
        <v>1.6587044826242201</v>
      </c>
      <c r="H387" s="56">
        <f t="shared" si="314"/>
        <v>4.6296296296296298</v>
      </c>
      <c r="I387" s="52">
        <f t="shared" si="315"/>
        <v>1.38</v>
      </c>
      <c r="J387" s="56">
        <f t="shared" si="316"/>
        <v>3.6491498617732847</v>
      </c>
      <c r="K387" s="56">
        <f t="shared" si="328"/>
        <v>9.0518421708023114E-4</v>
      </c>
      <c r="L387" s="51">
        <f t="shared" si="317"/>
        <v>2.2000000000000002</v>
      </c>
      <c r="M387" s="52">
        <f t="shared" si="306"/>
        <v>0</v>
      </c>
      <c r="N387" s="68">
        <v>0</v>
      </c>
      <c r="O387" s="63">
        <f t="shared" si="318"/>
        <v>4046.7959698767636</v>
      </c>
      <c r="P387" s="58">
        <f t="shared" si="319"/>
        <v>480</v>
      </c>
      <c r="Q387" s="61">
        <f t="shared" si="320"/>
        <v>0.82935224131211005</v>
      </c>
      <c r="R387" s="56">
        <f t="shared" si="321"/>
        <v>2.3148148148148149</v>
      </c>
      <c r="S387" s="56">
        <f t="shared" si="307"/>
        <v>1.8245749308866424</v>
      </c>
      <c r="T387" s="56">
        <f t="shared" si="308"/>
        <v>4.5259210854011557E-4</v>
      </c>
      <c r="U387" s="61">
        <f t="shared" si="322"/>
        <v>0.41467612065605503</v>
      </c>
      <c r="V387" s="56">
        <f t="shared" si="323"/>
        <v>1.1574074074074074</v>
      </c>
      <c r="W387" s="56">
        <f t="shared" si="309"/>
        <v>0.91228746544332118</v>
      </c>
      <c r="X387" s="56">
        <f t="shared" si="310"/>
        <v>2.2629605427005778E-4</v>
      </c>
      <c r="Y387" s="61">
        <f t="shared" si="324"/>
        <v>8.2935224131211002E-2</v>
      </c>
      <c r="Z387" s="56">
        <f t="shared" si="325"/>
        <v>0.23148148148148148</v>
      </c>
      <c r="AA387" s="56">
        <f t="shared" si="311"/>
        <v>0.18245749308866421</v>
      </c>
      <c r="AB387" s="56">
        <f t="shared" si="312"/>
        <v>4.5259210854011553E-5</v>
      </c>
      <c r="AC387" s="64">
        <f t="shared" si="326"/>
        <v>0.36267361111111568</v>
      </c>
      <c r="AD387" s="39">
        <f t="shared" si="329"/>
        <v>1.0089880419559909</v>
      </c>
      <c r="AE387" s="39">
        <f t="shared" si="330"/>
        <v>63.54</v>
      </c>
      <c r="AF387" s="39">
        <f t="shared" si="331"/>
        <v>0.50449402097799545</v>
      </c>
      <c r="AG387" s="39">
        <f t="shared" si="330"/>
        <v>39.619999999999997</v>
      </c>
      <c r="AH387" s="39">
        <f t="shared" si="332"/>
        <v>0.25224701048899772</v>
      </c>
      <c r="AI387" s="39">
        <f t="shared" ref="AI387:AK402" si="359">ROUND((1-EXP(-AH387))*100,2)</f>
        <v>22.29</v>
      </c>
      <c r="AJ387" s="39">
        <f t="shared" si="334"/>
        <v>5.0449402097799551E-2</v>
      </c>
      <c r="AK387" s="39">
        <f t="shared" si="359"/>
        <v>4.92</v>
      </c>
      <c r="AL387" s="39">
        <f t="shared" si="335"/>
        <v>0.50449402097799545</v>
      </c>
      <c r="AM387" s="39">
        <f t="shared" si="336"/>
        <v>39.619999999999997</v>
      </c>
      <c r="AN387" s="39">
        <f t="shared" si="337"/>
        <v>0.25224701048899772</v>
      </c>
      <c r="AO387" s="39">
        <f t="shared" si="338"/>
        <v>22.29</v>
      </c>
      <c r="AP387" s="39">
        <f t="shared" si="339"/>
        <v>0.12612350524449886</v>
      </c>
      <c r="AQ387" s="39">
        <f t="shared" si="340"/>
        <v>11.85</v>
      </c>
      <c r="AR387" s="39">
        <f t="shared" si="341"/>
        <v>2.5224701048899775E-2</v>
      </c>
      <c r="AS387" s="39">
        <f t="shared" si="342"/>
        <v>2.4900000000000002</v>
      </c>
      <c r="AT387" s="39">
        <f t="shared" si="343"/>
        <v>0.25224701048899772</v>
      </c>
      <c r="AU387" s="39">
        <f t="shared" si="344"/>
        <v>22.29</v>
      </c>
      <c r="AV387" s="39">
        <f t="shared" si="345"/>
        <v>0.12612350524449886</v>
      </c>
      <c r="AW387" s="39">
        <f t="shared" si="346"/>
        <v>11.85</v>
      </c>
      <c r="AX387" s="39">
        <f t="shared" si="347"/>
        <v>6.3061752622249431E-2</v>
      </c>
      <c r="AY387" s="39">
        <f t="shared" si="348"/>
        <v>6.11</v>
      </c>
      <c r="AZ387" s="39">
        <f t="shared" si="349"/>
        <v>1.2612350524449888E-2</v>
      </c>
      <c r="BA387" s="39">
        <f t="shared" si="350"/>
        <v>1.25</v>
      </c>
      <c r="BB387" s="39">
        <f t="shared" si="351"/>
        <v>5.0449402097799551E-2</v>
      </c>
      <c r="BC387" s="39">
        <f t="shared" si="352"/>
        <v>4.92</v>
      </c>
      <c r="BD387" s="39">
        <f t="shared" si="353"/>
        <v>2.5224701048899775E-2</v>
      </c>
      <c r="BE387" s="39">
        <f t="shared" si="354"/>
        <v>2.4900000000000002</v>
      </c>
      <c r="BF387" s="39">
        <f t="shared" si="355"/>
        <v>1.2612350524449888E-2</v>
      </c>
      <c r="BG387" s="39">
        <f t="shared" si="356"/>
        <v>1.25</v>
      </c>
      <c r="BH387" s="39">
        <f t="shared" si="357"/>
        <v>2.5224701048899775E-3</v>
      </c>
      <c r="BI387" s="39">
        <f t="shared" si="358"/>
        <v>0.25</v>
      </c>
    </row>
    <row r="388" spans="1:61" s="39" customFormat="1" x14ac:dyDescent="0.25">
      <c r="A388" s="40">
        <v>7.5</v>
      </c>
      <c r="B388" s="50">
        <f t="shared" si="313"/>
        <v>41</v>
      </c>
      <c r="C388" s="51">
        <f t="shared" si="303"/>
        <v>0</v>
      </c>
      <c r="D388" s="52">
        <f t="shared" si="304"/>
        <v>0</v>
      </c>
      <c r="E388" s="53">
        <f t="shared" si="305"/>
        <v>1</v>
      </c>
      <c r="F388" s="68">
        <f t="shared" si="302"/>
        <v>40</v>
      </c>
      <c r="G388" s="61">
        <f t="shared" si="327"/>
        <v>1.6607452630068018</v>
      </c>
      <c r="H388" s="56">
        <f t="shared" si="314"/>
        <v>4.6296296296296298</v>
      </c>
      <c r="I388" s="52">
        <f t="shared" si="315"/>
        <v>1.38</v>
      </c>
      <c r="J388" s="56">
        <f t="shared" si="316"/>
        <v>3.6536395786149645</v>
      </c>
      <c r="K388" s="56">
        <f t="shared" si="328"/>
        <v>9.0629790683762368E-4</v>
      </c>
      <c r="L388" s="51">
        <f t="shared" si="317"/>
        <v>2.2000000000000002</v>
      </c>
      <c r="M388" s="52">
        <f t="shared" si="306"/>
        <v>0</v>
      </c>
      <c r="N388" s="68">
        <v>0</v>
      </c>
      <c r="O388" s="63">
        <f t="shared" si="318"/>
        <v>4051.1854235333471</v>
      </c>
      <c r="P388" s="58">
        <f t="shared" si="319"/>
        <v>480</v>
      </c>
      <c r="Q388" s="61">
        <f t="shared" si="320"/>
        <v>0.8303726315034009</v>
      </c>
      <c r="R388" s="56">
        <f t="shared" si="321"/>
        <v>2.3148148148148149</v>
      </c>
      <c r="S388" s="56">
        <f t="shared" si="307"/>
        <v>1.8268197893074822</v>
      </c>
      <c r="T388" s="56">
        <f t="shared" si="308"/>
        <v>4.5314895341881184E-4</v>
      </c>
      <c r="U388" s="61">
        <f t="shared" si="322"/>
        <v>0.41518631575170045</v>
      </c>
      <c r="V388" s="56">
        <f t="shared" si="323"/>
        <v>1.1574074074074074</v>
      </c>
      <c r="W388" s="56">
        <f t="shared" si="309"/>
        <v>0.91340989465374112</v>
      </c>
      <c r="X388" s="56">
        <f t="shared" si="310"/>
        <v>2.2657447670940592E-4</v>
      </c>
      <c r="Y388" s="61">
        <f t="shared" si="324"/>
        <v>8.3037263150340088E-2</v>
      </c>
      <c r="Z388" s="56">
        <f t="shared" si="325"/>
        <v>0.23148148148148148</v>
      </c>
      <c r="AA388" s="56">
        <f t="shared" si="311"/>
        <v>0.1826819789307482</v>
      </c>
      <c r="AB388" s="56">
        <f t="shared" si="312"/>
        <v>4.5314895341881195E-5</v>
      </c>
      <c r="AC388" s="64">
        <f t="shared" si="326"/>
        <v>0.36276041666667125</v>
      </c>
      <c r="AD388" s="39">
        <f t="shared" si="329"/>
        <v>1.0137626845871355</v>
      </c>
      <c r="AE388" s="39">
        <f t="shared" si="330"/>
        <v>63.71</v>
      </c>
      <c r="AF388" s="39">
        <f t="shared" si="331"/>
        <v>0.50688134229356774</v>
      </c>
      <c r="AG388" s="39">
        <f t="shared" si="330"/>
        <v>39.76</v>
      </c>
      <c r="AH388" s="39">
        <f t="shared" si="332"/>
        <v>0.25344067114678387</v>
      </c>
      <c r="AI388" s="39">
        <f t="shared" si="359"/>
        <v>22.39</v>
      </c>
      <c r="AJ388" s="39">
        <f t="shared" si="334"/>
        <v>5.0688134229356779E-2</v>
      </c>
      <c r="AK388" s="39">
        <f t="shared" si="359"/>
        <v>4.9400000000000004</v>
      </c>
      <c r="AL388" s="39">
        <f t="shared" si="335"/>
        <v>0.50688134229356774</v>
      </c>
      <c r="AM388" s="39">
        <f t="shared" si="336"/>
        <v>39.76</v>
      </c>
      <c r="AN388" s="39">
        <f t="shared" si="337"/>
        <v>0.25344067114678387</v>
      </c>
      <c r="AO388" s="39">
        <f t="shared" si="338"/>
        <v>22.39</v>
      </c>
      <c r="AP388" s="39">
        <f t="shared" si="339"/>
        <v>0.12672033557339193</v>
      </c>
      <c r="AQ388" s="39">
        <f t="shared" si="340"/>
        <v>11.9</v>
      </c>
      <c r="AR388" s="39">
        <f t="shared" si="341"/>
        <v>2.534406711467839E-2</v>
      </c>
      <c r="AS388" s="39">
        <f t="shared" si="342"/>
        <v>2.5</v>
      </c>
      <c r="AT388" s="39">
        <f t="shared" si="343"/>
        <v>0.25344067114678387</v>
      </c>
      <c r="AU388" s="39">
        <f t="shared" si="344"/>
        <v>22.39</v>
      </c>
      <c r="AV388" s="39">
        <f t="shared" si="345"/>
        <v>0.12672033557339193</v>
      </c>
      <c r="AW388" s="39">
        <f t="shared" si="346"/>
        <v>11.9</v>
      </c>
      <c r="AX388" s="39">
        <f t="shared" si="347"/>
        <v>6.3360167786695967E-2</v>
      </c>
      <c r="AY388" s="39">
        <f t="shared" si="348"/>
        <v>6.14</v>
      </c>
      <c r="AZ388" s="39">
        <f t="shared" si="349"/>
        <v>1.2672033557339195E-2</v>
      </c>
      <c r="BA388" s="39">
        <f t="shared" si="350"/>
        <v>1.26</v>
      </c>
      <c r="BB388" s="39">
        <f t="shared" si="351"/>
        <v>5.0688134229356779E-2</v>
      </c>
      <c r="BC388" s="39">
        <f t="shared" si="352"/>
        <v>4.9400000000000004</v>
      </c>
      <c r="BD388" s="39">
        <f t="shared" si="353"/>
        <v>2.534406711467839E-2</v>
      </c>
      <c r="BE388" s="39">
        <f t="shared" si="354"/>
        <v>2.5</v>
      </c>
      <c r="BF388" s="39">
        <f t="shared" si="355"/>
        <v>1.2672033557339195E-2</v>
      </c>
      <c r="BG388" s="39">
        <f t="shared" si="356"/>
        <v>1.26</v>
      </c>
      <c r="BH388" s="39">
        <f t="shared" si="357"/>
        <v>2.534406711467839E-3</v>
      </c>
      <c r="BI388" s="39">
        <f t="shared" si="358"/>
        <v>0.25</v>
      </c>
    </row>
    <row r="389" spans="1:61" s="39" customFormat="1" x14ac:dyDescent="0.25">
      <c r="A389" s="40">
        <v>7.5</v>
      </c>
      <c r="B389" s="50">
        <f t="shared" si="313"/>
        <v>41</v>
      </c>
      <c r="C389" s="51">
        <f t="shared" si="303"/>
        <v>0</v>
      </c>
      <c r="D389" s="52">
        <f t="shared" si="304"/>
        <v>0</v>
      </c>
      <c r="E389" s="53">
        <f t="shared" si="305"/>
        <v>1</v>
      </c>
      <c r="F389" s="68">
        <f t="shared" si="302"/>
        <v>40</v>
      </c>
      <c r="G389" s="61">
        <f t="shared" si="327"/>
        <v>1.662776687492443</v>
      </c>
      <c r="H389" s="56">
        <f t="shared" si="314"/>
        <v>4.6296296296296298</v>
      </c>
      <c r="I389" s="52">
        <f t="shared" si="315"/>
        <v>1.38</v>
      </c>
      <c r="J389" s="56">
        <f t="shared" si="316"/>
        <v>3.6581087124833749</v>
      </c>
      <c r="K389" s="56">
        <f t="shared" si="328"/>
        <v>9.0740649091746155E-4</v>
      </c>
      <c r="L389" s="51">
        <f t="shared" si="317"/>
        <v>2.2000000000000002</v>
      </c>
      <c r="M389" s="52">
        <f t="shared" si="306"/>
        <v>0</v>
      </c>
      <c r="N389" s="68">
        <v>0</v>
      </c>
      <c r="O389" s="63">
        <f t="shared" si="318"/>
        <v>4055.554758860671</v>
      </c>
      <c r="P389" s="58">
        <f t="shared" si="319"/>
        <v>480</v>
      </c>
      <c r="Q389" s="61">
        <f t="shared" si="320"/>
        <v>0.8313883437462215</v>
      </c>
      <c r="R389" s="56">
        <f t="shared" si="321"/>
        <v>2.3148148148148149</v>
      </c>
      <c r="S389" s="56">
        <f t="shared" si="307"/>
        <v>1.8290543562416874</v>
      </c>
      <c r="T389" s="56">
        <f t="shared" si="308"/>
        <v>4.5370324545873078E-4</v>
      </c>
      <c r="U389" s="61">
        <f t="shared" si="322"/>
        <v>0.41569417187311075</v>
      </c>
      <c r="V389" s="56">
        <f t="shared" si="323"/>
        <v>1.1574074074074074</v>
      </c>
      <c r="W389" s="56">
        <f t="shared" si="309"/>
        <v>0.91452717812084372</v>
      </c>
      <c r="X389" s="56">
        <f t="shared" si="310"/>
        <v>2.2685162272936539E-4</v>
      </c>
      <c r="Y389" s="61">
        <f t="shared" si="324"/>
        <v>8.3138834374622148E-2</v>
      </c>
      <c r="Z389" s="56">
        <f t="shared" si="325"/>
        <v>0.23148148148148148</v>
      </c>
      <c r="AA389" s="56">
        <f t="shared" si="311"/>
        <v>0.18290543562416875</v>
      </c>
      <c r="AB389" s="56">
        <f t="shared" si="312"/>
        <v>4.537032454587308E-5</v>
      </c>
      <c r="AC389" s="64">
        <f t="shared" si="326"/>
        <v>0.36284722222222682</v>
      </c>
      <c r="AD389" s="39">
        <f t="shared" si="329"/>
        <v>1.0185431675636762</v>
      </c>
      <c r="AE389" s="39">
        <f t="shared" si="330"/>
        <v>63.89</v>
      </c>
      <c r="AF389" s="39">
        <f t="shared" si="331"/>
        <v>0.50927158378183812</v>
      </c>
      <c r="AG389" s="39">
        <f t="shared" si="330"/>
        <v>39.909999999999997</v>
      </c>
      <c r="AH389" s="39">
        <f t="shared" si="332"/>
        <v>0.25463579189091906</v>
      </c>
      <c r="AI389" s="39">
        <f t="shared" si="359"/>
        <v>22.48</v>
      </c>
      <c r="AJ389" s="39">
        <f t="shared" si="334"/>
        <v>5.0927158378183818E-2</v>
      </c>
      <c r="AK389" s="39">
        <f t="shared" si="359"/>
        <v>4.97</v>
      </c>
      <c r="AL389" s="39">
        <f t="shared" si="335"/>
        <v>0.50927158378183812</v>
      </c>
      <c r="AM389" s="39">
        <f t="shared" si="336"/>
        <v>39.909999999999997</v>
      </c>
      <c r="AN389" s="39">
        <f t="shared" si="337"/>
        <v>0.25463579189091906</v>
      </c>
      <c r="AO389" s="39">
        <f t="shared" si="338"/>
        <v>22.48</v>
      </c>
      <c r="AP389" s="39">
        <f t="shared" si="339"/>
        <v>0.12731789594545953</v>
      </c>
      <c r="AQ389" s="39">
        <f t="shared" si="340"/>
        <v>11.95</v>
      </c>
      <c r="AR389" s="39">
        <f t="shared" si="341"/>
        <v>2.5463579189091909E-2</v>
      </c>
      <c r="AS389" s="39">
        <f t="shared" si="342"/>
        <v>2.5099999999999998</v>
      </c>
      <c r="AT389" s="39">
        <f t="shared" si="343"/>
        <v>0.25463579189091906</v>
      </c>
      <c r="AU389" s="39">
        <f t="shared" si="344"/>
        <v>22.48</v>
      </c>
      <c r="AV389" s="39">
        <f t="shared" si="345"/>
        <v>0.12731789594545953</v>
      </c>
      <c r="AW389" s="39">
        <f t="shared" si="346"/>
        <v>11.95</v>
      </c>
      <c r="AX389" s="39">
        <f t="shared" si="347"/>
        <v>6.3658947972729765E-2</v>
      </c>
      <c r="AY389" s="39">
        <f t="shared" si="348"/>
        <v>6.17</v>
      </c>
      <c r="AZ389" s="39">
        <f t="shared" si="349"/>
        <v>1.2731789594545954E-2</v>
      </c>
      <c r="BA389" s="39">
        <f t="shared" si="350"/>
        <v>1.27</v>
      </c>
      <c r="BB389" s="39">
        <f t="shared" si="351"/>
        <v>5.0927158378183818E-2</v>
      </c>
      <c r="BC389" s="39">
        <f t="shared" si="352"/>
        <v>4.97</v>
      </c>
      <c r="BD389" s="39">
        <f t="shared" si="353"/>
        <v>2.5463579189091909E-2</v>
      </c>
      <c r="BE389" s="39">
        <f t="shared" si="354"/>
        <v>2.5099999999999998</v>
      </c>
      <c r="BF389" s="39">
        <f t="shared" si="355"/>
        <v>1.2731789594545954E-2</v>
      </c>
      <c r="BG389" s="39">
        <f t="shared" si="356"/>
        <v>1.27</v>
      </c>
      <c r="BH389" s="39">
        <f t="shared" si="357"/>
        <v>2.5463579189091909E-3</v>
      </c>
      <c r="BI389" s="39">
        <f t="shared" si="358"/>
        <v>0.25</v>
      </c>
    </row>
    <row r="390" spans="1:61" s="39" customFormat="1" x14ac:dyDescent="0.25">
      <c r="A390" s="40">
        <v>7.5</v>
      </c>
      <c r="B390" s="50">
        <f t="shared" si="313"/>
        <v>41</v>
      </c>
      <c r="C390" s="51">
        <f t="shared" si="303"/>
        <v>0</v>
      </c>
      <c r="D390" s="52">
        <f t="shared" si="304"/>
        <v>0</v>
      </c>
      <c r="E390" s="53">
        <f t="shared" si="305"/>
        <v>1</v>
      </c>
      <c r="F390" s="68">
        <f t="shared" si="302"/>
        <v>40</v>
      </c>
      <c r="G390" s="61">
        <f t="shared" si="327"/>
        <v>1.6647987989729749</v>
      </c>
      <c r="H390" s="56">
        <f t="shared" si="314"/>
        <v>4.6296296296296298</v>
      </c>
      <c r="I390" s="52">
        <f t="shared" si="315"/>
        <v>1.38</v>
      </c>
      <c r="J390" s="56">
        <f t="shared" si="316"/>
        <v>3.6625573577405452</v>
      </c>
      <c r="K390" s="56">
        <f t="shared" si="328"/>
        <v>9.0850999272657136E-4</v>
      </c>
      <c r="L390" s="51">
        <f t="shared" si="317"/>
        <v>2.2000000000000002</v>
      </c>
      <c r="M390" s="52">
        <f t="shared" si="306"/>
        <v>0</v>
      </c>
      <c r="N390" s="68">
        <v>0</v>
      </c>
      <c r="O390" s="63">
        <f t="shared" si="318"/>
        <v>4059.9040680677449</v>
      </c>
      <c r="P390" s="58">
        <f t="shared" si="319"/>
        <v>480</v>
      </c>
      <c r="Q390" s="61">
        <f t="shared" si="320"/>
        <v>0.83239939948648745</v>
      </c>
      <c r="R390" s="56">
        <f t="shared" si="321"/>
        <v>2.3148148148148149</v>
      </c>
      <c r="S390" s="56">
        <f t="shared" si="307"/>
        <v>1.8312786788702726</v>
      </c>
      <c r="T390" s="56">
        <f t="shared" si="308"/>
        <v>4.5425499636328568E-4</v>
      </c>
      <c r="U390" s="61">
        <f t="shared" si="322"/>
        <v>0.41619969974324372</v>
      </c>
      <c r="V390" s="56">
        <f t="shared" si="323"/>
        <v>1.1574074074074074</v>
      </c>
      <c r="W390" s="56">
        <f t="shared" si="309"/>
        <v>0.91563933943513631</v>
      </c>
      <c r="X390" s="56">
        <f t="shared" si="310"/>
        <v>2.2712749818164284E-4</v>
      </c>
      <c r="Y390" s="61">
        <f t="shared" si="324"/>
        <v>8.3239939948648742E-2</v>
      </c>
      <c r="Z390" s="56">
        <f t="shared" si="325"/>
        <v>0.23148148148148148</v>
      </c>
      <c r="AA390" s="56">
        <f t="shared" si="311"/>
        <v>0.18312786788702726</v>
      </c>
      <c r="AB390" s="56">
        <f t="shared" si="312"/>
        <v>4.5425499636328566E-5</v>
      </c>
      <c r="AC390" s="64">
        <f t="shared" si="326"/>
        <v>0.36293402777778239</v>
      </c>
      <c r="AD390" s="39">
        <f t="shared" si="329"/>
        <v>1.0233294641107236</v>
      </c>
      <c r="AE390" s="39">
        <f t="shared" si="330"/>
        <v>64.06</v>
      </c>
      <c r="AF390" s="39">
        <f t="shared" si="331"/>
        <v>0.51166473205536178</v>
      </c>
      <c r="AG390" s="39">
        <f t="shared" si="330"/>
        <v>40.049999999999997</v>
      </c>
      <c r="AH390" s="39">
        <f t="shared" si="332"/>
        <v>0.25583236602768089</v>
      </c>
      <c r="AI390" s="39">
        <f t="shared" si="359"/>
        <v>22.57</v>
      </c>
      <c r="AJ390" s="39">
        <f t="shared" si="334"/>
        <v>5.1166473205536182E-2</v>
      </c>
      <c r="AK390" s="39">
        <f t="shared" si="359"/>
        <v>4.99</v>
      </c>
      <c r="AL390" s="39">
        <f t="shared" si="335"/>
        <v>0.51166473205536178</v>
      </c>
      <c r="AM390" s="39">
        <f t="shared" si="336"/>
        <v>40.049999999999997</v>
      </c>
      <c r="AN390" s="39">
        <f t="shared" si="337"/>
        <v>0.25583236602768089</v>
      </c>
      <c r="AO390" s="39">
        <f t="shared" si="338"/>
        <v>22.57</v>
      </c>
      <c r="AP390" s="39">
        <f t="shared" si="339"/>
        <v>0.12791618301384045</v>
      </c>
      <c r="AQ390" s="39">
        <f t="shared" si="340"/>
        <v>12.01</v>
      </c>
      <c r="AR390" s="39">
        <f t="shared" si="341"/>
        <v>2.5583236602768091E-2</v>
      </c>
      <c r="AS390" s="39">
        <f t="shared" si="342"/>
        <v>2.5299999999999998</v>
      </c>
      <c r="AT390" s="39">
        <f t="shared" si="343"/>
        <v>0.25583236602768089</v>
      </c>
      <c r="AU390" s="39">
        <f t="shared" si="344"/>
        <v>22.57</v>
      </c>
      <c r="AV390" s="39">
        <f t="shared" si="345"/>
        <v>0.12791618301384045</v>
      </c>
      <c r="AW390" s="39">
        <f t="shared" si="346"/>
        <v>12.01</v>
      </c>
      <c r="AX390" s="39">
        <f t="shared" si="347"/>
        <v>6.3958091506920223E-2</v>
      </c>
      <c r="AY390" s="39">
        <f t="shared" si="348"/>
        <v>6.2</v>
      </c>
      <c r="AZ390" s="39">
        <f t="shared" si="349"/>
        <v>1.2791618301384046E-2</v>
      </c>
      <c r="BA390" s="39">
        <f t="shared" si="350"/>
        <v>1.27</v>
      </c>
      <c r="BB390" s="39">
        <f t="shared" si="351"/>
        <v>5.1166473205536182E-2</v>
      </c>
      <c r="BC390" s="39">
        <f t="shared" si="352"/>
        <v>4.99</v>
      </c>
      <c r="BD390" s="39">
        <f t="shared" si="353"/>
        <v>2.5583236602768091E-2</v>
      </c>
      <c r="BE390" s="39">
        <f t="shared" si="354"/>
        <v>2.5299999999999998</v>
      </c>
      <c r="BF390" s="39">
        <f t="shared" si="355"/>
        <v>1.2791618301384046E-2</v>
      </c>
      <c r="BG390" s="39">
        <f t="shared" si="356"/>
        <v>1.27</v>
      </c>
      <c r="BH390" s="39">
        <f t="shared" si="357"/>
        <v>2.5583236602768093E-3</v>
      </c>
      <c r="BI390" s="39">
        <f t="shared" si="358"/>
        <v>0.26</v>
      </c>
    </row>
    <row r="391" spans="1:61" s="39" customFormat="1" x14ac:dyDescent="0.25">
      <c r="A391" s="40">
        <v>7.5</v>
      </c>
      <c r="B391" s="50">
        <f t="shared" si="313"/>
        <v>41</v>
      </c>
      <c r="C391" s="51">
        <f t="shared" si="303"/>
        <v>0</v>
      </c>
      <c r="D391" s="52">
        <f t="shared" si="304"/>
        <v>0</v>
      </c>
      <c r="E391" s="53">
        <f t="shared" si="305"/>
        <v>1</v>
      </c>
      <c r="F391" s="68">
        <f t="shared" si="302"/>
        <v>40</v>
      </c>
      <c r="G391" s="61">
        <f t="shared" si="327"/>
        <v>1.6668116401435924</v>
      </c>
      <c r="H391" s="56">
        <f t="shared" si="314"/>
        <v>4.6296296296296298</v>
      </c>
      <c r="I391" s="52">
        <f t="shared" si="315"/>
        <v>1.38</v>
      </c>
      <c r="J391" s="56">
        <f t="shared" si="316"/>
        <v>3.6669856083159034</v>
      </c>
      <c r="K391" s="56">
        <f t="shared" si="328"/>
        <v>9.0960843556447187E-4</v>
      </c>
      <c r="L391" s="51">
        <f t="shared" si="317"/>
        <v>2.2000000000000002</v>
      </c>
      <c r="M391" s="52">
        <f t="shared" si="306"/>
        <v>0</v>
      </c>
      <c r="N391" s="68">
        <v>0</v>
      </c>
      <c r="O391" s="63">
        <f t="shared" si="318"/>
        <v>4064.233442940953</v>
      </c>
      <c r="P391" s="58">
        <f t="shared" si="319"/>
        <v>480</v>
      </c>
      <c r="Q391" s="61">
        <f t="shared" si="320"/>
        <v>0.8334058200717962</v>
      </c>
      <c r="R391" s="56">
        <f t="shared" si="321"/>
        <v>2.3148148148148149</v>
      </c>
      <c r="S391" s="56">
        <f t="shared" si="307"/>
        <v>1.8334928041579517</v>
      </c>
      <c r="T391" s="56">
        <f t="shared" si="308"/>
        <v>4.5480421778223593E-4</v>
      </c>
      <c r="U391" s="61">
        <f t="shared" si="322"/>
        <v>0.4167029100358981</v>
      </c>
      <c r="V391" s="56">
        <f t="shared" si="323"/>
        <v>1.1574074074074074</v>
      </c>
      <c r="W391" s="56">
        <f t="shared" si="309"/>
        <v>0.91674640207897584</v>
      </c>
      <c r="X391" s="56">
        <f t="shared" si="310"/>
        <v>2.2740210889111797E-4</v>
      </c>
      <c r="Y391" s="61">
        <f t="shared" si="324"/>
        <v>8.3340582007179614E-2</v>
      </c>
      <c r="Z391" s="56">
        <f t="shared" si="325"/>
        <v>0.23148148148148148</v>
      </c>
      <c r="AA391" s="56">
        <f t="shared" si="311"/>
        <v>0.18334928041579518</v>
      </c>
      <c r="AB391" s="56">
        <f t="shared" si="312"/>
        <v>4.5480421778223599E-5</v>
      </c>
      <c r="AC391" s="64">
        <f t="shared" si="326"/>
        <v>0.36302083333333796</v>
      </c>
      <c r="AD391" s="39">
        <f t="shared" si="329"/>
        <v>1.0281215475761365</v>
      </c>
      <c r="AE391" s="39">
        <f t="shared" si="330"/>
        <v>64.23</v>
      </c>
      <c r="AF391" s="39">
        <f t="shared" si="331"/>
        <v>0.51406077378806825</v>
      </c>
      <c r="AG391" s="39">
        <f t="shared" si="330"/>
        <v>40.19</v>
      </c>
      <c r="AH391" s="39">
        <f t="shared" si="332"/>
        <v>0.25703038689403412</v>
      </c>
      <c r="AI391" s="39">
        <f t="shared" si="359"/>
        <v>22.67</v>
      </c>
      <c r="AJ391" s="39">
        <f t="shared" si="334"/>
        <v>5.1406077378806821E-2</v>
      </c>
      <c r="AK391" s="39">
        <f t="shared" si="359"/>
        <v>5.01</v>
      </c>
      <c r="AL391" s="39">
        <f t="shared" si="335"/>
        <v>0.51406077378806825</v>
      </c>
      <c r="AM391" s="39">
        <f t="shared" si="336"/>
        <v>40.19</v>
      </c>
      <c r="AN391" s="39">
        <f t="shared" si="337"/>
        <v>0.25703038689403412</v>
      </c>
      <c r="AO391" s="39">
        <f t="shared" si="338"/>
        <v>22.67</v>
      </c>
      <c r="AP391" s="39">
        <f t="shared" si="339"/>
        <v>0.12851519344701706</v>
      </c>
      <c r="AQ391" s="39">
        <f t="shared" si="340"/>
        <v>12.06</v>
      </c>
      <c r="AR391" s="39">
        <f t="shared" si="341"/>
        <v>2.570303868940341E-2</v>
      </c>
      <c r="AS391" s="39">
        <f t="shared" si="342"/>
        <v>2.54</v>
      </c>
      <c r="AT391" s="39">
        <f t="shared" si="343"/>
        <v>0.25703038689403412</v>
      </c>
      <c r="AU391" s="39">
        <f t="shared" si="344"/>
        <v>22.67</v>
      </c>
      <c r="AV391" s="39">
        <f t="shared" si="345"/>
        <v>0.12851519344701706</v>
      </c>
      <c r="AW391" s="39">
        <f t="shared" si="346"/>
        <v>12.06</v>
      </c>
      <c r="AX391" s="39">
        <f t="shared" si="347"/>
        <v>6.4257596723508531E-2</v>
      </c>
      <c r="AY391" s="39">
        <f t="shared" si="348"/>
        <v>6.22</v>
      </c>
      <c r="AZ391" s="39">
        <f t="shared" si="349"/>
        <v>1.2851519344701705E-2</v>
      </c>
      <c r="BA391" s="39">
        <f t="shared" si="350"/>
        <v>1.28</v>
      </c>
      <c r="BB391" s="39">
        <f t="shared" si="351"/>
        <v>5.1406077378806821E-2</v>
      </c>
      <c r="BC391" s="39">
        <f t="shared" si="352"/>
        <v>5.01</v>
      </c>
      <c r="BD391" s="39">
        <f t="shared" si="353"/>
        <v>2.570303868940341E-2</v>
      </c>
      <c r="BE391" s="39">
        <f t="shared" si="354"/>
        <v>2.54</v>
      </c>
      <c r="BF391" s="39">
        <f t="shared" si="355"/>
        <v>1.2851519344701705E-2</v>
      </c>
      <c r="BG391" s="39">
        <f t="shared" si="356"/>
        <v>1.28</v>
      </c>
      <c r="BH391" s="39">
        <f t="shared" si="357"/>
        <v>2.5703038689403415E-3</v>
      </c>
      <c r="BI391" s="39">
        <f t="shared" si="358"/>
        <v>0.26</v>
      </c>
    </row>
    <row r="392" spans="1:61" s="39" customFormat="1" x14ac:dyDescent="0.25">
      <c r="A392" s="40">
        <v>7.5</v>
      </c>
      <c r="B392" s="50">
        <f t="shared" si="313"/>
        <v>41</v>
      </c>
      <c r="C392" s="51">
        <f t="shared" si="303"/>
        <v>0</v>
      </c>
      <c r="D392" s="52">
        <f t="shared" si="304"/>
        <v>0</v>
      </c>
      <c r="E392" s="53">
        <f t="shared" si="305"/>
        <v>1</v>
      </c>
      <c r="F392" s="68">
        <f t="shared" si="302"/>
        <v>40</v>
      </c>
      <c r="G392" s="61">
        <f t="shared" si="327"/>
        <v>1.6688152535037553</v>
      </c>
      <c r="H392" s="56">
        <f t="shared" si="314"/>
        <v>4.6296296296296298</v>
      </c>
      <c r="I392" s="52">
        <f t="shared" si="315"/>
        <v>1.38</v>
      </c>
      <c r="J392" s="56">
        <f t="shared" si="316"/>
        <v>3.6713935577082619</v>
      </c>
      <c r="K392" s="56">
        <f t="shared" si="328"/>
        <v>9.1070184262386628E-4</v>
      </c>
      <c r="L392" s="51">
        <f t="shared" si="317"/>
        <v>2.2000000000000002</v>
      </c>
      <c r="M392" s="52">
        <f t="shared" si="306"/>
        <v>0</v>
      </c>
      <c r="N392" s="68">
        <v>0</v>
      </c>
      <c r="O392" s="63">
        <f t="shared" si="318"/>
        <v>4068.5429748459919</v>
      </c>
      <c r="P392" s="58">
        <f t="shared" si="319"/>
        <v>480</v>
      </c>
      <c r="Q392" s="61">
        <f t="shared" si="320"/>
        <v>0.83440762675187763</v>
      </c>
      <c r="R392" s="56">
        <f t="shared" si="321"/>
        <v>2.3148148148148149</v>
      </c>
      <c r="S392" s="56">
        <f t="shared" si="307"/>
        <v>1.835696778854131</v>
      </c>
      <c r="T392" s="56">
        <f t="shared" si="308"/>
        <v>4.5535092131193314E-4</v>
      </c>
      <c r="U392" s="61">
        <f t="shared" si="322"/>
        <v>0.41720381337593881</v>
      </c>
      <c r="V392" s="56">
        <f t="shared" si="323"/>
        <v>1.1574074074074074</v>
      </c>
      <c r="W392" s="56">
        <f t="shared" si="309"/>
        <v>0.91784838942706548</v>
      </c>
      <c r="X392" s="56">
        <f t="shared" si="310"/>
        <v>2.2767546065596657E-4</v>
      </c>
      <c r="Y392" s="61">
        <f t="shared" si="324"/>
        <v>8.3440762675187755E-2</v>
      </c>
      <c r="Z392" s="56">
        <f t="shared" si="325"/>
        <v>0.23148148148148148</v>
      </c>
      <c r="AA392" s="56">
        <f t="shared" si="311"/>
        <v>0.18356967788541306</v>
      </c>
      <c r="AB392" s="56">
        <f t="shared" si="312"/>
        <v>4.5535092131193317E-5</v>
      </c>
      <c r="AC392" s="64">
        <f t="shared" si="326"/>
        <v>0.36310763888889352</v>
      </c>
      <c r="AD392" s="39">
        <f t="shared" si="329"/>
        <v>1.0329193914299597</v>
      </c>
      <c r="AE392" s="39">
        <f t="shared" si="330"/>
        <v>64.400000000000006</v>
      </c>
      <c r="AF392" s="39">
        <f t="shared" si="331"/>
        <v>0.51645969571497985</v>
      </c>
      <c r="AG392" s="39">
        <f t="shared" si="330"/>
        <v>40.340000000000003</v>
      </c>
      <c r="AH392" s="39">
        <f t="shared" si="332"/>
        <v>0.25822984785748992</v>
      </c>
      <c r="AI392" s="39">
        <f t="shared" si="359"/>
        <v>22.76</v>
      </c>
      <c r="AJ392" s="39">
        <f t="shared" si="334"/>
        <v>5.1645969571497988E-2</v>
      </c>
      <c r="AK392" s="39">
        <f t="shared" si="359"/>
        <v>5.03</v>
      </c>
      <c r="AL392" s="39">
        <f t="shared" si="335"/>
        <v>0.51645969571497985</v>
      </c>
      <c r="AM392" s="39">
        <f t="shared" si="336"/>
        <v>40.340000000000003</v>
      </c>
      <c r="AN392" s="39">
        <f t="shared" si="337"/>
        <v>0.25822984785748992</v>
      </c>
      <c r="AO392" s="39">
        <f t="shared" si="338"/>
        <v>22.76</v>
      </c>
      <c r="AP392" s="39">
        <f t="shared" si="339"/>
        <v>0.12911492392874496</v>
      </c>
      <c r="AQ392" s="39">
        <f t="shared" si="340"/>
        <v>12.11</v>
      </c>
      <c r="AR392" s="39">
        <f t="shared" si="341"/>
        <v>2.5822984785748994E-2</v>
      </c>
      <c r="AS392" s="39">
        <f t="shared" si="342"/>
        <v>2.5499999999999998</v>
      </c>
      <c r="AT392" s="39">
        <f t="shared" si="343"/>
        <v>0.25822984785748992</v>
      </c>
      <c r="AU392" s="39">
        <f t="shared" si="344"/>
        <v>22.76</v>
      </c>
      <c r="AV392" s="39">
        <f t="shared" si="345"/>
        <v>0.12911492392874496</v>
      </c>
      <c r="AW392" s="39">
        <f t="shared" si="346"/>
        <v>12.11</v>
      </c>
      <c r="AX392" s="39">
        <f t="shared" si="347"/>
        <v>6.4557461964372481E-2</v>
      </c>
      <c r="AY392" s="39">
        <f t="shared" si="348"/>
        <v>6.25</v>
      </c>
      <c r="AZ392" s="39">
        <f t="shared" si="349"/>
        <v>1.2911492392874497E-2</v>
      </c>
      <c r="BA392" s="39">
        <f t="shared" si="350"/>
        <v>1.28</v>
      </c>
      <c r="BB392" s="39">
        <f t="shared" si="351"/>
        <v>5.1645969571497988E-2</v>
      </c>
      <c r="BC392" s="39">
        <f t="shared" si="352"/>
        <v>5.03</v>
      </c>
      <c r="BD392" s="39">
        <f t="shared" si="353"/>
        <v>2.5822984785748994E-2</v>
      </c>
      <c r="BE392" s="39">
        <f t="shared" si="354"/>
        <v>2.5499999999999998</v>
      </c>
      <c r="BF392" s="39">
        <f t="shared" si="355"/>
        <v>1.2911492392874497E-2</v>
      </c>
      <c r="BG392" s="39">
        <f t="shared" si="356"/>
        <v>1.28</v>
      </c>
      <c r="BH392" s="39">
        <f t="shared" si="357"/>
        <v>2.5822984785748996E-3</v>
      </c>
      <c r="BI392" s="39">
        <f t="shared" si="358"/>
        <v>0.26</v>
      </c>
    </row>
    <row r="393" spans="1:61" s="39" customFormat="1" x14ac:dyDescent="0.25">
      <c r="A393" s="40">
        <v>7.5</v>
      </c>
      <c r="B393" s="50">
        <f t="shared" si="313"/>
        <v>41</v>
      </c>
      <c r="C393" s="51">
        <f t="shared" si="303"/>
        <v>0</v>
      </c>
      <c r="D393" s="52">
        <f t="shared" si="304"/>
        <v>0</v>
      </c>
      <c r="E393" s="53">
        <f t="shared" si="305"/>
        <v>1</v>
      </c>
      <c r="F393" s="68">
        <f t="shared" si="302"/>
        <v>40</v>
      </c>
      <c r="G393" s="61">
        <f t="shared" si="327"/>
        <v>1.6708096813580859</v>
      </c>
      <c r="H393" s="56">
        <f t="shared" si="314"/>
        <v>4.6296296296296298</v>
      </c>
      <c r="I393" s="52">
        <f t="shared" si="315"/>
        <v>1.38</v>
      </c>
      <c r="J393" s="56">
        <f t="shared" si="316"/>
        <v>3.6757812989877894</v>
      </c>
      <c r="K393" s="56">
        <f t="shared" si="328"/>
        <v>9.1179023699113136E-4</v>
      </c>
      <c r="L393" s="51">
        <f t="shared" si="317"/>
        <v>2.2000000000000002</v>
      </c>
      <c r="M393" s="52">
        <f t="shared" si="306"/>
        <v>0</v>
      </c>
      <c r="N393" s="68">
        <v>0</v>
      </c>
      <c r="O393" s="63">
        <f t="shared" si="318"/>
        <v>4072.8327547297995</v>
      </c>
      <c r="P393" s="58">
        <f t="shared" si="319"/>
        <v>480</v>
      </c>
      <c r="Q393" s="61">
        <f t="shared" si="320"/>
        <v>0.83540484067904297</v>
      </c>
      <c r="R393" s="56">
        <f t="shared" si="321"/>
        <v>2.3148148148148149</v>
      </c>
      <c r="S393" s="56">
        <f t="shared" si="307"/>
        <v>1.8378906494938947</v>
      </c>
      <c r="T393" s="56">
        <f t="shared" si="308"/>
        <v>4.5589511849556568E-4</v>
      </c>
      <c r="U393" s="61">
        <f t="shared" si="322"/>
        <v>0.41770242033952149</v>
      </c>
      <c r="V393" s="56">
        <f t="shared" si="323"/>
        <v>1.1574074074074074</v>
      </c>
      <c r="W393" s="56">
        <f t="shared" si="309"/>
        <v>0.91894532474694735</v>
      </c>
      <c r="X393" s="56">
        <f t="shared" si="310"/>
        <v>2.2794755924778284E-4</v>
      </c>
      <c r="Y393" s="61">
        <f t="shared" si="324"/>
        <v>8.3540484067904291E-2</v>
      </c>
      <c r="Z393" s="56">
        <f t="shared" si="325"/>
        <v>0.23148148148148148</v>
      </c>
      <c r="AA393" s="56">
        <f t="shared" si="311"/>
        <v>0.18378906494938946</v>
      </c>
      <c r="AB393" s="56">
        <f t="shared" si="312"/>
        <v>4.5589511849556568E-5</v>
      </c>
      <c r="AC393" s="64">
        <f t="shared" si="326"/>
        <v>0.36319444444444909</v>
      </c>
      <c r="AD393" s="39">
        <f t="shared" si="329"/>
        <v>1.0377229692638641</v>
      </c>
      <c r="AE393" s="39">
        <f t="shared" si="330"/>
        <v>64.569999999999993</v>
      </c>
      <c r="AF393" s="39">
        <f t="shared" si="331"/>
        <v>0.51886148463193205</v>
      </c>
      <c r="AG393" s="39">
        <f t="shared" si="330"/>
        <v>40.479999999999997</v>
      </c>
      <c r="AH393" s="39">
        <f t="shared" si="332"/>
        <v>0.25943074231596602</v>
      </c>
      <c r="AI393" s="39">
        <f t="shared" si="359"/>
        <v>22.85</v>
      </c>
      <c r="AJ393" s="39">
        <f t="shared" si="334"/>
        <v>5.1886148463193213E-2</v>
      </c>
      <c r="AK393" s="39">
        <f t="shared" si="359"/>
        <v>5.0599999999999996</v>
      </c>
      <c r="AL393" s="39">
        <f t="shared" si="335"/>
        <v>0.51886148463193205</v>
      </c>
      <c r="AM393" s="39">
        <f t="shared" si="336"/>
        <v>40.479999999999997</v>
      </c>
      <c r="AN393" s="39">
        <f t="shared" si="337"/>
        <v>0.25943074231596602</v>
      </c>
      <c r="AO393" s="39">
        <f t="shared" si="338"/>
        <v>22.85</v>
      </c>
      <c r="AP393" s="39">
        <f t="shared" si="339"/>
        <v>0.12971537115798301</v>
      </c>
      <c r="AQ393" s="39">
        <f t="shared" si="340"/>
        <v>12.17</v>
      </c>
      <c r="AR393" s="39">
        <f t="shared" si="341"/>
        <v>2.5943074231596606E-2</v>
      </c>
      <c r="AS393" s="39">
        <f t="shared" si="342"/>
        <v>2.56</v>
      </c>
      <c r="AT393" s="39">
        <f t="shared" si="343"/>
        <v>0.25943074231596602</v>
      </c>
      <c r="AU393" s="39">
        <f t="shared" si="344"/>
        <v>22.85</v>
      </c>
      <c r="AV393" s="39">
        <f t="shared" si="345"/>
        <v>0.12971537115798301</v>
      </c>
      <c r="AW393" s="39">
        <f t="shared" si="346"/>
        <v>12.17</v>
      </c>
      <c r="AX393" s="39">
        <f t="shared" si="347"/>
        <v>6.4857685578991506E-2</v>
      </c>
      <c r="AY393" s="39">
        <f t="shared" si="348"/>
        <v>6.28</v>
      </c>
      <c r="AZ393" s="39">
        <f t="shared" si="349"/>
        <v>1.2971537115798303E-2</v>
      </c>
      <c r="BA393" s="39">
        <f t="shared" si="350"/>
        <v>1.29</v>
      </c>
      <c r="BB393" s="39">
        <f t="shared" si="351"/>
        <v>5.1886148463193213E-2</v>
      </c>
      <c r="BC393" s="39">
        <f t="shared" si="352"/>
        <v>5.0599999999999996</v>
      </c>
      <c r="BD393" s="39">
        <f t="shared" si="353"/>
        <v>2.5943074231596606E-2</v>
      </c>
      <c r="BE393" s="39">
        <f t="shared" si="354"/>
        <v>2.56</v>
      </c>
      <c r="BF393" s="39">
        <f t="shared" si="355"/>
        <v>1.2971537115798303E-2</v>
      </c>
      <c r="BG393" s="39">
        <f t="shared" si="356"/>
        <v>1.29</v>
      </c>
      <c r="BH393" s="39">
        <f t="shared" si="357"/>
        <v>2.5943074231596606E-3</v>
      </c>
      <c r="BI393" s="39">
        <f t="shared" si="358"/>
        <v>0.26</v>
      </c>
    </row>
    <row r="394" spans="1:61" s="39" customFormat="1" x14ac:dyDescent="0.25">
      <c r="A394" s="40">
        <v>7.5</v>
      </c>
      <c r="B394" s="50">
        <f t="shared" si="313"/>
        <v>41</v>
      </c>
      <c r="C394" s="51">
        <f t="shared" si="303"/>
        <v>0</v>
      </c>
      <c r="D394" s="52">
        <f t="shared" si="304"/>
        <v>0</v>
      </c>
      <c r="E394" s="53">
        <f t="shared" si="305"/>
        <v>1</v>
      </c>
      <c r="F394" s="68">
        <f t="shared" si="302"/>
        <v>40</v>
      </c>
      <c r="G394" s="61">
        <f t="shared" si="327"/>
        <v>1.6727949658172627</v>
      </c>
      <c r="H394" s="56">
        <f t="shared" si="314"/>
        <v>4.6296296296296298</v>
      </c>
      <c r="I394" s="52">
        <f t="shared" si="315"/>
        <v>1.38</v>
      </c>
      <c r="J394" s="56">
        <f t="shared" si="316"/>
        <v>3.6801489247979782</v>
      </c>
      <c r="K394" s="56">
        <f t="shared" si="328"/>
        <v>9.1287364164680473E-4</v>
      </c>
      <c r="L394" s="51">
        <f t="shared" si="317"/>
        <v>2.2000000000000002</v>
      </c>
      <c r="M394" s="52">
        <f t="shared" si="306"/>
        <v>0</v>
      </c>
      <c r="N394" s="68">
        <v>0</v>
      </c>
      <c r="O394" s="63">
        <f t="shared" si="318"/>
        <v>4077.1028731224728</v>
      </c>
      <c r="P394" s="58">
        <f t="shared" si="319"/>
        <v>480</v>
      </c>
      <c r="Q394" s="61">
        <f t="shared" si="320"/>
        <v>0.83639748290863136</v>
      </c>
      <c r="R394" s="56">
        <f t="shared" si="321"/>
        <v>2.3148148148148149</v>
      </c>
      <c r="S394" s="56">
        <f t="shared" si="307"/>
        <v>1.8400744623989891</v>
      </c>
      <c r="T394" s="56">
        <f t="shared" si="308"/>
        <v>4.5643682082340236E-4</v>
      </c>
      <c r="U394" s="61">
        <f t="shared" si="322"/>
        <v>0.41819874145431568</v>
      </c>
      <c r="V394" s="56">
        <f t="shared" si="323"/>
        <v>1.1574074074074074</v>
      </c>
      <c r="W394" s="56">
        <f t="shared" si="309"/>
        <v>0.92003723119949454</v>
      </c>
      <c r="X394" s="56">
        <f t="shared" si="310"/>
        <v>2.2821841041170118E-4</v>
      </c>
      <c r="Y394" s="61">
        <f t="shared" si="324"/>
        <v>8.3639748290863125E-2</v>
      </c>
      <c r="Z394" s="56">
        <f t="shared" si="325"/>
        <v>0.23148148148148148</v>
      </c>
      <c r="AA394" s="56">
        <f t="shared" si="311"/>
        <v>0.1840074462398989</v>
      </c>
      <c r="AB394" s="56">
        <f t="shared" si="312"/>
        <v>4.5643682082340224E-5</v>
      </c>
      <c r="AC394" s="64">
        <f t="shared" si="326"/>
        <v>0.36328125000000466</v>
      </c>
      <c r="AD394" s="39">
        <f t="shared" si="329"/>
        <v>1.0425322547905886</v>
      </c>
      <c r="AE394" s="39">
        <f t="shared" si="330"/>
        <v>64.739999999999995</v>
      </c>
      <c r="AF394" s="39">
        <f t="shared" si="331"/>
        <v>0.52126612739529432</v>
      </c>
      <c r="AG394" s="39">
        <f t="shared" si="330"/>
        <v>40.619999999999997</v>
      </c>
      <c r="AH394" s="39">
        <f t="shared" si="332"/>
        <v>0.26063306369764716</v>
      </c>
      <c r="AI394" s="39">
        <f t="shared" si="359"/>
        <v>22.94</v>
      </c>
      <c r="AJ394" s="39">
        <f t="shared" si="334"/>
        <v>5.2126612739529447E-2</v>
      </c>
      <c r="AK394" s="39">
        <f t="shared" si="359"/>
        <v>5.08</v>
      </c>
      <c r="AL394" s="39">
        <f t="shared" si="335"/>
        <v>0.52126612739529432</v>
      </c>
      <c r="AM394" s="39">
        <f t="shared" si="336"/>
        <v>40.619999999999997</v>
      </c>
      <c r="AN394" s="39">
        <f t="shared" si="337"/>
        <v>0.26063306369764716</v>
      </c>
      <c r="AO394" s="39">
        <f t="shared" si="338"/>
        <v>22.94</v>
      </c>
      <c r="AP394" s="39">
        <f t="shared" si="339"/>
        <v>0.13031653184882358</v>
      </c>
      <c r="AQ394" s="39">
        <f t="shared" si="340"/>
        <v>12.22</v>
      </c>
      <c r="AR394" s="39">
        <f t="shared" si="341"/>
        <v>2.6063306369764724E-2</v>
      </c>
      <c r="AS394" s="39">
        <f t="shared" si="342"/>
        <v>2.57</v>
      </c>
      <c r="AT394" s="39">
        <f t="shared" si="343"/>
        <v>0.26063306369764716</v>
      </c>
      <c r="AU394" s="39">
        <f t="shared" si="344"/>
        <v>22.94</v>
      </c>
      <c r="AV394" s="39">
        <f t="shared" si="345"/>
        <v>0.13031653184882358</v>
      </c>
      <c r="AW394" s="39">
        <f t="shared" si="346"/>
        <v>12.22</v>
      </c>
      <c r="AX394" s="39">
        <f t="shared" si="347"/>
        <v>6.515826592441179E-2</v>
      </c>
      <c r="AY394" s="39">
        <f t="shared" si="348"/>
        <v>6.31</v>
      </c>
      <c r="AZ394" s="39">
        <f t="shared" si="349"/>
        <v>1.3031653184882362E-2</v>
      </c>
      <c r="BA394" s="39">
        <f t="shared" si="350"/>
        <v>1.29</v>
      </c>
      <c r="BB394" s="39">
        <f t="shared" si="351"/>
        <v>5.2126612739529447E-2</v>
      </c>
      <c r="BC394" s="39">
        <f t="shared" si="352"/>
        <v>5.08</v>
      </c>
      <c r="BD394" s="39">
        <f t="shared" si="353"/>
        <v>2.6063306369764724E-2</v>
      </c>
      <c r="BE394" s="39">
        <f t="shared" si="354"/>
        <v>2.57</v>
      </c>
      <c r="BF394" s="39">
        <f t="shared" si="355"/>
        <v>1.3031653184882362E-2</v>
      </c>
      <c r="BG394" s="39">
        <f t="shared" si="356"/>
        <v>1.29</v>
      </c>
      <c r="BH394" s="39">
        <f t="shared" si="357"/>
        <v>2.606330636976472E-3</v>
      </c>
      <c r="BI394" s="39">
        <f t="shared" si="358"/>
        <v>0.26</v>
      </c>
    </row>
    <row r="395" spans="1:61" s="39" customFormat="1" x14ac:dyDescent="0.25">
      <c r="A395" s="40">
        <v>7.5</v>
      </c>
      <c r="B395" s="50">
        <f t="shared" si="313"/>
        <v>41</v>
      </c>
      <c r="C395" s="51">
        <f t="shared" si="303"/>
        <v>0</v>
      </c>
      <c r="D395" s="52">
        <f t="shared" si="304"/>
        <v>0</v>
      </c>
      <c r="E395" s="53">
        <f t="shared" si="305"/>
        <v>1</v>
      </c>
      <c r="F395" s="68">
        <f t="shared" si="302"/>
        <v>40</v>
      </c>
      <c r="G395" s="61">
        <f t="shared" si="327"/>
        <v>1.6747711487989085</v>
      </c>
      <c r="H395" s="56">
        <f t="shared" si="314"/>
        <v>4.6296296296296298</v>
      </c>
      <c r="I395" s="52">
        <f t="shared" si="315"/>
        <v>1.38</v>
      </c>
      <c r="J395" s="56">
        <f t="shared" si="316"/>
        <v>3.6844965273575991</v>
      </c>
      <c r="K395" s="56">
        <f t="shared" si="328"/>
        <v>9.1395207946607098E-4</v>
      </c>
      <c r="L395" s="51">
        <f t="shared" si="317"/>
        <v>2.2000000000000002</v>
      </c>
      <c r="M395" s="52">
        <f t="shared" si="306"/>
        <v>0</v>
      </c>
      <c r="N395" s="68">
        <v>0</v>
      </c>
      <c r="O395" s="63">
        <f t="shared" si="318"/>
        <v>4081.3534201391803</v>
      </c>
      <c r="P395" s="58">
        <f t="shared" si="319"/>
        <v>480</v>
      </c>
      <c r="Q395" s="61">
        <f t="shared" si="320"/>
        <v>0.83738557439945427</v>
      </c>
      <c r="R395" s="56">
        <f t="shared" si="321"/>
        <v>2.3148148148148149</v>
      </c>
      <c r="S395" s="56">
        <f t="shared" si="307"/>
        <v>1.8422482636787996</v>
      </c>
      <c r="T395" s="56">
        <f t="shared" si="308"/>
        <v>4.5697603973303549E-4</v>
      </c>
      <c r="U395" s="61">
        <f t="shared" si="322"/>
        <v>0.41869278719972713</v>
      </c>
      <c r="V395" s="56">
        <f t="shared" si="323"/>
        <v>1.1574074074074074</v>
      </c>
      <c r="W395" s="56">
        <f t="shared" si="309"/>
        <v>0.92112413183939978</v>
      </c>
      <c r="X395" s="56">
        <f t="shared" si="310"/>
        <v>2.2848801986651774E-4</v>
      </c>
      <c r="Y395" s="61">
        <f t="shared" si="324"/>
        <v>8.3738557439945419E-2</v>
      </c>
      <c r="Z395" s="56">
        <f t="shared" si="325"/>
        <v>0.23148148148148148</v>
      </c>
      <c r="AA395" s="56">
        <f t="shared" si="311"/>
        <v>0.18422482636787993</v>
      </c>
      <c r="AB395" s="56">
        <f t="shared" si="312"/>
        <v>4.5697603973303539E-5</v>
      </c>
      <c r="AC395" s="64">
        <f t="shared" si="326"/>
        <v>0.36336805555556023</v>
      </c>
      <c r="AD395" s="39">
        <f t="shared" si="329"/>
        <v>1.0473472218433855</v>
      </c>
      <c r="AE395" s="39">
        <f t="shared" si="330"/>
        <v>64.91</v>
      </c>
      <c r="AF395" s="39">
        <f t="shared" si="331"/>
        <v>0.52367361092169273</v>
      </c>
      <c r="AG395" s="39">
        <f t="shared" si="330"/>
        <v>40.770000000000003</v>
      </c>
      <c r="AH395" s="39">
        <f t="shared" si="332"/>
        <v>0.26183680546084637</v>
      </c>
      <c r="AI395" s="39">
        <f t="shared" si="359"/>
        <v>23.04</v>
      </c>
      <c r="AJ395" s="39">
        <f t="shared" si="334"/>
        <v>5.2367361092169287E-2</v>
      </c>
      <c r="AK395" s="39">
        <f t="shared" si="359"/>
        <v>5.0999999999999996</v>
      </c>
      <c r="AL395" s="39">
        <f t="shared" si="335"/>
        <v>0.52367361092169273</v>
      </c>
      <c r="AM395" s="39">
        <f t="shared" si="336"/>
        <v>40.770000000000003</v>
      </c>
      <c r="AN395" s="39">
        <f t="shared" si="337"/>
        <v>0.26183680546084637</v>
      </c>
      <c r="AO395" s="39">
        <f t="shared" si="338"/>
        <v>23.04</v>
      </c>
      <c r="AP395" s="39">
        <f t="shared" si="339"/>
        <v>0.13091840273042318</v>
      </c>
      <c r="AQ395" s="39">
        <f t="shared" si="340"/>
        <v>12.27</v>
      </c>
      <c r="AR395" s="39">
        <f t="shared" si="341"/>
        <v>2.6183680546084644E-2</v>
      </c>
      <c r="AS395" s="39">
        <f t="shared" si="342"/>
        <v>2.58</v>
      </c>
      <c r="AT395" s="39">
        <f t="shared" si="343"/>
        <v>0.26183680546084637</v>
      </c>
      <c r="AU395" s="39">
        <f t="shared" si="344"/>
        <v>23.04</v>
      </c>
      <c r="AV395" s="39">
        <f t="shared" si="345"/>
        <v>0.13091840273042318</v>
      </c>
      <c r="AW395" s="39">
        <f t="shared" si="346"/>
        <v>12.27</v>
      </c>
      <c r="AX395" s="39">
        <f t="shared" si="347"/>
        <v>6.5459201365211592E-2</v>
      </c>
      <c r="AY395" s="39">
        <f t="shared" si="348"/>
        <v>6.34</v>
      </c>
      <c r="AZ395" s="39">
        <f t="shared" si="349"/>
        <v>1.3091840273042322E-2</v>
      </c>
      <c r="BA395" s="39">
        <f t="shared" si="350"/>
        <v>1.3</v>
      </c>
      <c r="BB395" s="39">
        <f t="shared" si="351"/>
        <v>5.2367361092169287E-2</v>
      </c>
      <c r="BC395" s="39">
        <f t="shared" si="352"/>
        <v>5.0999999999999996</v>
      </c>
      <c r="BD395" s="39">
        <f t="shared" si="353"/>
        <v>2.6183680546084644E-2</v>
      </c>
      <c r="BE395" s="39">
        <f t="shared" si="354"/>
        <v>2.58</v>
      </c>
      <c r="BF395" s="39">
        <f t="shared" si="355"/>
        <v>1.3091840273042322E-2</v>
      </c>
      <c r="BG395" s="39">
        <f t="shared" si="356"/>
        <v>1.3</v>
      </c>
      <c r="BH395" s="39">
        <f t="shared" si="357"/>
        <v>2.6183680546084643E-3</v>
      </c>
      <c r="BI395" s="39">
        <f t="shared" si="358"/>
        <v>0.26</v>
      </c>
    </row>
    <row r="396" spans="1:61" s="39" customFormat="1" x14ac:dyDescent="0.25">
      <c r="A396" s="40">
        <v>7.5</v>
      </c>
      <c r="B396" s="50">
        <f t="shared" si="313"/>
        <v>41</v>
      </c>
      <c r="C396" s="51">
        <f t="shared" si="303"/>
        <v>0</v>
      </c>
      <c r="D396" s="52">
        <f t="shared" si="304"/>
        <v>0</v>
      </c>
      <c r="E396" s="53">
        <f t="shared" si="305"/>
        <v>1</v>
      </c>
      <c r="F396" s="68">
        <f t="shared" si="302"/>
        <v>40</v>
      </c>
      <c r="G396" s="61">
        <f t="shared" si="327"/>
        <v>1.6767382720284765</v>
      </c>
      <c r="H396" s="56">
        <f t="shared" si="314"/>
        <v>4.6296296296296298</v>
      </c>
      <c r="I396" s="52">
        <f t="shared" si="315"/>
        <v>1.38</v>
      </c>
      <c r="J396" s="56">
        <f t="shared" si="316"/>
        <v>3.6888241984626484</v>
      </c>
      <c r="K396" s="56">
        <f t="shared" si="328"/>
        <v>9.1502557321924375E-4</v>
      </c>
      <c r="L396" s="51">
        <f t="shared" si="317"/>
        <v>2.2000000000000002</v>
      </c>
      <c r="M396" s="52">
        <f t="shared" si="306"/>
        <v>0</v>
      </c>
      <c r="N396" s="68">
        <v>0</v>
      </c>
      <c r="O396" s="63">
        <f t="shared" si="318"/>
        <v>4085.5844854820612</v>
      </c>
      <c r="P396" s="58">
        <f t="shared" si="319"/>
        <v>480</v>
      </c>
      <c r="Q396" s="61">
        <f t="shared" si="320"/>
        <v>0.83836913601423824</v>
      </c>
      <c r="R396" s="56">
        <f t="shared" si="321"/>
        <v>2.3148148148148149</v>
      </c>
      <c r="S396" s="56">
        <f t="shared" si="307"/>
        <v>1.8444120992313242</v>
      </c>
      <c r="T396" s="56">
        <f t="shared" si="308"/>
        <v>4.5751278660962187E-4</v>
      </c>
      <c r="U396" s="61">
        <f t="shared" si="322"/>
        <v>0.41918456800711912</v>
      </c>
      <c r="V396" s="56">
        <f t="shared" si="323"/>
        <v>1.1574074074074074</v>
      </c>
      <c r="W396" s="56">
        <f t="shared" si="309"/>
        <v>0.9222060496156621</v>
      </c>
      <c r="X396" s="56">
        <f t="shared" si="310"/>
        <v>2.2875639330481094E-4</v>
      </c>
      <c r="Y396" s="61">
        <f t="shared" si="324"/>
        <v>8.3836913601423813E-2</v>
      </c>
      <c r="Z396" s="56">
        <f t="shared" si="325"/>
        <v>0.23148148148148148</v>
      </c>
      <c r="AA396" s="56">
        <f t="shared" si="311"/>
        <v>0.1844412099231324</v>
      </c>
      <c r="AB396" s="56">
        <f t="shared" si="312"/>
        <v>4.5751278660962181E-5</v>
      </c>
      <c r="AC396" s="64">
        <f t="shared" si="326"/>
        <v>0.3634548611111158</v>
      </c>
      <c r="AD396" s="39">
        <f t="shared" si="329"/>
        <v>1.0521678443754674</v>
      </c>
      <c r="AE396" s="39">
        <f t="shared" si="330"/>
        <v>65.08</v>
      </c>
      <c r="AF396" s="39">
        <f t="shared" si="331"/>
        <v>0.5260839221877337</v>
      </c>
      <c r="AG396" s="39">
        <f t="shared" si="330"/>
        <v>40.909999999999997</v>
      </c>
      <c r="AH396" s="39">
        <f t="shared" si="332"/>
        <v>0.26304196109386685</v>
      </c>
      <c r="AI396" s="39">
        <f t="shared" si="359"/>
        <v>23.13</v>
      </c>
      <c r="AJ396" s="39">
        <f t="shared" si="334"/>
        <v>5.2608392218773378E-2</v>
      </c>
      <c r="AK396" s="39">
        <f t="shared" si="359"/>
        <v>5.12</v>
      </c>
      <c r="AL396" s="39">
        <f t="shared" si="335"/>
        <v>0.5260839221877337</v>
      </c>
      <c r="AM396" s="39">
        <f t="shared" si="336"/>
        <v>40.909999999999997</v>
      </c>
      <c r="AN396" s="39">
        <f t="shared" si="337"/>
        <v>0.26304196109386685</v>
      </c>
      <c r="AO396" s="39">
        <f t="shared" si="338"/>
        <v>23.13</v>
      </c>
      <c r="AP396" s="39">
        <f t="shared" si="339"/>
        <v>0.13152098054693342</v>
      </c>
      <c r="AQ396" s="39">
        <f t="shared" si="340"/>
        <v>12.32</v>
      </c>
      <c r="AR396" s="39">
        <f t="shared" si="341"/>
        <v>2.6304196109386689E-2</v>
      </c>
      <c r="AS396" s="39">
        <f t="shared" si="342"/>
        <v>2.6</v>
      </c>
      <c r="AT396" s="39">
        <f t="shared" si="343"/>
        <v>0.26304196109386685</v>
      </c>
      <c r="AU396" s="39">
        <f t="shared" si="344"/>
        <v>23.13</v>
      </c>
      <c r="AV396" s="39">
        <f t="shared" si="345"/>
        <v>0.13152098054693342</v>
      </c>
      <c r="AW396" s="39">
        <f t="shared" si="346"/>
        <v>12.32</v>
      </c>
      <c r="AX396" s="39">
        <f t="shared" si="347"/>
        <v>6.5760490273466712E-2</v>
      </c>
      <c r="AY396" s="39">
        <f t="shared" si="348"/>
        <v>6.36</v>
      </c>
      <c r="AZ396" s="39">
        <f t="shared" si="349"/>
        <v>1.3152098054693345E-2</v>
      </c>
      <c r="BA396" s="39">
        <f t="shared" si="350"/>
        <v>1.31</v>
      </c>
      <c r="BB396" s="39">
        <f t="shared" si="351"/>
        <v>5.2608392218773378E-2</v>
      </c>
      <c r="BC396" s="39">
        <f t="shared" si="352"/>
        <v>5.12</v>
      </c>
      <c r="BD396" s="39">
        <f t="shared" si="353"/>
        <v>2.6304196109386689E-2</v>
      </c>
      <c r="BE396" s="39">
        <f t="shared" si="354"/>
        <v>2.6</v>
      </c>
      <c r="BF396" s="39">
        <f t="shared" si="355"/>
        <v>1.3152098054693345E-2</v>
      </c>
      <c r="BG396" s="39">
        <f t="shared" si="356"/>
        <v>1.31</v>
      </c>
      <c r="BH396" s="39">
        <f t="shared" si="357"/>
        <v>2.6304196109386687E-3</v>
      </c>
      <c r="BI396" s="39">
        <f t="shared" si="358"/>
        <v>0.26</v>
      </c>
    </row>
    <row r="397" spans="1:61" s="39" customFormat="1" x14ac:dyDescent="0.25">
      <c r="A397" s="40">
        <v>7.5</v>
      </c>
      <c r="B397" s="50">
        <f t="shared" si="313"/>
        <v>41</v>
      </c>
      <c r="C397" s="51">
        <f t="shared" si="303"/>
        <v>0</v>
      </c>
      <c r="D397" s="52">
        <f t="shared" si="304"/>
        <v>0</v>
      </c>
      <c r="E397" s="53">
        <f t="shared" si="305"/>
        <v>1</v>
      </c>
      <c r="F397" s="68">
        <f t="shared" si="302"/>
        <v>40</v>
      </c>
      <c r="G397" s="61">
        <f t="shared" si="327"/>
        <v>1.6786963770401302</v>
      </c>
      <c r="H397" s="56">
        <f t="shared" si="314"/>
        <v>4.6296296296296298</v>
      </c>
      <c r="I397" s="52">
        <f t="shared" si="315"/>
        <v>1.38</v>
      </c>
      <c r="J397" s="56">
        <f t="shared" si="316"/>
        <v>3.6931320294882868</v>
      </c>
      <c r="K397" s="56">
        <f t="shared" si="328"/>
        <v>9.1609414557224686E-4</v>
      </c>
      <c r="L397" s="51">
        <f t="shared" si="317"/>
        <v>2.2000000000000002</v>
      </c>
      <c r="M397" s="52">
        <f t="shared" si="306"/>
        <v>0</v>
      </c>
      <c r="N397" s="68">
        <v>0</v>
      </c>
      <c r="O397" s="63">
        <f t="shared" si="318"/>
        <v>4089.7961584421205</v>
      </c>
      <c r="P397" s="58">
        <f t="shared" si="319"/>
        <v>480</v>
      </c>
      <c r="Q397" s="61">
        <f t="shared" si="320"/>
        <v>0.8393481885200651</v>
      </c>
      <c r="R397" s="56">
        <f t="shared" si="321"/>
        <v>2.3148148148148149</v>
      </c>
      <c r="S397" s="56">
        <f t="shared" si="307"/>
        <v>1.8465660147441434</v>
      </c>
      <c r="T397" s="56">
        <f t="shared" si="308"/>
        <v>4.5804707278612343E-4</v>
      </c>
      <c r="U397" s="61">
        <f t="shared" si="322"/>
        <v>0.41967409426003255</v>
      </c>
      <c r="V397" s="56">
        <f t="shared" si="323"/>
        <v>1.1574074074074074</v>
      </c>
      <c r="W397" s="56">
        <f t="shared" si="309"/>
        <v>0.9232830073720717</v>
      </c>
      <c r="X397" s="56">
        <f t="shared" si="310"/>
        <v>2.2902353639306171E-4</v>
      </c>
      <c r="Y397" s="61">
        <f t="shared" si="324"/>
        <v>8.3934818852006501E-2</v>
      </c>
      <c r="Z397" s="56">
        <f t="shared" si="325"/>
        <v>0.23148148148148148</v>
      </c>
      <c r="AA397" s="56">
        <f t="shared" si="311"/>
        <v>0.18465660147441432</v>
      </c>
      <c r="AB397" s="56">
        <f t="shared" si="312"/>
        <v>4.5804707278612336E-5</v>
      </c>
      <c r="AC397" s="64">
        <f t="shared" si="326"/>
        <v>0.36354166666667137</v>
      </c>
      <c r="AD397" s="39">
        <f t="shared" si="329"/>
        <v>1.0569940964594577</v>
      </c>
      <c r="AE397" s="39">
        <f t="shared" si="330"/>
        <v>65.25</v>
      </c>
      <c r="AF397" s="39">
        <f t="shared" si="331"/>
        <v>0.52849704822972887</v>
      </c>
      <c r="AG397" s="39">
        <f t="shared" si="330"/>
        <v>41.05</v>
      </c>
      <c r="AH397" s="39">
        <f t="shared" si="332"/>
        <v>0.26424852411486444</v>
      </c>
      <c r="AI397" s="39">
        <f t="shared" si="359"/>
        <v>23.22</v>
      </c>
      <c r="AJ397" s="39">
        <f t="shared" si="334"/>
        <v>5.2849704822972896E-2</v>
      </c>
      <c r="AK397" s="39">
        <f t="shared" si="359"/>
        <v>5.15</v>
      </c>
      <c r="AL397" s="39">
        <f t="shared" si="335"/>
        <v>0.52849704822972887</v>
      </c>
      <c r="AM397" s="39">
        <f t="shared" si="336"/>
        <v>41.05</v>
      </c>
      <c r="AN397" s="39">
        <f t="shared" si="337"/>
        <v>0.26424852411486444</v>
      </c>
      <c r="AO397" s="39">
        <f t="shared" si="338"/>
        <v>23.22</v>
      </c>
      <c r="AP397" s="39">
        <f t="shared" si="339"/>
        <v>0.13212426205743222</v>
      </c>
      <c r="AQ397" s="39">
        <f t="shared" si="340"/>
        <v>12.38</v>
      </c>
      <c r="AR397" s="39">
        <f t="shared" si="341"/>
        <v>2.6424852411486448E-2</v>
      </c>
      <c r="AS397" s="39">
        <f t="shared" si="342"/>
        <v>2.61</v>
      </c>
      <c r="AT397" s="39">
        <f t="shared" si="343"/>
        <v>0.26424852411486444</v>
      </c>
      <c r="AU397" s="39">
        <f t="shared" si="344"/>
        <v>23.22</v>
      </c>
      <c r="AV397" s="39">
        <f t="shared" si="345"/>
        <v>0.13212426205743222</v>
      </c>
      <c r="AW397" s="39">
        <f t="shared" si="346"/>
        <v>12.38</v>
      </c>
      <c r="AX397" s="39">
        <f t="shared" si="347"/>
        <v>6.6062131028716109E-2</v>
      </c>
      <c r="AY397" s="39">
        <f t="shared" si="348"/>
        <v>6.39</v>
      </c>
      <c r="AZ397" s="39">
        <f t="shared" si="349"/>
        <v>1.3212426205743224E-2</v>
      </c>
      <c r="BA397" s="39">
        <f t="shared" si="350"/>
        <v>1.31</v>
      </c>
      <c r="BB397" s="39">
        <f t="shared" si="351"/>
        <v>5.2849704822972896E-2</v>
      </c>
      <c r="BC397" s="39">
        <f t="shared" si="352"/>
        <v>5.15</v>
      </c>
      <c r="BD397" s="39">
        <f t="shared" si="353"/>
        <v>2.6424852411486448E-2</v>
      </c>
      <c r="BE397" s="39">
        <f t="shared" si="354"/>
        <v>2.61</v>
      </c>
      <c r="BF397" s="39">
        <f t="shared" si="355"/>
        <v>1.3212426205743224E-2</v>
      </c>
      <c r="BG397" s="39">
        <f t="shared" si="356"/>
        <v>1.31</v>
      </c>
      <c r="BH397" s="39">
        <f t="shared" si="357"/>
        <v>2.6424852411486449E-3</v>
      </c>
      <c r="BI397" s="39">
        <f t="shared" si="358"/>
        <v>0.26</v>
      </c>
    </row>
    <row r="398" spans="1:61" s="39" customFormat="1" x14ac:dyDescent="0.25">
      <c r="A398" s="40">
        <v>7.5</v>
      </c>
      <c r="B398" s="50">
        <f t="shared" si="313"/>
        <v>41</v>
      </c>
      <c r="C398" s="51">
        <f t="shared" si="303"/>
        <v>0</v>
      </c>
      <c r="D398" s="52">
        <f t="shared" si="304"/>
        <v>0</v>
      </c>
      <c r="E398" s="53">
        <f t="shared" si="305"/>
        <v>1</v>
      </c>
      <c r="F398" s="68">
        <f t="shared" si="302"/>
        <v>40</v>
      </c>
      <c r="G398" s="61">
        <f t="shared" si="327"/>
        <v>1.6806455051776215</v>
      </c>
      <c r="H398" s="56">
        <f t="shared" si="314"/>
        <v>4.6296296296296298</v>
      </c>
      <c r="I398" s="52">
        <f t="shared" si="315"/>
        <v>1.38</v>
      </c>
      <c r="J398" s="56">
        <f t="shared" si="316"/>
        <v>3.6974201113907674</v>
      </c>
      <c r="K398" s="56">
        <f t="shared" si="328"/>
        <v>9.1715781908709311E-4</v>
      </c>
      <c r="L398" s="51">
        <f t="shared" si="317"/>
        <v>2.2000000000000002</v>
      </c>
      <c r="M398" s="52">
        <f t="shared" si="306"/>
        <v>0</v>
      </c>
      <c r="N398" s="68">
        <v>0</v>
      </c>
      <c r="O398" s="63">
        <f t="shared" si="318"/>
        <v>4093.9885279011128</v>
      </c>
      <c r="P398" s="58">
        <f t="shared" si="319"/>
        <v>480</v>
      </c>
      <c r="Q398" s="61">
        <f t="shared" si="320"/>
        <v>0.84032275258881073</v>
      </c>
      <c r="R398" s="56">
        <f t="shared" si="321"/>
        <v>2.3148148148148149</v>
      </c>
      <c r="S398" s="56">
        <f t="shared" si="307"/>
        <v>1.8487100556953837</v>
      </c>
      <c r="T398" s="56">
        <f t="shared" si="308"/>
        <v>4.5857890954354656E-4</v>
      </c>
      <c r="U398" s="61">
        <f t="shared" si="322"/>
        <v>0.42016137629440536</v>
      </c>
      <c r="V398" s="56">
        <f t="shared" si="323"/>
        <v>1.1574074074074074</v>
      </c>
      <c r="W398" s="56">
        <f t="shared" si="309"/>
        <v>0.92435502784769186</v>
      </c>
      <c r="X398" s="56">
        <f t="shared" si="310"/>
        <v>2.2928945477177328E-4</v>
      </c>
      <c r="Y398" s="61">
        <f t="shared" si="324"/>
        <v>8.4032275258881059E-2</v>
      </c>
      <c r="Z398" s="56">
        <f t="shared" si="325"/>
        <v>0.23148148148148148</v>
      </c>
      <c r="AA398" s="56">
        <f t="shared" si="311"/>
        <v>0.18487100556953834</v>
      </c>
      <c r="AB398" s="56">
        <f t="shared" si="312"/>
        <v>4.585789095435465E-5</v>
      </c>
      <c r="AC398" s="64">
        <f t="shared" si="326"/>
        <v>0.36362847222222694</v>
      </c>
      <c r="AD398" s="39">
        <f t="shared" si="329"/>
        <v>1.0618259522868434</v>
      </c>
      <c r="AE398" s="39">
        <f t="shared" si="330"/>
        <v>65.42</v>
      </c>
      <c r="AF398" s="39">
        <f t="shared" si="331"/>
        <v>0.5309129761434217</v>
      </c>
      <c r="AG398" s="39">
        <f t="shared" si="330"/>
        <v>41.19</v>
      </c>
      <c r="AH398" s="39">
        <f t="shared" si="332"/>
        <v>0.26545648807171085</v>
      </c>
      <c r="AI398" s="39">
        <f t="shared" si="359"/>
        <v>23.31</v>
      </c>
      <c r="AJ398" s="39">
        <f t="shared" si="334"/>
        <v>5.3091297614342177E-2</v>
      </c>
      <c r="AK398" s="39">
        <f t="shared" si="359"/>
        <v>5.17</v>
      </c>
      <c r="AL398" s="39">
        <f t="shared" si="335"/>
        <v>0.5309129761434217</v>
      </c>
      <c r="AM398" s="39">
        <f t="shared" si="336"/>
        <v>41.19</v>
      </c>
      <c r="AN398" s="39">
        <f t="shared" si="337"/>
        <v>0.26545648807171085</v>
      </c>
      <c r="AO398" s="39">
        <f t="shared" si="338"/>
        <v>23.31</v>
      </c>
      <c r="AP398" s="39">
        <f t="shared" si="339"/>
        <v>0.13272824403585542</v>
      </c>
      <c r="AQ398" s="39">
        <f t="shared" si="340"/>
        <v>12.43</v>
      </c>
      <c r="AR398" s="39">
        <f t="shared" si="341"/>
        <v>2.6545648807171088E-2</v>
      </c>
      <c r="AS398" s="39">
        <f t="shared" si="342"/>
        <v>2.62</v>
      </c>
      <c r="AT398" s="39">
        <f t="shared" si="343"/>
        <v>0.26545648807171085</v>
      </c>
      <c r="AU398" s="39">
        <f t="shared" si="344"/>
        <v>23.31</v>
      </c>
      <c r="AV398" s="39">
        <f t="shared" si="345"/>
        <v>0.13272824403585542</v>
      </c>
      <c r="AW398" s="39">
        <f t="shared" si="346"/>
        <v>12.43</v>
      </c>
      <c r="AX398" s="39">
        <f t="shared" si="347"/>
        <v>6.6364122017927712E-2</v>
      </c>
      <c r="AY398" s="39">
        <f t="shared" si="348"/>
        <v>6.42</v>
      </c>
      <c r="AZ398" s="39">
        <f t="shared" si="349"/>
        <v>1.3272824403585544E-2</v>
      </c>
      <c r="BA398" s="39">
        <f t="shared" si="350"/>
        <v>1.32</v>
      </c>
      <c r="BB398" s="39">
        <f t="shared" si="351"/>
        <v>5.3091297614342177E-2</v>
      </c>
      <c r="BC398" s="39">
        <f t="shared" si="352"/>
        <v>5.17</v>
      </c>
      <c r="BD398" s="39">
        <f t="shared" si="353"/>
        <v>2.6545648807171088E-2</v>
      </c>
      <c r="BE398" s="39">
        <f t="shared" si="354"/>
        <v>2.62</v>
      </c>
      <c r="BF398" s="39">
        <f t="shared" si="355"/>
        <v>1.3272824403585544E-2</v>
      </c>
      <c r="BG398" s="39">
        <f t="shared" si="356"/>
        <v>1.32</v>
      </c>
      <c r="BH398" s="39">
        <f t="shared" si="357"/>
        <v>2.6545648807171089E-3</v>
      </c>
      <c r="BI398" s="39">
        <f t="shared" si="358"/>
        <v>0.27</v>
      </c>
    </row>
    <row r="399" spans="1:61" s="39" customFormat="1" x14ac:dyDescent="0.25">
      <c r="A399" s="40">
        <v>7.5</v>
      </c>
      <c r="B399" s="50">
        <f t="shared" si="313"/>
        <v>41</v>
      </c>
      <c r="C399" s="51">
        <f t="shared" si="303"/>
        <v>0</v>
      </c>
      <c r="D399" s="52">
        <f t="shared" si="304"/>
        <v>0</v>
      </c>
      <c r="E399" s="53">
        <f t="shared" si="305"/>
        <v>1</v>
      </c>
      <c r="F399" s="68">
        <f t="shared" si="302"/>
        <v>40</v>
      </c>
      <c r="G399" s="61">
        <f t="shared" si="327"/>
        <v>1.6825856975951627</v>
      </c>
      <c r="H399" s="56">
        <f t="shared" si="314"/>
        <v>4.6296296296296298</v>
      </c>
      <c r="I399" s="52">
        <f t="shared" si="315"/>
        <v>1.38</v>
      </c>
      <c r="J399" s="56">
        <f t="shared" si="316"/>
        <v>3.7016885347093584</v>
      </c>
      <c r="K399" s="56">
        <f t="shared" si="328"/>
        <v>9.1821661622236016E-4</v>
      </c>
      <c r="L399" s="51">
        <f t="shared" si="317"/>
        <v>2.2000000000000002</v>
      </c>
      <c r="M399" s="52">
        <f t="shared" si="306"/>
        <v>0</v>
      </c>
      <c r="N399" s="68">
        <v>0</v>
      </c>
      <c r="O399" s="63">
        <f t="shared" si="318"/>
        <v>4098.161682333418</v>
      </c>
      <c r="P399" s="58">
        <f t="shared" si="319"/>
        <v>480</v>
      </c>
      <c r="Q399" s="61">
        <f t="shared" si="320"/>
        <v>0.84129284879758137</v>
      </c>
      <c r="R399" s="56">
        <f t="shared" si="321"/>
        <v>2.3148148148148149</v>
      </c>
      <c r="S399" s="56">
        <f t="shared" si="307"/>
        <v>1.8508442673546792</v>
      </c>
      <c r="T399" s="56">
        <f t="shared" si="308"/>
        <v>4.5910830811118008E-4</v>
      </c>
      <c r="U399" s="61">
        <f t="shared" si="322"/>
        <v>0.42064642439879069</v>
      </c>
      <c r="V399" s="56">
        <f t="shared" si="323"/>
        <v>1.1574074074074074</v>
      </c>
      <c r="W399" s="56">
        <f t="shared" si="309"/>
        <v>0.92542213367733961</v>
      </c>
      <c r="X399" s="56">
        <f t="shared" si="310"/>
        <v>2.2955415405559004E-4</v>
      </c>
      <c r="Y399" s="61">
        <f t="shared" si="324"/>
        <v>8.4129284879758112E-2</v>
      </c>
      <c r="Z399" s="56">
        <f t="shared" si="325"/>
        <v>0.23148148148148148</v>
      </c>
      <c r="AA399" s="56">
        <f t="shared" si="311"/>
        <v>0.18508442673546785</v>
      </c>
      <c r="AB399" s="56">
        <f t="shared" si="312"/>
        <v>4.5910830811117988E-5</v>
      </c>
      <c r="AC399" s="64">
        <f t="shared" si="326"/>
        <v>0.36371527777778251</v>
      </c>
      <c r="AD399" s="39">
        <f t="shared" si="329"/>
        <v>1.0666633861674295</v>
      </c>
      <c r="AE399" s="39">
        <f t="shared" si="330"/>
        <v>65.58</v>
      </c>
      <c r="AF399" s="39">
        <f t="shared" si="331"/>
        <v>0.53333169308371475</v>
      </c>
      <c r="AG399" s="39">
        <f t="shared" si="330"/>
        <v>41.34</v>
      </c>
      <c r="AH399" s="39">
        <f t="shared" si="332"/>
        <v>0.26666584654185738</v>
      </c>
      <c r="AI399" s="39">
        <f t="shared" si="359"/>
        <v>23.41</v>
      </c>
      <c r="AJ399" s="39">
        <f t="shared" si="334"/>
        <v>5.3333169308371481E-2</v>
      </c>
      <c r="AK399" s="39">
        <f t="shared" si="359"/>
        <v>5.19</v>
      </c>
      <c r="AL399" s="39">
        <f t="shared" si="335"/>
        <v>0.53333169308371475</v>
      </c>
      <c r="AM399" s="39">
        <f t="shared" si="336"/>
        <v>41.34</v>
      </c>
      <c r="AN399" s="39">
        <f t="shared" si="337"/>
        <v>0.26666584654185738</v>
      </c>
      <c r="AO399" s="39">
        <f t="shared" si="338"/>
        <v>23.41</v>
      </c>
      <c r="AP399" s="39">
        <f t="shared" si="339"/>
        <v>0.13333292327092869</v>
      </c>
      <c r="AQ399" s="39">
        <f t="shared" si="340"/>
        <v>12.48</v>
      </c>
      <c r="AR399" s="39">
        <f t="shared" si="341"/>
        <v>2.666658465418574E-2</v>
      </c>
      <c r="AS399" s="39">
        <f t="shared" si="342"/>
        <v>2.63</v>
      </c>
      <c r="AT399" s="39">
        <f t="shared" si="343"/>
        <v>0.26666584654185738</v>
      </c>
      <c r="AU399" s="39">
        <f t="shared" si="344"/>
        <v>23.41</v>
      </c>
      <c r="AV399" s="39">
        <f t="shared" si="345"/>
        <v>0.13333292327092869</v>
      </c>
      <c r="AW399" s="39">
        <f t="shared" si="346"/>
        <v>12.48</v>
      </c>
      <c r="AX399" s="39">
        <f t="shared" si="347"/>
        <v>6.6666461635464344E-2</v>
      </c>
      <c r="AY399" s="39">
        <f t="shared" si="348"/>
        <v>6.45</v>
      </c>
      <c r="AZ399" s="39">
        <f t="shared" si="349"/>
        <v>1.333329232709287E-2</v>
      </c>
      <c r="BA399" s="39">
        <f t="shared" si="350"/>
        <v>1.32</v>
      </c>
      <c r="BB399" s="39">
        <f t="shared" si="351"/>
        <v>5.3333169308371481E-2</v>
      </c>
      <c r="BC399" s="39">
        <f t="shared" si="352"/>
        <v>5.19</v>
      </c>
      <c r="BD399" s="39">
        <f t="shared" si="353"/>
        <v>2.666658465418574E-2</v>
      </c>
      <c r="BE399" s="39">
        <f t="shared" si="354"/>
        <v>2.63</v>
      </c>
      <c r="BF399" s="39">
        <f t="shared" si="355"/>
        <v>1.333329232709287E-2</v>
      </c>
      <c r="BG399" s="39">
        <f t="shared" si="356"/>
        <v>1.32</v>
      </c>
      <c r="BH399" s="39">
        <f t="shared" si="357"/>
        <v>2.666658465418574E-3</v>
      </c>
      <c r="BI399" s="39">
        <f t="shared" si="358"/>
        <v>0.27</v>
      </c>
    </row>
    <row r="400" spans="1:61" s="39" customFormat="1" x14ac:dyDescent="0.25">
      <c r="A400" s="40">
        <v>7.5</v>
      </c>
      <c r="B400" s="50">
        <f t="shared" si="313"/>
        <v>41</v>
      </c>
      <c r="C400" s="51">
        <f t="shared" si="303"/>
        <v>0</v>
      </c>
      <c r="D400" s="52">
        <f t="shared" si="304"/>
        <v>0</v>
      </c>
      <c r="E400" s="53">
        <f t="shared" si="305"/>
        <v>1</v>
      </c>
      <c r="F400" s="68">
        <f t="shared" si="302"/>
        <v>40</v>
      </c>
      <c r="G400" s="61">
        <f t="shared" si="327"/>
        <v>1.6845169952582961</v>
      </c>
      <c r="H400" s="56">
        <f t="shared" si="314"/>
        <v>4.6296296296296298</v>
      </c>
      <c r="I400" s="52">
        <f t="shared" si="315"/>
        <v>1.38</v>
      </c>
      <c r="J400" s="56">
        <f t="shared" si="316"/>
        <v>3.7059373895682519</v>
      </c>
      <c r="K400" s="56">
        <f t="shared" si="328"/>
        <v>9.1927055933366502E-4</v>
      </c>
      <c r="L400" s="51">
        <f t="shared" si="317"/>
        <v>2.2000000000000002</v>
      </c>
      <c r="M400" s="52">
        <f t="shared" si="306"/>
        <v>0</v>
      </c>
      <c r="N400" s="68">
        <v>0</v>
      </c>
      <c r="O400" s="63">
        <f t="shared" si="318"/>
        <v>4102.3157098079082</v>
      </c>
      <c r="P400" s="58">
        <f t="shared" si="319"/>
        <v>480</v>
      </c>
      <c r="Q400" s="61">
        <f t="shared" si="320"/>
        <v>0.84225849762914806</v>
      </c>
      <c r="R400" s="56">
        <f t="shared" si="321"/>
        <v>2.3148148148148149</v>
      </c>
      <c r="S400" s="56">
        <f t="shared" si="307"/>
        <v>1.852968694784126</v>
      </c>
      <c r="T400" s="56">
        <f t="shared" si="308"/>
        <v>4.5963527966683251E-4</v>
      </c>
      <c r="U400" s="61">
        <f t="shared" si="322"/>
        <v>0.42112924881457403</v>
      </c>
      <c r="V400" s="56">
        <f t="shared" si="323"/>
        <v>1.1574074074074074</v>
      </c>
      <c r="W400" s="56">
        <f t="shared" si="309"/>
        <v>0.92648434739206298</v>
      </c>
      <c r="X400" s="56">
        <f t="shared" si="310"/>
        <v>2.2981763983341626E-4</v>
      </c>
      <c r="Y400" s="61">
        <f t="shared" si="324"/>
        <v>8.4225849762914778E-2</v>
      </c>
      <c r="Z400" s="56">
        <f t="shared" si="325"/>
        <v>0.23148148148148148</v>
      </c>
      <c r="AA400" s="56">
        <f t="shared" si="311"/>
        <v>0.18529686947841253</v>
      </c>
      <c r="AB400" s="56">
        <f t="shared" si="312"/>
        <v>4.5963527966683231E-5</v>
      </c>
      <c r="AC400" s="64">
        <f t="shared" si="326"/>
        <v>0.36380208333333808</v>
      </c>
      <c r="AD400" s="39">
        <f t="shared" si="329"/>
        <v>1.0715063725287972</v>
      </c>
      <c r="AE400" s="39">
        <f t="shared" si="330"/>
        <v>65.75</v>
      </c>
      <c r="AF400" s="39">
        <f t="shared" si="331"/>
        <v>0.53575318626439861</v>
      </c>
      <c r="AG400" s="39">
        <f t="shared" si="330"/>
        <v>41.48</v>
      </c>
      <c r="AH400" s="39">
        <f t="shared" si="332"/>
        <v>0.2678765931321993</v>
      </c>
      <c r="AI400" s="39">
        <f t="shared" si="359"/>
        <v>23.5</v>
      </c>
      <c r="AJ400" s="39">
        <f t="shared" si="334"/>
        <v>5.3575318626439862E-2</v>
      </c>
      <c r="AK400" s="39">
        <f t="shared" si="359"/>
        <v>5.22</v>
      </c>
      <c r="AL400" s="39">
        <f t="shared" si="335"/>
        <v>0.53575318626439861</v>
      </c>
      <c r="AM400" s="39">
        <f t="shared" si="336"/>
        <v>41.48</v>
      </c>
      <c r="AN400" s="39">
        <f t="shared" si="337"/>
        <v>0.2678765931321993</v>
      </c>
      <c r="AO400" s="39">
        <f t="shared" si="338"/>
        <v>23.5</v>
      </c>
      <c r="AP400" s="39">
        <f t="shared" si="339"/>
        <v>0.13393829656609965</v>
      </c>
      <c r="AQ400" s="39">
        <f t="shared" si="340"/>
        <v>12.54</v>
      </c>
      <c r="AR400" s="39">
        <f t="shared" si="341"/>
        <v>2.6787659313219931E-2</v>
      </c>
      <c r="AS400" s="39">
        <f t="shared" si="342"/>
        <v>2.64</v>
      </c>
      <c r="AT400" s="39">
        <f t="shared" si="343"/>
        <v>0.2678765931321993</v>
      </c>
      <c r="AU400" s="39">
        <f t="shared" si="344"/>
        <v>23.5</v>
      </c>
      <c r="AV400" s="39">
        <f t="shared" si="345"/>
        <v>0.13393829656609965</v>
      </c>
      <c r="AW400" s="39">
        <f t="shared" si="346"/>
        <v>12.54</v>
      </c>
      <c r="AX400" s="39">
        <f t="shared" si="347"/>
        <v>6.6969148283049826E-2</v>
      </c>
      <c r="AY400" s="39">
        <f t="shared" si="348"/>
        <v>6.48</v>
      </c>
      <c r="AZ400" s="39">
        <f t="shared" si="349"/>
        <v>1.3393829656609966E-2</v>
      </c>
      <c r="BA400" s="39">
        <f t="shared" si="350"/>
        <v>1.33</v>
      </c>
      <c r="BB400" s="39">
        <f t="shared" si="351"/>
        <v>5.3575318626439862E-2</v>
      </c>
      <c r="BC400" s="39">
        <f t="shared" si="352"/>
        <v>5.22</v>
      </c>
      <c r="BD400" s="39">
        <f t="shared" si="353"/>
        <v>2.6787659313219931E-2</v>
      </c>
      <c r="BE400" s="39">
        <f t="shared" si="354"/>
        <v>2.64</v>
      </c>
      <c r="BF400" s="39">
        <f t="shared" si="355"/>
        <v>1.3393829656609966E-2</v>
      </c>
      <c r="BG400" s="39">
        <f t="shared" si="356"/>
        <v>1.33</v>
      </c>
      <c r="BH400" s="39">
        <f t="shared" si="357"/>
        <v>2.6787659313219931E-3</v>
      </c>
      <c r="BI400" s="39">
        <f t="shared" si="358"/>
        <v>0.27</v>
      </c>
    </row>
    <row r="401" spans="1:61" s="39" customFormat="1" x14ac:dyDescent="0.25">
      <c r="A401" s="40">
        <v>7.5</v>
      </c>
      <c r="B401" s="50">
        <f t="shared" si="313"/>
        <v>41</v>
      </c>
      <c r="C401" s="51">
        <f t="shared" si="303"/>
        <v>0</v>
      </c>
      <c r="D401" s="52">
        <f t="shared" si="304"/>
        <v>0</v>
      </c>
      <c r="E401" s="53">
        <f t="shared" si="305"/>
        <v>1</v>
      </c>
      <c r="F401" s="68">
        <f t="shared" si="302"/>
        <v>40</v>
      </c>
      <c r="G401" s="61">
        <f t="shared" si="327"/>
        <v>1.6864394389447588</v>
      </c>
      <c r="H401" s="56">
        <f t="shared" si="314"/>
        <v>4.6296296296296298</v>
      </c>
      <c r="I401" s="52">
        <f t="shared" si="315"/>
        <v>1.38</v>
      </c>
      <c r="J401" s="56">
        <f t="shared" si="316"/>
        <v>3.7101667656784696</v>
      </c>
      <c r="K401" s="56">
        <f t="shared" si="328"/>
        <v>9.2031967067413619E-4</v>
      </c>
      <c r="L401" s="51">
        <f t="shared" si="317"/>
        <v>2.2000000000000002</v>
      </c>
      <c r="M401" s="52">
        <f t="shared" si="306"/>
        <v>0</v>
      </c>
      <c r="N401" s="68">
        <v>0</v>
      </c>
      <c r="O401" s="63">
        <f t="shared" si="318"/>
        <v>4106.4506979898069</v>
      </c>
      <c r="P401" s="58">
        <f t="shared" si="319"/>
        <v>480</v>
      </c>
      <c r="Q401" s="61">
        <f t="shared" si="320"/>
        <v>0.84321971947237939</v>
      </c>
      <c r="R401" s="56">
        <f t="shared" si="321"/>
        <v>2.3148148148148149</v>
      </c>
      <c r="S401" s="56">
        <f t="shared" si="307"/>
        <v>1.8550833828392348</v>
      </c>
      <c r="T401" s="56">
        <f t="shared" si="308"/>
        <v>4.601598353370681E-4</v>
      </c>
      <c r="U401" s="61">
        <f t="shared" si="322"/>
        <v>0.4216098597361897</v>
      </c>
      <c r="V401" s="56">
        <f t="shared" si="323"/>
        <v>1.1574074074074074</v>
      </c>
      <c r="W401" s="56">
        <f t="shared" si="309"/>
        <v>0.9275416914196174</v>
      </c>
      <c r="X401" s="56">
        <f t="shared" si="310"/>
        <v>2.3007991766853405E-4</v>
      </c>
      <c r="Y401" s="61">
        <f t="shared" si="324"/>
        <v>8.4321971947237909E-2</v>
      </c>
      <c r="Z401" s="56">
        <f t="shared" si="325"/>
        <v>0.23148148148148148</v>
      </c>
      <c r="AA401" s="56">
        <f t="shared" si="311"/>
        <v>0.18550833828392341</v>
      </c>
      <c r="AB401" s="56">
        <f t="shared" si="312"/>
        <v>4.6015983533706795E-5</v>
      </c>
      <c r="AC401" s="64">
        <f t="shared" si="326"/>
        <v>0.36388888888889365</v>
      </c>
      <c r="AD401" s="39">
        <f t="shared" si="329"/>
        <v>1.0763548859157634</v>
      </c>
      <c r="AE401" s="39">
        <f t="shared" si="330"/>
        <v>65.92</v>
      </c>
      <c r="AF401" s="39">
        <f t="shared" si="331"/>
        <v>0.53817744295788172</v>
      </c>
      <c r="AG401" s="39">
        <f t="shared" si="330"/>
        <v>41.62</v>
      </c>
      <c r="AH401" s="39">
        <f t="shared" si="332"/>
        <v>0.26908872147894086</v>
      </c>
      <c r="AI401" s="39">
        <f t="shared" si="359"/>
        <v>23.59</v>
      </c>
      <c r="AJ401" s="39">
        <f t="shared" si="334"/>
        <v>5.3817744295788172E-2</v>
      </c>
      <c r="AK401" s="39">
        <f t="shared" si="359"/>
        <v>5.24</v>
      </c>
      <c r="AL401" s="39">
        <f t="shared" si="335"/>
        <v>0.53817744295788172</v>
      </c>
      <c r="AM401" s="39">
        <f t="shared" si="336"/>
        <v>41.62</v>
      </c>
      <c r="AN401" s="39">
        <f t="shared" si="337"/>
        <v>0.26908872147894086</v>
      </c>
      <c r="AO401" s="39">
        <f t="shared" si="338"/>
        <v>23.59</v>
      </c>
      <c r="AP401" s="39">
        <f t="shared" si="339"/>
        <v>0.13454436073947043</v>
      </c>
      <c r="AQ401" s="39">
        <f t="shared" si="340"/>
        <v>12.59</v>
      </c>
      <c r="AR401" s="39">
        <f t="shared" si="341"/>
        <v>2.6908872147894086E-2</v>
      </c>
      <c r="AS401" s="39">
        <f t="shared" si="342"/>
        <v>2.66</v>
      </c>
      <c r="AT401" s="39">
        <f t="shared" si="343"/>
        <v>0.26908872147894086</v>
      </c>
      <c r="AU401" s="39">
        <f t="shared" si="344"/>
        <v>23.59</v>
      </c>
      <c r="AV401" s="39">
        <f t="shared" si="345"/>
        <v>0.13454436073947043</v>
      </c>
      <c r="AW401" s="39">
        <f t="shared" si="346"/>
        <v>12.59</v>
      </c>
      <c r="AX401" s="39">
        <f t="shared" si="347"/>
        <v>6.7272180369735216E-2</v>
      </c>
      <c r="AY401" s="39">
        <f t="shared" si="348"/>
        <v>6.51</v>
      </c>
      <c r="AZ401" s="39">
        <f t="shared" si="349"/>
        <v>1.3454436073947043E-2</v>
      </c>
      <c r="BA401" s="39">
        <f t="shared" si="350"/>
        <v>1.34</v>
      </c>
      <c r="BB401" s="39">
        <f t="shared" si="351"/>
        <v>5.3817744295788172E-2</v>
      </c>
      <c r="BC401" s="39">
        <f t="shared" si="352"/>
        <v>5.24</v>
      </c>
      <c r="BD401" s="39">
        <f t="shared" si="353"/>
        <v>2.6908872147894086E-2</v>
      </c>
      <c r="BE401" s="39">
        <f t="shared" si="354"/>
        <v>2.66</v>
      </c>
      <c r="BF401" s="39">
        <f t="shared" si="355"/>
        <v>1.3454436073947043E-2</v>
      </c>
      <c r="BG401" s="39">
        <f t="shared" si="356"/>
        <v>1.34</v>
      </c>
      <c r="BH401" s="39">
        <f t="shared" si="357"/>
        <v>2.6908872147894084E-3</v>
      </c>
      <c r="BI401" s="39">
        <f t="shared" si="358"/>
        <v>0.27</v>
      </c>
    </row>
    <row r="402" spans="1:61" s="39" customFormat="1" x14ac:dyDescent="0.25">
      <c r="A402" s="40">
        <v>7.5</v>
      </c>
      <c r="B402" s="50">
        <f t="shared" si="313"/>
        <v>41</v>
      </c>
      <c r="C402" s="51">
        <f t="shared" si="303"/>
        <v>0</v>
      </c>
      <c r="D402" s="52">
        <f t="shared" si="304"/>
        <v>0</v>
      </c>
      <c r="E402" s="53">
        <f t="shared" si="305"/>
        <v>1</v>
      </c>
      <c r="F402" s="68">
        <f t="shared" si="302"/>
        <v>40</v>
      </c>
      <c r="G402" s="61">
        <f t="shared" si="327"/>
        <v>1.6883530692453432</v>
      </c>
      <c r="H402" s="56">
        <f t="shared" si="314"/>
        <v>4.6296296296296298</v>
      </c>
      <c r="I402" s="52">
        <f t="shared" si="315"/>
        <v>1.38</v>
      </c>
      <c r="J402" s="56">
        <f t="shared" si="316"/>
        <v>3.7143767523397555</v>
      </c>
      <c r="K402" s="56">
        <f t="shared" si="328"/>
        <v>9.2136397239488349E-4</v>
      </c>
      <c r="L402" s="51">
        <f t="shared" si="317"/>
        <v>2.2000000000000002</v>
      </c>
      <c r="M402" s="52">
        <f t="shared" si="306"/>
        <v>0</v>
      </c>
      <c r="N402" s="68">
        <v>0</v>
      </c>
      <c r="O402" s="63">
        <f t="shared" si="318"/>
        <v>4110.5667341425387</v>
      </c>
      <c r="P402" s="58">
        <f t="shared" si="319"/>
        <v>480</v>
      </c>
      <c r="Q402" s="61">
        <f t="shared" si="320"/>
        <v>0.84417653462267161</v>
      </c>
      <c r="R402" s="56">
        <f t="shared" si="321"/>
        <v>2.3148148148148149</v>
      </c>
      <c r="S402" s="56">
        <f t="shared" si="307"/>
        <v>1.8571883761698778</v>
      </c>
      <c r="T402" s="56">
        <f t="shared" si="308"/>
        <v>4.6068198619744175E-4</v>
      </c>
      <c r="U402" s="61">
        <f t="shared" si="322"/>
        <v>0.42208826731133581</v>
      </c>
      <c r="V402" s="56">
        <f t="shared" si="323"/>
        <v>1.1574074074074074</v>
      </c>
      <c r="W402" s="56">
        <f t="shared" si="309"/>
        <v>0.92859418808493888</v>
      </c>
      <c r="X402" s="56">
        <f t="shared" si="310"/>
        <v>2.3034099309872087E-4</v>
      </c>
      <c r="Y402" s="61">
        <f t="shared" si="324"/>
        <v>8.4417653462267123E-2</v>
      </c>
      <c r="Z402" s="56">
        <f t="shared" si="325"/>
        <v>0.23148148148148148</v>
      </c>
      <c r="AA402" s="56">
        <f t="shared" si="311"/>
        <v>0.18571883761698768</v>
      </c>
      <c r="AB402" s="56">
        <f t="shared" si="312"/>
        <v>4.6068198619744153E-5</v>
      </c>
      <c r="AC402" s="64">
        <f t="shared" si="326"/>
        <v>0.36397569444444922</v>
      </c>
      <c r="AD402" s="39">
        <f t="shared" si="329"/>
        <v>1.0812089009898438</v>
      </c>
      <c r="AE402" s="39">
        <f t="shared" si="330"/>
        <v>66.08</v>
      </c>
      <c r="AF402" s="39">
        <f t="shared" si="331"/>
        <v>0.5406044504949219</v>
      </c>
      <c r="AG402" s="39">
        <f t="shared" si="330"/>
        <v>41.76</v>
      </c>
      <c r="AH402" s="39">
        <f t="shared" si="332"/>
        <v>0.27030222524746095</v>
      </c>
      <c r="AI402" s="39">
        <f t="shared" si="359"/>
        <v>23.69</v>
      </c>
      <c r="AJ402" s="39">
        <f t="shared" si="334"/>
        <v>5.4060445049492194E-2</v>
      </c>
      <c r="AK402" s="39">
        <f t="shared" si="359"/>
        <v>5.26</v>
      </c>
      <c r="AL402" s="39">
        <f t="shared" si="335"/>
        <v>0.5406044504949219</v>
      </c>
      <c r="AM402" s="39">
        <f t="shared" si="336"/>
        <v>41.76</v>
      </c>
      <c r="AN402" s="39">
        <f t="shared" si="337"/>
        <v>0.27030222524746095</v>
      </c>
      <c r="AO402" s="39">
        <f t="shared" si="338"/>
        <v>23.69</v>
      </c>
      <c r="AP402" s="39">
        <f t="shared" si="339"/>
        <v>0.13515111262373047</v>
      </c>
      <c r="AQ402" s="39">
        <f t="shared" si="340"/>
        <v>12.64</v>
      </c>
      <c r="AR402" s="39">
        <f t="shared" si="341"/>
        <v>2.7030222524746097E-2</v>
      </c>
      <c r="AS402" s="39">
        <f t="shared" si="342"/>
        <v>2.67</v>
      </c>
      <c r="AT402" s="39">
        <f t="shared" si="343"/>
        <v>0.27030222524746095</v>
      </c>
      <c r="AU402" s="39">
        <f t="shared" si="344"/>
        <v>23.69</v>
      </c>
      <c r="AV402" s="39">
        <f t="shared" si="345"/>
        <v>0.13515111262373047</v>
      </c>
      <c r="AW402" s="39">
        <f t="shared" si="346"/>
        <v>12.64</v>
      </c>
      <c r="AX402" s="39">
        <f t="shared" si="347"/>
        <v>6.7575556311865237E-2</v>
      </c>
      <c r="AY402" s="39">
        <f t="shared" si="348"/>
        <v>6.53</v>
      </c>
      <c r="AZ402" s="39">
        <f t="shared" si="349"/>
        <v>1.3515111262373048E-2</v>
      </c>
      <c r="BA402" s="39">
        <f t="shared" si="350"/>
        <v>1.34</v>
      </c>
      <c r="BB402" s="39">
        <f t="shared" si="351"/>
        <v>5.4060445049492194E-2</v>
      </c>
      <c r="BC402" s="39">
        <f t="shared" si="352"/>
        <v>5.26</v>
      </c>
      <c r="BD402" s="39">
        <f t="shared" si="353"/>
        <v>2.7030222524746097E-2</v>
      </c>
      <c r="BE402" s="39">
        <f t="shared" si="354"/>
        <v>2.67</v>
      </c>
      <c r="BF402" s="39">
        <f t="shared" si="355"/>
        <v>1.3515111262373048E-2</v>
      </c>
      <c r="BG402" s="39">
        <f t="shared" si="356"/>
        <v>1.34</v>
      </c>
      <c r="BH402" s="39">
        <f t="shared" si="357"/>
        <v>2.7030222524746092E-3</v>
      </c>
      <c r="BI402" s="39">
        <f t="shared" si="358"/>
        <v>0.27</v>
      </c>
    </row>
    <row r="403" spans="1:61" s="39" customFormat="1" x14ac:dyDescent="0.25">
      <c r="A403" s="40">
        <v>7.5</v>
      </c>
      <c r="B403" s="50">
        <f t="shared" si="313"/>
        <v>41</v>
      </c>
      <c r="C403" s="51">
        <f t="shared" si="303"/>
        <v>0</v>
      </c>
      <c r="D403" s="52">
        <f t="shared" si="304"/>
        <v>0</v>
      </c>
      <c r="E403" s="53">
        <f t="shared" si="305"/>
        <v>1</v>
      </c>
      <c r="F403" s="68">
        <f t="shared" si="302"/>
        <v>40</v>
      </c>
      <c r="G403" s="61">
        <f t="shared" si="327"/>
        <v>1.6902579265647546</v>
      </c>
      <c r="H403" s="56">
        <f t="shared" si="314"/>
        <v>4.6296296296296298</v>
      </c>
      <c r="I403" s="52">
        <f t="shared" si="315"/>
        <v>1.38</v>
      </c>
      <c r="J403" s="56">
        <f t="shared" si="316"/>
        <v>3.7185674384424603</v>
      </c>
      <c r="K403" s="56">
        <f t="shared" si="328"/>
        <v>9.2240348654546507E-4</v>
      </c>
      <c r="L403" s="51">
        <f t="shared" si="317"/>
        <v>2.2000000000000002</v>
      </c>
      <c r="M403" s="52">
        <f t="shared" si="306"/>
        <v>0</v>
      </c>
      <c r="N403" s="68">
        <v>0</v>
      </c>
      <c r="O403" s="63">
        <f t="shared" si="318"/>
        <v>4114.6639051295697</v>
      </c>
      <c r="P403" s="58">
        <f t="shared" si="319"/>
        <v>480</v>
      </c>
      <c r="Q403" s="61">
        <f t="shared" si="320"/>
        <v>0.8451289632823773</v>
      </c>
      <c r="R403" s="56">
        <f t="shared" si="321"/>
        <v>2.3148148148148149</v>
      </c>
      <c r="S403" s="56">
        <f t="shared" si="307"/>
        <v>1.8592837192212301</v>
      </c>
      <c r="T403" s="56">
        <f t="shared" si="308"/>
        <v>4.6120174327273254E-4</v>
      </c>
      <c r="U403" s="61">
        <f t="shared" si="322"/>
        <v>0.42256448164118865</v>
      </c>
      <c r="V403" s="56">
        <f t="shared" si="323"/>
        <v>1.1574074074074074</v>
      </c>
      <c r="W403" s="56">
        <f t="shared" si="309"/>
        <v>0.92964185961061507</v>
      </c>
      <c r="X403" s="56">
        <f t="shared" si="310"/>
        <v>2.3060087163636627E-4</v>
      </c>
      <c r="Y403" s="61">
        <f t="shared" si="324"/>
        <v>8.4512896328237691E-2</v>
      </c>
      <c r="Z403" s="56">
        <f t="shared" si="325"/>
        <v>0.23148148148148148</v>
      </c>
      <c r="AA403" s="56">
        <f t="shared" si="311"/>
        <v>0.18592837192212294</v>
      </c>
      <c r="AB403" s="56">
        <f t="shared" si="312"/>
        <v>4.6120174327273231E-5</v>
      </c>
      <c r="AC403" s="64">
        <f t="shared" si="326"/>
        <v>0.36406250000000479</v>
      </c>
      <c r="AD403" s="39">
        <f t="shared" si="329"/>
        <v>1.0860683925287176</v>
      </c>
      <c r="AE403" s="39">
        <f t="shared" si="330"/>
        <v>66.25</v>
      </c>
      <c r="AF403" s="39">
        <f t="shared" si="331"/>
        <v>0.54303419626435878</v>
      </c>
      <c r="AG403" s="39">
        <f t="shared" si="330"/>
        <v>41.9</v>
      </c>
      <c r="AH403" s="39">
        <f t="shared" si="332"/>
        <v>0.27151709813217939</v>
      </c>
      <c r="AI403" s="39">
        <f t="shared" ref="AI403:AK418" si="360">ROUND((1-EXP(-AH403))*100,2)</f>
        <v>23.78</v>
      </c>
      <c r="AJ403" s="39">
        <f t="shared" si="334"/>
        <v>5.4303419626435874E-2</v>
      </c>
      <c r="AK403" s="39">
        <f t="shared" si="360"/>
        <v>5.29</v>
      </c>
      <c r="AL403" s="39">
        <f t="shared" si="335"/>
        <v>0.54303419626435878</v>
      </c>
      <c r="AM403" s="39">
        <f t="shared" si="336"/>
        <v>41.9</v>
      </c>
      <c r="AN403" s="39">
        <f t="shared" si="337"/>
        <v>0.27151709813217939</v>
      </c>
      <c r="AO403" s="39">
        <f t="shared" si="338"/>
        <v>23.78</v>
      </c>
      <c r="AP403" s="39">
        <f t="shared" si="339"/>
        <v>0.1357585490660897</v>
      </c>
      <c r="AQ403" s="39">
        <f t="shared" si="340"/>
        <v>12.69</v>
      </c>
      <c r="AR403" s="39">
        <f t="shared" si="341"/>
        <v>2.7151709813217937E-2</v>
      </c>
      <c r="AS403" s="39">
        <f t="shared" si="342"/>
        <v>2.68</v>
      </c>
      <c r="AT403" s="39">
        <f t="shared" si="343"/>
        <v>0.27151709813217939</v>
      </c>
      <c r="AU403" s="39">
        <f t="shared" si="344"/>
        <v>23.78</v>
      </c>
      <c r="AV403" s="39">
        <f t="shared" si="345"/>
        <v>0.1357585490660897</v>
      </c>
      <c r="AW403" s="39">
        <f t="shared" si="346"/>
        <v>12.69</v>
      </c>
      <c r="AX403" s="39">
        <f t="shared" si="347"/>
        <v>6.7879274533044848E-2</v>
      </c>
      <c r="AY403" s="39">
        <f t="shared" si="348"/>
        <v>6.56</v>
      </c>
      <c r="AZ403" s="39">
        <f t="shared" si="349"/>
        <v>1.3575854906608969E-2</v>
      </c>
      <c r="BA403" s="39">
        <f t="shared" si="350"/>
        <v>1.35</v>
      </c>
      <c r="BB403" s="39">
        <f t="shared" si="351"/>
        <v>5.4303419626435874E-2</v>
      </c>
      <c r="BC403" s="39">
        <f t="shared" si="352"/>
        <v>5.29</v>
      </c>
      <c r="BD403" s="39">
        <f t="shared" si="353"/>
        <v>2.7151709813217937E-2</v>
      </c>
      <c r="BE403" s="39">
        <f t="shared" si="354"/>
        <v>2.68</v>
      </c>
      <c r="BF403" s="39">
        <f t="shared" si="355"/>
        <v>1.3575854906608969E-2</v>
      </c>
      <c r="BG403" s="39">
        <f t="shared" si="356"/>
        <v>1.35</v>
      </c>
      <c r="BH403" s="39">
        <f t="shared" si="357"/>
        <v>2.7151709813217932E-3</v>
      </c>
      <c r="BI403" s="39">
        <f t="shared" si="358"/>
        <v>0.27</v>
      </c>
    </row>
    <row r="404" spans="1:61" s="39" customFormat="1" x14ac:dyDescent="0.25">
      <c r="A404" s="40">
        <v>7.5</v>
      </c>
      <c r="B404" s="50">
        <f t="shared" si="313"/>
        <v>41</v>
      </c>
      <c r="C404" s="51">
        <f t="shared" si="303"/>
        <v>0</v>
      </c>
      <c r="D404" s="52">
        <f t="shared" si="304"/>
        <v>0</v>
      </c>
      <c r="E404" s="53">
        <f t="shared" si="305"/>
        <v>1</v>
      </c>
      <c r="F404" s="68">
        <f t="shared" si="302"/>
        <v>40</v>
      </c>
      <c r="G404" s="61">
        <f t="shared" si="327"/>
        <v>1.6921540511224642</v>
      </c>
      <c r="H404" s="56">
        <f t="shared" si="314"/>
        <v>4.6296296296296298</v>
      </c>
      <c r="I404" s="52">
        <f t="shared" si="315"/>
        <v>1.38</v>
      </c>
      <c r="J404" s="56">
        <f t="shared" si="316"/>
        <v>3.7227389124694215</v>
      </c>
      <c r="K404" s="56">
        <f t="shared" si="328"/>
        <v>9.2343823507435392E-4</v>
      </c>
      <c r="L404" s="51">
        <f t="shared" si="317"/>
        <v>2.2000000000000002</v>
      </c>
      <c r="M404" s="52">
        <f t="shared" si="306"/>
        <v>0</v>
      </c>
      <c r="N404" s="68">
        <v>0</v>
      </c>
      <c r="O404" s="63">
        <f t="shared" si="318"/>
        <v>4118.7422974162446</v>
      </c>
      <c r="P404" s="58">
        <f t="shared" si="319"/>
        <v>480</v>
      </c>
      <c r="Q404" s="61">
        <f t="shared" si="320"/>
        <v>0.8460770255612321</v>
      </c>
      <c r="R404" s="56">
        <f t="shared" si="321"/>
        <v>2.3148148148148149</v>
      </c>
      <c r="S404" s="56">
        <f t="shared" si="307"/>
        <v>1.8613694562347107</v>
      </c>
      <c r="T404" s="56">
        <f t="shared" si="308"/>
        <v>4.6171911753717696E-4</v>
      </c>
      <c r="U404" s="61">
        <f t="shared" si="322"/>
        <v>0.42303851278061605</v>
      </c>
      <c r="V404" s="56">
        <f t="shared" si="323"/>
        <v>1.1574074074074074</v>
      </c>
      <c r="W404" s="56">
        <f t="shared" si="309"/>
        <v>0.93068472811735536</v>
      </c>
      <c r="X404" s="56">
        <f t="shared" si="310"/>
        <v>2.3085955876858848E-4</v>
      </c>
      <c r="Y404" s="61">
        <f t="shared" si="324"/>
        <v>8.4607702556123168E-2</v>
      </c>
      <c r="Z404" s="56">
        <f t="shared" si="325"/>
        <v>0.23148148148148148</v>
      </c>
      <c r="AA404" s="56">
        <f t="shared" si="311"/>
        <v>0.186136945623471</v>
      </c>
      <c r="AB404" s="56">
        <f t="shared" si="312"/>
        <v>4.6171911753717673E-5</v>
      </c>
      <c r="AC404" s="64">
        <f t="shared" si="326"/>
        <v>0.36414930555556035</v>
      </c>
      <c r="AD404" s="39">
        <f t="shared" si="329"/>
        <v>1.0909333354256947</v>
      </c>
      <c r="AE404" s="39">
        <f t="shared" si="330"/>
        <v>66.41</v>
      </c>
      <c r="AF404" s="39">
        <f t="shared" si="331"/>
        <v>0.54546666771284735</v>
      </c>
      <c r="AG404" s="39">
        <f t="shared" si="330"/>
        <v>42.04</v>
      </c>
      <c r="AH404" s="39">
        <f t="shared" si="332"/>
        <v>0.27273333385642368</v>
      </c>
      <c r="AI404" s="39">
        <f t="shared" si="360"/>
        <v>23.87</v>
      </c>
      <c r="AJ404" s="39">
        <f t="shared" si="334"/>
        <v>5.4546666771284731E-2</v>
      </c>
      <c r="AK404" s="39">
        <f t="shared" si="360"/>
        <v>5.31</v>
      </c>
      <c r="AL404" s="39">
        <f t="shared" si="335"/>
        <v>0.54546666771284735</v>
      </c>
      <c r="AM404" s="39">
        <f t="shared" si="336"/>
        <v>42.04</v>
      </c>
      <c r="AN404" s="39">
        <f t="shared" si="337"/>
        <v>0.27273333385642368</v>
      </c>
      <c r="AO404" s="39">
        <f t="shared" si="338"/>
        <v>23.87</v>
      </c>
      <c r="AP404" s="39">
        <f t="shared" si="339"/>
        <v>0.13636666692821184</v>
      </c>
      <c r="AQ404" s="39">
        <f t="shared" si="340"/>
        <v>12.75</v>
      </c>
      <c r="AR404" s="39">
        <f t="shared" si="341"/>
        <v>2.7273333385642366E-2</v>
      </c>
      <c r="AS404" s="39">
        <f t="shared" si="342"/>
        <v>2.69</v>
      </c>
      <c r="AT404" s="39">
        <f t="shared" si="343"/>
        <v>0.27273333385642368</v>
      </c>
      <c r="AU404" s="39">
        <f t="shared" si="344"/>
        <v>23.87</v>
      </c>
      <c r="AV404" s="39">
        <f t="shared" si="345"/>
        <v>0.13636666692821184</v>
      </c>
      <c r="AW404" s="39">
        <f t="shared" si="346"/>
        <v>12.75</v>
      </c>
      <c r="AX404" s="39">
        <f t="shared" si="347"/>
        <v>6.8183333464105919E-2</v>
      </c>
      <c r="AY404" s="39">
        <f t="shared" si="348"/>
        <v>6.59</v>
      </c>
      <c r="AZ404" s="39">
        <f t="shared" si="349"/>
        <v>1.3636666692821183E-2</v>
      </c>
      <c r="BA404" s="39">
        <f t="shared" si="350"/>
        <v>1.35</v>
      </c>
      <c r="BB404" s="39">
        <f t="shared" si="351"/>
        <v>5.4546666771284731E-2</v>
      </c>
      <c r="BC404" s="39">
        <f t="shared" si="352"/>
        <v>5.31</v>
      </c>
      <c r="BD404" s="39">
        <f t="shared" si="353"/>
        <v>2.7273333385642366E-2</v>
      </c>
      <c r="BE404" s="39">
        <f t="shared" si="354"/>
        <v>2.69</v>
      </c>
      <c r="BF404" s="39">
        <f t="shared" si="355"/>
        <v>1.3636666692821183E-2</v>
      </c>
      <c r="BG404" s="39">
        <f t="shared" si="356"/>
        <v>1.35</v>
      </c>
      <c r="BH404" s="39">
        <f t="shared" si="357"/>
        <v>2.7273333385642359E-3</v>
      </c>
      <c r="BI404" s="39">
        <f t="shared" si="358"/>
        <v>0.27</v>
      </c>
    </row>
    <row r="405" spans="1:61" s="39" customFormat="1" x14ac:dyDescent="0.25">
      <c r="A405" s="40">
        <v>7.5</v>
      </c>
      <c r="B405" s="50">
        <f t="shared" si="313"/>
        <v>41</v>
      </c>
      <c r="C405" s="51">
        <f t="shared" si="303"/>
        <v>0</v>
      </c>
      <c r="D405" s="52">
        <f t="shared" si="304"/>
        <v>0</v>
      </c>
      <c r="E405" s="53">
        <f t="shared" si="305"/>
        <v>1</v>
      </c>
      <c r="F405" s="68">
        <f t="shared" si="302"/>
        <v>40</v>
      </c>
      <c r="G405" s="61">
        <f t="shared" si="327"/>
        <v>1.6940414829535582</v>
      </c>
      <c r="H405" s="56">
        <f t="shared" si="314"/>
        <v>4.6296296296296298</v>
      </c>
      <c r="I405" s="52">
        <f t="shared" si="315"/>
        <v>1.38</v>
      </c>
      <c r="J405" s="56">
        <f t="shared" si="316"/>
        <v>3.7268912624978281</v>
      </c>
      <c r="K405" s="56">
        <f t="shared" si="328"/>
        <v>9.2446823982940125E-4</v>
      </c>
      <c r="L405" s="51">
        <f t="shared" si="317"/>
        <v>2.2000000000000002</v>
      </c>
      <c r="M405" s="52">
        <f t="shared" si="306"/>
        <v>0</v>
      </c>
      <c r="N405" s="68">
        <v>0</v>
      </c>
      <c r="O405" s="63">
        <f t="shared" si="318"/>
        <v>4122.801997071605</v>
      </c>
      <c r="P405" s="58">
        <f t="shared" si="319"/>
        <v>480</v>
      </c>
      <c r="Q405" s="61">
        <f t="shared" si="320"/>
        <v>0.84702074147677908</v>
      </c>
      <c r="R405" s="56">
        <f t="shared" si="321"/>
        <v>2.3148148148148149</v>
      </c>
      <c r="S405" s="56">
        <f t="shared" si="307"/>
        <v>1.863445631248914</v>
      </c>
      <c r="T405" s="56">
        <f t="shared" si="308"/>
        <v>4.6223411991470063E-4</v>
      </c>
      <c r="U405" s="61">
        <f t="shared" si="322"/>
        <v>0.42351037073838954</v>
      </c>
      <c r="V405" s="56">
        <f t="shared" si="323"/>
        <v>1.1574074074074074</v>
      </c>
      <c r="W405" s="56">
        <f t="shared" si="309"/>
        <v>0.93172281562445702</v>
      </c>
      <c r="X405" s="56">
        <f t="shared" si="310"/>
        <v>2.3111705995735031E-4</v>
      </c>
      <c r="Y405" s="61">
        <f t="shared" si="324"/>
        <v>8.4702074147677872E-2</v>
      </c>
      <c r="Z405" s="56">
        <f t="shared" si="325"/>
        <v>0.23148148148148148</v>
      </c>
      <c r="AA405" s="56">
        <f t="shared" si="311"/>
        <v>0.18634456312489134</v>
      </c>
      <c r="AB405" s="56">
        <f t="shared" si="312"/>
        <v>4.6223411991470041E-5</v>
      </c>
      <c r="AC405" s="64">
        <f t="shared" si="326"/>
        <v>0.36423611111111592</v>
      </c>
      <c r="AD405" s="39">
        <f t="shared" si="329"/>
        <v>1.0958037046891862</v>
      </c>
      <c r="AE405" s="39">
        <f t="shared" si="330"/>
        <v>66.569999999999993</v>
      </c>
      <c r="AF405" s="39">
        <f t="shared" si="331"/>
        <v>0.5479018523445931</v>
      </c>
      <c r="AG405" s="39">
        <f t="shared" si="330"/>
        <v>42.18</v>
      </c>
      <c r="AH405" s="39">
        <f t="shared" si="332"/>
        <v>0.27395092617229655</v>
      </c>
      <c r="AI405" s="39">
        <f t="shared" si="360"/>
        <v>23.96</v>
      </c>
      <c r="AJ405" s="39">
        <f t="shared" si="334"/>
        <v>5.4790185234459304E-2</v>
      </c>
      <c r="AK405" s="39">
        <f t="shared" si="360"/>
        <v>5.33</v>
      </c>
      <c r="AL405" s="39">
        <f t="shared" si="335"/>
        <v>0.5479018523445931</v>
      </c>
      <c r="AM405" s="39">
        <f t="shared" si="336"/>
        <v>42.18</v>
      </c>
      <c r="AN405" s="39">
        <f t="shared" si="337"/>
        <v>0.27395092617229655</v>
      </c>
      <c r="AO405" s="39">
        <f t="shared" si="338"/>
        <v>23.96</v>
      </c>
      <c r="AP405" s="39">
        <f t="shared" si="339"/>
        <v>0.13697546308614827</v>
      </c>
      <c r="AQ405" s="39">
        <f t="shared" si="340"/>
        <v>12.8</v>
      </c>
      <c r="AR405" s="39">
        <f t="shared" si="341"/>
        <v>2.7395092617229652E-2</v>
      </c>
      <c r="AS405" s="39">
        <f t="shared" si="342"/>
        <v>2.7</v>
      </c>
      <c r="AT405" s="39">
        <f t="shared" si="343"/>
        <v>0.27395092617229655</v>
      </c>
      <c r="AU405" s="39">
        <f t="shared" si="344"/>
        <v>23.96</v>
      </c>
      <c r="AV405" s="39">
        <f t="shared" si="345"/>
        <v>0.13697546308614827</v>
      </c>
      <c r="AW405" s="39">
        <f t="shared" si="346"/>
        <v>12.8</v>
      </c>
      <c r="AX405" s="39">
        <f t="shared" si="347"/>
        <v>6.8487731543074137E-2</v>
      </c>
      <c r="AY405" s="39">
        <f t="shared" si="348"/>
        <v>6.62</v>
      </c>
      <c r="AZ405" s="39">
        <f t="shared" si="349"/>
        <v>1.3697546308614826E-2</v>
      </c>
      <c r="BA405" s="39">
        <f t="shared" si="350"/>
        <v>1.36</v>
      </c>
      <c r="BB405" s="39">
        <f t="shared" si="351"/>
        <v>5.4790185234459304E-2</v>
      </c>
      <c r="BC405" s="39">
        <f t="shared" si="352"/>
        <v>5.33</v>
      </c>
      <c r="BD405" s="39">
        <f t="shared" si="353"/>
        <v>2.7395092617229652E-2</v>
      </c>
      <c r="BE405" s="39">
        <f t="shared" si="354"/>
        <v>2.7</v>
      </c>
      <c r="BF405" s="39">
        <f t="shared" si="355"/>
        <v>1.3697546308614826E-2</v>
      </c>
      <c r="BG405" s="39">
        <f t="shared" si="356"/>
        <v>1.36</v>
      </c>
      <c r="BH405" s="39">
        <f t="shared" si="357"/>
        <v>2.7395092617229647E-3</v>
      </c>
      <c r="BI405" s="39">
        <f t="shared" si="358"/>
        <v>0.27</v>
      </c>
    </row>
    <row r="406" spans="1:61" s="39" customFormat="1" x14ac:dyDescent="0.25">
      <c r="A406" s="40">
        <v>7.5</v>
      </c>
      <c r="B406" s="50">
        <f t="shared" si="313"/>
        <v>41</v>
      </c>
      <c r="C406" s="51">
        <f t="shared" si="303"/>
        <v>0</v>
      </c>
      <c r="D406" s="52">
        <f t="shared" si="304"/>
        <v>0</v>
      </c>
      <c r="E406" s="53">
        <f t="shared" si="305"/>
        <v>1</v>
      </c>
      <c r="F406" s="68">
        <f t="shared" si="302"/>
        <v>40</v>
      </c>
      <c r="G406" s="61">
        <f t="shared" si="327"/>
        <v>1.695920261909583</v>
      </c>
      <c r="H406" s="56">
        <f t="shared" si="314"/>
        <v>4.6296296296296298</v>
      </c>
      <c r="I406" s="52">
        <f t="shared" si="315"/>
        <v>1.38</v>
      </c>
      <c r="J406" s="56">
        <f t="shared" si="316"/>
        <v>3.731024576201083</v>
      </c>
      <c r="K406" s="56">
        <f t="shared" si="328"/>
        <v>9.2549352255829665E-4</v>
      </c>
      <c r="L406" s="51">
        <f t="shared" si="317"/>
        <v>2.2000000000000002</v>
      </c>
      <c r="M406" s="52">
        <f t="shared" si="306"/>
        <v>0</v>
      </c>
      <c r="N406" s="68">
        <v>0</v>
      </c>
      <c r="O406" s="63">
        <f t="shared" si="318"/>
        <v>4126.8430897702119</v>
      </c>
      <c r="P406" s="58">
        <f t="shared" si="319"/>
        <v>480</v>
      </c>
      <c r="Q406" s="61">
        <f t="shared" si="320"/>
        <v>0.8479601309547915</v>
      </c>
      <c r="R406" s="56">
        <f t="shared" si="321"/>
        <v>2.3148148148148149</v>
      </c>
      <c r="S406" s="56">
        <f t="shared" si="307"/>
        <v>1.8655122881005415</v>
      </c>
      <c r="T406" s="56">
        <f t="shared" si="308"/>
        <v>4.6274676127914833E-4</v>
      </c>
      <c r="U406" s="61">
        <f t="shared" si="322"/>
        <v>0.42398006547739575</v>
      </c>
      <c r="V406" s="56">
        <f t="shared" si="323"/>
        <v>1.1574074074074074</v>
      </c>
      <c r="W406" s="56">
        <f t="shared" si="309"/>
        <v>0.93275614405027074</v>
      </c>
      <c r="X406" s="56">
        <f t="shared" si="310"/>
        <v>2.3137338063957416E-4</v>
      </c>
      <c r="Y406" s="61">
        <f t="shared" si="324"/>
        <v>8.4796013095479114E-2</v>
      </c>
      <c r="Z406" s="56">
        <f t="shared" si="325"/>
        <v>0.23148148148148148</v>
      </c>
      <c r="AA406" s="56">
        <f t="shared" si="311"/>
        <v>0.18655122881005406</v>
      </c>
      <c r="AB406" s="56">
        <f t="shared" si="312"/>
        <v>4.6274676127914823E-5</v>
      </c>
      <c r="AC406" s="64">
        <f t="shared" si="326"/>
        <v>0.36432291666667149</v>
      </c>
      <c r="AD406" s="39">
        <f t="shared" si="329"/>
        <v>1.1006794754421763</v>
      </c>
      <c r="AE406" s="39">
        <f t="shared" si="330"/>
        <v>66.739999999999995</v>
      </c>
      <c r="AF406" s="39">
        <f t="shared" si="331"/>
        <v>0.55033973772108813</v>
      </c>
      <c r="AG406" s="39">
        <f t="shared" si="330"/>
        <v>42.32</v>
      </c>
      <c r="AH406" s="39">
        <f t="shared" si="332"/>
        <v>0.27516986886054406</v>
      </c>
      <c r="AI406" s="39">
        <f t="shared" si="360"/>
        <v>24.06</v>
      </c>
      <c r="AJ406" s="39">
        <f t="shared" si="334"/>
        <v>5.5033973772108807E-2</v>
      </c>
      <c r="AK406" s="39">
        <f t="shared" si="360"/>
        <v>5.35</v>
      </c>
      <c r="AL406" s="39">
        <f t="shared" si="335"/>
        <v>0.55033973772108813</v>
      </c>
      <c r="AM406" s="39">
        <f t="shared" si="336"/>
        <v>42.32</v>
      </c>
      <c r="AN406" s="39">
        <f t="shared" si="337"/>
        <v>0.27516986886054406</v>
      </c>
      <c r="AO406" s="39">
        <f t="shared" si="338"/>
        <v>24.06</v>
      </c>
      <c r="AP406" s="39">
        <f t="shared" si="339"/>
        <v>0.13758493443027203</v>
      </c>
      <c r="AQ406" s="39">
        <f t="shared" si="340"/>
        <v>12.85</v>
      </c>
      <c r="AR406" s="39">
        <f t="shared" si="341"/>
        <v>2.7516986886054404E-2</v>
      </c>
      <c r="AS406" s="39">
        <f t="shared" si="342"/>
        <v>2.71</v>
      </c>
      <c r="AT406" s="39">
        <f t="shared" si="343"/>
        <v>0.27516986886054406</v>
      </c>
      <c r="AU406" s="39">
        <f t="shared" si="344"/>
        <v>24.06</v>
      </c>
      <c r="AV406" s="39">
        <f t="shared" si="345"/>
        <v>0.13758493443027203</v>
      </c>
      <c r="AW406" s="39">
        <f t="shared" si="346"/>
        <v>12.85</v>
      </c>
      <c r="AX406" s="39">
        <f t="shared" si="347"/>
        <v>6.8792467215136016E-2</v>
      </c>
      <c r="AY406" s="39">
        <f t="shared" si="348"/>
        <v>6.65</v>
      </c>
      <c r="AZ406" s="39">
        <f t="shared" si="349"/>
        <v>1.3758493443027202E-2</v>
      </c>
      <c r="BA406" s="39">
        <f t="shared" si="350"/>
        <v>1.37</v>
      </c>
      <c r="BB406" s="39">
        <f t="shared" si="351"/>
        <v>5.5033973772108807E-2</v>
      </c>
      <c r="BC406" s="39">
        <f t="shared" si="352"/>
        <v>5.35</v>
      </c>
      <c r="BD406" s="39">
        <f t="shared" si="353"/>
        <v>2.7516986886054404E-2</v>
      </c>
      <c r="BE406" s="39">
        <f t="shared" si="354"/>
        <v>2.71</v>
      </c>
      <c r="BF406" s="39">
        <f t="shared" si="355"/>
        <v>1.3758493443027202E-2</v>
      </c>
      <c r="BG406" s="39">
        <f t="shared" si="356"/>
        <v>1.37</v>
      </c>
      <c r="BH406" s="39">
        <f t="shared" si="357"/>
        <v>2.7516986886054399E-3</v>
      </c>
      <c r="BI406" s="39">
        <f t="shared" si="358"/>
        <v>0.27</v>
      </c>
    </row>
    <row r="407" spans="1:61" s="39" customFormat="1" x14ac:dyDescent="0.25">
      <c r="A407" s="40">
        <v>7.5</v>
      </c>
      <c r="B407" s="50">
        <f t="shared" si="313"/>
        <v>41</v>
      </c>
      <c r="C407" s="51">
        <f t="shared" si="303"/>
        <v>0</v>
      </c>
      <c r="D407" s="52">
        <f t="shared" si="304"/>
        <v>0</v>
      </c>
      <c r="E407" s="53">
        <f t="shared" si="305"/>
        <v>1</v>
      </c>
      <c r="F407" s="68">
        <f t="shared" si="302"/>
        <v>40</v>
      </c>
      <c r="G407" s="61">
        <f t="shared" si="327"/>
        <v>1.6977904276593871</v>
      </c>
      <c r="H407" s="56">
        <f t="shared" si="314"/>
        <v>4.6296296296296298</v>
      </c>
      <c r="I407" s="52">
        <f t="shared" si="315"/>
        <v>1.38</v>
      </c>
      <c r="J407" s="56">
        <f t="shared" si="316"/>
        <v>3.7351389408506521</v>
      </c>
      <c r="K407" s="56">
        <f t="shared" si="328"/>
        <v>9.2651410490902897E-4</v>
      </c>
      <c r="L407" s="51">
        <f t="shared" si="317"/>
        <v>2.2000000000000002</v>
      </c>
      <c r="M407" s="52">
        <f t="shared" si="306"/>
        <v>0</v>
      </c>
      <c r="N407" s="68">
        <v>0</v>
      </c>
      <c r="O407" s="63">
        <f t="shared" si="318"/>
        <v>4130.8656607939502</v>
      </c>
      <c r="P407" s="58">
        <f t="shared" si="319"/>
        <v>480</v>
      </c>
      <c r="Q407" s="61">
        <f t="shared" si="320"/>
        <v>0.84889521382969357</v>
      </c>
      <c r="R407" s="56">
        <f t="shared" si="321"/>
        <v>2.3148148148148149</v>
      </c>
      <c r="S407" s="56">
        <f t="shared" si="307"/>
        <v>1.8675694704253261</v>
      </c>
      <c r="T407" s="56">
        <f t="shared" si="308"/>
        <v>4.6325705245451449E-4</v>
      </c>
      <c r="U407" s="61">
        <f t="shared" si="322"/>
        <v>0.42444760691484679</v>
      </c>
      <c r="V407" s="56">
        <f t="shared" si="323"/>
        <v>1.1574074074074074</v>
      </c>
      <c r="W407" s="56">
        <f t="shared" si="309"/>
        <v>0.93378473521266303</v>
      </c>
      <c r="X407" s="56">
        <f t="shared" si="310"/>
        <v>2.3162852622725724E-4</v>
      </c>
      <c r="Y407" s="61">
        <f t="shared" si="324"/>
        <v>8.4889521382969318E-2</v>
      </c>
      <c r="Z407" s="56">
        <f t="shared" si="325"/>
        <v>0.23148148148148148</v>
      </c>
      <c r="AA407" s="56">
        <f t="shared" si="311"/>
        <v>0.18675694704253251</v>
      </c>
      <c r="AB407" s="56">
        <f t="shared" si="312"/>
        <v>4.6325705245451422E-5</v>
      </c>
      <c r="AC407" s="64">
        <f t="shared" si="326"/>
        <v>0.36440972222222706</v>
      </c>
      <c r="AD407" s="39">
        <f t="shared" si="329"/>
        <v>1.105560622921697</v>
      </c>
      <c r="AE407" s="39">
        <f t="shared" si="330"/>
        <v>66.900000000000006</v>
      </c>
      <c r="AF407" s="39">
        <f t="shared" si="331"/>
        <v>0.55278031146084849</v>
      </c>
      <c r="AG407" s="39">
        <f t="shared" si="330"/>
        <v>42.47</v>
      </c>
      <c r="AH407" s="39">
        <f t="shared" si="332"/>
        <v>0.27639015573042425</v>
      </c>
      <c r="AI407" s="39">
        <f t="shared" si="360"/>
        <v>24.15</v>
      </c>
      <c r="AJ407" s="39">
        <f t="shared" si="334"/>
        <v>5.5278031146084844E-2</v>
      </c>
      <c r="AK407" s="39">
        <f t="shared" si="360"/>
        <v>5.38</v>
      </c>
      <c r="AL407" s="39">
        <f t="shared" si="335"/>
        <v>0.55278031146084849</v>
      </c>
      <c r="AM407" s="39">
        <f t="shared" si="336"/>
        <v>42.47</v>
      </c>
      <c r="AN407" s="39">
        <f t="shared" si="337"/>
        <v>0.27639015573042425</v>
      </c>
      <c r="AO407" s="39">
        <f t="shared" si="338"/>
        <v>24.15</v>
      </c>
      <c r="AP407" s="39">
        <f t="shared" si="339"/>
        <v>0.13819507786521212</v>
      </c>
      <c r="AQ407" s="39">
        <f t="shared" si="340"/>
        <v>12.91</v>
      </c>
      <c r="AR407" s="39">
        <f t="shared" si="341"/>
        <v>2.7639015573042422E-2</v>
      </c>
      <c r="AS407" s="39">
        <f t="shared" si="342"/>
        <v>2.73</v>
      </c>
      <c r="AT407" s="39">
        <f t="shared" si="343"/>
        <v>0.27639015573042425</v>
      </c>
      <c r="AU407" s="39">
        <f t="shared" si="344"/>
        <v>24.15</v>
      </c>
      <c r="AV407" s="39">
        <f t="shared" si="345"/>
        <v>0.13819507786521212</v>
      </c>
      <c r="AW407" s="39">
        <f t="shared" si="346"/>
        <v>12.91</v>
      </c>
      <c r="AX407" s="39">
        <f t="shared" si="347"/>
        <v>6.9097538932606062E-2</v>
      </c>
      <c r="AY407" s="39">
        <f t="shared" si="348"/>
        <v>6.68</v>
      </c>
      <c r="AZ407" s="39">
        <f t="shared" si="349"/>
        <v>1.3819507786521211E-2</v>
      </c>
      <c r="BA407" s="39">
        <f t="shared" si="350"/>
        <v>1.37</v>
      </c>
      <c r="BB407" s="39">
        <f t="shared" si="351"/>
        <v>5.5278031146084844E-2</v>
      </c>
      <c r="BC407" s="39">
        <f t="shared" si="352"/>
        <v>5.38</v>
      </c>
      <c r="BD407" s="39">
        <f t="shared" si="353"/>
        <v>2.7639015573042422E-2</v>
      </c>
      <c r="BE407" s="39">
        <f t="shared" si="354"/>
        <v>2.73</v>
      </c>
      <c r="BF407" s="39">
        <f t="shared" si="355"/>
        <v>1.3819507786521211E-2</v>
      </c>
      <c r="BG407" s="39">
        <f t="shared" si="356"/>
        <v>1.37</v>
      </c>
      <c r="BH407" s="39">
        <f t="shared" si="357"/>
        <v>2.7639015573042418E-3</v>
      </c>
      <c r="BI407" s="39">
        <f t="shared" si="358"/>
        <v>0.28000000000000003</v>
      </c>
    </row>
    <row r="408" spans="1:61" s="39" customFormat="1" x14ac:dyDescent="0.25">
      <c r="A408" s="40">
        <v>7.5</v>
      </c>
      <c r="B408" s="50">
        <f t="shared" si="313"/>
        <v>41</v>
      </c>
      <c r="C408" s="51">
        <f t="shared" si="303"/>
        <v>0</v>
      </c>
      <c r="D408" s="52">
        <f t="shared" si="304"/>
        <v>0</v>
      </c>
      <c r="E408" s="53">
        <f t="shared" si="305"/>
        <v>1</v>
      </c>
      <c r="F408" s="68">
        <f t="shared" si="302"/>
        <v>40</v>
      </c>
      <c r="G408" s="61">
        <f t="shared" si="327"/>
        <v>1.699652019689958</v>
      </c>
      <c r="H408" s="56">
        <f t="shared" si="314"/>
        <v>4.6296296296296298</v>
      </c>
      <c r="I408" s="52">
        <f t="shared" si="315"/>
        <v>1.38</v>
      </c>
      <c r="J408" s="56">
        <f t="shared" si="316"/>
        <v>3.7392344433179079</v>
      </c>
      <c r="K408" s="56">
        <f t="shared" si="328"/>
        <v>9.2753000843034169E-4</v>
      </c>
      <c r="L408" s="51">
        <f t="shared" si="317"/>
        <v>2.2000000000000002</v>
      </c>
      <c r="M408" s="52">
        <f t="shared" si="306"/>
        <v>0</v>
      </c>
      <c r="N408" s="68">
        <v>0</v>
      </c>
      <c r="O408" s="63">
        <f t="shared" si="318"/>
        <v>4134.8697950338301</v>
      </c>
      <c r="P408" s="58">
        <f t="shared" si="319"/>
        <v>480</v>
      </c>
      <c r="Q408" s="61">
        <f t="shared" si="320"/>
        <v>0.84982600984497902</v>
      </c>
      <c r="R408" s="56">
        <f t="shared" si="321"/>
        <v>2.3148148148148149</v>
      </c>
      <c r="S408" s="56">
        <f t="shared" si="307"/>
        <v>1.8696172216589539</v>
      </c>
      <c r="T408" s="56">
        <f t="shared" si="308"/>
        <v>4.6376500421517084E-4</v>
      </c>
      <c r="U408" s="61">
        <f t="shared" si="322"/>
        <v>0.42491300492248951</v>
      </c>
      <c r="V408" s="56">
        <f t="shared" si="323"/>
        <v>1.1574074074074074</v>
      </c>
      <c r="W408" s="56">
        <f t="shared" si="309"/>
        <v>0.93480861082947697</v>
      </c>
      <c r="X408" s="56">
        <f t="shared" si="310"/>
        <v>2.3188250210758542E-4</v>
      </c>
      <c r="Y408" s="61">
        <f t="shared" si="324"/>
        <v>8.4982600984497864E-2</v>
      </c>
      <c r="Z408" s="56">
        <f t="shared" si="325"/>
        <v>0.23148148148148148</v>
      </c>
      <c r="AA408" s="56">
        <f t="shared" si="311"/>
        <v>0.18696172216589532</v>
      </c>
      <c r="AB408" s="56">
        <f t="shared" si="312"/>
        <v>4.6376500421517061E-5</v>
      </c>
      <c r="AC408" s="64">
        <f t="shared" si="326"/>
        <v>0.36449652777778263</v>
      </c>
      <c r="AD408" s="39">
        <f t="shared" si="329"/>
        <v>1.1104471224783057</v>
      </c>
      <c r="AE408" s="39">
        <f t="shared" si="330"/>
        <v>67.06</v>
      </c>
      <c r="AF408" s="39">
        <f t="shared" si="331"/>
        <v>0.55522356123915284</v>
      </c>
      <c r="AG408" s="39">
        <f t="shared" si="330"/>
        <v>42.61</v>
      </c>
      <c r="AH408" s="39">
        <f t="shared" si="332"/>
        <v>0.27761178061957642</v>
      </c>
      <c r="AI408" s="39">
        <f t="shared" si="360"/>
        <v>24.24</v>
      </c>
      <c r="AJ408" s="39">
        <f t="shared" si="334"/>
        <v>5.5522356123915276E-2</v>
      </c>
      <c r="AK408" s="39">
        <f t="shared" si="360"/>
        <v>5.4</v>
      </c>
      <c r="AL408" s="39">
        <f t="shared" si="335"/>
        <v>0.55522356123915284</v>
      </c>
      <c r="AM408" s="39">
        <f t="shared" si="336"/>
        <v>42.61</v>
      </c>
      <c r="AN408" s="39">
        <f t="shared" si="337"/>
        <v>0.27761178061957642</v>
      </c>
      <c r="AO408" s="39">
        <f t="shared" si="338"/>
        <v>24.24</v>
      </c>
      <c r="AP408" s="39">
        <f t="shared" si="339"/>
        <v>0.13880589030978821</v>
      </c>
      <c r="AQ408" s="39">
        <f t="shared" si="340"/>
        <v>12.96</v>
      </c>
      <c r="AR408" s="39">
        <f t="shared" si="341"/>
        <v>2.7761178061957638E-2</v>
      </c>
      <c r="AS408" s="39">
        <f t="shared" si="342"/>
        <v>2.74</v>
      </c>
      <c r="AT408" s="39">
        <f t="shared" si="343"/>
        <v>0.27761178061957642</v>
      </c>
      <c r="AU408" s="39">
        <f t="shared" si="344"/>
        <v>24.24</v>
      </c>
      <c r="AV408" s="39">
        <f t="shared" si="345"/>
        <v>0.13880589030978821</v>
      </c>
      <c r="AW408" s="39">
        <f t="shared" si="346"/>
        <v>12.96</v>
      </c>
      <c r="AX408" s="39">
        <f t="shared" si="347"/>
        <v>6.9402945154894105E-2</v>
      </c>
      <c r="AY408" s="39">
        <f t="shared" si="348"/>
        <v>6.7</v>
      </c>
      <c r="AZ408" s="39">
        <f t="shared" si="349"/>
        <v>1.3880589030978819E-2</v>
      </c>
      <c r="BA408" s="39">
        <f t="shared" si="350"/>
        <v>1.38</v>
      </c>
      <c r="BB408" s="39">
        <f t="shared" si="351"/>
        <v>5.5522356123915276E-2</v>
      </c>
      <c r="BC408" s="39">
        <f t="shared" si="352"/>
        <v>5.4</v>
      </c>
      <c r="BD408" s="39">
        <f t="shared" si="353"/>
        <v>2.7761178061957638E-2</v>
      </c>
      <c r="BE408" s="39">
        <f t="shared" si="354"/>
        <v>2.74</v>
      </c>
      <c r="BF408" s="39">
        <f t="shared" si="355"/>
        <v>1.3880589030978819E-2</v>
      </c>
      <c r="BG408" s="39">
        <f t="shared" si="356"/>
        <v>1.38</v>
      </c>
      <c r="BH408" s="39">
        <f t="shared" si="357"/>
        <v>2.7761178061957636E-3</v>
      </c>
      <c r="BI408" s="39">
        <f t="shared" si="358"/>
        <v>0.28000000000000003</v>
      </c>
    </row>
    <row r="409" spans="1:61" s="39" customFormat="1" x14ac:dyDescent="0.25">
      <c r="A409" s="40">
        <v>7.5</v>
      </c>
      <c r="B409" s="50">
        <f t="shared" si="313"/>
        <v>41</v>
      </c>
      <c r="C409" s="51">
        <f t="shared" si="303"/>
        <v>0</v>
      </c>
      <c r="D409" s="52">
        <f t="shared" si="304"/>
        <v>0</v>
      </c>
      <c r="E409" s="53">
        <f t="shared" si="305"/>
        <v>1</v>
      </c>
      <c r="F409" s="68">
        <f t="shared" si="302"/>
        <v>40</v>
      </c>
      <c r="G409" s="61">
        <f t="shared" si="327"/>
        <v>1.7015050773072566</v>
      </c>
      <c r="H409" s="56">
        <f t="shared" si="314"/>
        <v>4.6296296296296298</v>
      </c>
      <c r="I409" s="52">
        <f t="shared" si="315"/>
        <v>1.38</v>
      </c>
      <c r="J409" s="56">
        <f t="shared" si="316"/>
        <v>3.7433111700759647</v>
      </c>
      <c r="K409" s="56">
        <f t="shared" si="328"/>
        <v>9.2854125457218935E-4</v>
      </c>
      <c r="L409" s="51">
        <f t="shared" si="317"/>
        <v>2.2000000000000002</v>
      </c>
      <c r="M409" s="52">
        <f t="shared" si="306"/>
        <v>0</v>
      </c>
      <c r="N409" s="68">
        <v>0</v>
      </c>
      <c r="O409" s="63">
        <f t="shared" si="318"/>
        <v>4138.8555769917766</v>
      </c>
      <c r="P409" s="58">
        <f t="shared" si="319"/>
        <v>480</v>
      </c>
      <c r="Q409" s="61">
        <f t="shared" si="320"/>
        <v>0.85075253865362832</v>
      </c>
      <c r="R409" s="56">
        <f t="shared" si="321"/>
        <v>2.3148148148148149</v>
      </c>
      <c r="S409" s="56">
        <f t="shared" si="307"/>
        <v>1.8716555850379824</v>
      </c>
      <c r="T409" s="56">
        <f t="shared" si="308"/>
        <v>4.6427062728609468E-4</v>
      </c>
      <c r="U409" s="61">
        <f t="shared" si="322"/>
        <v>0.42537626932681416</v>
      </c>
      <c r="V409" s="56">
        <f t="shared" si="323"/>
        <v>1.1574074074074074</v>
      </c>
      <c r="W409" s="56">
        <f t="shared" si="309"/>
        <v>0.93582779251899118</v>
      </c>
      <c r="X409" s="56">
        <f t="shared" si="310"/>
        <v>2.3213531364304734E-4</v>
      </c>
      <c r="Y409" s="61">
        <f t="shared" si="324"/>
        <v>8.5075253865362785E-2</v>
      </c>
      <c r="Z409" s="56">
        <f t="shared" si="325"/>
        <v>0.23148148148148148</v>
      </c>
      <c r="AA409" s="56">
        <f t="shared" si="311"/>
        <v>0.18716555850379815</v>
      </c>
      <c r="AB409" s="56">
        <f t="shared" si="312"/>
        <v>4.6427062728609424E-5</v>
      </c>
      <c r="AC409" s="64">
        <f t="shared" si="326"/>
        <v>0.3645833333333382</v>
      </c>
      <c r="AD409" s="39">
        <f t="shared" si="329"/>
        <v>1.1153389495755641</v>
      </c>
      <c r="AE409" s="39">
        <f t="shared" si="330"/>
        <v>67.22</v>
      </c>
      <c r="AF409" s="39">
        <f t="shared" si="331"/>
        <v>0.55766947478778206</v>
      </c>
      <c r="AG409" s="39">
        <f t="shared" si="330"/>
        <v>42.75</v>
      </c>
      <c r="AH409" s="39">
        <f t="shared" si="332"/>
        <v>0.27883473739389103</v>
      </c>
      <c r="AI409" s="39">
        <f t="shared" si="360"/>
        <v>24.33</v>
      </c>
      <c r="AJ409" s="39">
        <f t="shared" si="334"/>
        <v>5.5766947478778195E-2</v>
      </c>
      <c r="AK409" s="39">
        <f t="shared" si="360"/>
        <v>5.42</v>
      </c>
      <c r="AL409" s="39">
        <f t="shared" si="335"/>
        <v>0.55766947478778206</v>
      </c>
      <c r="AM409" s="39">
        <f t="shared" si="336"/>
        <v>42.75</v>
      </c>
      <c r="AN409" s="39">
        <f t="shared" si="337"/>
        <v>0.27883473739389103</v>
      </c>
      <c r="AO409" s="39">
        <f t="shared" si="338"/>
        <v>24.33</v>
      </c>
      <c r="AP409" s="39">
        <f t="shared" si="339"/>
        <v>0.13941736869694552</v>
      </c>
      <c r="AQ409" s="39">
        <f t="shared" si="340"/>
        <v>13.01</v>
      </c>
      <c r="AR409" s="39">
        <f t="shared" si="341"/>
        <v>2.7883473739389097E-2</v>
      </c>
      <c r="AS409" s="39">
        <f t="shared" si="342"/>
        <v>2.75</v>
      </c>
      <c r="AT409" s="39">
        <f t="shared" si="343"/>
        <v>0.27883473739389103</v>
      </c>
      <c r="AU409" s="39">
        <f t="shared" si="344"/>
        <v>24.33</v>
      </c>
      <c r="AV409" s="39">
        <f t="shared" si="345"/>
        <v>0.13941736869694552</v>
      </c>
      <c r="AW409" s="39">
        <f t="shared" si="346"/>
        <v>13.01</v>
      </c>
      <c r="AX409" s="39">
        <f t="shared" si="347"/>
        <v>6.9708684348472758E-2</v>
      </c>
      <c r="AY409" s="39">
        <f t="shared" si="348"/>
        <v>6.73</v>
      </c>
      <c r="AZ409" s="39">
        <f t="shared" si="349"/>
        <v>1.3941736869694549E-2</v>
      </c>
      <c r="BA409" s="39">
        <f t="shared" si="350"/>
        <v>1.38</v>
      </c>
      <c r="BB409" s="39">
        <f t="shared" si="351"/>
        <v>5.5766947478778195E-2</v>
      </c>
      <c r="BC409" s="39">
        <f t="shared" si="352"/>
        <v>5.42</v>
      </c>
      <c r="BD409" s="39">
        <f t="shared" si="353"/>
        <v>2.7883473739389097E-2</v>
      </c>
      <c r="BE409" s="39">
        <f t="shared" si="354"/>
        <v>2.75</v>
      </c>
      <c r="BF409" s="39">
        <f t="shared" si="355"/>
        <v>1.3941736869694549E-2</v>
      </c>
      <c r="BG409" s="39">
        <f t="shared" si="356"/>
        <v>1.38</v>
      </c>
      <c r="BH409" s="39">
        <f t="shared" si="357"/>
        <v>2.7883473739389094E-3</v>
      </c>
      <c r="BI409" s="39">
        <f t="shared" si="358"/>
        <v>0.28000000000000003</v>
      </c>
    </row>
    <row r="410" spans="1:61" s="39" customFormat="1" x14ac:dyDescent="0.25">
      <c r="A410" s="40">
        <v>7.5</v>
      </c>
      <c r="B410" s="50">
        <f t="shared" si="313"/>
        <v>41</v>
      </c>
      <c r="C410" s="51">
        <f t="shared" si="303"/>
        <v>0</v>
      </c>
      <c r="D410" s="52">
        <f t="shared" si="304"/>
        <v>0</v>
      </c>
      <c r="E410" s="53">
        <f t="shared" si="305"/>
        <v>1</v>
      </c>
      <c r="F410" s="68">
        <f t="shared" si="302"/>
        <v>40</v>
      </c>
      <c r="G410" s="61">
        <f t="shared" si="327"/>
        <v>1.7033496396370464</v>
      </c>
      <c r="H410" s="56">
        <f t="shared" si="314"/>
        <v>4.6296296296296298</v>
      </c>
      <c r="I410" s="52">
        <f t="shared" si="315"/>
        <v>1.38</v>
      </c>
      <c r="J410" s="56">
        <f t="shared" si="316"/>
        <v>3.7473692072015026</v>
      </c>
      <c r="K410" s="56">
        <f t="shared" si="328"/>
        <v>9.2954786468618916E-4</v>
      </c>
      <c r="L410" s="51">
        <f t="shared" si="317"/>
        <v>2.2000000000000002</v>
      </c>
      <c r="M410" s="52">
        <f t="shared" si="306"/>
        <v>0</v>
      </c>
      <c r="N410" s="68">
        <v>0</v>
      </c>
      <c r="O410" s="63">
        <f t="shared" si="318"/>
        <v>4142.8230907824163</v>
      </c>
      <c r="P410" s="58">
        <f t="shared" si="319"/>
        <v>480</v>
      </c>
      <c r="Q410" s="61">
        <f t="shared" si="320"/>
        <v>0.85167481981852322</v>
      </c>
      <c r="R410" s="56">
        <f t="shared" si="321"/>
        <v>2.3148148148148149</v>
      </c>
      <c r="S410" s="56">
        <f t="shared" si="307"/>
        <v>1.8736846036007513</v>
      </c>
      <c r="T410" s="56">
        <f t="shared" si="308"/>
        <v>4.6477393234309458E-4</v>
      </c>
      <c r="U410" s="61">
        <f t="shared" si="322"/>
        <v>0.42583740990926161</v>
      </c>
      <c r="V410" s="56">
        <f t="shared" si="323"/>
        <v>1.1574074074074074</v>
      </c>
      <c r="W410" s="56">
        <f t="shared" si="309"/>
        <v>0.93684230180037564</v>
      </c>
      <c r="X410" s="56">
        <f t="shared" si="310"/>
        <v>2.3238696617154729E-4</v>
      </c>
      <c r="Y410" s="61">
        <f t="shared" si="324"/>
        <v>8.5167481981852269E-2</v>
      </c>
      <c r="Z410" s="56">
        <f t="shared" si="325"/>
        <v>0.23148148148148148</v>
      </c>
      <c r="AA410" s="56">
        <f t="shared" si="311"/>
        <v>0.18736846036007501</v>
      </c>
      <c r="AB410" s="56">
        <f t="shared" si="312"/>
        <v>4.6477393234309423E-5</v>
      </c>
      <c r="AC410" s="64">
        <f t="shared" si="326"/>
        <v>0.36467013888889377</v>
      </c>
      <c r="AD410" s="39">
        <f t="shared" si="329"/>
        <v>1.1202360797895206</v>
      </c>
      <c r="AE410" s="39">
        <f t="shared" si="330"/>
        <v>67.38</v>
      </c>
      <c r="AF410" s="39">
        <f t="shared" si="331"/>
        <v>0.56011803989476028</v>
      </c>
      <c r="AG410" s="39">
        <f t="shared" si="330"/>
        <v>42.89</v>
      </c>
      <c r="AH410" s="39">
        <f t="shared" si="332"/>
        <v>0.28005901994738014</v>
      </c>
      <c r="AI410" s="39">
        <f t="shared" si="360"/>
        <v>24.43</v>
      </c>
      <c r="AJ410" s="39">
        <f t="shared" si="334"/>
        <v>5.6011803989476021E-2</v>
      </c>
      <c r="AK410" s="39">
        <f t="shared" si="360"/>
        <v>5.45</v>
      </c>
      <c r="AL410" s="39">
        <f t="shared" si="335"/>
        <v>0.56011803989476028</v>
      </c>
      <c r="AM410" s="39">
        <f t="shared" si="336"/>
        <v>42.89</v>
      </c>
      <c r="AN410" s="39">
        <f t="shared" si="337"/>
        <v>0.28005901994738014</v>
      </c>
      <c r="AO410" s="39">
        <f t="shared" si="338"/>
        <v>24.43</v>
      </c>
      <c r="AP410" s="39">
        <f t="shared" si="339"/>
        <v>0.14002950997369007</v>
      </c>
      <c r="AQ410" s="39">
        <f t="shared" si="340"/>
        <v>13.07</v>
      </c>
      <c r="AR410" s="39">
        <f t="shared" si="341"/>
        <v>2.800590199473801E-2</v>
      </c>
      <c r="AS410" s="39">
        <f t="shared" si="342"/>
        <v>2.76</v>
      </c>
      <c r="AT410" s="39">
        <f t="shared" si="343"/>
        <v>0.28005901994738014</v>
      </c>
      <c r="AU410" s="39">
        <f t="shared" si="344"/>
        <v>24.43</v>
      </c>
      <c r="AV410" s="39">
        <f t="shared" si="345"/>
        <v>0.14002950997369007</v>
      </c>
      <c r="AW410" s="39">
        <f t="shared" si="346"/>
        <v>13.07</v>
      </c>
      <c r="AX410" s="39">
        <f t="shared" si="347"/>
        <v>7.0014754986845035E-2</v>
      </c>
      <c r="AY410" s="39">
        <f t="shared" si="348"/>
        <v>6.76</v>
      </c>
      <c r="AZ410" s="39">
        <f t="shared" si="349"/>
        <v>1.4002950997369005E-2</v>
      </c>
      <c r="BA410" s="39">
        <f t="shared" si="350"/>
        <v>1.39</v>
      </c>
      <c r="BB410" s="39">
        <f t="shared" si="351"/>
        <v>5.6011803989476021E-2</v>
      </c>
      <c r="BC410" s="39">
        <f t="shared" si="352"/>
        <v>5.45</v>
      </c>
      <c r="BD410" s="39">
        <f t="shared" si="353"/>
        <v>2.800590199473801E-2</v>
      </c>
      <c r="BE410" s="39">
        <f t="shared" si="354"/>
        <v>2.76</v>
      </c>
      <c r="BF410" s="39">
        <f t="shared" si="355"/>
        <v>1.4002950997369005E-2</v>
      </c>
      <c r="BG410" s="39">
        <f t="shared" si="356"/>
        <v>1.39</v>
      </c>
      <c r="BH410" s="39">
        <f t="shared" si="357"/>
        <v>2.8005901994738007E-3</v>
      </c>
      <c r="BI410" s="39">
        <f t="shared" si="358"/>
        <v>0.28000000000000003</v>
      </c>
    </row>
    <row r="411" spans="1:61" s="39" customFormat="1" x14ac:dyDescent="0.25">
      <c r="A411" s="40">
        <v>7.5</v>
      </c>
      <c r="B411" s="50">
        <f t="shared" si="313"/>
        <v>41</v>
      </c>
      <c r="C411" s="51">
        <f t="shared" si="303"/>
        <v>0</v>
      </c>
      <c r="D411" s="52">
        <f t="shared" si="304"/>
        <v>0</v>
      </c>
      <c r="E411" s="53">
        <f t="shared" si="305"/>
        <v>1</v>
      </c>
      <c r="F411" s="68">
        <f t="shared" si="302"/>
        <v>40</v>
      </c>
      <c r="G411" s="61">
        <f t="shared" si="327"/>
        <v>1.7051857456257202</v>
      </c>
      <c r="H411" s="56">
        <f t="shared" si="314"/>
        <v>4.6296296296296298</v>
      </c>
      <c r="I411" s="52">
        <f t="shared" si="315"/>
        <v>1.38</v>
      </c>
      <c r="J411" s="56">
        <f t="shared" si="316"/>
        <v>3.7514086403765847</v>
      </c>
      <c r="K411" s="56">
        <f t="shared" si="328"/>
        <v>9.3054986002607284E-4</v>
      </c>
      <c r="L411" s="51">
        <f t="shared" si="317"/>
        <v>2.2000000000000002</v>
      </c>
      <c r="M411" s="52">
        <f t="shared" si="306"/>
        <v>0</v>
      </c>
      <c r="N411" s="68">
        <v>0</v>
      </c>
      <c r="O411" s="63">
        <f t="shared" si="318"/>
        <v>4146.7724201348483</v>
      </c>
      <c r="P411" s="58">
        <f t="shared" si="319"/>
        <v>480</v>
      </c>
      <c r="Q411" s="61">
        <f t="shared" si="320"/>
        <v>0.85259287281286011</v>
      </c>
      <c r="R411" s="56">
        <f t="shared" si="321"/>
        <v>2.3148148148148149</v>
      </c>
      <c r="S411" s="56">
        <f t="shared" si="307"/>
        <v>1.8757043201882924</v>
      </c>
      <c r="T411" s="56">
        <f t="shared" si="308"/>
        <v>4.6527493001303642E-4</v>
      </c>
      <c r="U411" s="61">
        <f t="shared" si="322"/>
        <v>0.42629643640643006</v>
      </c>
      <c r="V411" s="56">
        <f t="shared" si="323"/>
        <v>1.1574074074074074</v>
      </c>
      <c r="W411" s="56">
        <f t="shared" si="309"/>
        <v>0.93785216009414618</v>
      </c>
      <c r="X411" s="56">
        <f t="shared" si="310"/>
        <v>2.3263746500651821E-4</v>
      </c>
      <c r="Y411" s="61">
        <f t="shared" si="324"/>
        <v>8.5259287281285956E-2</v>
      </c>
      <c r="Z411" s="56">
        <f t="shared" si="325"/>
        <v>0.23148148148148148</v>
      </c>
      <c r="AA411" s="56">
        <f t="shared" si="311"/>
        <v>0.18757043201882911</v>
      </c>
      <c r="AB411" s="56">
        <f t="shared" si="312"/>
        <v>4.6527493001303616E-5</v>
      </c>
      <c r="AC411" s="64">
        <f t="shared" si="326"/>
        <v>0.36475694444444934</v>
      </c>
      <c r="AD411" s="39">
        <f t="shared" si="329"/>
        <v>1.1251384888081946</v>
      </c>
      <c r="AE411" s="39">
        <f t="shared" si="330"/>
        <v>67.540000000000006</v>
      </c>
      <c r="AF411" s="39">
        <f t="shared" si="331"/>
        <v>0.56256924440409728</v>
      </c>
      <c r="AG411" s="39">
        <f t="shared" si="330"/>
        <v>43.03</v>
      </c>
      <c r="AH411" s="39">
        <f t="shared" si="332"/>
        <v>0.28128462220204864</v>
      </c>
      <c r="AI411" s="39">
        <f t="shared" si="360"/>
        <v>24.52</v>
      </c>
      <c r="AJ411" s="39">
        <f t="shared" si="334"/>
        <v>5.6256924440409715E-2</v>
      </c>
      <c r="AK411" s="39">
        <f t="shared" si="360"/>
        <v>5.47</v>
      </c>
      <c r="AL411" s="39">
        <f t="shared" si="335"/>
        <v>0.56256924440409728</v>
      </c>
      <c r="AM411" s="39">
        <f t="shared" si="336"/>
        <v>43.03</v>
      </c>
      <c r="AN411" s="39">
        <f t="shared" si="337"/>
        <v>0.28128462220204864</v>
      </c>
      <c r="AO411" s="39">
        <f t="shared" si="338"/>
        <v>24.52</v>
      </c>
      <c r="AP411" s="39">
        <f t="shared" si="339"/>
        <v>0.14064231110102432</v>
      </c>
      <c r="AQ411" s="39">
        <f t="shared" si="340"/>
        <v>13.12</v>
      </c>
      <c r="AR411" s="39">
        <f t="shared" si="341"/>
        <v>2.8128462220204858E-2</v>
      </c>
      <c r="AS411" s="39">
        <f t="shared" si="342"/>
        <v>2.77</v>
      </c>
      <c r="AT411" s="39">
        <f t="shared" si="343"/>
        <v>0.28128462220204864</v>
      </c>
      <c r="AU411" s="39">
        <f t="shared" si="344"/>
        <v>24.52</v>
      </c>
      <c r="AV411" s="39">
        <f t="shared" si="345"/>
        <v>0.14064231110102432</v>
      </c>
      <c r="AW411" s="39">
        <f t="shared" si="346"/>
        <v>13.12</v>
      </c>
      <c r="AX411" s="39">
        <f t="shared" si="347"/>
        <v>7.032115555051216E-2</v>
      </c>
      <c r="AY411" s="39">
        <f t="shared" si="348"/>
        <v>6.79</v>
      </c>
      <c r="AZ411" s="39">
        <f t="shared" si="349"/>
        <v>1.4064231110102429E-2</v>
      </c>
      <c r="BA411" s="39">
        <f t="shared" si="350"/>
        <v>1.4</v>
      </c>
      <c r="BB411" s="39">
        <f t="shared" si="351"/>
        <v>5.6256924440409715E-2</v>
      </c>
      <c r="BC411" s="39">
        <f t="shared" si="352"/>
        <v>5.47</v>
      </c>
      <c r="BD411" s="39">
        <f t="shared" si="353"/>
        <v>2.8128462220204858E-2</v>
      </c>
      <c r="BE411" s="39">
        <f t="shared" si="354"/>
        <v>2.77</v>
      </c>
      <c r="BF411" s="39">
        <f t="shared" si="355"/>
        <v>1.4064231110102429E-2</v>
      </c>
      <c r="BG411" s="39">
        <f t="shared" si="356"/>
        <v>1.4</v>
      </c>
      <c r="BH411" s="39">
        <f t="shared" si="357"/>
        <v>2.8128462220204857E-3</v>
      </c>
      <c r="BI411" s="39">
        <f t="shared" si="358"/>
        <v>0.28000000000000003</v>
      </c>
    </row>
    <row r="412" spans="1:61" s="39" customFormat="1" x14ac:dyDescent="0.25">
      <c r="A412" s="40">
        <v>7.5</v>
      </c>
      <c r="B412" s="50">
        <f t="shared" si="313"/>
        <v>41</v>
      </c>
      <c r="C412" s="51">
        <f t="shared" si="303"/>
        <v>0</v>
      </c>
      <c r="D412" s="52">
        <f t="shared" si="304"/>
        <v>0</v>
      </c>
      <c r="E412" s="53">
        <f t="shared" si="305"/>
        <v>1</v>
      </c>
      <c r="F412" s="68">
        <f t="shared" si="302"/>
        <v>40</v>
      </c>
      <c r="G412" s="61">
        <f t="shared" si="327"/>
        <v>1.7070134340411223</v>
      </c>
      <c r="H412" s="56">
        <f t="shared" si="314"/>
        <v>4.6296296296296298</v>
      </c>
      <c r="I412" s="52">
        <f t="shared" si="315"/>
        <v>1.38</v>
      </c>
      <c r="J412" s="56">
        <f t="shared" si="316"/>
        <v>3.7554295548904695</v>
      </c>
      <c r="K412" s="56">
        <f t="shared" si="328"/>
        <v>9.3154726174813555E-4</v>
      </c>
      <c r="L412" s="51">
        <f t="shared" si="317"/>
        <v>2.2000000000000002</v>
      </c>
      <c r="M412" s="52">
        <f t="shared" si="306"/>
        <v>0</v>
      </c>
      <c r="N412" s="68">
        <v>0</v>
      </c>
      <c r="O412" s="63">
        <f t="shared" si="318"/>
        <v>4150.7036483944148</v>
      </c>
      <c r="P412" s="58">
        <f t="shared" si="319"/>
        <v>480</v>
      </c>
      <c r="Q412" s="61">
        <f t="shared" si="320"/>
        <v>0.85350671702056113</v>
      </c>
      <c r="R412" s="56">
        <f t="shared" si="321"/>
        <v>2.3148148148148149</v>
      </c>
      <c r="S412" s="56">
        <f t="shared" si="307"/>
        <v>1.8777147774452347</v>
      </c>
      <c r="T412" s="56">
        <f t="shared" si="308"/>
        <v>4.6577363087406778E-4</v>
      </c>
      <c r="U412" s="61">
        <f t="shared" si="322"/>
        <v>0.42675335851028057</v>
      </c>
      <c r="V412" s="56">
        <f t="shared" si="323"/>
        <v>1.1574074074074074</v>
      </c>
      <c r="W412" s="56">
        <f t="shared" si="309"/>
        <v>0.93885738872261737</v>
      </c>
      <c r="X412" s="56">
        <f t="shared" si="310"/>
        <v>2.3288681543703389E-4</v>
      </c>
      <c r="Y412" s="61">
        <f t="shared" si="324"/>
        <v>8.5350671702056069E-2</v>
      </c>
      <c r="Z412" s="56">
        <f t="shared" si="325"/>
        <v>0.23148148148148148</v>
      </c>
      <c r="AA412" s="56">
        <f t="shared" si="311"/>
        <v>0.18777147774452338</v>
      </c>
      <c r="AB412" s="56">
        <f t="shared" si="312"/>
        <v>4.6577363087406751E-5</v>
      </c>
      <c r="AC412" s="64">
        <f t="shared" si="326"/>
        <v>0.36484375000000491</v>
      </c>
      <c r="AD412" s="39">
        <f t="shared" si="329"/>
        <v>1.1300461524310628</v>
      </c>
      <c r="AE412" s="39">
        <f t="shared" si="330"/>
        <v>67.7</v>
      </c>
      <c r="AF412" s="39">
        <f t="shared" si="331"/>
        <v>0.56502307621553138</v>
      </c>
      <c r="AG412" s="39">
        <f t="shared" si="330"/>
        <v>43.17</v>
      </c>
      <c r="AH412" s="39">
        <f t="shared" si="332"/>
        <v>0.28251153810776569</v>
      </c>
      <c r="AI412" s="39">
        <f t="shared" si="360"/>
        <v>24.61</v>
      </c>
      <c r="AJ412" s="39">
        <f t="shared" si="334"/>
        <v>5.650230762155313E-2</v>
      </c>
      <c r="AK412" s="39">
        <f t="shared" si="360"/>
        <v>5.49</v>
      </c>
      <c r="AL412" s="39">
        <f t="shared" si="335"/>
        <v>0.56502307621553138</v>
      </c>
      <c r="AM412" s="39">
        <f t="shared" si="336"/>
        <v>43.17</v>
      </c>
      <c r="AN412" s="39">
        <f t="shared" si="337"/>
        <v>0.28251153810776569</v>
      </c>
      <c r="AO412" s="39">
        <f t="shared" si="338"/>
        <v>24.61</v>
      </c>
      <c r="AP412" s="39">
        <f t="shared" si="339"/>
        <v>0.14125576905388285</v>
      </c>
      <c r="AQ412" s="39">
        <f t="shared" si="340"/>
        <v>13.17</v>
      </c>
      <c r="AR412" s="39">
        <f t="shared" si="341"/>
        <v>2.8251153810776565E-2</v>
      </c>
      <c r="AS412" s="39">
        <f t="shared" si="342"/>
        <v>2.79</v>
      </c>
      <c r="AT412" s="39">
        <f t="shared" si="343"/>
        <v>0.28251153810776569</v>
      </c>
      <c r="AU412" s="39">
        <f t="shared" si="344"/>
        <v>24.61</v>
      </c>
      <c r="AV412" s="39">
        <f t="shared" si="345"/>
        <v>0.14125576905388285</v>
      </c>
      <c r="AW412" s="39">
        <f t="shared" si="346"/>
        <v>13.17</v>
      </c>
      <c r="AX412" s="39">
        <f t="shared" si="347"/>
        <v>7.0627884526941423E-2</v>
      </c>
      <c r="AY412" s="39">
        <f t="shared" si="348"/>
        <v>6.82</v>
      </c>
      <c r="AZ412" s="39">
        <f t="shared" si="349"/>
        <v>1.4125576905388283E-2</v>
      </c>
      <c r="BA412" s="39">
        <f t="shared" si="350"/>
        <v>1.4</v>
      </c>
      <c r="BB412" s="39">
        <f t="shared" si="351"/>
        <v>5.650230762155313E-2</v>
      </c>
      <c r="BC412" s="39">
        <f t="shared" si="352"/>
        <v>5.49</v>
      </c>
      <c r="BD412" s="39">
        <f t="shared" si="353"/>
        <v>2.8251153810776565E-2</v>
      </c>
      <c r="BE412" s="39">
        <f t="shared" si="354"/>
        <v>2.79</v>
      </c>
      <c r="BF412" s="39">
        <f t="shared" si="355"/>
        <v>1.4125576905388283E-2</v>
      </c>
      <c r="BG412" s="39">
        <f t="shared" si="356"/>
        <v>1.4</v>
      </c>
      <c r="BH412" s="39">
        <f t="shared" si="357"/>
        <v>2.8251153810776564E-3</v>
      </c>
      <c r="BI412" s="39">
        <f t="shared" si="358"/>
        <v>0.28000000000000003</v>
      </c>
    </row>
    <row r="413" spans="1:61" s="39" customFormat="1" x14ac:dyDescent="0.25">
      <c r="A413" s="40">
        <v>7.5</v>
      </c>
      <c r="B413" s="50">
        <f t="shared" si="313"/>
        <v>41</v>
      </c>
      <c r="C413" s="51">
        <f t="shared" si="303"/>
        <v>0</v>
      </c>
      <c r="D413" s="52">
        <f t="shared" si="304"/>
        <v>0</v>
      </c>
      <c r="E413" s="53">
        <f t="shared" si="305"/>
        <v>1</v>
      </c>
      <c r="F413" s="68">
        <f t="shared" si="302"/>
        <v>40</v>
      </c>
      <c r="G413" s="61">
        <f t="shared" si="327"/>
        <v>1.7088327434733668</v>
      </c>
      <c r="H413" s="56">
        <f t="shared" si="314"/>
        <v>4.6296296296296298</v>
      </c>
      <c r="I413" s="52">
        <f t="shared" si="315"/>
        <v>1.38</v>
      </c>
      <c r="J413" s="56">
        <f t="shared" si="316"/>
        <v>3.759432035641407</v>
      </c>
      <c r="K413" s="56">
        <f t="shared" si="328"/>
        <v>9.32540090911681E-4</v>
      </c>
      <c r="L413" s="51">
        <f t="shared" si="317"/>
        <v>2.2000000000000002</v>
      </c>
      <c r="M413" s="52">
        <f t="shared" si="306"/>
        <v>0</v>
      </c>
      <c r="N413" s="68">
        <v>0</v>
      </c>
      <c r="O413" s="63">
        <f t="shared" si="318"/>
        <v>4154.6168585244595</v>
      </c>
      <c r="P413" s="58">
        <f t="shared" si="319"/>
        <v>480</v>
      </c>
      <c r="Q413" s="61">
        <f t="shared" si="320"/>
        <v>0.85441637173668339</v>
      </c>
      <c r="R413" s="56">
        <f t="shared" si="321"/>
        <v>2.3148148148148149</v>
      </c>
      <c r="S413" s="56">
        <f t="shared" si="307"/>
        <v>1.8797160178207035</v>
      </c>
      <c r="T413" s="56">
        <f t="shared" si="308"/>
        <v>4.662700454558405E-4</v>
      </c>
      <c r="U413" s="61">
        <f t="shared" si="322"/>
        <v>0.42720818586834169</v>
      </c>
      <c r="V413" s="56">
        <f t="shared" si="323"/>
        <v>1.1574074074074074</v>
      </c>
      <c r="W413" s="56">
        <f t="shared" si="309"/>
        <v>0.93985800891035176</v>
      </c>
      <c r="X413" s="56">
        <f t="shared" si="310"/>
        <v>2.3313502272792025E-4</v>
      </c>
      <c r="Y413" s="61">
        <f t="shared" si="324"/>
        <v>8.5441637173668303E-2</v>
      </c>
      <c r="Z413" s="56">
        <f t="shared" si="325"/>
        <v>0.23148148148148148</v>
      </c>
      <c r="AA413" s="56">
        <f t="shared" si="311"/>
        <v>0.18797160178207029</v>
      </c>
      <c r="AB413" s="56">
        <f t="shared" si="312"/>
        <v>4.6627004545584035E-5</v>
      </c>
      <c r="AC413" s="64">
        <f t="shared" si="326"/>
        <v>0.36493055555556048</v>
      </c>
      <c r="AD413" s="39">
        <f t="shared" si="329"/>
        <v>1.1349590465685486</v>
      </c>
      <c r="AE413" s="39">
        <f t="shared" si="330"/>
        <v>67.86</v>
      </c>
      <c r="AF413" s="39">
        <f t="shared" si="331"/>
        <v>0.56747952328427431</v>
      </c>
      <c r="AG413" s="39">
        <f t="shared" si="330"/>
        <v>43.3</v>
      </c>
      <c r="AH413" s="39">
        <f t="shared" si="332"/>
        <v>0.28373976164213716</v>
      </c>
      <c r="AI413" s="39">
        <f t="shared" si="360"/>
        <v>24.7</v>
      </c>
      <c r="AJ413" s="39">
        <f t="shared" si="334"/>
        <v>5.6747952328427428E-2</v>
      </c>
      <c r="AK413" s="39">
        <f t="shared" si="360"/>
        <v>5.52</v>
      </c>
      <c r="AL413" s="39">
        <f t="shared" si="335"/>
        <v>0.56747952328427431</v>
      </c>
      <c r="AM413" s="39">
        <f t="shared" si="336"/>
        <v>43.3</v>
      </c>
      <c r="AN413" s="39">
        <f t="shared" si="337"/>
        <v>0.28373976164213716</v>
      </c>
      <c r="AO413" s="39">
        <f t="shared" si="338"/>
        <v>24.7</v>
      </c>
      <c r="AP413" s="39">
        <f t="shared" si="339"/>
        <v>0.14186988082106858</v>
      </c>
      <c r="AQ413" s="39">
        <f t="shared" si="340"/>
        <v>13.23</v>
      </c>
      <c r="AR413" s="39">
        <f t="shared" si="341"/>
        <v>2.8373976164213714E-2</v>
      </c>
      <c r="AS413" s="39">
        <f t="shared" si="342"/>
        <v>2.8</v>
      </c>
      <c r="AT413" s="39">
        <f t="shared" si="343"/>
        <v>0.28373976164213716</v>
      </c>
      <c r="AU413" s="39">
        <f t="shared" si="344"/>
        <v>24.7</v>
      </c>
      <c r="AV413" s="39">
        <f t="shared" si="345"/>
        <v>0.14186988082106858</v>
      </c>
      <c r="AW413" s="39">
        <f t="shared" si="346"/>
        <v>13.23</v>
      </c>
      <c r="AX413" s="39">
        <f t="shared" si="347"/>
        <v>7.0934940410534289E-2</v>
      </c>
      <c r="AY413" s="39">
        <f t="shared" si="348"/>
        <v>6.85</v>
      </c>
      <c r="AZ413" s="39">
        <f t="shared" si="349"/>
        <v>1.4186988082106857E-2</v>
      </c>
      <c r="BA413" s="39">
        <f t="shared" si="350"/>
        <v>1.41</v>
      </c>
      <c r="BB413" s="39">
        <f t="shared" si="351"/>
        <v>5.6747952328427428E-2</v>
      </c>
      <c r="BC413" s="39">
        <f t="shared" si="352"/>
        <v>5.52</v>
      </c>
      <c r="BD413" s="39">
        <f t="shared" si="353"/>
        <v>2.8373976164213714E-2</v>
      </c>
      <c r="BE413" s="39">
        <f t="shared" si="354"/>
        <v>2.8</v>
      </c>
      <c r="BF413" s="39">
        <f t="shared" si="355"/>
        <v>1.4186988082106857E-2</v>
      </c>
      <c r="BG413" s="39">
        <f t="shared" si="356"/>
        <v>1.41</v>
      </c>
      <c r="BH413" s="39">
        <f t="shared" si="357"/>
        <v>2.8373976164213712E-3</v>
      </c>
      <c r="BI413" s="39">
        <f t="shared" si="358"/>
        <v>0.28000000000000003</v>
      </c>
    </row>
    <row r="414" spans="1:61" s="39" customFormat="1" x14ac:dyDescent="0.25">
      <c r="A414" s="40">
        <v>7.5</v>
      </c>
      <c r="B414" s="50">
        <f t="shared" si="313"/>
        <v>41</v>
      </c>
      <c r="C414" s="51">
        <f t="shared" si="303"/>
        <v>0</v>
      </c>
      <c r="D414" s="52">
        <f t="shared" si="304"/>
        <v>0</v>
      </c>
      <c r="E414" s="53">
        <f t="shared" si="305"/>
        <v>1</v>
      </c>
      <c r="F414" s="68">
        <f t="shared" si="302"/>
        <v>40</v>
      </c>
      <c r="G414" s="61">
        <f t="shared" si="327"/>
        <v>1.7106437123356528</v>
      </c>
      <c r="H414" s="56">
        <f t="shared" si="314"/>
        <v>4.6296296296296298</v>
      </c>
      <c r="I414" s="52">
        <f t="shared" si="315"/>
        <v>1.38</v>
      </c>
      <c r="J414" s="56">
        <f t="shared" si="316"/>
        <v>3.7634161671384363</v>
      </c>
      <c r="K414" s="56">
        <f t="shared" si="328"/>
        <v>9.3352836847946784E-4</v>
      </c>
      <c r="L414" s="51">
        <f t="shared" si="317"/>
        <v>2.2000000000000002</v>
      </c>
      <c r="M414" s="52">
        <f t="shared" si="306"/>
        <v>0</v>
      </c>
      <c r="N414" s="68">
        <v>0</v>
      </c>
      <c r="O414" s="63">
        <f t="shared" si="318"/>
        <v>4158.5121331080745</v>
      </c>
      <c r="P414" s="58">
        <f t="shared" si="319"/>
        <v>480</v>
      </c>
      <c r="Q414" s="61">
        <f t="shared" si="320"/>
        <v>0.85532185616782641</v>
      </c>
      <c r="R414" s="56">
        <f t="shared" si="321"/>
        <v>2.3148148148148149</v>
      </c>
      <c r="S414" s="56">
        <f t="shared" si="307"/>
        <v>1.8817080835692181</v>
      </c>
      <c r="T414" s="56">
        <f t="shared" si="308"/>
        <v>4.6676418423973392E-4</v>
      </c>
      <c r="U414" s="61">
        <f t="shared" si="322"/>
        <v>0.42766092808391321</v>
      </c>
      <c r="V414" s="56">
        <f t="shared" si="323"/>
        <v>1.1574074074074074</v>
      </c>
      <c r="W414" s="56">
        <f t="shared" si="309"/>
        <v>0.94085404178460907</v>
      </c>
      <c r="X414" s="56">
        <f t="shared" si="310"/>
        <v>2.3338209211986696E-4</v>
      </c>
      <c r="Y414" s="61">
        <f t="shared" si="324"/>
        <v>8.5532185616782608E-2</v>
      </c>
      <c r="Z414" s="56">
        <f t="shared" si="325"/>
        <v>0.23148148148148148</v>
      </c>
      <c r="AA414" s="56">
        <f t="shared" si="311"/>
        <v>0.18817080835692176</v>
      </c>
      <c r="AB414" s="56">
        <f t="shared" si="312"/>
        <v>4.6676418423973372E-5</v>
      </c>
      <c r="AC414" s="64">
        <f t="shared" si="326"/>
        <v>0.36501736111111605</v>
      </c>
      <c r="AD414" s="39">
        <f t="shared" si="329"/>
        <v>1.1398771472415137</v>
      </c>
      <c r="AE414" s="39">
        <f t="shared" si="330"/>
        <v>68.010000000000005</v>
      </c>
      <c r="AF414" s="39">
        <f t="shared" si="331"/>
        <v>0.56993857362075684</v>
      </c>
      <c r="AG414" s="39">
        <f t="shared" si="330"/>
        <v>43.44</v>
      </c>
      <c r="AH414" s="39">
        <f t="shared" si="332"/>
        <v>0.28496928681037842</v>
      </c>
      <c r="AI414" s="39">
        <f t="shared" si="360"/>
        <v>24.8</v>
      </c>
      <c r="AJ414" s="39">
        <f t="shared" si="334"/>
        <v>5.6993857362075677E-2</v>
      </c>
      <c r="AK414" s="39">
        <f t="shared" si="360"/>
        <v>5.54</v>
      </c>
      <c r="AL414" s="39">
        <f t="shared" si="335"/>
        <v>0.56993857362075684</v>
      </c>
      <c r="AM414" s="39">
        <f t="shared" si="336"/>
        <v>43.44</v>
      </c>
      <c r="AN414" s="39">
        <f t="shared" si="337"/>
        <v>0.28496928681037842</v>
      </c>
      <c r="AO414" s="39">
        <f t="shared" si="338"/>
        <v>24.8</v>
      </c>
      <c r="AP414" s="39">
        <f t="shared" si="339"/>
        <v>0.14248464340518921</v>
      </c>
      <c r="AQ414" s="39">
        <f t="shared" si="340"/>
        <v>13.28</v>
      </c>
      <c r="AR414" s="39">
        <f t="shared" si="341"/>
        <v>2.8496928681037838E-2</v>
      </c>
      <c r="AS414" s="39">
        <f t="shared" si="342"/>
        <v>2.81</v>
      </c>
      <c r="AT414" s="39">
        <f t="shared" si="343"/>
        <v>0.28496928681037842</v>
      </c>
      <c r="AU414" s="39">
        <f t="shared" si="344"/>
        <v>24.8</v>
      </c>
      <c r="AV414" s="39">
        <f t="shared" si="345"/>
        <v>0.14248464340518921</v>
      </c>
      <c r="AW414" s="39">
        <f t="shared" si="346"/>
        <v>13.28</v>
      </c>
      <c r="AX414" s="39">
        <f t="shared" si="347"/>
        <v>7.1242321702594605E-2</v>
      </c>
      <c r="AY414" s="39">
        <f t="shared" si="348"/>
        <v>6.88</v>
      </c>
      <c r="AZ414" s="39">
        <f t="shared" si="349"/>
        <v>1.4248464340518919E-2</v>
      </c>
      <c r="BA414" s="39">
        <f t="shared" si="350"/>
        <v>1.41</v>
      </c>
      <c r="BB414" s="39">
        <f t="shared" si="351"/>
        <v>5.6993857362075677E-2</v>
      </c>
      <c r="BC414" s="39">
        <f t="shared" si="352"/>
        <v>5.54</v>
      </c>
      <c r="BD414" s="39">
        <f t="shared" si="353"/>
        <v>2.8496928681037838E-2</v>
      </c>
      <c r="BE414" s="39">
        <f t="shared" si="354"/>
        <v>2.81</v>
      </c>
      <c r="BF414" s="39">
        <f t="shared" si="355"/>
        <v>1.4248464340518919E-2</v>
      </c>
      <c r="BG414" s="39">
        <f t="shared" si="356"/>
        <v>1.41</v>
      </c>
      <c r="BH414" s="39">
        <f t="shared" si="357"/>
        <v>2.8496928681037838E-3</v>
      </c>
      <c r="BI414" s="39">
        <f t="shared" si="358"/>
        <v>0.28000000000000003</v>
      </c>
    </row>
    <row r="415" spans="1:61" s="39" customFormat="1" x14ac:dyDescent="0.25">
      <c r="A415" s="40">
        <v>7.5</v>
      </c>
      <c r="B415" s="50">
        <f t="shared" si="313"/>
        <v>41</v>
      </c>
      <c r="C415" s="51">
        <f t="shared" si="303"/>
        <v>0</v>
      </c>
      <c r="D415" s="52">
        <f t="shared" si="304"/>
        <v>0</v>
      </c>
      <c r="E415" s="53">
        <f t="shared" si="305"/>
        <v>1</v>
      </c>
      <c r="F415" s="68">
        <f t="shared" si="302"/>
        <v>40</v>
      </c>
      <c r="G415" s="61">
        <f t="shared" si="327"/>
        <v>1.7124463788650752</v>
      </c>
      <c r="H415" s="56">
        <f t="shared" si="314"/>
        <v>4.6296296296296298</v>
      </c>
      <c r="I415" s="52">
        <f t="shared" si="315"/>
        <v>1.38</v>
      </c>
      <c r="J415" s="56">
        <f t="shared" si="316"/>
        <v>3.7673820335031656</v>
      </c>
      <c r="K415" s="56">
        <f t="shared" si="328"/>
        <v>9.3451211531815149E-4</v>
      </c>
      <c r="L415" s="51">
        <f t="shared" si="317"/>
        <v>2.2000000000000002</v>
      </c>
      <c r="M415" s="52">
        <f t="shared" si="306"/>
        <v>0</v>
      </c>
      <c r="N415" s="68">
        <v>0</v>
      </c>
      <c r="O415" s="63">
        <f t="shared" si="318"/>
        <v>4162.3895543498475</v>
      </c>
      <c r="P415" s="58">
        <f t="shared" si="319"/>
        <v>480</v>
      </c>
      <c r="Q415" s="61">
        <f t="shared" si="320"/>
        <v>0.85622318943253761</v>
      </c>
      <c r="R415" s="56">
        <f t="shared" si="321"/>
        <v>2.3148148148148149</v>
      </c>
      <c r="S415" s="56">
        <f t="shared" si="307"/>
        <v>1.8836910167515828</v>
      </c>
      <c r="T415" s="56">
        <f t="shared" si="308"/>
        <v>4.6725605765907574E-4</v>
      </c>
      <c r="U415" s="61">
        <f t="shared" si="322"/>
        <v>0.42811159471626881</v>
      </c>
      <c r="V415" s="56">
        <f t="shared" si="323"/>
        <v>1.1574074074074074</v>
      </c>
      <c r="W415" s="56">
        <f t="shared" si="309"/>
        <v>0.9418455083757914</v>
      </c>
      <c r="X415" s="56">
        <f t="shared" si="310"/>
        <v>2.3362802882953787E-4</v>
      </c>
      <c r="Y415" s="61">
        <f t="shared" si="324"/>
        <v>8.5622318943253728E-2</v>
      </c>
      <c r="Z415" s="56">
        <f t="shared" si="325"/>
        <v>0.23148148148148148</v>
      </c>
      <c r="AA415" s="56">
        <f t="shared" si="311"/>
        <v>0.18836910167515822</v>
      </c>
      <c r="AB415" s="56">
        <f t="shared" si="312"/>
        <v>4.6725605765907559E-5</v>
      </c>
      <c r="AC415" s="64">
        <f t="shared" si="326"/>
        <v>0.36510416666667161</v>
      </c>
      <c r="AD415" s="39">
        <f t="shared" si="329"/>
        <v>1.1448004305807509</v>
      </c>
      <c r="AE415" s="39">
        <f t="shared" si="330"/>
        <v>68.17</v>
      </c>
      <c r="AF415" s="39">
        <f t="shared" si="331"/>
        <v>0.57240021529037544</v>
      </c>
      <c r="AG415" s="39">
        <f t="shared" si="330"/>
        <v>43.58</v>
      </c>
      <c r="AH415" s="39">
        <f t="shared" si="332"/>
        <v>0.28620010764518772</v>
      </c>
      <c r="AI415" s="39">
        <f t="shared" si="360"/>
        <v>24.89</v>
      </c>
      <c r="AJ415" s="39">
        <f t="shared" si="334"/>
        <v>5.7240021529037531E-2</v>
      </c>
      <c r="AK415" s="39">
        <f t="shared" si="360"/>
        <v>5.56</v>
      </c>
      <c r="AL415" s="39">
        <f t="shared" si="335"/>
        <v>0.57240021529037544</v>
      </c>
      <c r="AM415" s="39">
        <f t="shared" si="336"/>
        <v>43.58</v>
      </c>
      <c r="AN415" s="39">
        <f t="shared" si="337"/>
        <v>0.28620010764518772</v>
      </c>
      <c r="AO415" s="39">
        <f t="shared" si="338"/>
        <v>24.89</v>
      </c>
      <c r="AP415" s="39">
        <f t="shared" si="339"/>
        <v>0.14310005382259386</v>
      </c>
      <c r="AQ415" s="39">
        <f t="shared" si="340"/>
        <v>13.33</v>
      </c>
      <c r="AR415" s="39">
        <f t="shared" si="341"/>
        <v>2.8620010764518766E-2</v>
      </c>
      <c r="AS415" s="39">
        <f t="shared" si="342"/>
        <v>2.82</v>
      </c>
      <c r="AT415" s="39">
        <f t="shared" si="343"/>
        <v>0.28620010764518772</v>
      </c>
      <c r="AU415" s="39">
        <f t="shared" si="344"/>
        <v>24.89</v>
      </c>
      <c r="AV415" s="39">
        <f t="shared" si="345"/>
        <v>0.14310005382259386</v>
      </c>
      <c r="AW415" s="39">
        <f t="shared" si="346"/>
        <v>13.33</v>
      </c>
      <c r="AX415" s="39">
        <f t="shared" si="347"/>
        <v>7.1550026911296929E-2</v>
      </c>
      <c r="AY415" s="39">
        <f t="shared" si="348"/>
        <v>6.91</v>
      </c>
      <c r="AZ415" s="39">
        <f t="shared" si="349"/>
        <v>1.4310005382259383E-2</v>
      </c>
      <c r="BA415" s="39">
        <f t="shared" si="350"/>
        <v>1.42</v>
      </c>
      <c r="BB415" s="39">
        <f t="shared" si="351"/>
        <v>5.7240021529037531E-2</v>
      </c>
      <c r="BC415" s="39">
        <f t="shared" si="352"/>
        <v>5.56</v>
      </c>
      <c r="BD415" s="39">
        <f t="shared" si="353"/>
        <v>2.8620010764518766E-2</v>
      </c>
      <c r="BE415" s="39">
        <f t="shared" si="354"/>
        <v>2.82</v>
      </c>
      <c r="BF415" s="39">
        <f t="shared" si="355"/>
        <v>1.4310005382259383E-2</v>
      </c>
      <c r="BG415" s="39">
        <f t="shared" si="356"/>
        <v>1.42</v>
      </c>
      <c r="BH415" s="39">
        <f t="shared" si="357"/>
        <v>2.8620010764518764E-3</v>
      </c>
      <c r="BI415" s="39">
        <f t="shared" si="358"/>
        <v>0.28999999999999998</v>
      </c>
    </row>
    <row r="416" spans="1:61" s="39" customFormat="1" x14ac:dyDescent="0.25">
      <c r="A416" s="40">
        <v>7.5</v>
      </c>
      <c r="B416" s="50">
        <f t="shared" si="313"/>
        <v>41</v>
      </c>
      <c r="C416" s="51">
        <f t="shared" si="303"/>
        <v>0</v>
      </c>
      <c r="D416" s="52">
        <f t="shared" si="304"/>
        <v>0</v>
      </c>
      <c r="E416" s="53">
        <f t="shared" si="305"/>
        <v>1</v>
      </c>
      <c r="F416" s="68">
        <f t="shared" si="302"/>
        <v>40</v>
      </c>
      <c r="G416" s="61">
        <f t="shared" si="327"/>
        <v>1.7142407811234317</v>
      </c>
      <c r="H416" s="56">
        <f t="shared" si="314"/>
        <v>4.6296296296296298</v>
      </c>
      <c r="I416" s="52">
        <f t="shared" si="315"/>
        <v>1.38</v>
      </c>
      <c r="J416" s="56">
        <f t="shared" si="316"/>
        <v>3.77132971847155</v>
      </c>
      <c r="K416" s="56">
        <f t="shared" si="328"/>
        <v>9.3549135219872439E-4</v>
      </c>
      <c r="L416" s="51">
        <f t="shared" si="317"/>
        <v>2.2000000000000002</v>
      </c>
      <c r="M416" s="52">
        <f t="shared" si="306"/>
        <v>0</v>
      </c>
      <c r="N416" s="68">
        <v>0</v>
      </c>
      <c r="O416" s="63">
        <f t="shared" si="318"/>
        <v>4166.249204077596</v>
      </c>
      <c r="P416" s="58">
        <f t="shared" si="319"/>
        <v>480</v>
      </c>
      <c r="Q416" s="61">
        <f t="shared" si="320"/>
        <v>0.85712039056171585</v>
      </c>
      <c r="R416" s="56">
        <f t="shared" si="321"/>
        <v>2.3148148148148149</v>
      </c>
      <c r="S416" s="56">
        <f t="shared" si="307"/>
        <v>1.885664859235775</v>
      </c>
      <c r="T416" s="56">
        <f t="shared" si="308"/>
        <v>4.6774567609936219E-4</v>
      </c>
      <c r="U416" s="61">
        <f t="shared" si="322"/>
        <v>0.42856019528085793</v>
      </c>
      <c r="V416" s="56">
        <f t="shared" si="323"/>
        <v>1.1574074074074074</v>
      </c>
      <c r="W416" s="56">
        <f t="shared" si="309"/>
        <v>0.94283242961788749</v>
      </c>
      <c r="X416" s="56">
        <f t="shared" si="310"/>
        <v>2.338728380496811E-4</v>
      </c>
      <c r="Y416" s="61">
        <f t="shared" si="324"/>
        <v>8.5712039056171557E-2</v>
      </c>
      <c r="Z416" s="56">
        <f t="shared" si="325"/>
        <v>0.23148148148148148</v>
      </c>
      <c r="AA416" s="56">
        <f t="shared" si="311"/>
        <v>0.18856648592357744</v>
      </c>
      <c r="AB416" s="56">
        <f t="shared" si="312"/>
        <v>4.6774567609936208E-5</v>
      </c>
      <c r="AC416" s="64">
        <f t="shared" si="326"/>
        <v>0.36519097222222718</v>
      </c>
      <c r="AD416" s="39">
        <f t="shared" si="329"/>
        <v>1.1497288728264807</v>
      </c>
      <c r="AE416" s="39">
        <f t="shared" si="330"/>
        <v>68.33</v>
      </c>
      <c r="AF416" s="39">
        <f t="shared" si="331"/>
        <v>0.57486443641324037</v>
      </c>
      <c r="AG416" s="39">
        <f t="shared" si="330"/>
        <v>43.72</v>
      </c>
      <c r="AH416" s="39">
        <f t="shared" si="332"/>
        <v>0.28743221820662018</v>
      </c>
      <c r="AI416" s="39">
        <f t="shared" si="360"/>
        <v>24.98</v>
      </c>
      <c r="AJ416" s="39">
        <f t="shared" si="334"/>
        <v>5.7486443641324027E-2</v>
      </c>
      <c r="AK416" s="39">
        <f t="shared" si="360"/>
        <v>5.59</v>
      </c>
      <c r="AL416" s="39">
        <f t="shared" si="335"/>
        <v>0.57486443641324037</v>
      </c>
      <c r="AM416" s="39">
        <f t="shared" si="336"/>
        <v>43.72</v>
      </c>
      <c r="AN416" s="39">
        <f t="shared" si="337"/>
        <v>0.28743221820662018</v>
      </c>
      <c r="AO416" s="39">
        <f t="shared" si="338"/>
        <v>24.98</v>
      </c>
      <c r="AP416" s="39">
        <f t="shared" si="339"/>
        <v>0.14371610910331009</v>
      </c>
      <c r="AQ416" s="39">
        <f t="shared" si="340"/>
        <v>13.39</v>
      </c>
      <c r="AR416" s="39">
        <f t="shared" si="341"/>
        <v>2.8743221820662013E-2</v>
      </c>
      <c r="AS416" s="39">
        <f t="shared" si="342"/>
        <v>2.83</v>
      </c>
      <c r="AT416" s="39">
        <f t="shared" si="343"/>
        <v>0.28743221820662018</v>
      </c>
      <c r="AU416" s="39">
        <f t="shared" si="344"/>
        <v>24.98</v>
      </c>
      <c r="AV416" s="39">
        <f t="shared" si="345"/>
        <v>0.14371610910331009</v>
      </c>
      <c r="AW416" s="39">
        <f t="shared" si="346"/>
        <v>13.39</v>
      </c>
      <c r="AX416" s="39">
        <f t="shared" si="347"/>
        <v>7.1858054551655046E-2</v>
      </c>
      <c r="AY416" s="39">
        <f t="shared" si="348"/>
        <v>6.93</v>
      </c>
      <c r="AZ416" s="39">
        <f t="shared" si="349"/>
        <v>1.4371610910331007E-2</v>
      </c>
      <c r="BA416" s="39">
        <f t="shared" si="350"/>
        <v>1.43</v>
      </c>
      <c r="BB416" s="39">
        <f t="shared" si="351"/>
        <v>5.7486443641324027E-2</v>
      </c>
      <c r="BC416" s="39">
        <f t="shared" si="352"/>
        <v>5.59</v>
      </c>
      <c r="BD416" s="39">
        <f t="shared" si="353"/>
        <v>2.8743221820662013E-2</v>
      </c>
      <c r="BE416" s="39">
        <f t="shared" si="354"/>
        <v>2.83</v>
      </c>
      <c r="BF416" s="39">
        <f t="shared" si="355"/>
        <v>1.4371610910331007E-2</v>
      </c>
      <c r="BG416" s="39">
        <f t="shared" si="356"/>
        <v>1.43</v>
      </c>
      <c r="BH416" s="39">
        <f t="shared" si="357"/>
        <v>2.874322182066201E-3</v>
      </c>
      <c r="BI416" s="39">
        <f t="shared" si="358"/>
        <v>0.28999999999999998</v>
      </c>
    </row>
    <row r="417" spans="1:61" s="39" customFormat="1" x14ac:dyDescent="0.25">
      <c r="A417" s="40">
        <v>7.5</v>
      </c>
      <c r="B417" s="50">
        <f t="shared" si="313"/>
        <v>41</v>
      </c>
      <c r="C417" s="51">
        <f t="shared" si="303"/>
        <v>0</v>
      </c>
      <c r="D417" s="52">
        <f t="shared" si="304"/>
        <v>0</v>
      </c>
      <c r="E417" s="53">
        <f t="shared" si="305"/>
        <v>1</v>
      </c>
      <c r="F417" s="68">
        <f t="shared" si="302"/>
        <v>40</v>
      </c>
      <c r="G417" s="61">
        <f t="shared" si="327"/>
        <v>1.7160269569980273</v>
      </c>
      <c r="H417" s="56">
        <f t="shared" si="314"/>
        <v>4.6296296296296298</v>
      </c>
      <c r="I417" s="52">
        <f t="shared" si="315"/>
        <v>1.38</v>
      </c>
      <c r="J417" s="56">
        <f t="shared" si="316"/>
        <v>3.7752593053956605</v>
      </c>
      <c r="K417" s="56">
        <f t="shared" si="328"/>
        <v>9.364660997969558E-4</v>
      </c>
      <c r="L417" s="51">
        <f t="shared" si="317"/>
        <v>2.2000000000000002</v>
      </c>
      <c r="M417" s="52">
        <f t="shared" si="306"/>
        <v>0</v>
      </c>
      <c r="N417" s="68">
        <v>0</v>
      </c>
      <c r="O417" s="63">
        <f t="shared" si="318"/>
        <v>4170.0911637440922</v>
      </c>
      <c r="P417" s="58">
        <f t="shared" si="319"/>
        <v>480</v>
      </c>
      <c r="Q417" s="61">
        <f t="shared" si="320"/>
        <v>0.85801347849901366</v>
      </c>
      <c r="R417" s="56">
        <f t="shared" si="321"/>
        <v>2.3148148148148149</v>
      </c>
      <c r="S417" s="56">
        <f t="shared" si="307"/>
        <v>1.8876296526978302</v>
      </c>
      <c r="T417" s="56">
        <f t="shared" si="308"/>
        <v>4.682330498984779E-4</v>
      </c>
      <c r="U417" s="61">
        <f t="shared" si="322"/>
        <v>0.42900673924950683</v>
      </c>
      <c r="V417" s="56">
        <f t="shared" si="323"/>
        <v>1.1574074074074074</v>
      </c>
      <c r="W417" s="56">
        <f t="shared" si="309"/>
        <v>0.94381482634891511</v>
      </c>
      <c r="X417" s="56">
        <f t="shared" si="310"/>
        <v>2.3411652494923895E-4</v>
      </c>
      <c r="Y417" s="61">
        <f t="shared" si="324"/>
        <v>8.580134784990133E-2</v>
      </c>
      <c r="Z417" s="56">
        <f t="shared" si="325"/>
        <v>0.23148148148148148</v>
      </c>
      <c r="AA417" s="56">
        <f t="shared" si="311"/>
        <v>0.18876296526978295</v>
      </c>
      <c r="AB417" s="56">
        <f t="shared" si="312"/>
        <v>4.6823304989847771E-5</v>
      </c>
      <c r="AC417" s="64">
        <f t="shared" si="326"/>
        <v>0.36527777777778275</v>
      </c>
      <c r="AD417" s="39">
        <f t="shared" si="329"/>
        <v>1.15466245032785</v>
      </c>
      <c r="AE417" s="39">
        <f t="shared" si="330"/>
        <v>68.48</v>
      </c>
      <c r="AF417" s="39">
        <f t="shared" si="331"/>
        <v>0.57733122516392499</v>
      </c>
      <c r="AG417" s="39">
        <f t="shared" si="330"/>
        <v>43.86</v>
      </c>
      <c r="AH417" s="39">
        <f t="shared" si="332"/>
        <v>0.28866561258196249</v>
      </c>
      <c r="AI417" s="39">
        <f t="shared" si="360"/>
        <v>25.07</v>
      </c>
      <c r="AJ417" s="39">
        <f t="shared" si="334"/>
        <v>5.7733122516392496E-2</v>
      </c>
      <c r="AK417" s="39">
        <f t="shared" si="360"/>
        <v>5.61</v>
      </c>
      <c r="AL417" s="39">
        <f t="shared" si="335"/>
        <v>0.57733122516392499</v>
      </c>
      <c r="AM417" s="39">
        <f t="shared" si="336"/>
        <v>43.86</v>
      </c>
      <c r="AN417" s="39">
        <f t="shared" si="337"/>
        <v>0.28866561258196249</v>
      </c>
      <c r="AO417" s="39">
        <f t="shared" si="338"/>
        <v>25.07</v>
      </c>
      <c r="AP417" s="39">
        <f t="shared" si="339"/>
        <v>0.14433280629098125</v>
      </c>
      <c r="AQ417" s="39">
        <f t="shared" si="340"/>
        <v>13.44</v>
      </c>
      <c r="AR417" s="39">
        <f t="shared" si="341"/>
        <v>2.8866561258196248E-2</v>
      </c>
      <c r="AS417" s="39">
        <f t="shared" si="342"/>
        <v>2.85</v>
      </c>
      <c r="AT417" s="39">
        <f t="shared" si="343"/>
        <v>0.28866561258196249</v>
      </c>
      <c r="AU417" s="39">
        <f t="shared" si="344"/>
        <v>25.07</v>
      </c>
      <c r="AV417" s="39">
        <f t="shared" si="345"/>
        <v>0.14433280629098125</v>
      </c>
      <c r="AW417" s="39">
        <f t="shared" si="346"/>
        <v>13.44</v>
      </c>
      <c r="AX417" s="39">
        <f t="shared" si="347"/>
        <v>7.2166403145490624E-2</v>
      </c>
      <c r="AY417" s="39">
        <f t="shared" si="348"/>
        <v>6.96</v>
      </c>
      <c r="AZ417" s="39">
        <f t="shared" si="349"/>
        <v>1.4433280629098124E-2</v>
      </c>
      <c r="BA417" s="39">
        <f t="shared" si="350"/>
        <v>1.43</v>
      </c>
      <c r="BB417" s="39">
        <f t="shared" si="351"/>
        <v>5.7733122516392496E-2</v>
      </c>
      <c r="BC417" s="39">
        <f t="shared" si="352"/>
        <v>5.61</v>
      </c>
      <c r="BD417" s="39">
        <f t="shared" si="353"/>
        <v>2.8866561258196248E-2</v>
      </c>
      <c r="BE417" s="39">
        <f t="shared" si="354"/>
        <v>2.85</v>
      </c>
      <c r="BF417" s="39">
        <f t="shared" si="355"/>
        <v>1.4433280629098124E-2</v>
      </c>
      <c r="BG417" s="39">
        <f t="shared" si="356"/>
        <v>1.43</v>
      </c>
      <c r="BH417" s="39">
        <f t="shared" si="357"/>
        <v>2.8866561258196243E-3</v>
      </c>
      <c r="BI417" s="39">
        <f t="shared" si="358"/>
        <v>0.28999999999999998</v>
      </c>
    </row>
    <row r="418" spans="1:61" s="39" customFormat="1" x14ac:dyDescent="0.25">
      <c r="A418" s="40">
        <v>7.5</v>
      </c>
      <c r="B418" s="50">
        <f t="shared" si="313"/>
        <v>41</v>
      </c>
      <c r="C418" s="51">
        <f t="shared" si="303"/>
        <v>0</v>
      </c>
      <c r="D418" s="52">
        <f t="shared" si="304"/>
        <v>0</v>
      </c>
      <c r="E418" s="53">
        <f t="shared" si="305"/>
        <v>1</v>
      </c>
      <c r="F418" s="68">
        <f t="shared" si="302"/>
        <v>40</v>
      </c>
      <c r="G418" s="61">
        <f t="shared" si="327"/>
        <v>1.7178049442024734</v>
      </c>
      <c r="H418" s="56">
        <f t="shared" si="314"/>
        <v>4.6296296296296298</v>
      </c>
      <c r="I418" s="52">
        <f t="shared" si="315"/>
        <v>1.38</v>
      </c>
      <c r="J418" s="56">
        <f t="shared" si="316"/>
        <v>3.7791708772454418</v>
      </c>
      <c r="K418" s="56">
        <f t="shared" si="328"/>
        <v>9.3743637869382656E-4</v>
      </c>
      <c r="L418" s="51">
        <f t="shared" si="317"/>
        <v>2.2000000000000002</v>
      </c>
      <c r="M418" s="52">
        <f t="shared" si="306"/>
        <v>0</v>
      </c>
      <c r="N418" s="68">
        <v>0</v>
      </c>
      <c r="O418" s="63">
        <f t="shared" si="318"/>
        <v>4173.9155144287834</v>
      </c>
      <c r="P418" s="58">
        <f t="shared" si="319"/>
        <v>480</v>
      </c>
      <c r="Q418" s="61">
        <f t="shared" si="320"/>
        <v>0.85890247210123671</v>
      </c>
      <c r="R418" s="56">
        <f t="shared" si="321"/>
        <v>2.3148148148148149</v>
      </c>
      <c r="S418" s="56">
        <f t="shared" si="307"/>
        <v>1.8895854386227209</v>
      </c>
      <c r="T418" s="56">
        <f t="shared" si="308"/>
        <v>4.6871818934691328E-4</v>
      </c>
      <c r="U418" s="61">
        <f t="shared" si="322"/>
        <v>0.42945123605061836</v>
      </c>
      <c r="V418" s="56">
        <f t="shared" si="323"/>
        <v>1.1574074074074074</v>
      </c>
      <c r="W418" s="56">
        <f t="shared" si="309"/>
        <v>0.94479271931136044</v>
      </c>
      <c r="X418" s="56">
        <f t="shared" si="310"/>
        <v>2.3435909467345664E-4</v>
      </c>
      <c r="Y418" s="61">
        <f t="shared" si="324"/>
        <v>8.5890247210123644E-2</v>
      </c>
      <c r="Z418" s="56">
        <f t="shared" si="325"/>
        <v>0.23148148148148148</v>
      </c>
      <c r="AA418" s="56">
        <f t="shared" si="311"/>
        <v>0.18895854386227204</v>
      </c>
      <c r="AB418" s="56">
        <f t="shared" si="312"/>
        <v>4.6871818934691313E-5</v>
      </c>
      <c r="AC418" s="64">
        <f t="shared" si="326"/>
        <v>0.36536458333333832</v>
      </c>
      <c r="AD418" s="39">
        <f t="shared" si="329"/>
        <v>1.1596011395424322</v>
      </c>
      <c r="AE418" s="39">
        <f t="shared" si="330"/>
        <v>68.64</v>
      </c>
      <c r="AF418" s="39">
        <f t="shared" si="331"/>
        <v>0.57980056977121608</v>
      </c>
      <c r="AG418" s="39">
        <f t="shared" si="330"/>
        <v>44</v>
      </c>
      <c r="AH418" s="39">
        <f t="shared" si="332"/>
        <v>0.28990028488560804</v>
      </c>
      <c r="AI418" s="39">
        <f t="shared" si="360"/>
        <v>25.17</v>
      </c>
      <c r="AJ418" s="39">
        <f t="shared" si="334"/>
        <v>5.7980056977121601E-2</v>
      </c>
      <c r="AK418" s="39">
        <f t="shared" si="360"/>
        <v>5.63</v>
      </c>
      <c r="AL418" s="39">
        <f t="shared" si="335"/>
        <v>0.57980056977121608</v>
      </c>
      <c r="AM418" s="39">
        <f t="shared" si="336"/>
        <v>44</v>
      </c>
      <c r="AN418" s="39">
        <f t="shared" si="337"/>
        <v>0.28990028488560804</v>
      </c>
      <c r="AO418" s="39">
        <f t="shared" si="338"/>
        <v>25.17</v>
      </c>
      <c r="AP418" s="39">
        <f t="shared" si="339"/>
        <v>0.14495014244280402</v>
      </c>
      <c r="AQ418" s="39">
        <f t="shared" si="340"/>
        <v>13.49</v>
      </c>
      <c r="AR418" s="39">
        <f t="shared" si="341"/>
        <v>2.89900284885608E-2</v>
      </c>
      <c r="AS418" s="39">
        <f t="shared" si="342"/>
        <v>2.86</v>
      </c>
      <c r="AT418" s="39">
        <f t="shared" si="343"/>
        <v>0.28990028488560804</v>
      </c>
      <c r="AU418" s="39">
        <f t="shared" si="344"/>
        <v>25.17</v>
      </c>
      <c r="AV418" s="39">
        <f t="shared" si="345"/>
        <v>0.14495014244280402</v>
      </c>
      <c r="AW418" s="39">
        <f t="shared" si="346"/>
        <v>13.49</v>
      </c>
      <c r="AX418" s="39">
        <f t="shared" si="347"/>
        <v>7.247507122140201E-2</v>
      </c>
      <c r="AY418" s="39">
        <f t="shared" si="348"/>
        <v>6.99</v>
      </c>
      <c r="AZ418" s="39">
        <f t="shared" si="349"/>
        <v>1.44950142442804E-2</v>
      </c>
      <c r="BA418" s="39">
        <f t="shared" si="350"/>
        <v>1.44</v>
      </c>
      <c r="BB418" s="39">
        <f t="shared" si="351"/>
        <v>5.7980056977121601E-2</v>
      </c>
      <c r="BC418" s="39">
        <f t="shared" si="352"/>
        <v>5.63</v>
      </c>
      <c r="BD418" s="39">
        <f t="shared" si="353"/>
        <v>2.89900284885608E-2</v>
      </c>
      <c r="BE418" s="39">
        <f t="shared" si="354"/>
        <v>2.86</v>
      </c>
      <c r="BF418" s="39">
        <f t="shared" si="355"/>
        <v>1.44950142442804E-2</v>
      </c>
      <c r="BG418" s="39">
        <f t="shared" si="356"/>
        <v>1.44</v>
      </c>
      <c r="BH418" s="39">
        <f t="shared" si="357"/>
        <v>2.8990028488560795E-3</v>
      </c>
      <c r="BI418" s="39">
        <f t="shared" si="358"/>
        <v>0.28999999999999998</v>
      </c>
    </row>
    <row r="419" spans="1:61" s="39" customFormat="1" x14ac:dyDescent="0.25">
      <c r="A419" s="40">
        <v>7.5</v>
      </c>
      <c r="B419" s="50">
        <f t="shared" si="313"/>
        <v>41</v>
      </c>
      <c r="C419" s="51">
        <f t="shared" si="303"/>
        <v>0</v>
      </c>
      <c r="D419" s="52">
        <f t="shared" si="304"/>
        <v>0</v>
      </c>
      <c r="E419" s="53">
        <f t="shared" si="305"/>
        <v>1</v>
      </c>
      <c r="F419" s="68">
        <f t="shared" si="302"/>
        <v>40</v>
      </c>
      <c r="G419" s="61">
        <f t="shared" si="327"/>
        <v>1.7195747802774848</v>
      </c>
      <c r="H419" s="56">
        <f t="shared" si="314"/>
        <v>4.6296296296296298</v>
      </c>
      <c r="I419" s="52">
        <f t="shared" si="315"/>
        <v>1.38</v>
      </c>
      <c r="J419" s="56">
        <f t="shared" si="316"/>
        <v>3.7830645166104668</v>
      </c>
      <c r="K419" s="56">
        <f t="shared" si="328"/>
        <v>9.3840220937596531E-4</v>
      </c>
      <c r="L419" s="51">
        <f t="shared" si="317"/>
        <v>2.2000000000000002</v>
      </c>
      <c r="M419" s="52">
        <f t="shared" si="306"/>
        <v>0</v>
      </c>
      <c r="N419" s="68">
        <v>0</v>
      </c>
      <c r="O419" s="63">
        <f t="shared" si="318"/>
        <v>4177.7223368395034</v>
      </c>
      <c r="P419" s="58">
        <f t="shared" si="319"/>
        <v>480</v>
      </c>
      <c r="Q419" s="61">
        <f t="shared" si="320"/>
        <v>0.85978739013874239</v>
      </c>
      <c r="R419" s="56">
        <f t="shared" si="321"/>
        <v>2.3148148148148149</v>
      </c>
      <c r="S419" s="56">
        <f t="shared" si="307"/>
        <v>1.8915322583052334</v>
      </c>
      <c r="T419" s="56">
        <f t="shared" si="308"/>
        <v>4.6920110468798266E-4</v>
      </c>
      <c r="U419" s="61">
        <f t="shared" si="322"/>
        <v>0.4298936950693712</v>
      </c>
      <c r="V419" s="56">
        <f t="shared" si="323"/>
        <v>1.1574074074074074</v>
      </c>
      <c r="W419" s="56">
        <f t="shared" si="309"/>
        <v>0.94576612915261671</v>
      </c>
      <c r="X419" s="56">
        <f t="shared" si="310"/>
        <v>2.3460055234399133E-4</v>
      </c>
      <c r="Y419" s="61">
        <f t="shared" si="324"/>
        <v>8.597873901387422E-2</v>
      </c>
      <c r="Z419" s="56">
        <f t="shared" si="325"/>
        <v>0.23148148148148148</v>
      </c>
      <c r="AA419" s="56">
        <f t="shared" si="311"/>
        <v>0.1891532258305233</v>
      </c>
      <c r="AB419" s="56">
        <f t="shared" si="312"/>
        <v>4.6920110468798251E-5</v>
      </c>
      <c r="AC419" s="64">
        <f t="shared" si="326"/>
        <v>0.36545138888889389</v>
      </c>
      <c r="AD419" s="39">
        <f t="shared" si="329"/>
        <v>1.1645449170357298</v>
      </c>
      <c r="AE419" s="39">
        <f t="shared" si="330"/>
        <v>68.790000000000006</v>
      </c>
      <c r="AF419" s="39">
        <f t="shared" si="331"/>
        <v>0.58227245851786491</v>
      </c>
      <c r="AG419" s="39">
        <f t="shared" si="330"/>
        <v>44.14</v>
      </c>
      <c r="AH419" s="39">
        <f t="shared" si="332"/>
        <v>0.29113622925893246</v>
      </c>
      <c r="AI419" s="39">
        <f t="shared" ref="AI419:AK434" si="361">ROUND((1-EXP(-AH419))*100,2)</f>
        <v>25.26</v>
      </c>
      <c r="AJ419" s="39">
        <f t="shared" si="334"/>
        <v>5.8227245851786492E-2</v>
      </c>
      <c r="AK419" s="39">
        <f t="shared" si="361"/>
        <v>5.66</v>
      </c>
      <c r="AL419" s="39">
        <f t="shared" si="335"/>
        <v>0.58227245851786491</v>
      </c>
      <c r="AM419" s="39">
        <f t="shared" si="336"/>
        <v>44.14</v>
      </c>
      <c r="AN419" s="39">
        <f t="shared" si="337"/>
        <v>0.29113622925893246</v>
      </c>
      <c r="AO419" s="39">
        <f t="shared" si="338"/>
        <v>25.26</v>
      </c>
      <c r="AP419" s="39">
        <f t="shared" si="339"/>
        <v>0.14556811462946623</v>
      </c>
      <c r="AQ419" s="39">
        <f t="shared" si="340"/>
        <v>13.55</v>
      </c>
      <c r="AR419" s="39">
        <f t="shared" si="341"/>
        <v>2.9113622925893246E-2</v>
      </c>
      <c r="AS419" s="39">
        <f t="shared" si="342"/>
        <v>2.87</v>
      </c>
      <c r="AT419" s="39">
        <f t="shared" si="343"/>
        <v>0.29113622925893246</v>
      </c>
      <c r="AU419" s="39">
        <f t="shared" si="344"/>
        <v>25.26</v>
      </c>
      <c r="AV419" s="39">
        <f t="shared" si="345"/>
        <v>0.14556811462946623</v>
      </c>
      <c r="AW419" s="39">
        <f t="shared" si="346"/>
        <v>13.55</v>
      </c>
      <c r="AX419" s="39">
        <f t="shared" si="347"/>
        <v>7.2784057314733114E-2</v>
      </c>
      <c r="AY419" s="39">
        <f t="shared" si="348"/>
        <v>7.02</v>
      </c>
      <c r="AZ419" s="39">
        <f t="shared" si="349"/>
        <v>1.4556811462946623E-2</v>
      </c>
      <c r="BA419" s="39">
        <f t="shared" si="350"/>
        <v>1.45</v>
      </c>
      <c r="BB419" s="39">
        <f t="shared" si="351"/>
        <v>5.8227245851786492E-2</v>
      </c>
      <c r="BC419" s="39">
        <f t="shared" si="352"/>
        <v>5.66</v>
      </c>
      <c r="BD419" s="39">
        <f t="shared" si="353"/>
        <v>2.9113622925893246E-2</v>
      </c>
      <c r="BE419" s="39">
        <f t="shared" si="354"/>
        <v>2.87</v>
      </c>
      <c r="BF419" s="39">
        <f t="shared" si="355"/>
        <v>1.4556811462946623E-2</v>
      </c>
      <c r="BG419" s="39">
        <f t="shared" si="356"/>
        <v>1.45</v>
      </c>
      <c r="BH419" s="39">
        <f t="shared" si="357"/>
        <v>2.9113622925893241E-3</v>
      </c>
      <c r="BI419" s="39">
        <f t="shared" si="358"/>
        <v>0.28999999999999998</v>
      </c>
    </row>
    <row r="420" spans="1:61" s="39" customFormat="1" x14ac:dyDescent="0.25">
      <c r="A420" s="40">
        <v>7.5</v>
      </c>
      <c r="B420" s="50">
        <f t="shared" si="313"/>
        <v>41</v>
      </c>
      <c r="C420" s="51">
        <f t="shared" si="303"/>
        <v>0</v>
      </c>
      <c r="D420" s="52">
        <f t="shared" si="304"/>
        <v>0</v>
      </c>
      <c r="E420" s="53">
        <f t="shared" si="305"/>
        <v>1</v>
      </c>
      <c r="F420" s="68">
        <f t="shared" si="302"/>
        <v>40</v>
      </c>
      <c r="G420" s="61">
        <f t="shared" si="327"/>
        <v>1.7213365025916718</v>
      </c>
      <c r="H420" s="56">
        <f t="shared" si="314"/>
        <v>4.6296296296296298</v>
      </c>
      <c r="I420" s="52">
        <f t="shared" si="315"/>
        <v>1.38</v>
      </c>
      <c r="J420" s="56">
        <f t="shared" si="316"/>
        <v>3.7869403057016782</v>
      </c>
      <c r="K420" s="56">
        <f t="shared" si="328"/>
        <v>9.3936361223608011E-4</v>
      </c>
      <c r="L420" s="51">
        <f t="shared" si="317"/>
        <v>2.2000000000000002</v>
      </c>
      <c r="M420" s="52">
        <f t="shared" si="306"/>
        <v>0</v>
      </c>
      <c r="N420" s="68">
        <v>0</v>
      </c>
      <c r="O420" s="63">
        <f t="shared" si="318"/>
        <v>4181.5117113141741</v>
      </c>
      <c r="P420" s="58">
        <f t="shared" si="319"/>
        <v>480</v>
      </c>
      <c r="Q420" s="61">
        <f t="shared" si="320"/>
        <v>0.86066825129583591</v>
      </c>
      <c r="R420" s="56">
        <f t="shared" si="321"/>
        <v>2.3148148148148149</v>
      </c>
      <c r="S420" s="56">
        <f t="shared" si="307"/>
        <v>1.8934701528508391</v>
      </c>
      <c r="T420" s="56">
        <f t="shared" si="308"/>
        <v>4.6968180611804005E-4</v>
      </c>
      <c r="U420" s="61">
        <f t="shared" si="322"/>
        <v>0.43033412564791795</v>
      </c>
      <c r="V420" s="56">
        <f t="shared" si="323"/>
        <v>1.1574074074074074</v>
      </c>
      <c r="W420" s="56">
        <f t="shared" si="309"/>
        <v>0.94673507642541954</v>
      </c>
      <c r="X420" s="56">
        <f t="shared" si="310"/>
        <v>2.3484090305902003E-4</v>
      </c>
      <c r="Y420" s="61">
        <f t="shared" si="324"/>
        <v>8.6066825129583566E-2</v>
      </c>
      <c r="Z420" s="56">
        <f t="shared" si="325"/>
        <v>0.23148148148148148</v>
      </c>
      <c r="AA420" s="56">
        <f t="shared" si="311"/>
        <v>0.18934701528508385</v>
      </c>
      <c r="AB420" s="56">
        <f t="shared" si="312"/>
        <v>4.6968180611803991E-5</v>
      </c>
      <c r="AC420" s="64">
        <f t="shared" si="326"/>
        <v>0.36553819444444946</v>
      </c>
      <c r="AD420" s="39">
        <f t="shared" si="329"/>
        <v>1.1694937594806809</v>
      </c>
      <c r="AE420" s="39">
        <f t="shared" si="330"/>
        <v>68.95</v>
      </c>
      <c r="AF420" s="39">
        <f t="shared" si="331"/>
        <v>0.58474687974034045</v>
      </c>
      <c r="AG420" s="39">
        <f t="shared" si="330"/>
        <v>44.28</v>
      </c>
      <c r="AH420" s="39">
        <f t="shared" si="332"/>
        <v>0.29237343987017023</v>
      </c>
      <c r="AI420" s="39">
        <f t="shared" si="361"/>
        <v>25.35</v>
      </c>
      <c r="AJ420" s="39">
        <f t="shared" si="334"/>
        <v>5.8474687974034045E-2</v>
      </c>
      <c r="AK420" s="39">
        <f t="shared" si="361"/>
        <v>5.68</v>
      </c>
      <c r="AL420" s="39">
        <f t="shared" si="335"/>
        <v>0.58474687974034045</v>
      </c>
      <c r="AM420" s="39">
        <f t="shared" si="336"/>
        <v>44.28</v>
      </c>
      <c r="AN420" s="39">
        <f t="shared" si="337"/>
        <v>0.29237343987017023</v>
      </c>
      <c r="AO420" s="39">
        <f t="shared" si="338"/>
        <v>25.35</v>
      </c>
      <c r="AP420" s="39">
        <f t="shared" si="339"/>
        <v>0.14618671993508511</v>
      </c>
      <c r="AQ420" s="39">
        <f t="shared" si="340"/>
        <v>13.6</v>
      </c>
      <c r="AR420" s="39">
        <f t="shared" si="341"/>
        <v>2.9237343987017023E-2</v>
      </c>
      <c r="AS420" s="39">
        <f t="shared" si="342"/>
        <v>2.88</v>
      </c>
      <c r="AT420" s="39">
        <f t="shared" si="343"/>
        <v>0.29237343987017023</v>
      </c>
      <c r="AU420" s="39">
        <f t="shared" si="344"/>
        <v>25.35</v>
      </c>
      <c r="AV420" s="39">
        <f t="shared" si="345"/>
        <v>0.14618671993508511</v>
      </c>
      <c r="AW420" s="39">
        <f t="shared" si="346"/>
        <v>13.6</v>
      </c>
      <c r="AX420" s="39">
        <f t="shared" si="347"/>
        <v>7.3093359967542557E-2</v>
      </c>
      <c r="AY420" s="39">
        <f t="shared" si="348"/>
        <v>7.05</v>
      </c>
      <c r="AZ420" s="39">
        <f t="shared" si="349"/>
        <v>1.4618671993508511E-2</v>
      </c>
      <c r="BA420" s="39">
        <f t="shared" si="350"/>
        <v>1.45</v>
      </c>
      <c r="BB420" s="39">
        <f t="shared" si="351"/>
        <v>5.8474687974034045E-2</v>
      </c>
      <c r="BC420" s="39">
        <f t="shared" si="352"/>
        <v>5.68</v>
      </c>
      <c r="BD420" s="39">
        <f t="shared" si="353"/>
        <v>2.9237343987017023E-2</v>
      </c>
      <c r="BE420" s="39">
        <f t="shared" si="354"/>
        <v>2.88</v>
      </c>
      <c r="BF420" s="39">
        <f t="shared" si="355"/>
        <v>1.4618671993508511E-2</v>
      </c>
      <c r="BG420" s="39">
        <f t="shared" si="356"/>
        <v>1.45</v>
      </c>
      <c r="BH420" s="39">
        <f t="shared" si="357"/>
        <v>2.9237343987017017E-3</v>
      </c>
      <c r="BI420" s="39">
        <f t="shared" si="358"/>
        <v>0.28999999999999998</v>
      </c>
    </row>
    <row r="421" spans="1:61" s="39" customFormat="1" x14ac:dyDescent="0.25">
      <c r="A421" s="40">
        <v>7.5</v>
      </c>
      <c r="B421" s="50">
        <f t="shared" si="313"/>
        <v>41</v>
      </c>
      <c r="C421" s="51">
        <f t="shared" si="303"/>
        <v>0</v>
      </c>
      <c r="D421" s="52">
        <f t="shared" si="304"/>
        <v>0</v>
      </c>
      <c r="E421" s="53">
        <f t="shared" si="305"/>
        <v>1</v>
      </c>
      <c r="F421" s="68">
        <f t="shared" si="302"/>
        <v>40</v>
      </c>
      <c r="G421" s="61">
        <f t="shared" si="327"/>
        <v>1.7230901483423295</v>
      </c>
      <c r="H421" s="56">
        <f t="shared" si="314"/>
        <v>4.6296296296296298</v>
      </c>
      <c r="I421" s="52">
        <f t="shared" si="315"/>
        <v>1.38</v>
      </c>
      <c r="J421" s="56">
        <f t="shared" si="316"/>
        <v>3.7907983263531251</v>
      </c>
      <c r="K421" s="56">
        <f t="shared" si="328"/>
        <v>9.4032060757338919E-4</v>
      </c>
      <c r="L421" s="51">
        <f t="shared" si="317"/>
        <v>2.2000000000000002</v>
      </c>
      <c r="M421" s="52">
        <f t="shared" si="306"/>
        <v>0</v>
      </c>
      <c r="N421" s="68">
        <v>0</v>
      </c>
      <c r="O421" s="63">
        <f t="shared" si="318"/>
        <v>4185.2837178225027</v>
      </c>
      <c r="P421" s="58">
        <f t="shared" si="319"/>
        <v>480</v>
      </c>
      <c r="Q421" s="61">
        <f t="shared" si="320"/>
        <v>0.86154507417116477</v>
      </c>
      <c r="R421" s="56">
        <f t="shared" si="321"/>
        <v>2.3148148148148149</v>
      </c>
      <c r="S421" s="56">
        <f t="shared" si="307"/>
        <v>1.8953991631765625</v>
      </c>
      <c r="T421" s="56">
        <f t="shared" si="308"/>
        <v>4.701603037866946E-4</v>
      </c>
      <c r="U421" s="61">
        <f t="shared" si="322"/>
        <v>0.43077253708558239</v>
      </c>
      <c r="V421" s="56">
        <f t="shared" si="323"/>
        <v>1.1574074074074074</v>
      </c>
      <c r="W421" s="56">
        <f t="shared" si="309"/>
        <v>0.94769958158828127</v>
      </c>
      <c r="X421" s="56">
        <f t="shared" si="310"/>
        <v>2.350801518933473E-4</v>
      </c>
      <c r="Y421" s="61">
        <f t="shared" si="324"/>
        <v>8.6154507417116458E-2</v>
      </c>
      <c r="Z421" s="56">
        <f t="shared" si="325"/>
        <v>0.23148148148148148</v>
      </c>
      <c r="AA421" s="56">
        <f t="shared" si="311"/>
        <v>0.18953991631765621</v>
      </c>
      <c r="AB421" s="56">
        <f t="shared" si="312"/>
        <v>4.7016030378669454E-5</v>
      </c>
      <c r="AC421" s="64">
        <f t="shared" si="326"/>
        <v>0.36562500000000503</v>
      </c>
      <c r="AD421" s="39">
        <f t="shared" si="329"/>
        <v>1.1744476436571651</v>
      </c>
      <c r="AE421" s="39">
        <f t="shared" si="330"/>
        <v>69.099999999999994</v>
      </c>
      <c r="AF421" s="39">
        <f t="shared" si="331"/>
        <v>0.58722382182858257</v>
      </c>
      <c r="AG421" s="39">
        <f t="shared" si="330"/>
        <v>44.41</v>
      </c>
      <c r="AH421" s="39">
        <f t="shared" si="332"/>
        <v>0.29361191091429129</v>
      </c>
      <c r="AI421" s="39">
        <f t="shared" si="361"/>
        <v>25.44</v>
      </c>
      <c r="AJ421" s="39">
        <f t="shared" si="334"/>
        <v>5.8722382182858253E-2</v>
      </c>
      <c r="AK421" s="39">
        <f t="shared" si="361"/>
        <v>5.7</v>
      </c>
      <c r="AL421" s="39">
        <f t="shared" si="335"/>
        <v>0.58722382182858257</v>
      </c>
      <c r="AM421" s="39">
        <f t="shared" si="336"/>
        <v>44.41</v>
      </c>
      <c r="AN421" s="39">
        <f t="shared" si="337"/>
        <v>0.29361191091429129</v>
      </c>
      <c r="AO421" s="39">
        <f t="shared" si="338"/>
        <v>25.44</v>
      </c>
      <c r="AP421" s="39">
        <f t="shared" si="339"/>
        <v>0.14680595545714564</v>
      </c>
      <c r="AQ421" s="39">
        <f t="shared" si="340"/>
        <v>13.65</v>
      </c>
      <c r="AR421" s="39">
        <f t="shared" si="341"/>
        <v>2.9361191091429126E-2</v>
      </c>
      <c r="AS421" s="39">
        <f t="shared" si="342"/>
        <v>2.89</v>
      </c>
      <c r="AT421" s="39">
        <f t="shared" si="343"/>
        <v>0.29361191091429129</v>
      </c>
      <c r="AU421" s="39">
        <f t="shared" si="344"/>
        <v>25.44</v>
      </c>
      <c r="AV421" s="39">
        <f t="shared" si="345"/>
        <v>0.14680595545714564</v>
      </c>
      <c r="AW421" s="39">
        <f t="shared" si="346"/>
        <v>13.65</v>
      </c>
      <c r="AX421" s="39">
        <f t="shared" si="347"/>
        <v>7.3402977728572821E-2</v>
      </c>
      <c r="AY421" s="39">
        <f t="shared" si="348"/>
        <v>7.08</v>
      </c>
      <c r="AZ421" s="39">
        <f t="shared" si="349"/>
        <v>1.4680595545714563E-2</v>
      </c>
      <c r="BA421" s="39">
        <f t="shared" si="350"/>
        <v>1.46</v>
      </c>
      <c r="BB421" s="39">
        <f t="shared" si="351"/>
        <v>5.8722382182858253E-2</v>
      </c>
      <c r="BC421" s="39">
        <f t="shared" si="352"/>
        <v>5.7</v>
      </c>
      <c r="BD421" s="39">
        <f t="shared" si="353"/>
        <v>2.9361191091429126E-2</v>
      </c>
      <c r="BE421" s="39">
        <f t="shared" si="354"/>
        <v>2.89</v>
      </c>
      <c r="BF421" s="39">
        <f t="shared" si="355"/>
        <v>1.4680595545714563E-2</v>
      </c>
      <c r="BG421" s="39">
        <f t="shared" si="356"/>
        <v>1.46</v>
      </c>
      <c r="BH421" s="39">
        <f t="shared" si="357"/>
        <v>2.9361191091429122E-3</v>
      </c>
      <c r="BI421" s="39">
        <f t="shared" si="358"/>
        <v>0.28999999999999998</v>
      </c>
    </row>
    <row r="422" spans="1:61" s="39" customFormat="1" x14ac:dyDescent="0.25">
      <c r="A422" s="40">
        <v>7.5</v>
      </c>
      <c r="B422" s="50">
        <f t="shared" si="313"/>
        <v>41</v>
      </c>
      <c r="C422" s="51">
        <f t="shared" si="303"/>
        <v>0</v>
      </c>
      <c r="D422" s="52">
        <f t="shared" si="304"/>
        <v>0</v>
      </c>
      <c r="E422" s="53">
        <f t="shared" si="305"/>
        <v>1</v>
      </c>
      <c r="F422" s="68">
        <f t="shared" si="302"/>
        <v>40</v>
      </c>
      <c r="G422" s="61">
        <f t="shared" si="327"/>
        <v>1.7248357545562232</v>
      </c>
      <c r="H422" s="56">
        <f t="shared" si="314"/>
        <v>4.6296296296296298</v>
      </c>
      <c r="I422" s="52">
        <f t="shared" si="315"/>
        <v>1.38</v>
      </c>
      <c r="J422" s="56">
        <f t="shared" si="316"/>
        <v>3.7946386600236912</v>
      </c>
      <c r="K422" s="56">
        <f t="shared" si="328"/>
        <v>9.4127321559404995E-4</v>
      </c>
      <c r="L422" s="51">
        <f t="shared" si="317"/>
        <v>2.2000000000000002</v>
      </c>
      <c r="M422" s="52">
        <f t="shared" si="306"/>
        <v>0</v>
      </c>
      <c r="N422" s="68">
        <v>0</v>
      </c>
      <c r="O422" s="63">
        <f t="shared" si="318"/>
        <v>4189.0384359676682</v>
      </c>
      <c r="P422" s="58">
        <f t="shared" si="319"/>
        <v>480</v>
      </c>
      <c r="Q422" s="61">
        <f t="shared" si="320"/>
        <v>0.86241787727811159</v>
      </c>
      <c r="R422" s="56">
        <f t="shared" si="321"/>
        <v>2.3148148148148149</v>
      </c>
      <c r="S422" s="56">
        <f t="shared" si="307"/>
        <v>1.8973193300118456</v>
      </c>
      <c r="T422" s="56">
        <f t="shared" si="308"/>
        <v>4.7063660779702497E-4</v>
      </c>
      <c r="U422" s="61">
        <f t="shared" si="322"/>
        <v>0.43120893863905579</v>
      </c>
      <c r="V422" s="56">
        <f t="shared" si="323"/>
        <v>1.1574074074074074</v>
      </c>
      <c r="W422" s="56">
        <f t="shared" si="309"/>
        <v>0.9486596650059228</v>
      </c>
      <c r="X422" s="56">
        <f t="shared" si="310"/>
        <v>2.3531830389851249E-4</v>
      </c>
      <c r="Y422" s="61">
        <f t="shared" si="324"/>
        <v>8.6241787727811145E-2</v>
      </c>
      <c r="Z422" s="56">
        <f t="shared" si="325"/>
        <v>0.23148148148148148</v>
      </c>
      <c r="AA422" s="56">
        <f t="shared" si="311"/>
        <v>0.18973193300118454</v>
      </c>
      <c r="AB422" s="56">
        <f t="shared" si="312"/>
        <v>4.7063660779702493E-5</v>
      </c>
      <c r="AC422" s="64">
        <f t="shared" si="326"/>
        <v>0.3657118055555606</v>
      </c>
      <c r="AD422" s="39">
        <f t="shared" si="329"/>
        <v>1.1794065464515142</v>
      </c>
      <c r="AE422" s="39">
        <f t="shared" si="330"/>
        <v>69.25</v>
      </c>
      <c r="AF422" s="39">
        <f t="shared" si="331"/>
        <v>0.58970327322575711</v>
      </c>
      <c r="AG422" s="39">
        <f t="shared" si="330"/>
        <v>44.55</v>
      </c>
      <c r="AH422" s="39">
        <f t="shared" si="332"/>
        <v>0.29485163661287855</v>
      </c>
      <c r="AI422" s="39">
        <f t="shared" si="361"/>
        <v>25.54</v>
      </c>
      <c r="AJ422" s="39">
        <f t="shared" si="334"/>
        <v>5.8970327322575712E-2</v>
      </c>
      <c r="AK422" s="39">
        <f t="shared" si="361"/>
        <v>5.73</v>
      </c>
      <c r="AL422" s="39">
        <f t="shared" si="335"/>
        <v>0.58970327322575711</v>
      </c>
      <c r="AM422" s="39">
        <f t="shared" si="336"/>
        <v>44.55</v>
      </c>
      <c r="AN422" s="39">
        <f t="shared" si="337"/>
        <v>0.29485163661287855</v>
      </c>
      <c r="AO422" s="39">
        <f t="shared" si="338"/>
        <v>25.54</v>
      </c>
      <c r="AP422" s="39">
        <f t="shared" si="339"/>
        <v>0.14742581830643928</v>
      </c>
      <c r="AQ422" s="39">
        <f t="shared" si="340"/>
        <v>13.71</v>
      </c>
      <c r="AR422" s="39">
        <f t="shared" si="341"/>
        <v>2.9485163661287856E-2</v>
      </c>
      <c r="AS422" s="39">
        <f t="shared" si="342"/>
        <v>2.91</v>
      </c>
      <c r="AT422" s="39">
        <f t="shared" si="343"/>
        <v>0.29485163661287855</v>
      </c>
      <c r="AU422" s="39">
        <f t="shared" si="344"/>
        <v>25.54</v>
      </c>
      <c r="AV422" s="39">
        <f t="shared" si="345"/>
        <v>0.14742581830643928</v>
      </c>
      <c r="AW422" s="39">
        <f t="shared" si="346"/>
        <v>13.71</v>
      </c>
      <c r="AX422" s="39">
        <f t="shared" si="347"/>
        <v>7.3712909153219638E-2</v>
      </c>
      <c r="AY422" s="39">
        <f t="shared" si="348"/>
        <v>7.11</v>
      </c>
      <c r="AZ422" s="39">
        <f t="shared" si="349"/>
        <v>1.4742581830643928E-2</v>
      </c>
      <c r="BA422" s="39">
        <f t="shared" si="350"/>
        <v>1.46</v>
      </c>
      <c r="BB422" s="39">
        <f t="shared" si="351"/>
        <v>5.8970327322575712E-2</v>
      </c>
      <c r="BC422" s="39">
        <f t="shared" si="352"/>
        <v>5.73</v>
      </c>
      <c r="BD422" s="39">
        <f t="shared" si="353"/>
        <v>2.9485163661287856E-2</v>
      </c>
      <c r="BE422" s="39">
        <f t="shared" si="354"/>
        <v>2.91</v>
      </c>
      <c r="BF422" s="39">
        <f t="shared" si="355"/>
        <v>1.4742581830643928E-2</v>
      </c>
      <c r="BG422" s="39">
        <f t="shared" si="356"/>
        <v>1.46</v>
      </c>
      <c r="BH422" s="39">
        <f t="shared" si="357"/>
        <v>2.9485163661287853E-3</v>
      </c>
      <c r="BI422" s="39">
        <f t="shared" si="358"/>
        <v>0.28999999999999998</v>
      </c>
    </row>
    <row r="423" spans="1:61" s="39" customFormat="1" x14ac:dyDescent="0.25">
      <c r="A423" s="40">
        <v>7.5</v>
      </c>
      <c r="B423" s="50">
        <f t="shared" si="313"/>
        <v>41</v>
      </c>
      <c r="C423" s="51">
        <f t="shared" si="303"/>
        <v>0</v>
      </c>
      <c r="D423" s="52">
        <f t="shared" si="304"/>
        <v>0</v>
      </c>
      <c r="E423" s="53">
        <f t="shared" si="305"/>
        <v>1</v>
      </c>
      <c r="F423" s="68">
        <f t="shared" si="302"/>
        <v>40</v>
      </c>
      <c r="G423" s="61">
        <f t="shared" si="327"/>
        <v>1.7265733580903697</v>
      </c>
      <c r="H423" s="56">
        <f t="shared" si="314"/>
        <v>4.6296296296296298</v>
      </c>
      <c r="I423" s="52">
        <f t="shared" si="315"/>
        <v>1.38</v>
      </c>
      <c r="J423" s="56">
        <f t="shared" si="316"/>
        <v>3.7984613877988136</v>
      </c>
      <c r="K423" s="56">
        <f t="shared" si="328"/>
        <v>9.4222145641158477E-4</v>
      </c>
      <c r="L423" s="51">
        <f t="shared" si="317"/>
        <v>2.2000000000000002</v>
      </c>
      <c r="M423" s="52">
        <f t="shared" si="306"/>
        <v>0</v>
      </c>
      <c r="N423" s="68">
        <v>0</v>
      </c>
      <c r="O423" s="63">
        <f t="shared" si="318"/>
        <v>4192.7759449880014</v>
      </c>
      <c r="P423" s="58">
        <f t="shared" si="319"/>
        <v>480</v>
      </c>
      <c r="Q423" s="61">
        <f t="shared" si="320"/>
        <v>0.86328667904518486</v>
      </c>
      <c r="R423" s="56">
        <f t="shared" si="321"/>
        <v>2.3148148148148149</v>
      </c>
      <c r="S423" s="56">
        <f t="shared" si="307"/>
        <v>1.8992306938994068</v>
      </c>
      <c r="T423" s="56">
        <f t="shared" si="308"/>
        <v>4.7111072820579239E-4</v>
      </c>
      <c r="U423" s="61">
        <f t="shared" si="322"/>
        <v>0.43164333952259243</v>
      </c>
      <c r="V423" s="56">
        <f t="shared" si="323"/>
        <v>1.1574074074074074</v>
      </c>
      <c r="W423" s="56">
        <f t="shared" si="309"/>
        <v>0.9496153469497034</v>
      </c>
      <c r="X423" s="56">
        <f t="shared" si="310"/>
        <v>2.3555536410289619E-4</v>
      </c>
      <c r="Y423" s="61">
        <f t="shared" si="324"/>
        <v>8.6328667904518472E-2</v>
      </c>
      <c r="Z423" s="56">
        <f t="shared" si="325"/>
        <v>0.23148148148148148</v>
      </c>
      <c r="AA423" s="56">
        <f t="shared" si="311"/>
        <v>0.18992306938994066</v>
      </c>
      <c r="AB423" s="56">
        <f t="shared" si="312"/>
        <v>4.7111072820579228E-5</v>
      </c>
      <c r="AC423" s="64">
        <f t="shared" si="326"/>
        <v>0.36579861111111617</v>
      </c>
      <c r="AD423" s="39">
        <f t="shared" si="329"/>
        <v>1.1843704448560239</v>
      </c>
      <c r="AE423" s="39">
        <f t="shared" si="330"/>
        <v>69.41</v>
      </c>
      <c r="AF423" s="39">
        <f t="shared" si="331"/>
        <v>0.59218522242801197</v>
      </c>
      <c r="AG423" s="39">
        <f t="shared" si="330"/>
        <v>44.69</v>
      </c>
      <c r="AH423" s="39">
        <f t="shared" si="332"/>
        <v>0.29609261121400599</v>
      </c>
      <c r="AI423" s="39">
        <f t="shared" si="361"/>
        <v>25.63</v>
      </c>
      <c r="AJ423" s="39">
        <f t="shared" si="334"/>
        <v>5.9218522242801205E-2</v>
      </c>
      <c r="AK423" s="39">
        <f t="shared" si="361"/>
        <v>5.75</v>
      </c>
      <c r="AL423" s="39">
        <f t="shared" si="335"/>
        <v>0.59218522242801197</v>
      </c>
      <c r="AM423" s="39">
        <f t="shared" si="336"/>
        <v>44.69</v>
      </c>
      <c r="AN423" s="39">
        <f t="shared" si="337"/>
        <v>0.29609261121400599</v>
      </c>
      <c r="AO423" s="39">
        <f t="shared" si="338"/>
        <v>25.63</v>
      </c>
      <c r="AP423" s="39">
        <f t="shared" si="339"/>
        <v>0.14804630560700299</v>
      </c>
      <c r="AQ423" s="39">
        <f t="shared" si="340"/>
        <v>13.76</v>
      </c>
      <c r="AR423" s="39">
        <f t="shared" si="341"/>
        <v>2.9609261121400603E-2</v>
      </c>
      <c r="AS423" s="39">
        <f t="shared" si="342"/>
        <v>2.92</v>
      </c>
      <c r="AT423" s="39">
        <f t="shared" si="343"/>
        <v>0.29609261121400599</v>
      </c>
      <c r="AU423" s="39">
        <f t="shared" si="344"/>
        <v>25.63</v>
      </c>
      <c r="AV423" s="39">
        <f t="shared" si="345"/>
        <v>0.14804630560700299</v>
      </c>
      <c r="AW423" s="39">
        <f t="shared" si="346"/>
        <v>13.76</v>
      </c>
      <c r="AX423" s="39">
        <f t="shared" si="347"/>
        <v>7.4023152803501496E-2</v>
      </c>
      <c r="AY423" s="39">
        <f t="shared" si="348"/>
        <v>7.13</v>
      </c>
      <c r="AZ423" s="39">
        <f t="shared" si="349"/>
        <v>1.4804630560700301E-2</v>
      </c>
      <c r="BA423" s="39">
        <f t="shared" si="350"/>
        <v>1.47</v>
      </c>
      <c r="BB423" s="39">
        <f t="shared" si="351"/>
        <v>5.9218522242801205E-2</v>
      </c>
      <c r="BC423" s="39">
        <f t="shared" si="352"/>
        <v>5.75</v>
      </c>
      <c r="BD423" s="39">
        <f t="shared" si="353"/>
        <v>2.9609261121400603E-2</v>
      </c>
      <c r="BE423" s="39">
        <f t="shared" si="354"/>
        <v>2.92</v>
      </c>
      <c r="BF423" s="39">
        <f t="shared" si="355"/>
        <v>1.4804630560700301E-2</v>
      </c>
      <c r="BG423" s="39">
        <f t="shared" si="356"/>
        <v>1.47</v>
      </c>
      <c r="BH423" s="39">
        <f t="shared" si="357"/>
        <v>2.9609261121400598E-3</v>
      </c>
      <c r="BI423" s="39">
        <f t="shared" si="358"/>
        <v>0.3</v>
      </c>
    </row>
    <row r="424" spans="1:61" s="39" customFormat="1" x14ac:dyDescent="0.25">
      <c r="A424" s="40">
        <v>7.5</v>
      </c>
      <c r="B424" s="50">
        <f t="shared" si="313"/>
        <v>41</v>
      </c>
      <c r="C424" s="51">
        <f t="shared" si="303"/>
        <v>0</v>
      </c>
      <c r="D424" s="52">
        <f t="shared" si="304"/>
        <v>0</v>
      </c>
      <c r="E424" s="53">
        <f t="shared" si="305"/>
        <v>1</v>
      </c>
      <c r="F424" s="68">
        <f t="shared" si="302"/>
        <v>40</v>
      </c>
      <c r="G424" s="61">
        <f t="shared" si="327"/>
        <v>1.7283029956328164</v>
      </c>
      <c r="H424" s="56">
        <f t="shared" si="314"/>
        <v>4.6296296296296298</v>
      </c>
      <c r="I424" s="52">
        <f t="shared" si="315"/>
        <v>1.38</v>
      </c>
      <c r="J424" s="56">
        <f t="shared" si="316"/>
        <v>3.8022665903921964</v>
      </c>
      <c r="K424" s="56">
        <f t="shared" si="328"/>
        <v>9.4316535004730661E-4</v>
      </c>
      <c r="L424" s="51">
        <f t="shared" si="317"/>
        <v>2.2000000000000002</v>
      </c>
      <c r="M424" s="52">
        <f t="shared" si="306"/>
        <v>0</v>
      </c>
      <c r="N424" s="68">
        <v>0</v>
      </c>
      <c r="O424" s="63">
        <f t="shared" si="318"/>
        <v>4196.496323758658</v>
      </c>
      <c r="P424" s="58">
        <f t="shared" si="319"/>
        <v>480</v>
      </c>
      <c r="Q424" s="61">
        <f t="shared" si="320"/>
        <v>0.86415149781640821</v>
      </c>
      <c r="R424" s="56">
        <f t="shared" si="321"/>
        <v>2.3148148148148149</v>
      </c>
      <c r="S424" s="56">
        <f t="shared" si="307"/>
        <v>1.9011332951960982</v>
      </c>
      <c r="T424" s="56">
        <f t="shared" si="308"/>
        <v>4.7158267502365331E-4</v>
      </c>
      <c r="U424" s="61">
        <f t="shared" si="322"/>
        <v>0.4320757489082041</v>
      </c>
      <c r="V424" s="56">
        <f t="shared" si="323"/>
        <v>1.1574074074074074</v>
      </c>
      <c r="W424" s="56">
        <f t="shared" si="309"/>
        <v>0.9505666475980491</v>
      </c>
      <c r="X424" s="56">
        <f t="shared" si="310"/>
        <v>2.3579133751182665E-4</v>
      </c>
      <c r="Y424" s="61">
        <f t="shared" si="324"/>
        <v>8.6415149781640804E-2</v>
      </c>
      <c r="Z424" s="56">
        <f t="shared" si="325"/>
        <v>0.23148148148148148</v>
      </c>
      <c r="AA424" s="56">
        <f t="shared" si="311"/>
        <v>0.1901133295196098</v>
      </c>
      <c r="AB424" s="56">
        <f t="shared" si="312"/>
        <v>4.7158267502365316E-5</v>
      </c>
      <c r="AC424" s="64">
        <f t="shared" si="326"/>
        <v>0.36588541666667174</v>
      </c>
      <c r="AD424" s="39">
        <f t="shared" si="329"/>
        <v>1.1893393159684682</v>
      </c>
      <c r="AE424" s="39">
        <f t="shared" si="330"/>
        <v>69.56</v>
      </c>
      <c r="AF424" s="39">
        <f t="shared" si="331"/>
        <v>0.5946696579842341</v>
      </c>
      <c r="AG424" s="39">
        <f t="shared" si="330"/>
        <v>44.83</v>
      </c>
      <c r="AH424" s="39">
        <f t="shared" si="332"/>
        <v>0.29733482899211705</v>
      </c>
      <c r="AI424" s="39">
        <f t="shared" si="361"/>
        <v>25.72</v>
      </c>
      <c r="AJ424" s="39">
        <f t="shared" si="334"/>
        <v>5.9466965798423421E-2</v>
      </c>
      <c r="AK424" s="39">
        <f t="shared" si="361"/>
        <v>5.77</v>
      </c>
      <c r="AL424" s="39">
        <f t="shared" si="335"/>
        <v>0.5946696579842341</v>
      </c>
      <c r="AM424" s="39">
        <f t="shared" si="336"/>
        <v>44.83</v>
      </c>
      <c r="AN424" s="39">
        <f t="shared" si="337"/>
        <v>0.29733482899211705</v>
      </c>
      <c r="AO424" s="39">
        <f t="shared" si="338"/>
        <v>25.72</v>
      </c>
      <c r="AP424" s="39">
        <f t="shared" si="339"/>
        <v>0.14866741449605853</v>
      </c>
      <c r="AQ424" s="39">
        <f t="shared" si="340"/>
        <v>13.81</v>
      </c>
      <c r="AR424" s="39">
        <f t="shared" si="341"/>
        <v>2.9733482899211711E-2</v>
      </c>
      <c r="AS424" s="39">
        <f t="shared" si="342"/>
        <v>2.93</v>
      </c>
      <c r="AT424" s="39">
        <f t="shared" si="343"/>
        <v>0.29733482899211705</v>
      </c>
      <c r="AU424" s="39">
        <f t="shared" si="344"/>
        <v>25.72</v>
      </c>
      <c r="AV424" s="39">
        <f t="shared" si="345"/>
        <v>0.14866741449605853</v>
      </c>
      <c r="AW424" s="39">
        <f t="shared" si="346"/>
        <v>13.81</v>
      </c>
      <c r="AX424" s="39">
        <f t="shared" si="347"/>
        <v>7.4333707248029263E-2</v>
      </c>
      <c r="AY424" s="39">
        <f t="shared" si="348"/>
        <v>7.16</v>
      </c>
      <c r="AZ424" s="39">
        <f t="shared" si="349"/>
        <v>1.4866741449605855E-2</v>
      </c>
      <c r="BA424" s="39">
        <f t="shared" si="350"/>
        <v>1.48</v>
      </c>
      <c r="BB424" s="39">
        <f t="shared" si="351"/>
        <v>5.9466965798423421E-2</v>
      </c>
      <c r="BC424" s="39">
        <f t="shared" si="352"/>
        <v>5.77</v>
      </c>
      <c r="BD424" s="39">
        <f t="shared" si="353"/>
        <v>2.9733482899211711E-2</v>
      </c>
      <c r="BE424" s="39">
        <f t="shared" si="354"/>
        <v>2.93</v>
      </c>
      <c r="BF424" s="39">
        <f t="shared" si="355"/>
        <v>1.4866741449605855E-2</v>
      </c>
      <c r="BG424" s="39">
        <f t="shared" si="356"/>
        <v>1.48</v>
      </c>
      <c r="BH424" s="39">
        <f t="shared" si="357"/>
        <v>2.9733482899211706E-3</v>
      </c>
      <c r="BI424" s="39">
        <f t="shared" si="358"/>
        <v>0.3</v>
      </c>
    </row>
    <row r="425" spans="1:61" s="39" customFormat="1" x14ac:dyDescent="0.25">
      <c r="A425" s="40">
        <v>7.5</v>
      </c>
      <c r="B425" s="50">
        <f t="shared" si="313"/>
        <v>41</v>
      </c>
      <c r="C425" s="51">
        <f t="shared" si="303"/>
        <v>0</v>
      </c>
      <c r="D425" s="52">
        <f t="shared" si="304"/>
        <v>0</v>
      </c>
      <c r="E425" s="53">
        <f t="shared" si="305"/>
        <v>1</v>
      </c>
      <c r="F425" s="68">
        <f t="shared" si="302"/>
        <v>40</v>
      </c>
      <c r="G425" s="61">
        <f t="shared" si="327"/>
        <v>1.7300247037034151</v>
      </c>
      <c r="H425" s="56">
        <f t="shared" si="314"/>
        <v>4.6296296296296298</v>
      </c>
      <c r="I425" s="52">
        <f t="shared" si="315"/>
        <v>1.38</v>
      </c>
      <c r="J425" s="56">
        <f t="shared" si="316"/>
        <v>3.8060543481475135</v>
      </c>
      <c r="K425" s="56">
        <f t="shared" si="328"/>
        <v>9.4410491643074094E-4</v>
      </c>
      <c r="L425" s="51">
        <f t="shared" si="317"/>
        <v>2.2000000000000002</v>
      </c>
      <c r="M425" s="52">
        <f t="shared" si="306"/>
        <v>0</v>
      </c>
      <c r="N425" s="68">
        <v>0</v>
      </c>
      <c r="O425" s="63">
        <f t="shared" si="318"/>
        <v>4200.1996507932827</v>
      </c>
      <c r="P425" s="58">
        <f t="shared" si="319"/>
        <v>480</v>
      </c>
      <c r="Q425" s="61">
        <f t="shared" si="320"/>
        <v>0.86501235185170755</v>
      </c>
      <c r="R425" s="56">
        <f t="shared" si="321"/>
        <v>2.3148148148148149</v>
      </c>
      <c r="S425" s="56">
        <f t="shared" si="307"/>
        <v>1.9030271740737568</v>
      </c>
      <c r="T425" s="56">
        <f t="shared" si="308"/>
        <v>4.7205245821537047E-4</v>
      </c>
      <c r="U425" s="61">
        <f t="shared" si="322"/>
        <v>0.43250617592585378</v>
      </c>
      <c r="V425" s="56">
        <f t="shared" si="323"/>
        <v>1.1574074074074074</v>
      </c>
      <c r="W425" s="56">
        <f t="shared" si="309"/>
        <v>0.95151358703687838</v>
      </c>
      <c r="X425" s="56">
        <f t="shared" si="310"/>
        <v>2.3602622910768524E-4</v>
      </c>
      <c r="Y425" s="61">
        <f t="shared" si="324"/>
        <v>8.6501235185170736E-2</v>
      </c>
      <c r="Z425" s="56">
        <f t="shared" si="325"/>
        <v>0.23148148148148148</v>
      </c>
      <c r="AA425" s="56">
        <f t="shared" si="311"/>
        <v>0.19030271740737564</v>
      </c>
      <c r="AB425" s="56">
        <f t="shared" si="312"/>
        <v>4.7205245821537042E-5</v>
      </c>
      <c r="AC425" s="64">
        <f t="shared" si="326"/>
        <v>0.36597222222222731</v>
      </c>
      <c r="AD425" s="39">
        <f t="shared" si="329"/>
        <v>1.1943131369916156</v>
      </c>
      <c r="AE425" s="39">
        <f t="shared" si="330"/>
        <v>69.709999999999994</v>
      </c>
      <c r="AF425" s="39">
        <f t="shared" si="331"/>
        <v>0.59715656849580778</v>
      </c>
      <c r="AG425" s="39">
        <f t="shared" si="330"/>
        <v>44.96</v>
      </c>
      <c r="AH425" s="39">
        <f t="shared" si="332"/>
        <v>0.29857828424790389</v>
      </c>
      <c r="AI425" s="39">
        <f t="shared" si="361"/>
        <v>25.81</v>
      </c>
      <c r="AJ425" s="39">
        <f t="shared" si="334"/>
        <v>5.9715656849580787E-2</v>
      </c>
      <c r="AK425" s="39">
        <f t="shared" si="361"/>
        <v>5.8</v>
      </c>
      <c r="AL425" s="39">
        <f t="shared" si="335"/>
        <v>0.59715656849580778</v>
      </c>
      <c r="AM425" s="39">
        <f t="shared" si="336"/>
        <v>44.96</v>
      </c>
      <c r="AN425" s="39">
        <f t="shared" si="337"/>
        <v>0.29857828424790389</v>
      </c>
      <c r="AO425" s="39">
        <f t="shared" si="338"/>
        <v>25.81</v>
      </c>
      <c r="AP425" s="39">
        <f t="shared" si="339"/>
        <v>0.14928914212395195</v>
      </c>
      <c r="AQ425" s="39">
        <f t="shared" si="340"/>
        <v>13.87</v>
      </c>
      <c r="AR425" s="39">
        <f t="shared" si="341"/>
        <v>2.9857828424790393E-2</v>
      </c>
      <c r="AS425" s="39">
        <f t="shared" si="342"/>
        <v>2.94</v>
      </c>
      <c r="AT425" s="39">
        <f t="shared" si="343"/>
        <v>0.29857828424790389</v>
      </c>
      <c r="AU425" s="39">
        <f t="shared" si="344"/>
        <v>25.81</v>
      </c>
      <c r="AV425" s="39">
        <f t="shared" si="345"/>
        <v>0.14928914212395195</v>
      </c>
      <c r="AW425" s="39">
        <f t="shared" si="346"/>
        <v>13.87</v>
      </c>
      <c r="AX425" s="39">
        <f t="shared" si="347"/>
        <v>7.4644571061975973E-2</v>
      </c>
      <c r="AY425" s="39">
        <f t="shared" si="348"/>
        <v>7.19</v>
      </c>
      <c r="AZ425" s="39">
        <f t="shared" si="349"/>
        <v>1.4928914212395197E-2</v>
      </c>
      <c r="BA425" s="39">
        <f t="shared" si="350"/>
        <v>1.48</v>
      </c>
      <c r="BB425" s="39">
        <f t="shared" si="351"/>
        <v>5.9715656849580787E-2</v>
      </c>
      <c r="BC425" s="39">
        <f t="shared" si="352"/>
        <v>5.8</v>
      </c>
      <c r="BD425" s="39">
        <f t="shared" si="353"/>
        <v>2.9857828424790393E-2</v>
      </c>
      <c r="BE425" s="39">
        <f t="shared" si="354"/>
        <v>2.94</v>
      </c>
      <c r="BF425" s="39">
        <f t="shared" si="355"/>
        <v>1.4928914212395197E-2</v>
      </c>
      <c r="BG425" s="39">
        <f t="shared" si="356"/>
        <v>1.48</v>
      </c>
      <c r="BH425" s="39">
        <f t="shared" si="357"/>
        <v>2.985782842479039E-3</v>
      </c>
      <c r="BI425" s="39">
        <f t="shared" si="358"/>
        <v>0.3</v>
      </c>
    </row>
    <row r="426" spans="1:61" s="39" customFormat="1" x14ac:dyDescent="0.25">
      <c r="A426" s="40">
        <v>7.5</v>
      </c>
      <c r="B426" s="50">
        <f t="shared" si="313"/>
        <v>41</v>
      </c>
      <c r="C426" s="51">
        <f t="shared" si="303"/>
        <v>0</v>
      </c>
      <c r="D426" s="52">
        <f t="shared" si="304"/>
        <v>0</v>
      </c>
      <c r="E426" s="53">
        <f t="shared" si="305"/>
        <v>1</v>
      </c>
      <c r="F426" s="68">
        <f t="shared" si="302"/>
        <v>40</v>
      </c>
      <c r="G426" s="61">
        <f t="shared" si="327"/>
        <v>1.7317385186545937</v>
      </c>
      <c r="H426" s="56">
        <f t="shared" si="314"/>
        <v>4.6296296296296298</v>
      </c>
      <c r="I426" s="52">
        <f t="shared" si="315"/>
        <v>1.38</v>
      </c>
      <c r="J426" s="56">
        <f t="shared" si="316"/>
        <v>3.8098247410401065</v>
      </c>
      <c r="K426" s="56">
        <f t="shared" si="328"/>
        <v>9.4504017540004732E-4</v>
      </c>
      <c r="L426" s="51">
        <f t="shared" si="317"/>
        <v>2.2000000000000002</v>
      </c>
      <c r="M426" s="52">
        <f t="shared" si="306"/>
        <v>0</v>
      </c>
      <c r="N426" s="68">
        <v>0</v>
      </c>
      <c r="O426" s="63">
        <f t="shared" si="318"/>
        <v>4203.8860042456654</v>
      </c>
      <c r="P426" s="58">
        <f t="shared" si="319"/>
        <v>480</v>
      </c>
      <c r="Q426" s="61">
        <f t="shared" si="320"/>
        <v>0.86586925932729686</v>
      </c>
      <c r="R426" s="56">
        <f t="shared" si="321"/>
        <v>2.3148148148148149</v>
      </c>
      <c r="S426" s="56">
        <f t="shared" si="307"/>
        <v>1.9049123705200532</v>
      </c>
      <c r="T426" s="56">
        <f t="shared" si="308"/>
        <v>4.7252008770002366E-4</v>
      </c>
      <c r="U426" s="61">
        <f t="shared" si="322"/>
        <v>0.43293462966364843</v>
      </c>
      <c r="V426" s="56">
        <f t="shared" si="323"/>
        <v>1.1574074074074074</v>
      </c>
      <c r="W426" s="56">
        <f t="shared" si="309"/>
        <v>0.95245618526002662</v>
      </c>
      <c r="X426" s="56">
        <f t="shared" si="310"/>
        <v>2.3626004385001183E-4</v>
      </c>
      <c r="Y426" s="61">
        <f t="shared" si="324"/>
        <v>8.6586925932729666E-2</v>
      </c>
      <c r="Z426" s="56">
        <f t="shared" si="325"/>
        <v>0.23148148148148148</v>
      </c>
      <c r="AA426" s="56">
        <f t="shared" si="311"/>
        <v>0.19049123705200527</v>
      </c>
      <c r="AB426" s="56">
        <f t="shared" si="312"/>
        <v>4.7252008770002351E-5</v>
      </c>
      <c r="AC426" s="64">
        <f t="shared" si="326"/>
        <v>0.36605902777778287</v>
      </c>
      <c r="AD426" s="39">
        <f t="shared" si="329"/>
        <v>1.1992918852327474</v>
      </c>
      <c r="AE426" s="39">
        <f t="shared" si="330"/>
        <v>69.86</v>
      </c>
      <c r="AF426" s="39">
        <f t="shared" si="331"/>
        <v>0.59964594261637372</v>
      </c>
      <c r="AG426" s="39">
        <f t="shared" si="330"/>
        <v>45.1</v>
      </c>
      <c r="AH426" s="39">
        <f t="shared" si="332"/>
        <v>0.29982297130818686</v>
      </c>
      <c r="AI426" s="39">
        <f t="shared" si="361"/>
        <v>25.91</v>
      </c>
      <c r="AJ426" s="39">
        <f t="shared" si="334"/>
        <v>5.9964594261637381E-2</v>
      </c>
      <c r="AK426" s="39">
        <f t="shared" si="361"/>
        <v>5.82</v>
      </c>
      <c r="AL426" s="39">
        <f t="shared" si="335"/>
        <v>0.59964594261637372</v>
      </c>
      <c r="AM426" s="39">
        <f t="shared" si="336"/>
        <v>45.1</v>
      </c>
      <c r="AN426" s="39">
        <f t="shared" si="337"/>
        <v>0.29982297130818686</v>
      </c>
      <c r="AO426" s="39">
        <f t="shared" si="338"/>
        <v>25.91</v>
      </c>
      <c r="AP426" s="39">
        <f t="shared" si="339"/>
        <v>0.14991148565409343</v>
      </c>
      <c r="AQ426" s="39">
        <f t="shared" si="340"/>
        <v>13.92</v>
      </c>
      <c r="AR426" s="39">
        <f t="shared" si="341"/>
        <v>2.9982297130818691E-2</v>
      </c>
      <c r="AS426" s="39">
        <f t="shared" si="342"/>
        <v>2.95</v>
      </c>
      <c r="AT426" s="39">
        <f t="shared" si="343"/>
        <v>0.29982297130818686</v>
      </c>
      <c r="AU426" s="39">
        <f t="shared" si="344"/>
        <v>25.91</v>
      </c>
      <c r="AV426" s="39">
        <f t="shared" si="345"/>
        <v>0.14991148565409343</v>
      </c>
      <c r="AW426" s="39">
        <f t="shared" si="346"/>
        <v>13.92</v>
      </c>
      <c r="AX426" s="39">
        <f t="shared" si="347"/>
        <v>7.4955742827046715E-2</v>
      </c>
      <c r="AY426" s="39">
        <f t="shared" si="348"/>
        <v>7.22</v>
      </c>
      <c r="AZ426" s="39">
        <f t="shared" si="349"/>
        <v>1.4991148565409345E-2</v>
      </c>
      <c r="BA426" s="39">
        <f t="shared" si="350"/>
        <v>1.49</v>
      </c>
      <c r="BB426" s="39">
        <f t="shared" si="351"/>
        <v>5.9964594261637381E-2</v>
      </c>
      <c r="BC426" s="39">
        <f t="shared" si="352"/>
        <v>5.82</v>
      </c>
      <c r="BD426" s="39">
        <f t="shared" si="353"/>
        <v>2.9982297130818691E-2</v>
      </c>
      <c r="BE426" s="39">
        <f t="shared" si="354"/>
        <v>2.95</v>
      </c>
      <c r="BF426" s="39">
        <f t="shared" si="355"/>
        <v>1.4991148565409345E-2</v>
      </c>
      <c r="BG426" s="39">
        <f t="shared" si="356"/>
        <v>1.49</v>
      </c>
      <c r="BH426" s="39">
        <f t="shared" si="357"/>
        <v>2.998229713081869E-3</v>
      </c>
      <c r="BI426" s="39">
        <f t="shared" si="358"/>
        <v>0.3</v>
      </c>
    </row>
    <row r="427" spans="1:61" s="39" customFormat="1" x14ac:dyDescent="0.25">
      <c r="A427" s="40">
        <v>7.5</v>
      </c>
      <c r="B427" s="50">
        <f t="shared" si="313"/>
        <v>41</v>
      </c>
      <c r="C427" s="51">
        <f t="shared" si="303"/>
        <v>0</v>
      </c>
      <c r="D427" s="52">
        <f t="shared" si="304"/>
        <v>0</v>
      </c>
      <c r="E427" s="53">
        <f t="shared" si="305"/>
        <v>1</v>
      </c>
      <c r="F427" s="68">
        <f t="shared" si="302"/>
        <v>40</v>
      </c>
      <c r="G427" s="61">
        <f t="shared" si="327"/>
        <v>1.7334444766721231</v>
      </c>
      <c r="H427" s="56">
        <f t="shared" si="314"/>
        <v>4.6296296296296298</v>
      </c>
      <c r="I427" s="52">
        <f t="shared" si="315"/>
        <v>1.38</v>
      </c>
      <c r="J427" s="56">
        <f t="shared" si="316"/>
        <v>3.8135778486786709</v>
      </c>
      <c r="K427" s="56">
        <f t="shared" si="328"/>
        <v>9.4597114670243751E-4</v>
      </c>
      <c r="L427" s="51">
        <f t="shared" si="317"/>
        <v>2.2000000000000002</v>
      </c>
      <c r="M427" s="52">
        <f t="shared" si="306"/>
        <v>0</v>
      </c>
      <c r="N427" s="68">
        <v>0</v>
      </c>
      <c r="O427" s="63">
        <f t="shared" si="318"/>
        <v>4207.5554619113909</v>
      </c>
      <c r="P427" s="58">
        <f t="shared" si="319"/>
        <v>480</v>
      </c>
      <c r="Q427" s="61">
        <f t="shared" si="320"/>
        <v>0.86672223833606155</v>
      </c>
      <c r="R427" s="56">
        <f t="shared" si="321"/>
        <v>2.3148148148148149</v>
      </c>
      <c r="S427" s="56">
        <f t="shared" si="307"/>
        <v>1.9067889243393354</v>
      </c>
      <c r="T427" s="56">
        <f t="shared" si="308"/>
        <v>4.7298557335121876E-4</v>
      </c>
      <c r="U427" s="61">
        <f t="shared" si="322"/>
        <v>0.43336111916803077</v>
      </c>
      <c r="V427" s="56">
        <f t="shared" si="323"/>
        <v>1.1574074074074074</v>
      </c>
      <c r="W427" s="56">
        <f t="shared" si="309"/>
        <v>0.95339446216966772</v>
      </c>
      <c r="X427" s="56">
        <f t="shared" si="310"/>
        <v>2.3649278667560938E-4</v>
      </c>
      <c r="Y427" s="61">
        <f t="shared" si="324"/>
        <v>8.6672223833606135E-2</v>
      </c>
      <c r="Z427" s="56">
        <f t="shared" si="325"/>
        <v>0.23148148148148148</v>
      </c>
      <c r="AA427" s="56">
        <f t="shared" si="311"/>
        <v>0.19067889243393352</v>
      </c>
      <c r="AB427" s="56">
        <f t="shared" si="312"/>
        <v>4.7298557335121867E-5</v>
      </c>
      <c r="AC427" s="64">
        <f t="shared" si="326"/>
        <v>0.36614583333333844</v>
      </c>
      <c r="AD427" s="39">
        <f t="shared" si="329"/>
        <v>1.2042755381031798</v>
      </c>
      <c r="AE427" s="39">
        <f t="shared" si="330"/>
        <v>70.010000000000005</v>
      </c>
      <c r="AF427" s="39">
        <f t="shared" si="331"/>
        <v>0.60213776905158989</v>
      </c>
      <c r="AG427" s="39">
        <f t="shared" si="330"/>
        <v>45.24</v>
      </c>
      <c r="AH427" s="39">
        <f t="shared" si="332"/>
        <v>0.30106888452579494</v>
      </c>
      <c r="AI427" s="39">
        <f t="shared" si="361"/>
        <v>26</v>
      </c>
      <c r="AJ427" s="39">
        <f t="shared" si="334"/>
        <v>6.0213776905159E-2</v>
      </c>
      <c r="AK427" s="39">
        <f t="shared" si="361"/>
        <v>5.84</v>
      </c>
      <c r="AL427" s="39">
        <f t="shared" si="335"/>
        <v>0.60213776905158989</v>
      </c>
      <c r="AM427" s="39">
        <f t="shared" si="336"/>
        <v>45.24</v>
      </c>
      <c r="AN427" s="39">
        <f t="shared" si="337"/>
        <v>0.30106888452579494</v>
      </c>
      <c r="AO427" s="39">
        <f t="shared" si="338"/>
        <v>26</v>
      </c>
      <c r="AP427" s="39">
        <f t="shared" si="339"/>
        <v>0.15053444226289747</v>
      </c>
      <c r="AQ427" s="39">
        <f t="shared" si="340"/>
        <v>13.98</v>
      </c>
      <c r="AR427" s="39">
        <f t="shared" si="341"/>
        <v>3.01068884525795E-2</v>
      </c>
      <c r="AS427" s="39">
        <f t="shared" si="342"/>
        <v>2.97</v>
      </c>
      <c r="AT427" s="39">
        <f t="shared" si="343"/>
        <v>0.30106888452579494</v>
      </c>
      <c r="AU427" s="39">
        <f t="shared" si="344"/>
        <v>26</v>
      </c>
      <c r="AV427" s="39">
        <f t="shared" si="345"/>
        <v>0.15053444226289747</v>
      </c>
      <c r="AW427" s="39">
        <f t="shared" si="346"/>
        <v>13.98</v>
      </c>
      <c r="AX427" s="39">
        <f t="shared" si="347"/>
        <v>7.5267221131448736E-2</v>
      </c>
      <c r="AY427" s="39">
        <f t="shared" si="348"/>
        <v>7.25</v>
      </c>
      <c r="AZ427" s="39">
        <f t="shared" si="349"/>
        <v>1.505344422628975E-2</v>
      </c>
      <c r="BA427" s="39">
        <f t="shared" si="350"/>
        <v>1.49</v>
      </c>
      <c r="BB427" s="39">
        <f t="shared" si="351"/>
        <v>6.0213776905159E-2</v>
      </c>
      <c r="BC427" s="39">
        <f t="shared" si="352"/>
        <v>5.84</v>
      </c>
      <c r="BD427" s="39">
        <f t="shared" si="353"/>
        <v>3.01068884525795E-2</v>
      </c>
      <c r="BE427" s="39">
        <f t="shared" si="354"/>
        <v>2.97</v>
      </c>
      <c r="BF427" s="39">
        <f t="shared" si="355"/>
        <v>1.505344422628975E-2</v>
      </c>
      <c r="BG427" s="39">
        <f t="shared" si="356"/>
        <v>1.49</v>
      </c>
      <c r="BH427" s="39">
        <f t="shared" si="357"/>
        <v>3.0106888452579497E-3</v>
      </c>
      <c r="BI427" s="39">
        <f t="shared" si="358"/>
        <v>0.3</v>
      </c>
    </row>
    <row r="428" spans="1:61" s="39" customFormat="1" x14ac:dyDescent="0.25">
      <c r="A428" s="40">
        <v>7.5</v>
      </c>
      <c r="B428" s="50">
        <f t="shared" si="313"/>
        <v>41</v>
      </c>
      <c r="C428" s="51">
        <f t="shared" si="303"/>
        <v>0</v>
      </c>
      <c r="D428" s="52">
        <f t="shared" si="304"/>
        <v>0</v>
      </c>
      <c r="E428" s="53">
        <f t="shared" si="305"/>
        <v>1</v>
      </c>
      <c r="F428" s="68">
        <f t="shared" si="302"/>
        <v>40</v>
      </c>
      <c r="G428" s="61">
        <f t="shared" si="327"/>
        <v>1.7351426137758819</v>
      </c>
      <c r="H428" s="56">
        <f t="shared" si="314"/>
        <v>4.6296296296296298</v>
      </c>
      <c r="I428" s="52">
        <f t="shared" si="315"/>
        <v>1.38</v>
      </c>
      <c r="J428" s="56">
        <f t="shared" si="316"/>
        <v>3.8173137503069405</v>
      </c>
      <c r="K428" s="56">
        <f t="shared" si="328"/>
        <v>9.4689784999459287E-4</v>
      </c>
      <c r="L428" s="51">
        <f t="shared" si="317"/>
        <v>2.2000000000000002</v>
      </c>
      <c r="M428" s="52">
        <f t="shared" si="306"/>
        <v>0</v>
      </c>
      <c r="N428" s="68">
        <v>0</v>
      </c>
      <c r="O428" s="63">
        <f t="shared" si="318"/>
        <v>4211.2081012294821</v>
      </c>
      <c r="P428" s="58">
        <f t="shared" si="319"/>
        <v>480</v>
      </c>
      <c r="Q428" s="61">
        <f t="shared" si="320"/>
        <v>0.86757130688794093</v>
      </c>
      <c r="R428" s="56">
        <f t="shared" si="321"/>
        <v>2.3148148148148149</v>
      </c>
      <c r="S428" s="56">
        <f t="shared" si="307"/>
        <v>1.9086568751534703</v>
      </c>
      <c r="T428" s="56">
        <f t="shared" si="308"/>
        <v>4.7344892499729643E-4</v>
      </c>
      <c r="U428" s="61">
        <f t="shared" si="322"/>
        <v>0.43378565344397046</v>
      </c>
      <c r="V428" s="56">
        <f t="shared" si="323"/>
        <v>1.1574074074074074</v>
      </c>
      <c r="W428" s="56">
        <f t="shared" si="309"/>
        <v>0.95432843757673513</v>
      </c>
      <c r="X428" s="56">
        <f t="shared" si="310"/>
        <v>2.3672446249864822E-4</v>
      </c>
      <c r="Y428" s="61">
        <f t="shared" si="324"/>
        <v>8.6757130688794079E-2</v>
      </c>
      <c r="Z428" s="56">
        <f t="shared" si="325"/>
        <v>0.23148148148148148</v>
      </c>
      <c r="AA428" s="56">
        <f t="shared" si="311"/>
        <v>0.19086568751534699</v>
      </c>
      <c r="AB428" s="56">
        <f t="shared" si="312"/>
        <v>4.7344892499729638E-5</v>
      </c>
      <c r="AC428" s="64">
        <f t="shared" si="326"/>
        <v>0.36623263888889401</v>
      </c>
      <c r="AD428" s="39">
        <f t="shared" si="329"/>
        <v>1.2092640731177855</v>
      </c>
      <c r="AE428" s="39">
        <f t="shared" si="330"/>
        <v>70.16</v>
      </c>
      <c r="AF428" s="39">
        <f t="shared" si="331"/>
        <v>0.60463203655889275</v>
      </c>
      <c r="AG428" s="39">
        <f t="shared" si="330"/>
        <v>45.37</v>
      </c>
      <c r="AH428" s="39">
        <f t="shared" si="332"/>
        <v>0.30231601827944637</v>
      </c>
      <c r="AI428" s="39">
        <f t="shared" si="361"/>
        <v>26.09</v>
      </c>
      <c r="AJ428" s="39">
        <f t="shared" si="334"/>
        <v>6.046320365588928E-2</v>
      </c>
      <c r="AK428" s="39">
        <f t="shared" si="361"/>
        <v>5.87</v>
      </c>
      <c r="AL428" s="39">
        <f t="shared" si="335"/>
        <v>0.60463203655889275</v>
      </c>
      <c r="AM428" s="39">
        <f t="shared" si="336"/>
        <v>45.37</v>
      </c>
      <c r="AN428" s="39">
        <f t="shared" si="337"/>
        <v>0.30231601827944637</v>
      </c>
      <c r="AO428" s="39">
        <f t="shared" si="338"/>
        <v>26.09</v>
      </c>
      <c r="AP428" s="39">
        <f t="shared" si="339"/>
        <v>0.15115800913972319</v>
      </c>
      <c r="AQ428" s="39">
        <f t="shared" si="340"/>
        <v>14.03</v>
      </c>
      <c r="AR428" s="39">
        <f t="shared" si="341"/>
        <v>3.023160182794464E-2</v>
      </c>
      <c r="AS428" s="39">
        <f t="shared" si="342"/>
        <v>2.98</v>
      </c>
      <c r="AT428" s="39">
        <f t="shared" si="343"/>
        <v>0.30231601827944637</v>
      </c>
      <c r="AU428" s="39">
        <f t="shared" si="344"/>
        <v>26.09</v>
      </c>
      <c r="AV428" s="39">
        <f t="shared" si="345"/>
        <v>0.15115800913972319</v>
      </c>
      <c r="AW428" s="39">
        <f t="shared" si="346"/>
        <v>14.03</v>
      </c>
      <c r="AX428" s="39">
        <f t="shared" si="347"/>
        <v>7.5579004569861594E-2</v>
      </c>
      <c r="AY428" s="39">
        <f t="shared" si="348"/>
        <v>7.28</v>
      </c>
      <c r="AZ428" s="39">
        <f t="shared" si="349"/>
        <v>1.511580091397232E-2</v>
      </c>
      <c r="BA428" s="39">
        <f t="shared" si="350"/>
        <v>1.5</v>
      </c>
      <c r="BB428" s="39">
        <f t="shared" si="351"/>
        <v>6.046320365588928E-2</v>
      </c>
      <c r="BC428" s="39">
        <f t="shared" si="352"/>
        <v>5.87</v>
      </c>
      <c r="BD428" s="39">
        <f t="shared" si="353"/>
        <v>3.023160182794464E-2</v>
      </c>
      <c r="BE428" s="39">
        <f t="shared" si="354"/>
        <v>2.98</v>
      </c>
      <c r="BF428" s="39">
        <f t="shared" si="355"/>
        <v>1.511580091397232E-2</v>
      </c>
      <c r="BG428" s="39">
        <f t="shared" si="356"/>
        <v>1.5</v>
      </c>
      <c r="BH428" s="39">
        <f t="shared" si="357"/>
        <v>3.0231601827944636E-3</v>
      </c>
      <c r="BI428" s="39">
        <f t="shared" si="358"/>
        <v>0.3</v>
      </c>
    </row>
    <row r="429" spans="1:61" s="39" customFormat="1" x14ac:dyDescent="0.25">
      <c r="A429" s="40">
        <v>7.5</v>
      </c>
      <c r="B429" s="50">
        <f t="shared" si="313"/>
        <v>41</v>
      </c>
      <c r="C429" s="51">
        <f t="shared" si="303"/>
        <v>0</v>
      </c>
      <c r="D429" s="52">
        <f t="shared" si="304"/>
        <v>0</v>
      </c>
      <c r="E429" s="53">
        <f t="shared" si="305"/>
        <v>1</v>
      </c>
      <c r="F429" s="68">
        <f t="shared" si="302"/>
        <v>40</v>
      </c>
      <c r="G429" s="61">
        <f t="shared" si="327"/>
        <v>1.7368329658206167</v>
      </c>
      <c r="H429" s="56">
        <f t="shared" si="314"/>
        <v>4.6296296296296298</v>
      </c>
      <c r="I429" s="52">
        <f t="shared" si="315"/>
        <v>1.38</v>
      </c>
      <c r="J429" s="56">
        <f t="shared" si="316"/>
        <v>3.8210325248053572</v>
      </c>
      <c r="K429" s="56">
        <f t="shared" si="328"/>
        <v>9.4782030484307953E-4</v>
      </c>
      <c r="L429" s="51">
        <f t="shared" si="317"/>
        <v>2.2000000000000002</v>
      </c>
      <c r="M429" s="52">
        <f t="shared" si="306"/>
        <v>0</v>
      </c>
      <c r="N429" s="68">
        <v>0</v>
      </c>
      <c r="O429" s="63">
        <f t="shared" si="318"/>
        <v>4214.8439992840322</v>
      </c>
      <c r="P429" s="58">
        <f t="shared" si="319"/>
        <v>480</v>
      </c>
      <c r="Q429" s="61">
        <f t="shared" si="320"/>
        <v>0.86841648291030837</v>
      </c>
      <c r="R429" s="56">
        <f t="shared" si="321"/>
        <v>2.3148148148148149</v>
      </c>
      <c r="S429" s="56">
        <f t="shared" si="307"/>
        <v>1.9105162624026786</v>
      </c>
      <c r="T429" s="56">
        <f t="shared" si="308"/>
        <v>4.7391015242153977E-4</v>
      </c>
      <c r="U429" s="61">
        <f t="shared" si="322"/>
        <v>0.43420824145515419</v>
      </c>
      <c r="V429" s="56">
        <f t="shared" si="323"/>
        <v>1.1574074074074074</v>
      </c>
      <c r="W429" s="56">
        <f t="shared" si="309"/>
        <v>0.95525813120133929</v>
      </c>
      <c r="X429" s="56">
        <f t="shared" si="310"/>
        <v>2.3695507621076988E-4</v>
      </c>
      <c r="Y429" s="61">
        <f t="shared" si="324"/>
        <v>8.6841648291030818E-2</v>
      </c>
      <c r="Z429" s="56">
        <f t="shared" si="325"/>
        <v>0.23148148148148148</v>
      </c>
      <c r="AA429" s="56">
        <f t="shared" si="311"/>
        <v>0.19105162624026781</v>
      </c>
      <c r="AB429" s="56">
        <f t="shared" si="312"/>
        <v>4.7391015242153969E-5</v>
      </c>
      <c r="AC429" s="64">
        <f t="shared" si="326"/>
        <v>0.36631944444444958</v>
      </c>
      <c r="AD429" s="39">
        <f t="shared" si="329"/>
        <v>1.2142574678945197</v>
      </c>
      <c r="AE429" s="39">
        <f t="shared" si="330"/>
        <v>70.31</v>
      </c>
      <c r="AF429" s="39">
        <f t="shared" si="331"/>
        <v>0.60712873394725986</v>
      </c>
      <c r="AG429" s="39">
        <f t="shared" si="330"/>
        <v>45.51</v>
      </c>
      <c r="AH429" s="39">
        <f t="shared" si="332"/>
        <v>0.30356436697362993</v>
      </c>
      <c r="AI429" s="39">
        <f t="shared" si="361"/>
        <v>26.18</v>
      </c>
      <c r="AJ429" s="39">
        <f t="shared" si="334"/>
        <v>6.0712873394725995E-2</v>
      </c>
      <c r="AK429" s="39">
        <f t="shared" si="361"/>
        <v>5.89</v>
      </c>
      <c r="AL429" s="39">
        <f t="shared" si="335"/>
        <v>0.60712873394725986</v>
      </c>
      <c r="AM429" s="39">
        <f t="shared" si="336"/>
        <v>45.51</v>
      </c>
      <c r="AN429" s="39">
        <f t="shared" si="337"/>
        <v>0.30356436697362993</v>
      </c>
      <c r="AO429" s="39">
        <f t="shared" si="338"/>
        <v>26.18</v>
      </c>
      <c r="AP429" s="39">
        <f t="shared" si="339"/>
        <v>0.15178218348681496</v>
      </c>
      <c r="AQ429" s="39">
        <f t="shared" si="340"/>
        <v>14.08</v>
      </c>
      <c r="AR429" s="39">
        <f t="shared" si="341"/>
        <v>3.0356436697362998E-2</v>
      </c>
      <c r="AS429" s="39">
        <f t="shared" si="342"/>
        <v>2.99</v>
      </c>
      <c r="AT429" s="39">
        <f t="shared" si="343"/>
        <v>0.30356436697362993</v>
      </c>
      <c r="AU429" s="39">
        <f t="shared" si="344"/>
        <v>26.18</v>
      </c>
      <c r="AV429" s="39">
        <f t="shared" si="345"/>
        <v>0.15178218348681496</v>
      </c>
      <c r="AW429" s="39">
        <f t="shared" si="346"/>
        <v>14.08</v>
      </c>
      <c r="AX429" s="39">
        <f t="shared" si="347"/>
        <v>7.5891091743407482E-2</v>
      </c>
      <c r="AY429" s="39">
        <f t="shared" si="348"/>
        <v>7.31</v>
      </c>
      <c r="AZ429" s="39">
        <f t="shared" si="349"/>
        <v>1.5178218348681499E-2</v>
      </c>
      <c r="BA429" s="39">
        <f t="shared" si="350"/>
        <v>1.51</v>
      </c>
      <c r="BB429" s="39">
        <f t="shared" si="351"/>
        <v>6.0712873394725995E-2</v>
      </c>
      <c r="BC429" s="39">
        <f t="shared" si="352"/>
        <v>5.89</v>
      </c>
      <c r="BD429" s="39">
        <f t="shared" si="353"/>
        <v>3.0356436697362998E-2</v>
      </c>
      <c r="BE429" s="39">
        <f t="shared" si="354"/>
        <v>2.99</v>
      </c>
      <c r="BF429" s="39">
        <f t="shared" si="355"/>
        <v>1.5178218348681499E-2</v>
      </c>
      <c r="BG429" s="39">
        <f t="shared" si="356"/>
        <v>1.51</v>
      </c>
      <c r="BH429" s="39">
        <f t="shared" si="357"/>
        <v>3.0356436697362992E-3</v>
      </c>
      <c r="BI429" s="39">
        <f t="shared" si="358"/>
        <v>0.3</v>
      </c>
    </row>
    <row r="430" spans="1:61" s="39" customFormat="1" x14ac:dyDescent="0.25">
      <c r="A430" s="40">
        <v>7.5</v>
      </c>
      <c r="B430" s="50">
        <f t="shared" si="313"/>
        <v>41</v>
      </c>
      <c r="C430" s="51">
        <f t="shared" si="303"/>
        <v>0</v>
      </c>
      <c r="D430" s="52">
        <f t="shared" si="304"/>
        <v>0</v>
      </c>
      <c r="E430" s="53">
        <f t="shared" si="305"/>
        <v>1</v>
      </c>
      <c r="F430" s="68">
        <f t="shared" ref="F430:F493" si="362">B430-SUM(C430:E430)</f>
        <v>40</v>
      </c>
      <c r="G430" s="61">
        <f t="shared" si="327"/>
        <v>1.7385155684966989</v>
      </c>
      <c r="H430" s="56">
        <f t="shared" si="314"/>
        <v>4.6296296296296298</v>
      </c>
      <c r="I430" s="52">
        <f t="shared" si="315"/>
        <v>1.38</v>
      </c>
      <c r="J430" s="56">
        <f t="shared" si="316"/>
        <v>3.824734250692738</v>
      </c>
      <c r="K430" s="56">
        <f t="shared" si="328"/>
        <v>9.4873853072476077E-4</v>
      </c>
      <c r="L430" s="51">
        <f t="shared" si="317"/>
        <v>2.2000000000000002</v>
      </c>
      <c r="M430" s="52">
        <f t="shared" si="306"/>
        <v>0</v>
      </c>
      <c r="N430" s="68">
        <v>0</v>
      </c>
      <c r="O430" s="63">
        <f t="shared" si="318"/>
        <v>4218.4632328058324</v>
      </c>
      <c r="P430" s="58">
        <f t="shared" si="319"/>
        <v>480</v>
      </c>
      <c r="Q430" s="61">
        <f t="shared" si="320"/>
        <v>0.86925778424834943</v>
      </c>
      <c r="R430" s="56">
        <f t="shared" si="321"/>
        <v>2.3148148148148149</v>
      </c>
      <c r="S430" s="56">
        <f t="shared" si="307"/>
        <v>1.912367125346369</v>
      </c>
      <c r="T430" s="56">
        <f t="shared" si="308"/>
        <v>4.7436926536238038E-4</v>
      </c>
      <c r="U430" s="61">
        <f t="shared" si="322"/>
        <v>0.43462889212417471</v>
      </c>
      <c r="V430" s="56">
        <f t="shared" si="323"/>
        <v>1.1574074074074074</v>
      </c>
      <c r="W430" s="56">
        <f t="shared" si="309"/>
        <v>0.9561835626731845</v>
      </c>
      <c r="X430" s="56">
        <f t="shared" si="310"/>
        <v>2.3718463268119019E-4</v>
      </c>
      <c r="Y430" s="61">
        <f t="shared" si="324"/>
        <v>8.6925778424834926E-2</v>
      </c>
      <c r="Z430" s="56">
        <f t="shared" si="325"/>
        <v>0.23148148148148148</v>
      </c>
      <c r="AA430" s="56">
        <f t="shared" si="311"/>
        <v>0.19123671253463687</v>
      </c>
      <c r="AB430" s="56">
        <f t="shared" si="312"/>
        <v>4.7436926536238044E-5</v>
      </c>
      <c r="AC430" s="64">
        <f t="shared" si="326"/>
        <v>0.36640625000000515</v>
      </c>
      <c r="AD430" s="39">
        <f t="shared" si="329"/>
        <v>1.2192557001539477</v>
      </c>
      <c r="AE430" s="39">
        <f t="shared" si="330"/>
        <v>70.459999999999994</v>
      </c>
      <c r="AF430" s="39">
        <f t="shared" si="331"/>
        <v>0.60962785007697384</v>
      </c>
      <c r="AG430" s="39">
        <f t="shared" si="330"/>
        <v>45.64</v>
      </c>
      <c r="AH430" s="39">
        <f t="shared" si="332"/>
        <v>0.30481392503848692</v>
      </c>
      <c r="AI430" s="39">
        <f t="shared" si="361"/>
        <v>26.27</v>
      </c>
      <c r="AJ430" s="39">
        <f t="shared" si="334"/>
        <v>6.0962785007697397E-2</v>
      </c>
      <c r="AK430" s="39">
        <f t="shared" si="361"/>
        <v>5.91</v>
      </c>
      <c r="AL430" s="39">
        <f t="shared" si="335"/>
        <v>0.60962785007697384</v>
      </c>
      <c r="AM430" s="39">
        <f t="shared" si="336"/>
        <v>45.64</v>
      </c>
      <c r="AN430" s="39">
        <f t="shared" si="337"/>
        <v>0.30481392503848692</v>
      </c>
      <c r="AO430" s="39">
        <f t="shared" si="338"/>
        <v>26.27</v>
      </c>
      <c r="AP430" s="39">
        <f t="shared" si="339"/>
        <v>0.15240696251924346</v>
      </c>
      <c r="AQ430" s="39">
        <f t="shared" si="340"/>
        <v>14.14</v>
      </c>
      <c r="AR430" s="39">
        <f t="shared" si="341"/>
        <v>3.0481392503848698E-2</v>
      </c>
      <c r="AS430" s="39">
        <f t="shared" si="342"/>
        <v>3</v>
      </c>
      <c r="AT430" s="39">
        <f t="shared" si="343"/>
        <v>0.30481392503848692</v>
      </c>
      <c r="AU430" s="39">
        <f t="shared" si="344"/>
        <v>26.27</v>
      </c>
      <c r="AV430" s="39">
        <f t="shared" si="345"/>
        <v>0.15240696251924346</v>
      </c>
      <c r="AW430" s="39">
        <f t="shared" si="346"/>
        <v>14.14</v>
      </c>
      <c r="AX430" s="39">
        <f t="shared" si="347"/>
        <v>7.620348125962173E-2</v>
      </c>
      <c r="AY430" s="39">
        <f t="shared" si="348"/>
        <v>7.34</v>
      </c>
      <c r="AZ430" s="39">
        <f t="shared" si="349"/>
        <v>1.5240696251924349E-2</v>
      </c>
      <c r="BA430" s="39">
        <f t="shared" si="350"/>
        <v>1.51</v>
      </c>
      <c r="BB430" s="39">
        <f t="shared" si="351"/>
        <v>6.0962785007697397E-2</v>
      </c>
      <c r="BC430" s="39">
        <f t="shared" si="352"/>
        <v>5.91</v>
      </c>
      <c r="BD430" s="39">
        <f t="shared" si="353"/>
        <v>3.0481392503848698E-2</v>
      </c>
      <c r="BE430" s="39">
        <f t="shared" si="354"/>
        <v>3</v>
      </c>
      <c r="BF430" s="39">
        <f t="shared" si="355"/>
        <v>1.5240696251924349E-2</v>
      </c>
      <c r="BG430" s="39">
        <f t="shared" si="356"/>
        <v>1.51</v>
      </c>
      <c r="BH430" s="39">
        <f t="shared" si="357"/>
        <v>3.0481392503848691E-3</v>
      </c>
      <c r="BI430" s="39">
        <f t="shared" si="358"/>
        <v>0.3</v>
      </c>
    </row>
    <row r="431" spans="1:61" s="39" customFormat="1" x14ac:dyDescent="0.25">
      <c r="A431" s="40">
        <v>7.5</v>
      </c>
      <c r="B431" s="50">
        <f t="shared" si="313"/>
        <v>41</v>
      </c>
      <c r="C431" s="51">
        <f t="shared" si="303"/>
        <v>0</v>
      </c>
      <c r="D431" s="52">
        <f t="shared" si="304"/>
        <v>0</v>
      </c>
      <c r="E431" s="53">
        <f t="shared" si="305"/>
        <v>1</v>
      </c>
      <c r="F431" s="68">
        <f t="shared" si="362"/>
        <v>40</v>
      </c>
      <c r="G431" s="61">
        <f t="shared" si="327"/>
        <v>1.7401904573308784</v>
      </c>
      <c r="H431" s="56">
        <f t="shared" si="314"/>
        <v>4.6296296296296298</v>
      </c>
      <c r="I431" s="52">
        <f t="shared" si="315"/>
        <v>1.38</v>
      </c>
      <c r="J431" s="56">
        <f t="shared" si="316"/>
        <v>3.8284190061279326</v>
      </c>
      <c r="K431" s="56">
        <f t="shared" si="328"/>
        <v>9.496525470272096E-4</v>
      </c>
      <c r="L431" s="51">
        <f t="shared" si="317"/>
        <v>2.2000000000000002</v>
      </c>
      <c r="M431" s="52">
        <f t="shared" si="306"/>
        <v>0</v>
      </c>
      <c r="N431" s="68">
        <v>0</v>
      </c>
      <c r="O431" s="63">
        <f t="shared" si="318"/>
        <v>4222.0658781739912</v>
      </c>
      <c r="P431" s="58">
        <f t="shared" si="319"/>
        <v>480</v>
      </c>
      <c r="Q431" s="61">
        <f t="shared" si="320"/>
        <v>0.8700952286654392</v>
      </c>
      <c r="R431" s="56">
        <f t="shared" si="321"/>
        <v>2.3148148148148149</v>
      </c>
      <c r="S431" s="56">
        <f t="shared" si="307"/>
        <v>1.9142095030639663</v>
      </c>
      <c r="T431" s="56">
        <f t="shared" si="308"/>
        <v>4.748262735136048E-4</v>
      </c>
      <c r="U431" s="61">
        <f t="shared" si="322"/>
        <v>0.4350476143327196</v>
      </c>
      <c r="V431" s="56">
        <f t="shared" si="323"/>
        <v>1.1574074074074074</v>
      </c>
      <c r="W431" s="56">
        <f t="shared" si="309"/>
        <v>0.95710475153198316</v>
      </c>
      <c r="X431" s="56">
        <f t="shared" si="310"/>
        <v>2.374131367568024E-4</v>
      </c>
      <c r="Y431" s="61">
        <f t="shared" si="324"/>
        <v>8.7009522866543898E-2</v>
      </c>
      <c r="Z431" s="56">
        <f t="shared" si="325"/>
        <v>0.23148148148148148</v>
      </c>
      <c r="AA431" s="56">
        <f t="shared" si="311"/>
        <v>0.19142095030639658</v>
      </c>
      <c r="AB431" s="56">
        <f t="shared" si="312"/>
        <v>4.7482627351360473E-5</v>
      </c>
      <c r="AC431" s="64">
        <f t="shared" si="326"/>
        <v>0.36649305555556072</v>
      </c>
      <c r="AD431" s="39">
        <f t="shared" si="329"/>
        <v>1.2242587477187739</v>
      </c>
      <c r="AE431" s="39">
        <f t="shared" si="330"/>
        <v>70.599999999999994</v>
      </c>
      <c r="AF431" s="39">
        <f t="shared" si="331"/>
        <v>0.61212937385938693</v>
      </c>
      <c r="AG431" s="39">
        <f t="shared" si="330"/>
        <v>45.78</v>
      </c>
      <c r="AH431" s="39">
        <f t="shared" si="332"/>
        <v>0.30606468692969346</v>
      </c>
      <c r="AI431" s="39">
        <f t="shared" si="361"/>
        <v>26.37</v>
      </c>
      <c r="AJ431" s="39">
        <f t="shared" si="334"/>
        <v>6.1212937385938714E-2</v>
      </c>
      <c r="AK431" s="39">
        <f t="shared" si="361"/>
        <v>5.94</v>
      </c>
      <c r="AL431" s="39">
        <f t="shared" si="335"/>
        <v>0.61212937385938693</v>
      </c>
      <c r="AM431" s="39">
        <f t="shared" si="336"/>
        <v>45.78</v>
      </c>
      <c r="AN431" s="39">
        <f t="shared" si="337"/>
        <v>0.30606468692969346</v>
      </c>
      <c r="AO431" s="39">
        <f t="shared" si="338"/>
        <v>26.37</v>
      </c>
      <c r="AP431" s="39">
        <f t="shared" si="339"/>
        <v>0.15303234346484673</v>
      </c>
      <c r="AQ431" s="39">
        <f t="shared" si="340"/>
        <v>14.19</v>
      </c>
      <c r="AR431" s="39">
        <f t="shared" si="341"/>
        <v>3.0606468692969357E-2</v>
      </c>
      <c r="AS431" s="39">
        <f t="shared" si="342"/>
        <v>3.01</v>
      </c>
      <c r="AT431" s="39">
        <f t="shared" si="343"/>
        <v>0.30606468692969346</v>
      </c>
      <c r="AU431" s="39">
        <f t="shared" si="344"/>
        <v>26.37</v>
      </c>
      <c r="AV431" s="39">
        <f t="shared" si="345"/>
        <v>0.15303234346484673</v>
      </c>
      <c r="AW431" s="39">
        <f t="shared" si="346"/>
        <v>14.19</v>
      </c>
      <c r="AX431" s="39">
        <f t="shared" si="347"/>
        <v>7.6516171732423366E-2</v>
      </c>
      <c r="AY431" s="39">
        <f t="shared" si="348"/>
        <v>7.37</v>
      </c>
      <c r="AZ431" s="39">
        <f t="shared" si="349"/>
        <v>1.5303234346484678E-2</v>
      </c>
      <c r="BA431" s="39">
        <f t="shared" si="350"/>
        <v>1.52</v>
      </c>
      <c r="BB431" s="39">
        <f t="shared" si="351"/>
        <v>6.1212937385938714E-2</v>
      </c>
      <c r="BC431" s="39">
        <f t="shared" si="352"/>
        <v>5.94</v>
      </c>
      <c r="BD431" s="39">
        <f t="shared" si="353"/>
        <v>3.0606468692969357E-2</v>
      </c>
      <c r="BE431" s="39">
        <f t="shared" si="354"/>
        <v>3.01</v>
      </c>
      <c r="BF431" s="39">
        <f t="shared" si="355"/>
        <v>1.5303234346484678E-2</v>
      </c>
      <c r="BG431" s="39">
        <f t="shared" si="356"/>
        <v>1.52</v>
      </c>
      <c r="BH431" s="39">
        <f t="shared" si="357"/>
        <v>3.060646869296935E-3</v>
      </c>
      <c r="BI431" s="39">
        <f t="shared" si="358"/>
        <v>0.31</v>
      </c>
    </row>
    <row r="432" spans="1:61" s="39" customFormat="1" x14ac:dyDescent="0.25">
      <c r="A432" s="40">
        <v>7.5</v>
      </c>
      <c r="B432" s="50">
        <f t="shared" si="313"/>
        <v>41</v>
      </c>
      <c r="C432" s="51">
        <f t="shared" si="303"/>
        <v>0</v>
      </c>
      <c r="D432" s="52">
        <f t="shared" si="304"/>
        <v>0</v>
      </c>
      <c r="E432" s="53">
        <f t="shared" si="305"/>
        <v>1</v>
      </c>
      <c r="F432" s="68">
        <f t="shared" si="362"/>
        <v>40</v>
      </c>
      <c r="G432" s="61">
        <f t="shared" si="327"/>
        <v>1.7418576676870339</v>
      </c>
      <c r="H432" s="56">
        <f t="shared" si="314"/>
        <v>4.6296296296296298</v>
      </c>
      <c r="I432" s="52">
        <f t="shared" si="315"/>
        <v>1.38</v>
      </c>
      <c r="J432" s="56">
        <f t="shared" si="316"/>
        <v>3.8320868689114747</v>
      </c>
      <c r="K432" s="56">
        <f t="shared" si="328"/>
        <v>9.5056237304911619E-4</v>
      </c>
      <c r="L432" s="51">
        <f t="shared" si="317"/>
        <v>2.2000000000000002</v>
      </c>
      <c r="M432" s="52">
        <f t="shared" si="306"/>
        <v>0</v>
      </c>
      <c r="N432" s="68">
        <v>0</v>
      </c>
      <c r="O432" s="63">
        <f t="shared" si="318"/>
        <v>4225.6520114175455</v>
      </c>
      <c r="P432" s="58">
        <f t="shared" si="319"/>
        <v>480</v>
      </c>
      <c r="Q432" s="61">
        <f t="shared" si="320"/>
        <v>0.87092883384351694</v>
      </c>
      <c r="R432" s="56">
        <f t="shared" si="321"/>
        <v>2.3148148148148149</v>
      </c>
      <c r="S432" s="56">
        <f t="shared" si="307"/>
        <v>1.9160434344557373</v>
      </c>
      <c r="T432" s="56">
        <f t="shared" si="308"/>
        <v>4.7528118652455809E-4</v>
      </c>
      <c r="U432" s="61">
        <f t="shared" si="322"/>
        <v>0.43546441692175847</v>
      </c>
      <c r="V432" s="56">
        <f t="shared" si="323"/>
        <v>1.1574074074074074</v>
      </c>
      <c r="W432" s="56">
        <f t="shared" si="309"/>
        <v>0.95802171722786866</v>
      </c>
      <c r="X432" s="56">
        <f t="shared" si="310"/>
        <v>2.3764059326227905E-4</v>
      </c>
      <c r="Y432" s="61">
        <f t="shared" si="324"/>
        <v>8.7092883384351671E-2</v>
      </c>
      <c r="Z432" s="56">
        <f t="shared" si="325"/>
        <v>0.23148148148148148</v>
      </c>
      <c r="AA432" s="56">
        <f t="shared" si="311"/>
        <v>0.1916043434455737</v>
      </c>
      <c r="AB432" s="56">
        <f t="shared" si="312"/>
        <v>4.7528118652455797E-5</v>
      </c>
      <c r="AC432" s="64">
        <f t="shared" si="326"/>
        <v>0.36657986111111629</v>
      </c>
      <c r="AD432" s="39">
        <f t="shared" si="329"/>
        <v>1.229266588513374</v>
      </c>
      <c r="AE432" s="39">
        <f t="shared" si="330"/>
        <v>70.75</v>
      </c>
      <c r="AF432" s="39">
        <f t="shared" si="331"/>
        <v>0.614633294256687</v>
      </c>
      <c r="AG432" s="39">
        <f t="shared" si="330"/>
        <v>45.92</v>
      </c>
      <c r="AH432" s="39">
        <f t="shared" si="332"/>
        <v>0.3073166471283435</v>
      </c>
      <c r="AI432" s="39">
        <f t="shared" si="361"/>
        <v>26.46</v>
      </c>
      <c r="AJ432" s="39">
        <f t="shared" si="334"/>
        <v>6.1463329425668727E-2</v>
      </c>
      <c r="AK432" s="39">
        <f t="shared" si="361"/>
        <v>5.96</v>
      </c>
      <c r="AL432" s="39">
        <f t="shared" si="335"/>
        <v>0.614633294256687</v>
      </c>
      <c r="AM432" s="39">
        <f t="shared" si="336"/>
        <v>45.92</v>
      </c>
      <c r="AN432" s="39">
        <f t="shared" si="337"/>
        <v>0.3073166471283435</v>
      </c>
      <c r="AO432" s="39">
        <f t="shared" si="338"/>
        <v>26.46</v>
      </c>
      <c r="AP432" s="39">
        <f t="shared" si="339"/>
        <v>0.15365832356417175</v>
      </c>
      <c r="AQ432" s="39">
        <f t="shared" si="340"/>
        <v>14.24</v>
      </c>
      <c r="AR432" s="39">
        <f t="shared" si="341"/>
        <v>3.0731664712834363E-2</v>
      </c>
      <c r="AS432" s="39">
        <f t="shared" si="342"/>
        <v>3.03</v>
      </c>
      <c r="AT432" s="39">
        <f t="shared" si="343"/>
        <v>0.3073166471283435</v>
      </c>
      <c r="AU432" s="39">
        <f t="shared" si="344"/>
        <v>26.46</v>
      </c>
      <c r="AV432" s="39">
        <f t="shared" si="345"/>
        <v>0.15365832356417175</v>
      </c>
      <c r="AW432" s="39">
        <f t="shared" si="346"/>
        <v>14.24</v>
      </c>
      <c r="AX432" s="39">
        <f t="shared" si="347"/>
        <v>7.6829161782085875E-2</v>
      </c>
      <c r="AY432" s="39">
        <f t="shared" si="348"/>
        <v>7.4</v>
      </c>
      <c r="AZ432" s="39">
        <f t="shared" si="349"/>
        <v>1.5365832356417182E-2</v>
      </c>
      <c r="BA432" s="39">
        <f t="shared" si="350"/>
        <v>1.52</v>
      </c>
      <c r="BB432" s="39">
        <f t="shared" si="351"/>
        <v>6.1463329425668727E-2</v>
      </c>
      <c r="BC432" s="39">
        <f t="shared" si="352"/>
        <v>5.96</v>
      </c>
      <c r="BD432" s="39">
        <f t="shared" si="353"/>
        <v>3.0731664712834363E-2</v>
      </c>
      <c r="BE432" s="39">
        <f t="shared" si="354"/>
        <v>3.03</v>
      </c>
      <c r="BF432" s="39">
        <f t="shared" si="355"/>
        <v>1.5365832356417182E-2</v>
      </c>
      <c r="BG432" s="39">
        <f t="shared" si="356"/>
        <v>1.52</v>
      </c>
      <c r="BH432" s="39">
        <f t="shared" si="357"/>
        <v>3.0731664712834355E-3</v>
      </c>
      <c r="BI432" s="39">
        <f t="shared" si="358"/>
        <v>0.31</v>
      </c>
    </row>
    <row r="433" spans="1:61" s="39" customFormat="1" x14ac:dyDescent="0.25">
      <c r="A433" s="40">
        <v>7.5</v>
      </c>
      <c r="B433" s="50">
        <f t="shared" si="313"/>
        <v>41</v>
      </c>
      <c r="C433" s="51">
        <f t="shared" ref="C433:C496" si="363">$D$22</f>
        <v>0</v>
      </c>
      <c r="D433" s="52">
        <f t="shared" ref="D433:D496" si="364">$D$23</f>
        <v>0</v>
      </c>
      <c r="E433" s="53">
        <f t="shared" ref="E433:E496" si="365">$D$24</f>
        <v>1</v>
      </c>
      <c r="F433" s="68">
        <f t="shared" si="362"/>
        <v>40</v>
      </c>
      <c r="G433" s="61">
        <f t="shared" si="327"/>
        <v>1.7435172347669194</v>
      </c>
      <c r="H433" s="56">
        <f t="shared" si="314"/>
        <v>4.6296296296296298</v>
      </c>
      <c r="I433" s="52">
        <f t="shared" si="315"/>
        <v>1.38</v>
      </c>
      <c r="J433" s="56">
        <f t="shared" si="316"/>
        <v>3.835737916487223</v>
      </c>
      <c r="K433" s="56">
        <f t="shared" si="328"/>
        <v>9.5146802800069727E-4</v>
      </c>
      <c r="L433" s="51">
        <f t="shared" si="317"/>
        <v>2.2000000000000002</v>
      </c>
      <c r="M433" s="52">
        <f t="shared" ref="M433:M496" si="366">$C$14</f>
        <v>0</v>
      </c>
      <c r="N433" s="68">
        <v>0</v>
      </c>
      <c r="O433" s="63">
        <f t="shared" si="318"/>
        <v>4229.2217082170673</v>
      </c>
      <c r="P433" s="58">
        <f t="shared" si="319"/>
        <v>480</v>
      </c>
      <c r="Q433" s="61">
        <f t="shared" si="320"/>
        <v>0.87175861738345972</v>
      </c>
      <c r="R433" s="56">
        <f t="shared" si="321"/>
        <v>2.3148148148148149</v>
      </c>
      <c r="S433" s="56">
        <f t="shared" ref="S433:S496" si="367">Q433*SUM($L433:$N433)</f>
        <v>1.9178689582436115</v>
      </c>
      <c r="T433" s="56">
        <f t="shared" ref="T433:T496" si="368">Q433*$I433*$B433*$A433/(3600*$D$2)</f>
        <v>4.7573401400034863E-4</v>
      </c>
      <c r="U433" s="61">
        <f t="shared" si="322"/>
        <v>0.43587930869172986</v>
      </c>
      <c r="V433" s="56">
        <f t="shared" si="323"/>
        <v>1.1574074074074074</v>
      </c>
      <c r="W433" s="56">
        <f t="shared" ref="W433:W496" si="369">U433*SUM($L433:$N433)</f>
        <v>0.95893447912180574</v>
      </c>
      <c r="X433" s="56">
        <f t="shared" ref="X433:X496" si="370">U433*$I433*$B433*$A433/(3600*$D$2)</f>
        <v>2.3786700700017432E-4</v>
      </c>
      <c r="Y433" s="61">
        <f t="shared" si="324"/>
        <v>8.7175861738345947E-2</v>
      </c>
      <c r="Z433" s="56">
        <f t="shared" si="325"/>
        <v>0.23148148148148148</v>
      </c>
      <c r="AA433" s="56">
        <f t="shared" ref="AA433:AA496" si="371">Y433*SUM($L433:$N433)</f>
        <v>0.19178689582436109</v>
      </c>
      <c r="AB433" s="56">
        <f t="shared" ref="AB433:AB496" si="372">Y433*$I433*$B433*$A433/(3600*$D$2)</f>
        <v>4.7573401400034854E-5</v>
      </c>
      <c r="AC433" s="64">
        <f t="shared" si="326"/>
        <v>0.36666666666667186</v>
      </c>
      <c r="AD433" s="39">
        <f t="shared" si="329"/>
        <v>1.234279200563329</v>
      </c>
      <c r="AE433" s="39">
        <f t="shared" si="330"/>
        <v>70.900000000000006</v>
      </c>
      <c r="AF433" s="39">
        <f t="shared" si="331"/>
        <v>0.61713960028166448</v>
      </c>
      <c r="AG433" s="39">
        <f t="shared" si="330"/>
        <v>46.05</v>
      </c>
      <c r="AH433" s="39">
        <f t="shared" si="332"/>
        <v>0.30856980014083224</v>
      </c>
      <c r="AI433" s="39">
        <f t="shared" si="361"/>
        <v>26.55</v>
      </c>
      <c r="AJ433" s="39">
        <f t="shared" si="334"/>
        <v>6.1713960028166474E-2</v>
      </c>
      <c r="AK433" s="39">
        <f t="shared" si="361"/>
        <v>5.98</v>
      </c>
      <c r="AL433" s="39">
        <f t="shared" si="335"/>
        <v>0.61713960028166448</v>
      </c>
      <c r="AM433" s="39">
        <f t="shared" si="336"/>
        <v>46.05</v>
      </c>
      <c r="AN433" s="39">
        <f t="shared" si="337"/>
        <v>0.30856980014083224</v>
      </c>
      <c r="AO433" s="39">
        <f t="shared" si="338"/>
        <v>26.55</v>
      </c>
      <c r="AP433" s="39">
        <f t="shared" si="339"/>
        <v>0.15428490007041612</v>
      </c>
      <c r="AQ433" s="39">
        <f t="shared" si="340"/>
        <v>14.3</v>
      </c>
      <c r="AR433" s="39">
        <f t="shared" si="341"/>
        <v>3.0856980014083237E-2</v>
      </c>
      <c r="AS433" s="39">
        <f t="shared" si="342"/>
        <v>3.04</v>
      </c>
      <c r="AT433" s="39">
        <f t="shared" si="343"/>
        <v>0.30856980014083224</v>
      </c>
      <c r="AU433" s="39">
        <f t="shared" si="344"/>
        <v>26.55</v>
      </c>
      <c r="AV433" s="39">
        <f t="shared" si="345"/>
        <v>0.15428490007041612</v>
      </c>
      <c r="AW433" s="39">
        <f t="shared" si="346"/>
        <v>14.3</v>
      </c>
      <c r="AX433" s="39">
        <f t="shared" si="347"/>
        <v>7.714245003520806E-2</v>
      </c>
      <c r="AY433" s="39">
        <f t="shared" si="348"/>
        <v>7.42</v>
      </c>
      <c r="AZ433" s="39">
        <f t="shared" si="349"/>
        <v>1.5428490007041619E-2</v>
      </c>
      <c r="BA433" s="39">
        <f t="shared" si="350"/>
        <v>1.53</v>
      </c>
      <c r="BB433" s="39">
        <f t="shared" si="351"/>
        <v>6.1713960028166474E-2</v>
      </c>
      <c r="BC433" s="39">
        <f t="shared" si="352"/>
        <v>5.98</v>
      </c>
      <c r="BD433" s="39">
        <f t="shared" si="353"/>
        <v>3.0856980014083237E-2</v>
      </c>
      <c r="BE433" s="39">
        <f t="shared" si="354"/>
        <v>3.04</v>
      </c>
      <c r="BF433" s="39">
        <f t="shared" si="355"/>
        <v>1.5428490007041619E-2</v>
      </c>
      <c r="BG433" s="39">
        <f t="shared" si="356"/>
        <v>1.53</v>
      </c>
      <c r="BH433" s="39">
        <f t="shared" si="357"/>
        <v>3.0856980014083227E-3</v>
      </c>
      <c r="BI433" s="39">
        <f t="shared" si="358"/>
        <v>0.31</v>
      </c>
    </row>
    <row r="434" spans="1:61" s="39" customFormat="1" x14ac:dyDescent="0.25">
      <c r="A434" s="40">
        <v>7.5</v>
      </c>
      <c r="B434" s="50">
        <f t="shared" ref="B434:B497" si="373">$C$6</f>
        <v>41</v>
      </c>
      <c r="C434" s="51">
        <f t="shared" si="363"/>
        <v>0</v>
      </c>
      <c r="D434" s="52">
        <f t="shared" si="364"/>
        <v>0</v>
      </c>
      <c r="E434" s="53">
        <f t="shared" si="365"/>
        <v>1</v>
      </c>
      <c r="F434" s="68">
        <f t="shared" si="362"/>
        <v>40</v>
      </c>
      <c r="G434" s="61">
        <f t="shared" si="327"/>
        <v>1.7451691936109077</v>
      </c>
      <c r="H434" s="56">
        <f t="shared" ref="H434:H497" si="374">(($C434*1*1)+($D434*100*1)+($E434*1000*1))/$D$2</f>
        <v>4.6296296296296298</v>
      </c>
      <c r="I434" s="52">
        <f t="shared" ref="I434:I497" si="375">$D$10</f>
        <v>1.38</v>
      </c>
      <c r="J434" s="56">
        <f t="shared" ref="J434:J497" si="376">G434*SUM($L434:$N434)</f>
        <v>3.8393722259439973</v>
      </c>
      <c r="K434" s="56">
        <f t="shared" si="328"/>
        <v>9.5236953100410072E-4</v>
      </c>
      <c r="L434" s="51">
        <f t="shared" ref="L434:L497" si="377">$C$13</f>
        <v>2.2000000000000002</v>
      </c>
      <c r="M434" s="52">
        <f t="shared" si="366"/>
        <v>0</v>
      </c>
      <c r="N434" s="68">
        <v>0</v>
      </c>
      <c r="O434" s="63">
        <f t="shared" ref="O434:O497" si="378">((((P433*0.0408*44.01*L433)-(O433*0.0408*44.01*L433)+(B433*I433*38000*44.01*0.0408/$D$2))*(A433/3600))+(O433*44.01*0.0408))/(44.01*0.0408)</f>
        <v>4232.7750439062575</v>
      </c>
      <c r="P434" s="58">
        <f t="shared" ref="P434:P497" si="379">$C$9</f>
        <v>480</v>
      </c>
      <c r="Q434" s="61">
        <f t="shared" ref="Q434:Q497" si="380">IF(Q433+((R433-S433-T433)*$A433/3600)&lt;0,0,Q433+((R433-S433-T433)*$A433/3600))</f>
        <v>0.87258459680545386</v>
      </c>
      <c r="R434" s="56">
        <f t="shared" ref="R434:R497" si="381">(($C434*1*0.5)+($D434*100*0.5)+($E434*1000*0.5))/$D$2</f>
        <v>2.3148148148148149</v>
      </c>
      <c r="S434" s="56">
        <f t="shared" si="367"/>
        <v>1.9196861129719986</v>
      </c>
      <c r="T434" s="56">
        <f t="shared" si="368"/>
        <v>4.7618476550205036E-4</v>
      </c>
      <c r="U434" s="61">
        <f t="shared" ref="U434:U497" si="382">IF(U433+((V433-W433-X433)*$A433/3600)&lt;0,0,U433+((V433-W433-X433)*$A433/3600))</f>
        <v>0.43629229840272693</v>
      </c>
      <c r="V434" s="56">
        <f t="shared" ref="V434:V497" si="383">(($C434*1*0.25)+($D434*100*0.25)+($E434*1000*0.25))/$D$2</f>
        <v>1.1574074074074074</v>
      </c>
      <c r="W434" s="56">
        <f t="shared" si="369"/>
        <v>0.95984305648599932</v>
      </c>
      <c r="X434" s="56">
        <f t="shared" si="370"/>
        <v>2.3809238275102518E-4</v>
      </c>
      <c r="Y434" s="61">
        <f t="shared" ref="Y434:Y497" si="384">IF(Y433+((Z433-AA433-AB433)*$A433/3600)&lt;0,0,Y433+((Z433-AA433-AB433)*$A433/3600))</f>
        <v>8.7258459680545367E-2</v>
      </c>
      <c r="Z434" s="56">
        <f t="shared" ref="Z434:Z497" si="385">(($C434*1*0.05)+($D434*100*0.05)+($E434*1000*0.05))/$D$2</f>
        <v>0.23148148148148148</v>
      </c>
      <c r="AA434" s="56">
        <f t="shared" si="371"/>
        <v>0.19196861129719983</v>
      </c>
      <c r="AB434" s="56">
        <f t="shared" si="372"/>
        <v>4.7618476550205009E-5</v>
      </c>
      <c r="AC434" s="64">
        <f t="shared" ref="AC434:AC497" si="386">AC433+(A433*0.0000115740740740741)</f>
        <v>0.36675347222222743</v>
      </c>
      <c r="AD434" s="39">
        <f t="shared" si="329"/>
        <v>1.2392965619949603</v>
      </c>
      <c r="AE434" s="39">
        <f t="shared" si="330"/>
        <v>71.040000000000006</v>
      </c>
      <c r="AF434" s="39">
        <f t="shared" si="331"/>
        <v>0.61964828099748015</v>
      </c>
      <c r="AG434" s="39">
        <f t="shared" si="330"/>
        <v>46.19</v>
      </c>
      <c r="AH434" s="39">
        <f t="shared" si="332"/>
        <v>0.30982414049874007</v>
      </c>
      <c r="AI434" s="39">
        <f t="shared" si="361"/>
        <v>26.64</v>
      </c>
      <c r="AJ434" s="39">
        <f t="shared" si="334"/>
        <v>6.1964828099748043E-2</v>
      </c>
      <c r="AK434" s="39">
        <f t="shared" si="361"/>
        <v>6.01</v>
      </c>
      <c r="AL434" s="39">
        <f t="shared" si="335"/>
        <v>0.61964828099748015</v>
      </c>
      <c r="AM434" s="39">
        <f t="shared" si="336"/>
        <v>46.19</v>
      </c>
      <c r="AN434" s="39">
        <f t="shared" si="337"/>
        <v>0.30982414049874007</v>
      </c>
      <c r="AO434" s="39">
        <f t="shared" si="338"/>
        <v>26.64</v>
      </c>
      <c r="AP434" s="39">
        <f t="shared" si="339"/>
        <v>0.15491207024937004</v>
      </c>
      <c r="AQ434" s="39">
        <f t="shared" si="340"/>
        <v>14.35</v>
      </c>
      <c r="AR434" s="39">
        <f t="shared" si="341"/>
        <v>3.0982414049874021E-2</v>
      </c>
      <c r="AS434" s="39">
        <f t="shared" si="342"/>
        <v>3.05</v>
      </c>
      <c r="AT434" s="39">
        <f t="shared" si="343"/>
        <v>0.30982414049874007</v>
      </c>
      <c r="AU434" s="39">
        <f t="shared" si="344"/>
        <v>26.64</v>
      </c>
      <c r="AV434" s="39">
        <f t="shared" si="345"/>
        <v>0.15491207024937004</v>
      </c>
      <c r="AW434" s="39">
        <f t="shared" si="346"/>
        <v>14.35</v>
      </c>
      <c r="AX434" s="39">
        <f t="shared" si="347"/>
        <v>7.7456035124685019E-2</v>
      </c>
      <c r="AY434" s="39">
        <f t="shared" si="348"/>
        <v>7.45</v>
      </c>
      <c r="AZ434" s="39">
        <f t="shared" si="349"/>
        <v>1.5491207024937011E-2</v>
      </c>
      <c r="BA434" s="39">
        <f t="shared" si="350"/>
        <v>1.54</v>
      </c>
      <c r="BB434" s="39">
        <f t="shared" si="351"/>
        <v>6.1964828099748043E-2</v>
      </c>
      <c r="BC434" s="39">
        <f t="shared" si="352"/>
        <v>6.01</v>
      </c>
      <c r="BD434" s="39">
        <f t="shared" si="353"/>
        <v>3.0982414049874021E-2</v>
      </c>
      <c r="BE434" s="39">
        <f t="shared" si="354"/>
        <v>3.05</v>
      </c>
      <c r="BF434" s="39">
        <f t="shared" si="355"/>
        <v>1.5491207024937011E-2</v>
      </c>
      <c r="BG434" s="39">
        <f t="shared" si="356"/>
        <v>1.54</v>
      </c>
      <c r="BH434" s="39">
        <f t="shared" si="357"/>
        <v>3.0982414049874011E-3</v>
      </c>
      <c r="BI434" s="39">
        <f t="shared" si="358"/>
        <v>0.31</v>
      </c>
    </row>
    <row r="435" spans="1:61" s="39" customFormat="1" x14ac:dyDescent="0.25">
      <c r="A435" s="40">
        <v>7.5</v>
      </c>
      <c r="B435" s="50">
        <f t="shared" si="373"/>
        <v>41</v>
      </c>
      <c r="C435" s="51">
        <f t="shared" si="363"/>
        <v>0</v>
      </c>
      <c r="D435" s="52">
        <f t="shared" si="364"/>
        <v>0</v>
      </c>
      <c r="E435" s="53">
        <f t="shared" si="365"/>
        <v>1</v>
      </c>
      <c r="F435" s="68">
        <f t="shared" si="362"/>
        <v>40</v>
      </c>
      <c r="G435" s="61">
        <f t="shared" ref="G435:G498" si="387">IF(G434+((H434-J434-K434)*$A434/3600)&lt;0,0,G434+((H434-J434-K434)*$A434/3600))</f>
        <v>1.7468135790987298</v>
      </c>
      <c r="H435" s="56">
        <f t="shared" si="374"/>
        <v>4.6296296296296298</v>
      </c>
      <c r="I435" s="52">
        <f t="shared" si="375"/>
        <v>1.38</v>
      </c>
      <c r="J435" s="56">
        <f t="shared" si="376"/>
        <v>3.8429898740172059</v>
      </c>
      <c r="K435" s="56">
        <f t="shared" ref="K435:K498" si="388">G435*$I435*$B435*$A435/(3600*$D$2)</f>
        <v>9.5326690109380898E-4</v>
      </c>
      <c r="L435" s="51">
        <f t="shared" si="377"/>
        <v>2.2000000000000002</v>
      </c>
      <c r="M435" s="52">
        <f t="shared" si="366"/>
        <v>0</v>
      </c>
      <c r="N435" s="68">
        <v>0</v>
      </c>
      <c r="O435" s="63">
        <f t="shared" si="378"/>
        <v>4236.3120934735389</v>
      </c>
      <c r="P435" s="58">
        <f t="shared" si="379"/>
        <v>480</v>
      </c>
      <c r="Q435" s="61">
        <f t="shared" si="380"/>
        <v>0.8734067895493649</v>
      </c>
      <c r="R435" s="56">
        <f t="shared" si="381"/>
        <v>2.3148148148148149</v>
      </c>
      <c r="S435" s="56">
        <f t="shared" si="367"/>
        <v>1.921494937008603</v>
      </c>
      <c r="T435" s="56">
        <f t="shared" si="368"/>
        <v>4.7663345054690449E-4</v>
      </c>
      <c r="U435" s="61">
        <f t="shared" si="382"/>
        <v>0.43670339477468245</v>
      </c>
      <c r="V435" s="56">
        <f t="shared" si="383"/>
        <v>1.1574074074074074</v>
      </c>
      <c r="W435" s="56">
        <f t="shared" si="369"/>
        <v>0.96074746850430148</v>
      </c>
      <c r="X435" s="56">
        <f t="shared" si="370"/>
        <v>2.3831672527345224E-4</v>
      </c>
      <c r="Y435" s="61">
        <f t="shared" si="384"/>
        <v>8.7340678954936468E-2</v>
      </c>
      <c r="Z435" s="56">
        <f t="shared" si="385"/>
        <v>0.23148148148148148</v>
      </c>
      <c r="AA435" s="56">
        <f t="shared" si="371"/>
        <v>0.19214949370086024</v>
      </c>
      <c r="AB435" s="56">
        <f t="shared" si="372"/>
        <v>4.7663345054690435E-5</v>
      </c>
      <c r="AC435" s="64">
        <f t="shared" si="386"/>
        <v>0.366840277777783</v>
      </c>
      <c r="AD435" s="39">
        <f t="shared" ref="AD435:AD498" si="389">AD434+($I435*$G435*$A435*1/3600)</f>
        <v>1.2443186510348692</v>
      </c>
      <c r="AE435" s="39">
        <f t="shared" ref="AE435:AG498" si="390">ROUND((1-EXP(-AD435))*100,2)</f>
        <v>71.19</v>
      </c>
      <c r="AF435" s="39">
        <f t="shared" ref="AF435:AF498" si="391">AF434+($I435*$G435*$A435*0.5/3600)</f>
        <v>0.62215932551743458</v>
      </c>
      <c r="AG435" s="39">
        <f t="shared" si="390"/>
        <v>46.32</v>
      </c>
      <c r="AH435" s="39">
        <f t="shared" ref="AH435:AH498" si="392">AH434+($I435*$G435*$A435*0.25/3600)</f>
        <v>0.31107966275871729</v>
      </c>
      <c r="AI435" s="39">
        <f t="shared" ref="AI435:AK450" si="393">ROUND((1-EXP(-AH435))*100,2)</f>
        <v>26.73</v>
      </c>
      <c r="AJ435" s="39">
        <f t="shared" ref="AJ435:AJ498" si="394">AJ434+($I435*$G435*$A435*0.05/3600)</f>
        <v>6.2215932551743486E-2</v>
      </c>
      <c r="AK435" s="39">
        <f t="shared" si="393"/>
        <v>6.03</v>
      </c>
      <c r="AL435" s="39">
        <f t="shared" ref="AL435:AL498" si="395">AL434+($I435*$Q435*$A435*1/3600)</f>
        <v>0.62215932551743458</v>
      </c>
      <c r="AM435" s="39">
        <f t="shared" ref="AM435:AM498" si="396">ROUND((1-EXP(-AL435))*100,2)</f>
        <v>46.32</v>
      </c>
      <c r="AN435" s="39">
        <f t="shared" ref="AN435:AN498" si="397">AN434+($I435*$Q435*$A435*0.5/3600)</f>
        <v>0.31107966275871729</v>
      </c>
      <c r="AO435" s="39">
        <f t="shared" ref="AO435:AO498" si="398">ROUND((1-EXP(-AN435))*100,2)</f>
        <v>26.73</v>
      </c>
      <c r="AP435" s="39">
        <f t="shared" ref="AP435:AP498" si="399">AP434+($I435*$Q435*$A435*0.25/3600)</f>
        <v>0.15553983137935865</v>
      </c>
      <c r="AQ435" s="39">
        <f t="shared" ref="AQ435:AQ498" si="400">ROUND((1-EXP(-AP435))*100,2)</f>
        <v>14.4</v>
      </c>
      <c r="AR435" s="39">
        <f t="shared" ref="AR435:AR498" si="401">AR434+($I435*$Q435*$A435*0.05/3600)</f>
        <v>3.1107966275871743E-2</v>
      </c>
      <c r="AS435" s="39">
        <f t="shared" ref="AS435:AS498" si="402">ROUND((1-EXP(-AR435))*100,2)</f>
        <v>3.06</v>
      </c>
      <c r="AT435" s="39">
        <f t="shared" ref="AT435:AT498" si="403">AT434+($I435*$U435*$A435*1/3600)</f>
        <v>0.31107966275871729</v>
      </c>
      <c r="AU435" s="39">
        <f t="shared" ref="AU435:AU498" si="404">ROUND((1-EXP(-AT435))*100,2)</f>
        <v>26.73</v>
      </c>
      <c r="AV435" s="39">
        <f t="shared" ref="AV435:AV498" si="405">AV434+($I435*$U435*$A435*0.5/3600)</f>
        <v>0.15553983137935865</v>
      </c>
      <c r="AW435" s="39">
        <f t="shared" ref="AW435:AW498" si="406">ROUND((1-EXP(-AV435))*100,2)</f>
        <v>14.4</v>
      </c>
      <c r="AX435" s="39">
        <f t="shared" ref="AX435:AX498" si="407">AX434+($I435*$U435*$A435*0.25/3600)</f>
        <v>7.7769915689679323E-2</v>
      </c>
      <c r="AY435" s="39">
        <f t="shared" ref="AY435:AY498" si="408">ROUND((1-EXP(-AX435))*100,2)</f>
        <v>7.48</v>
      </c>
      <c r="AZ435" s="39">
        <f t="shared" ref="AZ435:AZ498" si="409">AZ434+($I435*$U435*$A435*0.05/3600)</f>
        <v>1.5553983137935871E-2</v>
      </c>
      <c r="BA435" s="39">
        <f t="shared" ref="BA435:BA498" si="410">ROUND((1-EXP(-AZ435))*100,2)</f>
        <v>1.54</v>
      </c>
      <c r="BB435" s="39">
        <f t="shared" ref="BB435:BB498" si="411">BB434+($I435*$Y435*$A435*1/3600)</f>
        <v>6.2215932551743486E-2</v>
      </c>
      <c r="BC435" s="39">
        <f t="shared" ref="BC435:BC498" si="412">ROUND((1-EXP(-BB435))*100,2)</f>
        <v>6.03</v>
      </c>
      <c r="BD435" s="39">
        <f t="shared" ref="BD435:BD498" si="413">BD434+($I435*$Y435*$A435*0.5/3600)</f>
        <v>3.1107966275871743E-2</v>
      </c>
      <c r="BE435" s="39">
        <f t="shared" ref="BE435:BE498" si="414">ROUND((1-EXP(-BD435))*100,2)</f>
        <v>3.06</v>
      </c>
      <c r="BF435" s="39">
        <f t="shared" ref="BF435:BF498" si="415">BF434+($I435*$Y435*$A435*0.25/3600)</f>
        <v>1.5553983137935871E-2</v>
      </c>
      <c r="BG435" s="39">
        <f t="shared" ref="BG435:BG498" si="416">ROUND((1-EXP(-BF435))*100,2)</f>
        <v>1.54</v>
      </c>
      <c r="BH435" s="39">
        <f t="shared" ref="BH435:BH498" si="417">BH434+($I435*$Y435*$A435*0.05/3600)</f>
        <v>3.1107966275871731E-3</v>
      </c>
      <c r="BI435" s="39">
        <f t="shared" ref="BI435:BI498" si="418">ROUND((1-EXP(-BH435))*100,2)</f>
        <v>0.31</v>
      </c>
    </row>
    <row r="436" spans="1:61" s="39" customFormat="1" x14ac:dyDescent="0.25">
      <c r="A436" s="40">
        <v>7.5</v>
      </c>
      <c r="B436" s="50">
        <f t="shared" si="373"/>
        <v>41</v>
      </c>
      <c r="C436" s="51">
        <f t="shared" si="363"/>
        <v>0</v>
      </c>
      <c r="D436" s="52">
        <f t="shared" si="364"/>
        <v>0</v>
      </c>
      <c r="E436" s="53">
        <f t="shared" si="365"/>
        <v>1</v>
      </c>
      <c r="F436" s="68">
        <f t="shared" si="362"/>
        <v>40</v>
      </c>
      <c r="G436" s="61">
        <f t="shared" si="387"/>
        <v>1.7484504259502118</v>
      </c>
      <c r="H436" s="56">
        <f t="shared" si="374"/>
        <v>4.6296296296296298</v>
      </c>
      <c r="I436" s="52">
        <f t="shared" si="375"/>
        <v>1.38</v>
      </c>
      <c r="J436" s="56">
        <f t="shared" si="376"/>
        <v>3.8465909370904665</v>
      </c>
      <c r="K436" s="56">
        <f t="shared" si="388"/>
        <v>9.5416015721704257E-4</v>
      </c>
      <c r="L436" s="51">
        <f t="shared" si="377"/>
        <v>2.2000000000000002</v>
      </c>
      <c r="M436" s="52">
        <f t="shared" si="366"/>
        <v>0</v>
      </c>
      <c r="N436" s="68">
        <v>0</v>
      </c>
      <c r="O436" s="63">
        <f t="shared" si="378"/>
        <v>4239.8329315636365</v>
      </c>
      <c r="P436" s="58">
        <f t="shared" si="379"/>
        <v>480</v>
      </c>
      <c r="Q436" s="61">
        <f t="shared" si="380"/>
        <v>0.87422521297510591</v>
      </c>
      <c r="R436" s="56">
        <f t="shared" si="381"/>
        <v>2.3148148148148149</v>
      </c>
      <c r="S436" s="56">
        <f t="shared" si="367"/>
        <v>1.9232954685452333</v>
      </c>
      <c r="T436" s="56">
        <f t="shared" si="368"/>
        <v>4.7708007860852128E-4</v>
      </c>
      <c r="U436" s="61">
        <f t="shared" si="382"/>
        <v>0.43711260648755296</v>
      </c>
      <c r="V436" s="56">
        <f t="shared" si="383"/>
        <v>1.1574074074074074</v>
      </c>
      <c r="W436" s="56">
        <f t="shared" si="369"/>
        <v>0.96164773427261663</v>
      </c>
      <c r="X436" s="56">
        <f t="shared" si="370"/>
        <v>2.3854003930426064E-4</v>
      </c>
      <c r="Y436" s="61">
        <f t="shared" si="384"/>
        <v>8.7422521297510561E-2</v>
      </c>
      <c r="Z436" s="56">
        <f t="shared" si="385"/>
        <v>0.23148148148148148</v>
      </c>
      <c r="AA436" s="56">
        <f t="shared" si="371"/>
        <v>0.19232954685452325</v>
      </c>
      <c r="AB436" s="56">
        <f t="shared" si="372"/>
        <v>4.7708007860852111E-5</v>
      </c>
      <c r="AC436" s="64">
        <f t="shared" si="386"/>
        <v>0.36692708333333857</v>
      </c>
      <c r="AD436" s="39">
        <f t="shared" si="389"/>
        <v>1.2493454460094759</v>
      </c>
      <c r="AE436" s="39">
        <f t="shared" si="390"/>
        <v>71.33</v>
      </c>
      <c r="AF436" s="39">
        <f t="shared" si="391"/>
        <v>0.62467272300473797</v>
      </c>
      <c r="AG436" s="39">
        <f t="shared" si="390"/>
        <v>46.46</v>
      </c>
      <c r="AH436" s="39">
        <f t="shared" si="392"/>
        <v>0.31233636150236899</v>
      </c>
      <c r="AI436" s="39">
        <f t="shared" si="393"/>
        <v>26.83</v>
      </c>
      <c r="AJ436" s="39">
        <f t="shared" si="394"/>
        <v>6.2467272300473831E-2</v>
      </c>
      <c r="AK436" s="39">
        <f t="shared" si="393"/>
        <v>6.06</v>
      </c>
      <c r="AL436" s="39">
        <f t="shared" si="395"/>
        <v>0.62467272300473797</v>
      </c>
      <c r="AM436" s="39">
        <f t="shared" si="396"/>
        <v>46.46</v>
      </c>
      <c r="AN436" s="39">
        <f t="shared" si="397"/>
        <v>0.31233636150236899</v>
      </c>
      <c r="AO436" s="39">
        <f t="shared" si="398"/>
        <v>26.83</v>
      </c>
      <c r="AP436" s="39">
        <f t="shared" si="399"/>
        <v>0.15616818075118449</v>
      </c>
      <c r="AQ436" s="39">
        <f t="shared" si="400"/>
        <v>14.46</v>
      </c>
      <c r="AR436" s="39">
        <f t="shared" si="401"/>
        <v>3.1233636150236915E-2</v>
      </c>
      <c r="AS436" s="39">
        <f t="shared" si="402"/>
        <v>3.08</v>
      </c>
      <c r="AT436" s="39">
        <f t="shared" si="403"/>
        <v>0.31233636150236899</v>
      </c>
      <c r="AU436" s="39">
        <f t="shared" si="404"/>
        <v>26.83</v>
      </c>
      <c r="AV436" s="39">
        <f t="shared" si="405"/>
        <v>0.15616818075118449</v>
      </c>
      <c r="AW436" s="39">
        <f t="shared" si="406"/>
        <v>14.46</v>
      </c>
      <c r="AX436" s="39">
        <f t="shared" si="407"/>
        <v>7.8084090375592247E-2</v>
      </c>
      <c r="AY436" s="39">
        <f t="shared" si="408"/>
        <v>7.51</v>
      </c>
      <c r="AZ436" s="39">
        <f t="shared" si="409"/>
        <v>1.5616818075118458E-2</v>
      </c>
      <c r="BA436" s="39">
        <f t="shared" si="410"/>
        <v>1.55</v>
      </c>
      <c r="BB436" s="39">
        <f t="shared" si="411"/>
        <v>6.2467272300473831E-2</v>
      </c>
      <c r="BC436" s="39">
        <f t="shared" si="412"/>
        <v>6.06</v>
      </c>
      <c r="BD436" s="39">
        <f t="shared" si="413"/>
        <v>3.1233636150236915E-2</v>
      </c>
      <c r="BE436" s="39">
        <f t="shared" si="414"/>
        <v>3.08</v>
      </c>
      <c r="BF436" s="39">
        <f t="shared" si="415"/>
        <v>1.5616818075118458E-2</v>
      </c>
      <c r="BG436" s="39">
        <f t="shared" si="416"/>
        <v>1.55</v>
      </c>
      <c r="BH436" s="39">
        <f t="shared" si="417"/>
        <v>3.1233636150236901E-3</v>
      </c>
      <c r="BI436" s="39">
        <f t="shared" si="418"/>
        <v>0.31</v>
      </c>
    </row>
    <row r="437" spans="1:61" s="39" customFormat="1" x14ac:dyDescent="0.25">
      <c r="A437" s="40">
        <v>7.5</v>
      </c>
      <c r="B437" s="50">
        <f t="shared" si="373"/>
        <v>41</v>
      </c>
      <c r="C437" s="51">
        <f t="shared" si="363"/>
        <v>0</v>
      </c>
      <c r="D437" s="52">
        <f t="shared" si="364"/>
        <v>0</v>
      </c>
      <c r="E437" s="53">
        <f t="shared" si="365"/>
        <v>1</v>
      </c>
      <c r="F437" s="68">
        <f t="shared" si="362"/>
        <v>40</v>
      </c>
      <c r="G437" s="61">
        <f t="shared" si="387"/>
        <v>1.7500797687260075</v>
      </c>
      <c r="H437" s="56">
        <f t="shared" si="374"/>
        <v>4.6296296296296298</v>
      </c>
      <c r="I437" s="52">
        <f t="shared" si="375"/>
        <v>1.38</v>
      </c>
      <c r="J437" s="56">
        <f t="shared" si="376"/>
        <v>3.8501754911972168</v>
      </c>
      <c r="K437" s="56">
        <f t="shared" si="388"/>
        <v>9.550493182341578E-4</v>
      </c>
      <c r="L437" s="51">
        <f t="shared" si="377"/>
        <v>2.2000000000000002</v>
      </c>
      <c r="M437" s="52">
        <f t="shared" si="366"/>
        <v>0</v>
      </c>
      <c r="N437" s="68">
        <v>0</v>
      </c>
      <c r="O437" s="63">
        <f t="shared" si="378"/>
        <v>4243.3376324791552</v>
      </c>
      <c r="P437" s="58">
        <f t="shared" si="379"/>
        <v>480</v>
      </c>
      <c r="Q437" s="61">
        <f t="shared" si="380"/>
        <v>0.87503988436300373</v>
      </c>
      <c r="R437" s="56">
        <f t="shared" si="381"/>
        <v>2.3148148148148149</v>
      </c>
      <c r="S437" s="56">
        <f t="shared" si="367"/>
        <v>1.9250877455986084</v>
      </c>
      <c r="T437" s="56">
        <f t="shared" si="368"/>
        <v>4.775246591170789E-4</v>
      </c>
      <c r="U437" s="61">
        <f t="shared" si="382"/>
        <v>0.43751994218150186</v>
      </c>
      <c r="V437" s="56">
        <f t="shared" si="383"/>
        <v>1.1574074074074074</v>
      </c>
      <c r="W437" s="56">
        <f t="shared" si="369"/>
        <v>0.9625438727993042</v>
      </c>
      <c r="X437" s="56">
        <f t="shared" si="370"/>
        <v>2.3876232955853945E-4</v>
      </c>
      <c r="Y437" s="61">
        <f t="shared" si="384"/>
        <v>8.7503988436300348E-2</v>
      </c>
      <c r="Z437" s="56">
        <f t="shared" si="385"/>
        <v>0.23148148148148148</v>
      </c>
      <c r="AA437" s="56">
        <f t="shared" si="371"/>
        <v>0.19250877455986079</v>
      </c>
      <c r="AB437" s="56">
        <f t="shared" si="372"/>
        <v>4.7752465911707882E-5</v>
      </c>
      <c r="AC437" s="64">
        <f t="shared" si="386"/>
        <v>0.36701388888889414</v>
      </c>
      <c r="AD437" s="39">
        <f t="shared" si="389"/>
        <v>1.2543769253445631</v>
      </c>
      <c r="AE437" s="39">
        <f t="shared" si="390"/>
        <v>71.47</v>
      </c>
      <c r="AF437" s="39">
        <f t="shared" si="391"/>
        <v>0.62718846267228157</v>
      </c>
      <c r="AG437" s="39">
        <f t="shared" si="390"/>
        <v>46.59</v>
      </c>
      <c r="AH437" s="39">
        <f t="shared" si="392"/>
        <v>0.31359423133614078</v>
      </c>
      <c r="AI437" s="39">
        <f t="shared" si="393"/>
        <v>26.92</v>
      </c>
      <c r="AJ437" s="39">
        <f t="shared" si="394"/>
        <v>6.2718846267228193E-2</v>
      </c>
      <c r="AK437" s="39">
        <f t="shared" si="393"/>
        <v>6.08</v>
      </c>
      <c r="AL437" s="39">
        <f t="shared" si="395"/>
        <v>0.62718846267228157</v>
      </c>
      <c r="AM437" s="39">
        <f t="shared" si="396"/>
        <v>46.59</v>
      </c>
      <c r="AN437" s="39">
        <f t="shared" si="397"/>
        <v>0.31359423133614078</v>
      </c>
      <c r="AO437" s="39">
        <f t="shared" si="398"/>
        <v>26.92</v>
      </c>
      <c r="AP437" s="39">
        <f t="shared" si="399"/>
        <v>0.15679711566807039</v>
      </c>
      <c r="AQ437" s="39">
        <f t="shared" si="400"/>
        <v>14.51</v>
      </c>
      <c r="AR437" s="39">
        <f t="shared" si="401"/>
        <v>3.1359423133614096E-2</v>
      </c>
      <c r="AS437" s="39">
        <f t="shared" si="402"/>
        <v>3.09</v>
      </c>
      <c r="AT437" s="39">
        <f t="shared" si="403"/>
        <v>0.31359423133614078</v>
      </c>
      <c r="AU437" s="39">
        <f t="shared" si="404"/>
        <v>26.92</v>
      </c>
      <c r="AV437" s="39">
        <f t="shared" si="405"/>
        <v>0.15679711566807039</v>
      </c>
      <c r="AW437" s="39">
        <f t="shared" si="406"/>
        <v>14.51</v>
      </c>
      <c r="AX437" s="39">
        <f t="shared" si="407"/>
        <v>7.8398557834035196E-2</v>
      </c>
      <c r="AY437" s="39">
        <f t="shared" si="408"/>
        <v>7.54</v>
      </c>
      <c r="AZ437" s="39">
        <f t="shared" si="409"/>
        <v>1.5679711566807048E-2</v>
      </c>
      <c r="BA437" s="39">
        <f t="shared" si="410"/>
        <v>1.56</v>
      </c>
      <c r="BB437" s="39">
        <f t="shared" si="411"/>
        <v>6.2718846267228193E-2</v>
      </c>
      <c r="BC437" s="39">
        <f t="shared" si="412"/>
        <v>6.08</v>
      </c>
      <c r="BD437" s="39">
        <f t="shared" si="413"/>
        <v>3.1359423133614096E-2</v>
      </c>
      <c r="BE437" s="39">
        <f t="shared" si="414"/>
        <v>3.09</v>
      </c>
      <c r="BF437" s="39">
        <f t="shared" si="415"/>
        <v>1.5679711566807048E-2</v>
      </c>
      <c r="BG437" s="39">
        <f t="shared" si="416"/>
        <v>1.56</v>
      </c>
      <c r="BH437" s="39">
        <f t="shared" si="417"/>
        <v>3.1359423133614081E-3</v>
      </c>
      <c r="BI437" s="39">
        <f t="shared" si="418"/>
        <v>0.31</v>
      </c>
    </row>
    <row r="438" spans="1:61" s="39" customFormat="1" x14ac:dyDescent="0.25">
      <c r="A438" s="40">
        <v>7.5</v>
      </c>
      <c r="B438" s="50">
        <f t="shared" si="373"/>
        <v>41</v>
      </c>
      <c r="C438" s="51">
        <f t="shared" si="363"/>
        <v>0</v>
      </c>
      <c r="D438" s="52">
        <f t="shared" si="364"/>
        <v>0</v>
      </c>
      <c r="E438" s="53">
        <f t="shared" si="365"/>
        <v>1</v>
      </c>
      <c r="F438" s="68">
        <f t="shared" si="362"/>
        <v>40</v>
      </c>
      <c r="G438" s="61">
        <f t="shared" si="387"/>
        <v>1.7517016418283287</v>
      </c>
      <c r="H438" s="56">
        <f t="shared" si="374"/>
        <v>4.6296296296296298</v>
      </c>
      <c r="I438" s="52">
        <f t="shared" si="375"/>
        <v>1.38</v>
      </c>
      <c r="J438" s="56">
        <f t="shared" si="376"/>
        <v>3.8537436120223232</v>
      </c>
      <c r="K438" s="56">
        <f t="shared" si="388"/>
        <v>9.5593440291904738E-4</v>
      </c>
      <c r="L438" s="51">
        <f t="shared" si="377"/>
        <v>2.2000000000000002</v>
      </c>
      <c r="M438" s="52">
        <f t="shared" si="366"/>
        <v>0</v>
      </c>
      <c r="N438" s="68">
        <v>0</v>
      </c>
      <c r="O438" s="63">
        <f t="shared" si="378"/>
        <v>4246.8262701821441</v>
      </c>
      <c r="P438" s="58">
        <f t="shared" si="379"/>
        <v>480</v>
      </c>
      <c r="Q438" s="61">
        <f t="shared" si="380"/>
        <v>0.87585082091416433</v>
      </c>
      <c r="R438" s="56">
        <f t="shared" si="381"/>
        <v>2.3148148148148149</v>
      </c>
      <c r="S438" s="56">
        <f t="shared" si="367"/>
        <v>1.9268718060111616</v>
      </c>
      <c r="T438" s="56">
        <f t="shared" si="368"/>
        <v>4.7796720145952369E-4</v>
      </c>
      <c r="U438" s="61">
        <f t="shared" si="382"/>
        <v>0.43792541045708216</v>
      </c>
      <c r="V438" s="56">
        <f t="shared" si="383"/>
        <v>1.1574074074074074</v>
      </c>
      <c r="W438" s="56">
        <f t="shared" si="369"/>
        <v>0.9634359030055808</v>
      </c>
      <c r="X438" s="56">
        <f t="shared" si="370"/>
        <v>2.3898360072976185E-4</v>
      </c>
      <c r="Y438" s="61">
        <f t="shared" si="384"/>
        <v>8.7585082091416411E-2</v>
      </c>
      <c r="Z438" s="56">
        <f t="shared" si="385"/>
        <v>0.23148148148148148</v>
      </c>
      <c r="AA438" s="56">
        <f t="shared" si="371"/>
        <v>0.19268718060111611</v>
      </c>
      <c r="AB438" s="56">
        <f t="shared" si="372"/>
        <v>4.7796720145952353E-5</v>
      </c>
      <c r="AC438" s="64">
        <f t="shared" si="386"/>
        <v>0.3671006944444497</v>
      </c>
      <c r="AD438" s="39">
        <f t="shared" si="389"/>
        <v>1.2594130675648196</v>
      </c>
      <c r="AE438" s="39">
        <f t="shared" si="390"/>
        <v>71.62</v>
      </c>
      <c r="AF438" s="39">
        <f t="shared" si="391"/>
        <v>0.62970653378240982</v>
      </c>
      <c r="AG438" s="39">
        <f t="shared" si="390"/>
        <v>46.73</v>
      </c>
      <c r="AH438" s="39">
        <f t="shared" si="392"/>
        <v>0.31485326689120491</v>
      </c>
      <c r="AI438" s="39">
        <f t="shared" si="393"/>
        <v>27.01</v>
      </c>
      <c r="AJ438" s="39">
        <f t="shared" si="394"/>
        <v>6.2970653378241009E-2</v>
      </c>
      <c r="AK438" s="39">
        <f t="shared" si="393"/>
        <v>6.1</v>
      </c>
      <c r="AL438" s="39">
        <f t="shared" si="395"/>
        <v>0.62970653378240982</v>
      </c>
      <c r="AM438" s="39">
        <f t="shared" si="396"/>
        <v>46.73</v>
      </c>
      <c r="AN438" s="39">
        <f t="shared" si="397"/>
        <v>0.31485326689120491</v>
      </c>
      <c r="AO438" s="39">
        <f t="shared" si="398"/>
        <v>27.01</v>
      </c>
      <c r="AP438" s="39">
        <f t="shared" si="399"/>
        <v>0.15742663344560245</v>
      </c>
      <c r="AQ438" s="39">
        <f t="shared" si="400"/>
        <v>14.57</v>
      </c>
      <c r="AR438" s="39">
        <f t="shared" si="401"/>
        <v>3.1485326689120505E-2</v>
      </c>
      <c r="AS438" s="39">
        <f t="shared" si="402"/>
        <v>3.1</v>
      </c>
      <c r="AT438" s="39">
        <f t="shared" si="403"/>
        <v>0.31485326689120491</v>
      </c>
      <c r="AU438" s="39">
        <f t="shared" si="404"/>
        <v>27.01</v>
      </c>
      <c r="AV438" s="39">
        <f t="shared" si="405"/>
        <v>0.15742663344560245</v>
      </c>
      <c r="AW438" s="39">
        <f t="shared" si="406"/>
        <v>14.57</v>
      </c>
      <c r="AX438" s="39">
        <f t="shared" si="407"/>
        <v>7.8713316722801227E-2</v>
      </c>
      <c r="AY438" s="39">
        <f t="shared" si="408"/>
        <v>7.57</v>
      </c>
      <c r="AZ438" s="39">
        <f t="shared" si="409"/>
        <v>1.5742663344560252E-2</v>
      </c>
      <c r="BA438" s="39">
        <f t="shared" si="410"/>
        <v>1.56</v>
      </c>
      <c r="BB438" s="39">
        <f t="shared" si="411"/>
        <v>6.2970653378241009E-2</v>
      </c>
      <c r="BC438" s="39">
        <f t="shared" si="412"/>
        <v>6.1</v>
      </c>
      <c r="BD438" s="39">
        <f t="shared" si="413"/>
        <v>3.1485326689120505E-2</v>
      </c>
      <c r="BE438" s="39">
        <f t="shared" si="414"/>
        <v>3.1</v>
      </c>
      <c r="BF438" s="39">
        <f t="shared" si="415"/>
        <v>1.5742663344560252E-2</v>
      </c>
      <c r="BG438" s="39">
        <f t="shared" si="416"/>
        <v>1.56</v>
      </c>
      <c r="BH438" s="39">
        <f t="shared" si="417"/>
        <v>3.1485326689120493E-3</v>
      </c>
      <c r="BI438" s="39">
        <f t="shared" si="418"/>
        <v>0.31</v>
      </c>
    </row>
    <row r="439" spans="1:61" s="39" customFormat="1" x14ac:dyDescent="0.25">
      <c r="A439" s="40">
        <v>7.5</v>
      </c>
      <c r="B439" s="50">
        <f t="shared" si="373"/>
        <v>41</v>
      </c>
      <c r="C439" s="51">
        <f t="shared" si="363"/>
        <v>0</v>
      </c>
      <c r="D439" s="52">
        <f t="shared" si="364"/>
        <v>0</v>
      </c>
      <c r="E439" s="53">
        <f t="shared" si="365"/>
        <v>1</v>
      </c>
      <c r="F439" s="68">
        <f t="shared" si="362"/>
        <v>40</v>
      </c>
      <c r="G439" s="61">
        <f t="shared" si="387"/>
        <v>1.7533160795016711</v>
      </c>
      <c r="H439" s="56">
        <f t="shared" si="374"/>
        <v>4.6296296296296298</v>
      </c>
      <c r="I439" s="52">
        <f t="shared" si="375"/>
        <v>1.38</v>
      </c>
      <c r="J439" s="56">
        <f t="shared" si="376"/>
        <v>3.8572953749036767</v>
      </c>
      <c r="K439" s="56">
        <f t="shared" si="388"/>
        <v>9.5681542995953474E-4</v>
      </c>
      <c r="L439" s="51">
        <f t="shared" si="377"/>
        <v>2.2000000000000002</v>
      </c>
      <c r="M439" s="52">
        <f t="shared" si="366"/>
        <v>0</v>
      </c>
      <c r="N439" s="68">
        <v>0</v>
      </c>
      <c r="O439" s="63">
        <f t="shared" si="378"/>
        <v>4250.2989182956608</v>
      </c>
      <c r="P439" s="58">
        <f t="shared" si="379"/>
        <v>480</v>
      </c>
      <c r="Q439" s="61">
        <f t="shared" si="380"/>
        <v>0.87665803975083556</v>
      </c>
      <c r="R439" s="56">
        <f t="shared" si="381"/>
        <v>2.3148148148148149</v>
      </c>
      <c r="S439" s="56">
        <f t="shared" si="367"/>
        <v>1.9286476874518383</v>
      </c>
      <c r="T439" s="56">
        <f t="shared" si="368"/>
        <v>4.7840771497976737E-4</v>
      </c>
      <c r="U439" s="61">
        <f t="shared" si="382"/>
        <v>0.43832901987541778</v>
      </c>
      <c r="V439" s="56">
        <f t="shared" si="383"/>
        <v>1.1574074074074074</v>
      </c>
      <c r="W439" s="56">
        <f t="shared" si="369"/>
        <v>0.96432384372591917</v>
      </c>
      <c r="X439" s="56">
        <f t="shared" si="370"/>
        <v>2.3920385748988368E-4</v>
      </c>
      <c r="Y439" s="61">
        <f t="shared" si="384"/>
        <v>8.7665803975083528E-2</v>
      </c>
      <c r="Z439" s="56">
        <f t="shared" si="385"/>
        <v>0.23148148148148148</v>
      </c>
      <c r="AA439" s="56">
        <f t="shared" si="371"/>
        <v>0.19286476874518377</v>
      </c>
      <c r="AB439" s="56">
        <f t="shared" si="372"/>
        <v>4.7840771497976713E-5</v>
      </c>
      <c r="AC439" s="64">
        <f t="shared" si="386"/>
        <v>0.36718750000000527</v>
      </c>
      <c r="AD439" s="39">
        <f t="shared" si="389"/>
        <v>1.2644538512933869</v>
      </c>
      <c r="AE439" s="39">
        <f t="shared" si="390"/>
        <v>71.760000000000005</v>
      </c>
      <c r="AF439" s="39">
        <f t="shared" si="391"/>
        <v>0.63222692564669347</v>
      </c>
      <c r="AG439" s="39">
        <f t="shared" si="390"/>
        <v>46.86</v>
      </c>
      <c r="AH439" s="39">
        <f t="shared" si="392"/>
        <v>0.31611346282334674</v>
      </c>
      <c r="AI439" s="39">
        <f t="shared" si="393"/>
        <v>27.1</v>
      </c>
      <c r="AJ439" s="39">
        <f t="shared" si="394"/>
        <v>6.3222692564669378E-2</v>
      </c>
      <c r="AK439" s="39">
        <f t="shared" si="393"/>
        <v>6.13</v>
      </c>
      <c r="AL439" s="39">
        <f t="shared" si="395"/>
        <v>0.63222692564669347</v>
      </c>
      <c r="AM439" s="39">
        <f t="shared" si="396"/>
        <v>46.86</v>
      </c>
      <c r="AN439" s="39">
        <f t="shared" si="397"/>
        <v>0.31611346282334674</v>
      </c>
      <c r="AO439" s="39">
        <f t="shared" si="398"/>
        <v>27.1</v>
      </c>
      <c r="AP439" s="39">
        <f t="shared" si="399"/>
        <v>0.15805673141167337</v>
      </c>
      <c r="AQ439" s="39">
        <f t="shared" si="400"/>
        <v>14.62</v>
      </c>
      <c r="AR439" s="39">
        <f t="shared" si="401"/>
        <v>3.1611346282334689E-2</v>
      </c>
      <c r="AS439" s="39">
        <f t="shared" si="402"/>
        <v>3.11</v>
      </c>
      <c r="AT439" s="39">
        <f t="shared" si="403"/>
        <v>0.31611346282334674</v>
      </c>
      <c r="AU439" s="39">
        <f t="shared" si="404"/>
        <v>27.1</v>
      </c>
      <c r="AV439" s="39">
        <f t="shared" si="405"/>
        <v>0.15805673141167337</v>
      </c>
      <c r="AW439" s="39">
        <f t="shared" si="406"/>
        <v>14.62</v>
      </c>
      <c r="AX439" s="39">
        <f t="shared" si="407"/>
        <v>7.9028365705836684E-2</v>
      </c>
      <c r="AY439" s="39">
        <f t="shared" si="408"/>
        <v>7.6</v>
      </c>
      <c r="AZ439" s="39">
        <f t="shared" si="409"/>
        <v>1.5805673141167344E-2</v>
      </c>
      <c r="BA439" s="39">
        <f t="shared" si="410"/>
        <v>1.57</v>
      </c>
      <c r="BB439" s="39">
        <f t="shared" si="411"/>
        <v>6.3222692564669378E-2</v>
      </c>
      <c r="BC439" s="39">
        <f t="shared" si="412"/>
        <v>6.13</v>
      </c>
      <c r="BD439" s="39">
        <f t="shared" si="413"/>
        <v>3.1611346282334689E-2</v>
      </c>
      <c r="BE439" s="39">
        <f t="shared" si="414"/>
        <v>3.11</v>
      </c>
      <c r="BF439" s="39">
        <f t="shared" si="415"/>
        <v>1.5805673141167344E-2</v>
      </c>
      <c r="BG439" s="39">
        <f t="shared" si="416"/>
        <v>1.57</v>
      </c>
      <c r="BH439" s="39">
        <f t="shared" si="417"/>
        <v>3.1611346282334678E-3</v>
      </c>
      <c r="BI439" s="39">
        <f t="shared" si="418"/>
        <v>0.32</v>
      </c>
    </row>
    <row r="440" spans="1:61" s="39" customFormat="1" x14ac:dyDescent="0.25">
      <c r="A440" s="40">
        <v>7.5</v>
      </c>
      <c r="B440" s="50">
        <f t="shared" si="373"/>
        <v>41</v>
      </c>
      <c r="C440" s="51">
        <f t="shared" si="363"/>
        <v>0</v>
      </c>
      <c r="D440" s="52">
        <f t="shared" si="364"/>
        <v>0</v>
      </c>
      <c r="E440" s="53">
        <f t="shared" si="365"/>
        <v>1</v>
      </c>
      <c r="F440" s="68">
        <f t="shared" si="362"/>
        <v>40</v>
      </c>
      <c r="G440" s="61">
        <f t="shared" si="387"/>
        <v>1.7549231158335379</v>
      </c>
      <c r="H440" s="56">
        <f t="shared" si="374"/>
        <v>4.6296296296296298</v>
      </c>
      <c r="I440" s="52">
        <f t="shared" si="375"/>
        <v>1.38</v>
      </c>
      <c r="J440" s="56">
        <f t="shared" si="376"/>
        <v>3.8608308548337837</v>
      </c>
      <c r="K440" s="56">
        <f t="shared" si="388"/>
        <v>9.5769241795776953E-4</v>
      </c>
      <c r="L440" s="51">
        <f t="shared" si="377"/>
        <v>2.2000000000000002</v>
      </c>
      <c r="M440" s="52">
        <f t="shared" si="366"/>
        <v>0</v>
      </c>
      <c r="N440" s="68">
        <v>0</v>
      </c>
      <c r="O440" s="63">
        <f t="shared" si="378"/>
        <v>4253.7556501053241</v>
      </c>
      <c r="P440" s="58">
        <f t="shared" si="379"/>
        <v>480</v>
      </c>
      <c r="Q440" s="61">
        <f t="shared" si="380"/>
        <v>0.87746155791676894</v>
      </c>
      <c r="R440" s="56">
        <f t="shared" si="381"/>
        <v>2.3148148148148149</v>
      </c>
      <c r="S440" s="56">
        <f t="shared" si="367"/>
        <v>1.9304154274168919</v>
      </c>
      <c r="T440" s="56">
        <f t="shared" si="368"/>
        <v>4.7884620897888476E-4</v>
      </c>
      <c r="U440" s="61">
        <f t="shared" si="382"/>
        <v>0.43873077895838447</v>
      </c>
      <c r="V440" s="56">
        <f t="shared" si="383"/>
        <v>1.1574074074074074</v>
      </c>
      <c r="W440" s="56">
        <f t="shared" si="369"/>
        <v>0.96520771370844594</v>
      </c>
      <c r="X440" s="56">
        <f t="shared" si="370"/>
        <v>2.3942310448944238E-4</v>
      </c>
      <c r="Y440" s="61">
        <f t="shared" si="384"/>
        <v>8.7746155791676855E-2</v>
      </c>
      <c r="Z440" s="56">
        <f t="shared" si="385"/>
        <v>0.23148148148148148</v>
      </c>
      <c r="AA440" s="56">
        <f t="shared" si="371"/>
        <v>0.19304154274168911</v>
      </c>
      <c r="AB440" s="56">
        <f t="shared" si="372"/>
        <v>4.788462089788846E-5</v>
      </c>
      <c r="AC440" s="64">
        <f t="shared" si="386"/>
        <v>0.36727430555556084</v>
      </c>
      <c r="AD440" s="39">
        <f t="shared" si="389"/>
        <v>1.2694992552514084</v>
      </c>
      <c r="AE440" s="39">
        <f t="shared" si="390"/>
        <v>71.900000000000006</v>
      </c>
      <c r="AF440" s="39">
        <f t="shared" si="391"/>
        <v>0.63474962762570419</v>
      </c>
      <c r="AG440" s="39">
        <f t="shared" si="390"/>
        <v>46.99</v>
      </c>
      <c r="AH440" s="39">
        <f t="shared" si="392"/>
        <v>0.3173748138128521</v>
      </c>
      <c r="AI440" s="39">
        <f t="shared" si="393"/>
        <v>27.19</v>
      </c>
      <c r="AJ440" s="39">
        <f t="shared" si="394"/>
        <v>6.3474962762570447E-2</v>
      </c>
      <c r="AK440" s="39">
        <f t="shared" si="393"/>
        <v>6.15</v>
      </c>
      <c r="AL440" s="39">
        <f t="shared" si="395"/>
        <v>0.63474962762570419</v>
      </c>
      <c r="AM440" s="39">
        <f t="shared" si="396"/>
        <v>46.99</v>
      </c>
      <c r="AN440" s="39">
        <f t="shared" si="397"/>
        <v>0.3173748138128521</v>
      </c>
      <c r="AO440" s="39">
        <f t="shared" si="398"/>
        <v>27.19</v>
      </c>
      <c r="AP440" s="39">
        <f t="shared" si="399"/>
        <v>0.15868740690642605</v>
      </c>
      <c r="AQ440" s="39">
        <f t="shared" si="400"/>
        <v>14.67</v>
      </c>
      <c r="AR440" s="39">
        <f t="shared" si="401"/>
        <v>3.1737481381285224E-2</v>
      </c>
      <c r="AS440" s="39">
        <f t="shared" si="402"/>
        <v>3.12</v>
      </c>
      <c r="AT440" s="39">
        <f t="shared" si="403"/>
        <v>0.3173748138128521</v>
      </c>
      <c r="AU440" s="39">
        <f t="shared" si="404"/>
        <v>27.19</v>
      </c>
      <c r="AV440" s="39">
        <f t="shared" si="405"/>
        <v>0.15868740690642605</v>
      </c>
      <c r="AW440" s="39">
        <f t="shared" si="406"/>
        <v>14.67</v>
      </c>
      <c r="AX440" s="39">
        <f t="shared" si="407"/>
        <v>7.9343703453213024E-2</v>
      </c>
      <c r="AY440" s="39">
        <f t="shared" si="408"/>
        <v>7.63</v>
      </c>
      <c r="AZ440" s="39">
        <f t="shared" si="409"/>
        <v>1.5868740690642612E-2</v>
      </c>
      <c r="BA440" s="39">
        <f t="shared" si="410"/>
        <v>1.57</v>
      </c>
      <c r="BB440" s="39">
        <f t="shared" si="411"/>
        <v>6.3474962762570447E-2</v>
      </c>
      <c r="BC440" s="39">
        <f t="shared" si="412"/>
        <v>6.15</v>
      </c>
      <c r="BD440" s="39">
        <f t="shared" si="413"/>
        <v>3.1737481381285224E-2</v>
      </c>
      <c r="BE440" s="39">
        <f t="shared" si="414"/>
        <v>3.12</v>
      </c>
      <c r="BF440" s="39">
        <f t="shared" si="415"/>
        <v>1.5868740690642612E-2</v>
      </c>
      <c r="BG440" s="39">
        <f t="shared" si="416"/>
        <v>1.57</v>
      </c>
      <c r="BH440" s="39">
        <f t="shared" si="417"/>
        <v>3.1737481381285213E-3</v>
      </c>
      <c r="BI440" s="39">
        <f t="shared" si="418"/>
        <v>0.32</v>
      </c>
    </row>
    <row r="441" spans="1:61" s="39" customFormat="1" x14ac:dyDescent="0.25">
      <c r="A441" s="40">
        <v>7.5</v>
      </c>
      <c r="B441" s="50">
        <f t="shared" si="373"/>
        <v>41</v>
      </c>
      <c r="C441" s="51">
        <f t="shared" si="363"/>
        <v>0</v>
      </c>
      <c r="D441" s="52">
        <f t="shared" si="364"/>
        <v>0</v>
      </c>
      <c r="E441" s="53">
        <f t="shared" si="365"/>
        <v>1</v>
      </c>
      <c r="F441" s="68">
        <f t="shared" si="362"/>
        <v>40</v>
      </c>
      <c r="G441" s="61">
        <f t="shared" si="387"/>
        <v>1.7565227847551586</v>
      </c>
      <c r="H441" s="56">
        <f t="shared" si="374"/>
        <v>4.6296296296296298</v>
      </c>
      <c r="I441" s="52">
        <f t="shared" si="375"/>
        <v>1.38</v>
      </c>
      <c r="J441" s="56">
        <f t="shared" si="376"/>
        <v>3.8643501264613493</v>
      </c>
      <c r="K441" s="56">
        <f t="shared" si="388"/>
        <v>9.5856538543062164E-4</v>
      </c>
      <c r="L441" s="51">
        <f t="shared" si="377"/>
        <v>2.2000000000000002</v>
      </c>
      <c r="M441" s="52">
        <f t="shared" si="366"/>
        <v>0</v>
      </c>
      <c r="N441" s="68">
        <v>0</v>
      </c>
      <c r="O441" s="63">
        <f t="shared" si="378"/>
        <v>4257.1965385608601</v>
      </c>
      <c r="P441" s="58">
        <f t="shared" si="379"/>
        <v>480</v>
      </c>
      <c r="Q441" s="61">
        <f t="shared" si="380"/>
        <v>0.87826139237757928</v>
      </c>
      <c r="R441" s="56">
        <f t="shared" si="381"/>
        <v>2.3148148148148149</v>
      </c>
      <c r="S441" s="56">
        <f t="shared" si="367"/>
        <v>1.9321750632306747</v>
      </c>
      <c r="T441" s="56">
        <f t="shared" si="368"/>
        <v>4.7928269271531082E-4</v>
      </c>
      <c r="U441" s="61">
        <f t="shared" si="382"/>
        <v>0.43913069618878964</v>
      </c>
      <c r="V441" s="56">
        <f t="shared" si="383"/>
        <v>1.1574074074074074</v>
      </c>
      <c r="W441" s="56">
        <f t="shared" si="369"/>
        <v>0.96608753161533734</v>
      </c>
      <c r="X441" s="56">
        <f t="shared" si="370"/>
        <v>2.3964134635765541E-4</v>
      </c>
      <c r="Y441" s="61">
        <f t="shared" si="384"/>
        <v>8.782613923775788E-2</v>
      </c>
      <c r="Z441" s="56">
        <f t="shared" si="385"/>
        <v>0.23148148148148148</v>
      </c>
      <c r="AA441" s="56">
        <f t="shared" si="371"/>
        <v>0.19321750632306736</v>
      </c>
      <c r="AB441" s="56">
        <f t="shared" si="372"/>
        <v>4.7928269271531063E-5</v>
      </c>
      <c r="AC441" s="64">
        <f t="shared" si="386"/>
        <v>0.36736111111111641</v>
      </c>
      <c r="AD441" s="39">
        <f t="shared" si="389"/>
        <v>1.2745492582575795</v>
      </c>
      <c r="AE441" s="39">
        <f t="shared" si="390"/>
        <v>72.040000000000006</v>
      </c>
      <c r="AF441" s="39">
        <f t="shared" si="391"/>
        <v>0.63727462912878974</v>
      </c>
      <c r="AG441" s="39">
        <f t="shared" si="390"/>
        <v>47.13</v>
      </c>
      <c r="AH441" s="39">
        <f t="shared" si="392"/>
        <v>0.31863731456439487</v>
      </c>
      <c r="AI441" s="39">
        <f t="shared" si="393"/>
        <v>27.29</v>
      </c>
      <c r="AJ441" s="39">
        <f t="shared" si="394"/>
        <v>6.3727462912879007E-2</v>
      </c>
      <c r="AK441" s="39">
        <f t="shared" si="393"/>
        <v>6.17</v>
      </c>
      <c r="AL441" s="39">
        <f t="shared" si="395"/>
        <v>0.63727462912878974</v>
      </c>
      <c r="AM441" s="39">
        <f t="shared" si="396"/>
        <v>47.13</v>
      </c>
      <c r="AN441" s="39">
        <f t="shared" si="397"/>
        <v>0.31863731456439487</v>
      </c>
      <c r="AO441" s="39">
        <f t="shared" si="398"/>
        <v>27.29</v>
      </c>
      <c r="AP441" s="39">
        <f t="shared" si="399"/>
        <v>0.15931865728219743</v>
      </c>
      <c r="AQ441" s="39">
        <f t="shared" si="400"/>
        <v>14.73</v>
      </c>
      <c r="AR441" s="39">
        <f t="shared" si="401"/>
        <v>3.1863731456439504E-2</v>
      </c>
      <c r="AS441" s="39">
        <f t="shared" si="402"/>
        <v>3.14</v>
      </c>
      <c r="AT441" s="39">
        <f t="shared" si="403"/>
        <v>0.31863731456439487</v>
      </c>
      <c r="AU441" s="39">
        <f t="shared" si="404"/>
        <v>27.29</v>
      </c>
      <c r="AV441" s="39">
        <f t="shared" si="405"/>
        <v>0.15931865728219743</v>
      </c>
      <c r="AW441" s="39">
        <f t="shared" si="406"/>
        <v>14.73</v>
      </c>
      <c r="AX441" s="39">
        <f t="shared" si="407"/>
        <v>7.9659328641098717E-2</v>
      </c>
      <c r="AY441" s="39">
        <f t="shared" si="408"/>
        <v>7.66</v>
      </c>
      <c r="AZ441" s="39">
        <f t="shared" si="409"/>
        <v>1.5931865728219752E-2</v>
      </c>
      <c r="BA441" s="39">
        <f t="shared" si="410"/>
        <v>1.58</v>
      </c>
      <c r="BB441" s="39">
        <f t="shared" si="411"/>
        <v>6.3727462912879007E-2</v>
      </c>
      <c r="BC441" s="39">
        <f t="shared" si="412"/>
        <v>6.17</v>
      </c>
      <c r="BD441" s="39">
        <f t="shared" si="413"/>
        <v>3.1863731456439504E-2</v>
      </c>
      <c r="BE441" s="39">
        <f t="shared" si="414"/>
        <v>3.14</v>
      </c>
      <c r="BF441" s="39">
        <f t="shared" si="415"/>
        <v>1.5931865728219752E-2</v>
      </c>
      <c r="BG441" s="39">
        <f t="shared" si="416"/>
        <v>1.58</v>
      </c>
      <c r="BH441" s="39">
        <f t="shared" si="417"/>
        <v>3.1863731456439489E-3</v>
      </c>
      <c r="BI441" s="39">
        <f t="shared" si="418"/>
        <v>0.32</v>
      </c>
    </row>
    <row r="442" spans="1:61" s="39" customFormat="1" x14ac:dyDescent="0.25">
      <c r="A442" s="40">
        <v>7.5</v>
      </c>
      <c r="B442" s="50">
        <f t="shared" si="373"/>
        <v>41</v>
      </c>
      <c r="C442" s="51">
        <f t="shared" si="363"/>
        <v>0</v>
      </c>
      <c r="D442" s="52">
        <f t="shared" si="364"/>
        <v>0</v>
      </c>
      <c r="E442" s="53">
        <f t="shared" si="365"/>
        <v>1</v>
      </c>
      <c r="F442" s="68">
        <f t="shared" si="362"/>
        <v>40</v>
      </c>
      <c r="G442" s="61">
        <f t="shared" si="387"/>
        <v>1.758115120042206</v>
      </c>
      <c r="H442" s="56">
        <f t="shared" si="374"/>
        <v>4.6296296296296298</v>
      </c>
      <c r="I442" s="52">
        <f t="shared" si="375"/>
        <v>1.38</v>
      </c>
      <c r="J442" s="56">
        <f t="shared" si="376"/>
        <v>3.8678532640928536</v>
      </c>
      <c r="K442" s="56">
        <f t="shared" si="388"/>
        <v>9.5943435081006947E-4</v>
      </c>
      <c r="L442" s="51">
        <f t="shared" si="377"/>
        <v>2.2000000000000002</v>
      </c>
      <c r="M442" s="52">
        <f t="shared" si="366"/>
        <v>0</v>
      </c>
      <c r="N442" s="68">
        <v>0</v>
      </c>
      <c r="O442" s="63">
        <f t="shared" si="378"/>
        <v>4260.6216562776408</v>
      </c>
      <c r="P442" s="58">
        <f t="shared" si="379"/>
        <v>480</v>
      </c>
      <c r="Q442" s="61">
        <f t="shared" si="380"/>
        <v>0.87905756002110302</v>
      </c>
      <c r="R442" s="56">
        <f t="shared" si="381"/>
        <v>2.3148148148148149</v>
      </c>
      <c r="S442" s="56">
        <f t="shared" si="367"/>
        <v>1.9339266320464268</v>
      </c>
      <c r="T442" s="56">
        <f t="shared" si="368"/>
        <v>4.7971717540503474E-4</v>
      </c>
      <c r="U442" s="61">
        <f t="shared" si="382"/>
        <v>0.43952878001055151</v>
      </c>
      <c r="V442" s="56">
        <f t="shared" si="383"/>
        <v>1.1574074074074074</v>
      </c>
      <c r="W442" s="56">
        <f t="shared" si="369"/>
        <v>0.96696331602321339</v>
      </c>
      <c r="X442" s="56">
        <f t="shared" si="370"/>
        <v>2.3985858770251737E-4</v>
      </c>
      <c r="Y442" s="61">
        <f t="shared" si="384"/>
        <v>8.7905756002110258E-2</v>
      </c>
      <c r="Z442" s="56">
        <f t="shared" si="385"/>
        <v>0.23148148148148148</v>
      </c>
      <c r="AA442" s="56">
        <f t="shared" si="371"/>
        <v>0.19339266320464257</v>
      </c>
      <c r="AB442" s="56">
        <f t="shared" si="372"/>
        <v>4.7971717540503453E-5</v>
      </c>
      <c r="AC442" s="64">
        <f t="shared" si="386"/>
        <v>0.36744791666667198</v>
      </c>
      <c r="AD442" s="39">
        <f t="shared" si="389"/>
        <v>1.2796038392277007</v>
      </c>
      <c r="AE442" s="39">
        <f t="shared" si="390"/>
        <v>72.19</v>
      </c>
      <c r="AF442" s="39">
        <f t="shared" si="391"/>
        <v>0.63980191961385036</v>
      </c>
      <c r="AG442" s="39">
        <f t="shared" si="390"/>
        <v>47.26</v>
      </c>
      <c r="AH442" s="39">
        <f t="shared" si="392"/>
        <v>0.31990095980692518</v>
      </c>
      <c r="AI442" s="39">
        <f t="shared" si="393"/>
        <v>27.38</v>
      </c>
      <c r="AJ442" s="39">
        <f t="shared" si="394"/>
        <v>6.3980191961385074E-2</v>
      </c>
      <c r="AK442" s="39">
        <f t="shared" si="393"/>
        <v>6.2</v>
      </c>
      <c r="AL442" s="39">
        <f t="shared" si="395"/>
        <v>0.63980191961385036</v>
      </c>
      <c r="AM442" s="39">
        <f t="shared" si="396"/>
        <v>47.26</v>
      </c>
      <c r="AN442" s="39">
        <f t="shared" si="397"/>
        <v>0.31990095980692518</v>
      </c>
      <c r="AO442" s="39">
        <f t="shared" si="398"/>
        <v>27.38</v>
      </c>
      <c r="AP442" s="39">
        <f t="shared" si="399"/>
        <v>0.15995047990346259</v>
      </c>
      <c r="AQ442" s="39">
        <f t="shared" si="400"/>
        <v>14.78</v>
      </c>
      <c r="AR442" s="39">
        <f t="shared" si="401"/>
        <v>3.1990095980692537E-2</v>
      </c>
      <c r="AS442" s="39">
        <f t="shared" si="402"/>
        <v>3.15</v>
      </c>
      <c r="AT442" s="39">
        <f t="shared" si="403"/>
        <v>0.31990095980692518</v>
      </c>
      <c r="AU442" s="39">
        <f t="shared" si="404"/>
        <v>27.38</v>
      </c>
      <c r="AV442" s="39">
        <f t="shared" si="405"/>
        <v>0.15995047990346259</v>
      </c>
      <c r="AW442" s="39">
        <f t="shared" si="406"/>
        <v>14.78</v>
      </c>
      <c r="AX442" s="39">
        <f t="shared" si="407"/>
        <v>7.9975239951731295E-2</v>
      </c>
      <c r="AY442" s="39">
        <f t="shared" si="408"/>
        <v>7.69</v>
      </c>
      <c r="AZ442" s="39">
        <f t="shared" si="409"/>
        <v>1.5995047990346269E-2</v>
      </c>
      <c r="BA442" s="39">
        <f t="shared" si="410"/>
        <v>1.59</v>
      </c>
      <c r="BB442" s="39">
        <f t="shared" si="411"/>
        <v>6.3980191961385074E-2</v>
      </c>
      <c r="BC442" s="39">
        <f t="shared" si="412"/>
        <v>6.2</v>
      </c>
      <c r="BD442" s="39">
        <f t="shared" si="413"/>
        <v>3.1990095980692537E-2</v>
      </c>
      <c r="BE442" s="39">
        <f t="shared" si="414"/>
        <v>3.15</v>
      </c>
      <c r="BF442" s="39">
        <f t="shared" si="415"/>
        <v>1.5995047990346269E-2</v>
      </c>
      <c r="BG442" s="39">
        <f t="shared" si="416"/>
        <v>1.59</v>
      </c>
      <c r="BH442" s="39">
        <f t="shared" si="417"/>
        <v>3.1990095980692522E-3</v>
      </c>
      <c r="BI442" s="39">
        <f t="shared" si="418"/>
        <v>0.32</v>
      </c>
    </row>
    <row r="443" spans="1:61" s="39" customFormat="1" x14ac:dyDescent="0.25">
      <c r="A443" s="40">
        <v>7.5</v>
      </c>
      <c r="B443" s="50">
        <f t="shared" si="373"/>
        <v>41</v>
      </c>
      <c r="C443" s="51">
        <f t="shared" si="363"/>
        <v>0</v>
      </c>
      <c r="D443" s="52">
        <f t="shared" si="364"/>
        <v>0</v>
      </c>
      <c r="E443" s="53">
        <f t="shared" si="365"/>
        <v>1</v>
      </c>
      <c r="F443" s="68">
        <f t="shared" si="362"/>
        <v>40</v>
      </c>
      <c r="G443" s="61">
        <f t="shared" si="387"/>
        <v>1.7597001553155101</v>
      </c>
      <c r="H443" s="56">
        <f t="shared" si="374"/>
        <v>4.6296296296296298</v>
      </c>
      <c r="I443" s="52">
        <f t="shared" si="375"/>
        <v>1.38</v>
      </c>
      <c r="J443" s="56">
        <f t="shared" si="376"/>
        <v>3.8713403416941223</v>
      </c>
      <c r="K443" s="56">
        <f t="shared" si="388"/>
        <v>9.6029933244359139E-4</v>
      </c>
      <c r="L443" s="51">
        <f t="shared" si="377"/>
        <v>2.2000000000000002</v>
      </c>
      <c r="M443" s="52">
        <f t="shared" si="366"/>
        <v>0</v>
      </c>
      <c r="N443" s="68">
        <v>0</v>
      </c>
      <c r="O443" s="63">
        <f t="shared" si="378"/>
        <v>4264.0310755382197</v>
      </c>
      <c r="P443" s="58">
        <f t="shared" si="379"/>
        <v>480</v>
      </c>
      <c r="Q443" s="61">
        <f t="shared" si="380"/>
        <v>0.87985007765775503</v>
      </c>
      <c r="R443" s="56">
        <f t="shared" si="381"/>
        <v>2.3148148148148149</v>
      </c>
      <c r="S443" s="56">
        <f t="shared" si="367"/>
        <v>1.9356701708470612</v>
      </c>
      <c r="T443" s="56">
        <f t="shared" si="368"/>
        <v>4.8014966622179569E-4</v>
      </c>
      <c r="U443" s="61">
        <f t="shared" si="382"/>
        <v>0.43992503882887751</v>
      </c>
      <c r="V443" s="56">
        <f t="shared" si="383"/>
        <v>1.1574074074074074</v>
      </c>
      <c r="W443" s="56">
        <f t="shared" si="369"/>
        <v>0.96783508542353058</v>
      </c>
      <c r="X443" s="56">
        <f t="shared" si="370"/>
        <v>2.4007483311089785E-4</v>
      </c>
      <c r="Y443" s="61">
        <f t="shared" si="384"/>
        <v>8.7985007765775461E-2</v>
      </c>
      <c r="Z443" s="56">
        <f t="shared" si="385"/>
        <v>0.23148148148148148</v>
      </c>
      <c r="AA443" s="56">
        <f t="shared" si="371"/>
        <v>0.19356701708470603</v>
      </c>
      <c r="AB443" s="56">
        <f t="shared" si="372"/>
        <v>4.8014966622179548E-5</v>
      </c>
      <c r="AC443" s="64">
        <f t="shared" si="386"/>
        <v>0.36753472222222755</v>
      </c>
      <c r="AD443" s="39">
        <f t="shared" si="389"/>
        <v>1.2846629771742328</v>
      </c>
      <c r="AE443" s="39">
        <f t="shared" si="390"/>
        <v>72.33</v>
      </c>
      <c r="AF443" s="39">
        <f t="shared" si="391"/>
        <v>0.64233148858711642</v>
      </c>
      <c r="AG443" s="39">
        <f t="shared" si="390"/>
        <v>47.39</v>
      </c>
      <c r="AH443" s="39">
        <f t="shared" si="392"/>
        <v>0.32116574429355821</v>
      </c>
      <c r="AI443" s="39">
        <f t="shared" si="393"/>
        <v>27.47</v>
      </c>
      <c r="AJ443" s="39">
        <f t="shared" si="394"/>
        <v>6.4233148858711675E-2</v>
      </c>
      <c r="AK443" s="39">
        <f t="shared" si="393"/>
        <v>6.22</v>
      </c>
      <c r="AL443" s="39">
        <f t="shared" si="395"/>
        <v>0.64233148858711642</v>
      </c>
      <c r="AM443" s="39">
        <f t="shared" si="396"/>
        <v>47.39</v>
      </c>
      <c r="AN443" s="39">
        <f t="shared" si="397"/>
        <v>0.32116574429355821</v>
      </c>
      <c r="AO443" s="39">
        <f t="shared" si="398"/>
        <v>27.47</v>
      </c>
      <c r="AP443" s="39">
        <f t="shared" si="399"/>
        <v>0.1605828721467791</v>
      </c>
      <c r="AQ443" s="39">
        <f t="shared" si="400"/>
        <v>14.84</v>
      </c>
      <c r="AR443" s="39">
        <f t="shared" si="401"/>
        <v>3.2116574429355838E-2</v>
      </c>
      <c r="AS443" s="39">
        <f t="shared" si="402"/>
        <v>3.16</v>
      </c>
      <c r="AT443" s="39">
        <f t="shared" si="403"/>
        <v>0.32116574429355821</v>
      </c>
      <c r="AU443" s="39">
        <f t="shared" si="404"/>
        <v>27.47</v>
      </c>
      <c r="AV443" s="39">
        <f t="shared" si="405"/>
        <v>0.1605828721467791</v>
      </c>
      <c r="AW443" s="39">
        <f t="shared" si="406"/>
        <v>14.84</v>
      </c>
      <c r="AX443" s="39">
        <f t="shared" si="407"/>
        <v>8.0291436073389552E-2</v>
      </c>
      <c r="AY443" s="39">
        <f t="shared" si="408"/>
        <v>7.72</v>
      </c>
      <c r="AZ443" s="39">
        <f t="shared" si="409"/>
        <v>1.6058287214677919E-2</v>
      </c>
      <c r="BA443" s="39">
        <f t="shared" si="410"/>
        <v>1.59</v>
      </c>
      <c r="BB443" s="39">
        <f t="shared" si="411"/>
        <v>6.4233148858711675E-2</v>
      </c>
      <c r="BC443" s="39">
        <f t="shared" si="412"/>
        <v>6.22</v>
      </c>
      <c r="BD443" s="39">
        <f t="shared" si="413"/>
        <v>3.2116574429355838E-2</v>
      </c>
      <c r="BE443" s="39">
        <f t="shared" si="414"/>
        <v>3.16</v>
      </c>
      <c r="BF443" s="39">
        <f t="shared" si="415"/>
        <v>1.6058287214677919E-2</v>
      </c>
      <c r="BG443" s="39">
        <f t="shared" si="416"/>
        <v>1.59</v>
      </c>
      <c r="BH443" s="39">
        <f t="shared" si="417"/>
        <v>3.2116574429355824E-3</v>
      </c>
      <c r="BI443" s="39">
        <f t="shared" si="418"/>
        <v>0.32</v>
      </c>
    </row>
    <row r="444" spans="1:61" s="39" customFormat="1" x14ac:dyDescent="0.25">
      <c r="A444" s="40">
        <v>7.5</v>
      </c>
      <c r="B444" s="50">
        <f t="shared" si="373"/>
        <v>41</v>
      </c>
      <c r="C444" s="51">
        <f t="shared" si="363"/>
        <v>0</v>
      </c>
      <c r="D444" s="52">
        <f t="shared" si="364"/>
        <v>0</v>
      </c>
      <c r="E444" s="53">
        <f t="shared" si="365"/>
        <v>1</v>
      </c>
      <c r="F444" s="68">
        <f t="shared" si="362"/>
        <v>40</v>
      </c>
      <c r="G444" s="61">
        <f t="shared" si="387"/>
        <v>1.7612779240417664</v>
      </c>
      <c r="H444" s="56">
        <f t="shared" si="374"/>
        <v>4.6296296296296298</v>
      </c>
      <c r="I444" s="52">
        <f t="shared" si="375"/>
        <v>1.38</v>
      </c>
      <c r="J444" s="56">
        <f t="shared" si="376"/>
        <v>3.8748114328918866</v>
      </c>
      <c r="K444" s="56">
        <f t="shared" si="388"/>
        <v>9.6116034859455184E-4</v>
      </c>
      <c r="L444" s="51">
        <f t="shared" si="377"/>
        <v>2.2000000000000002</v>
      </c>
      <c r="M444" s="52">
        <f t="shared" si="366"/>
        <v>0</v>
      </c>
      <c r="N444" s="68">
        <v>0</v>
      </c>
      <c r="O444" s="63">
        <f t="shared" si="378"/>
        <v>4267.4248682938542</v>
      </c>
      <c r="P444" s="58">
        <f t="shared" si="379"/>
        <v>480</v>
      </c>
      <c r="Q444" s="61">
        <f t="shared" si="380"/>
        <v>0.88063896202088321</v>
      </c>
      <c r="R444" s="56">
        <f t="shared" si="381"/>
        <v>2.3148148148148149</v>
      </c>
      <c r="S444" s="56">
        <f t="shared" si="367"/>
        <v>1.9374057164459433</v>
      </c>
      <c r="T444" s="56">
        <f t="shared" si="368"/>
        <v>4.8058017429727592E-4</v>
      </c>
      <c r="U444" s="61">
        <f t="shared" si="382"/>
        <v>0.4403194810104416</v>
      </c>
      <c r="V444" s="56">
        <f t="shared" si="383"/>
        <v>1.1574074074074074</v>
      </c>
      <c r="W444" s="56">
        <f t="shared" si="369"/>
        <v>0.96870285822297164</v>
      </c>
      <c r="X444" s="56">
        <f t="shared" si="370"/>
        <v>2.4029008714863796E-4</v>
      </c>
      <c r="Y444" s="61">
        <f t="shared" si="384"/>
        <v>8.8063896202088279E-2</v>
      </c>
      <c r="Z444" s="56">
        <f t="shared" si="385"/>
        <v>0.23148148148148148</v>
      </c>
      <c r="AA444" s="56">
        <f t="shared" si="371"/>
        <v>0.19374057164459424</v>
      </c>
      <c r="AB444" s="56">
        <f t="shared" si="372"/>
        <v>4.8058017429727569E-5</v>
      </c>
      <c r="AC444" s="64">
        <f t="shared" si="386"/>
        <v>0.36762152777778312</v>
      </c>
      <c r="AD444" s="39">
        <f t="shared" si="389"/>
        <v>1.2897266512058529</v>
      </c>
      <c r="AE444" s="39">
        <f t="shared" si="390"/>
        <v>72.47</v>
      </c>
      <c r="AF444" s="39">
        <f t="shared" si="391"/>
        <v>0.64486332560292647</v>
      </c>
      <c r="AG444" s="39">
        <f t="shared" si="390"/>
        <v>47.53</v>
      </c>
      <c r="AH444" s="39">
        <f t="shared" si="392"/>
        <v>0.32243166280146324</v>
      </c>
      <c r="AI444" s="39">
        <f t="shared" si="393"/>
        <v>27.56</v>
      </c>
      <c r="AJ444" s="39">
        <f t="shared" si="394"/>
        <v>6.4486332560292681E-2</v>
      </c>
      <c r="AK444" s="39">
        <f t="shared" si="393"/>
        <v>6.25</v>
      </c>
      <c r="AL444" s="39">
        <f t="shared" si="395"/>
        <v>0.64486332560292647</v>
      </c>
      <c r="AM444" s="39">
        <f t="shared" si="396"/>
        <v>47.53</v>
      </c>
      <c r="AN444" s="39">
        <f t="shared" si="397"/>
        <v>0.32243166280146324</v>
      </c>
      <c r="AO444" s="39">
        <f t="shared" si="398"/>
        <v>27.56</v>
      </c>
      <c r="AP444" s="39">
        <f t="shared" si="399"/>
        <v>0.16121583140073162</v>
      </c>
      <c r="AQ444" s="39">
        <f t="shared" si="400"/>
        <v>14.89</v>
      </c>
      <c r="AR444" s="39">
        <f t="shared" si="401"/>
        <v>3.224316628014634E-2</v>
      </c>
      <c r="AS444" s="39">
        <f t="shared" si="402"/>
        <v>3.17</v>
      </c>
      <c r="AT444" s="39">
        <f t="shared" si="403"/>
        <v>0.32243166280146324</v>
      </c>
      <c r="AU444" s="39">
        <f t="shared" si="404"/>
        <v>27.56</v>
      </c>
      <c r="AV444" s="39">
        <f t="shared" si="405"/>
        <v>0.16121583140073162</v>
      </c>
      <c r="AW444" s="39">
        <f t="shared" si="406"/>
        <v>14.89</v>
      </c>
      <c r="AX444" s="39">
        <f t="shared" si="407"/>
        <v>8.0607915700365809E-2</v>
      </c>
      <c r="AY444" s="39">
        <f t="shared" si="408"/>
        <v>7.74</v>
      </c>
      <c r="AZ444" s="39">
        <f t="shared" si="409"/>
        <v>1.612158314007317E-2</v>
      </c>
      <c r="BA444" s="39">
        <f t="shared" si="410"/>
        <v>1.6</v>
      </c>
      <c r="BB444" s="39">
        <f t="shared" si="411"/>
        <v>6.4486332560292681E-2</v>
      </c>
      <c r="BC444" s="39">
        <f t="shared" si="412"/>
        <v>6.25</v>
      </c>
      <c r="BD444" s="39">
        <f t="shared" si="413"/>
        <v>3.224316628014634E-2</v>
      </c>
      <c r="BE444" s="39">
        <f t="shared" si="414"/>
        <v>3.17</v>
      </c>
      <c r="BF444" s="39">
        <f t="shared" si="415"/>
        <v>1.612158314007317E-2</v>
      </c>
      <c r="BG444" s="39">
        <f t="shared" si="416"/>
        <v>1.6</v>
      </c>
      <c r="BH444" s="39">
        <f t="shared" si="417"/>
        <v>3.2243166280146326E-3</v>
      </c>
      <c r="BI444" s="39">
        <f t="shared" si="418"/>
        <v>0.32</v>
      </c>
    </row>
    <row r="445" spans="1:61" s="39" customFormat="1" x14ac:dyDescent="0.25">
      <c r="A445" s="40">
        <v>7.5</v>
      </c>
      <c r="B445" s="50">
        <f t="shared" si="373"/>
        <v>41</v>
      </c>
      <c r="C445" s="51">
        <f t="shared" si="363"/>
        <v>0</v>
      </c>
      <c r="D445" s="52">
        <f t="shared" si="364"/>
        <v>0</v>
      </c>
      <c r="E445" s="53">
        <f t="shared" si="365"/>
        <v>1</v>
      </c>
      <c r="F445" s="68">
        <f t="shared" si="362"/>
        <v>40</v>
      </c>
      <c r="G445" s="61">
        <f t="shared" si="387"/>
        <v>1.7628484595342437</v>
      </c>
      <c r="H445" s="56">
        <f t="shared" si="374"/>
        <v>4.6296296296296298</v>
      </c>
      <c r="I445" s="52">
        <f t="shared" si="375"/>
        <v>1.38</v>
      </c>
      <c r="J445" s="56">
        <f t="shared" si="376"/>
        <v>3.8782666109753365</v>
      </c>
      <c r="K445" s="56">
        <f t="shared" si="388"/>
        <v>9.6201741744258789E-4</v>
      </c>
      <c r="L445" s="51">
        <f t="shared" si="377"/>
        <v>2.2000000000000002</v>
      </c>
      <c r="M445" s="52">
        <f t="shared" si="366"/>
        <v>0</v>
      </c>
      <c r="N445" s="68">
        <v>0</v>
      </c>
      <c r="O445" s="63">
        <f t="shared" si="378"/>
        <v>4270.8031061660258</v>
      </c>
      <c r="P445" s="58">
        <f t="shared" si="379"/>
        <v>480</v>
      </c>
      <c r="Q445" s="61">
        <f t="shared" si="380"/>
        <v>0.88142422976712187</v>
      </c>
      <c r="R445" s="56">
        <f t="shared" si="381"/>
        <v>2.3148148148148149</v>
      </c>
      <c r="S445" s="56">
        <f t="shared" si="367"/>
        <v>1.9391333054876683</v>
      </c>
      <c r="T445" s="56">
        <f t="shared" si="368"/>
        <v>4.8100870872129395E-4</v>
      </c>
      <c r="U445" s="61">
        <f t="shared" si="382"/>
        <v>0.44071211488356093</v>
      </c>
      <c r="V445" s="56">
        <f t="shared" si="383"/>
        <v>1.1574074074074074</v>
      </c>
      <c r="W445" s="56">
        <f t="shared" si="369"/>
        <v>0.96956665274383413</v>
      </c>
      <c r="X445" s="56">
        <f t="shared" si="370"/>
        <v>2.4050435436064697E-4</v>
      </c>
      <c r="Y445" s="61">
        <f t="shared" si="384"/>
        <v>8.8142422976712154E-2</v>
      </c>
      <c r="Z445" s="56">
        <f t="shared" si="385"/>
        <v>0.23148148148148148</v>
      </c>
      <c r="AA445" s="56">
        <f t="shared" si="371"/>
        <v>0.19391333054876675</v>
      </c>
      <c r="AB445" s="56">
        <f t="shared" si="372"/>
        <v>4.8100870872129371E-5</v>
      </c>
      <c r="AC445" s="64">
        <f t="shared" si="386"/>
        <v>0.36770833333333869</v>
      </c>
      <c r="AD445" s="39">
        <f t="shared" si="389"/>
        <v>1.294794840527014</v>
      </c>
      <c r="AE445" s="39">
        <f t="shared" si="390"/>
        <v>72.599999999999994</v>
      </c>
      <c r="AF445" s="39">
        <f t="shared" si="391"/>
        <v>0.647397420263507</v>
      </c>
      <c r="AG445" s="39">
        <f t="shared" si="390"/>
        <v>47.66</v>
      </c>
      <c r="AH445" s="39">
        <f t="shared" si="392"/>
        <v>0.3236987101317535</v>
      </c>
      <c r="AI445" s="39">
        <f t="shared" si="393"/>
        <v>27.65</v>
      </c>
      <c r="AJ445" s="39">
        <f t="shared" si="394"/>
        <v>6.473974202635073E-2</v>
      </c>
      <c r="AK445" s="39">
        <f t="shared" si="393"/>
        <v>6.27</v>
      </c>
      <c r="AL445" s="39">
        <f t="shared" si="395"/>
        <v>0.647397420263507</v>
      </c>
      <c r="AM445" s="39">
        <f t="shared" si="396"/>
        <v>47.66</v>
      </c>
      <c r="AN445" s="39">
        <f t="shared" si="397"/>
        <v>0.3236987101317535</v>
      </c>
      <c r="AO445" s="39">
        <f t="shared" si="398"/>
        <v>27.65</v>
      </c>
      <c r="AP445" s="39">
        <f t="shared" si="399"/>
        <v>0.16184935506587675</v>
      </c>
      <c r="AQ445" s="39">
        <f t="shared" si="400"/>
        <v>14.94</v>
      </c>
      <c r="AR445" s="39">
        <f t="shared" si="401"/>
        <v>3.2369871013175365E-2</v>
      </c>
      <c r="AS445" s="39">
        <f t="shared" si="402"/>
        <v>3.19</v>
      </c>
      <c r="AT445" s="39">
        <f t="shared" si="403"/>
        <v>0.3236987101317535</v>
      </c>
      <c r="AU445" s="39">
        <f t="shared" si="404"/>
        <v>27.65</v>
      </c>
      <c r="AV445" s="39">
        <f t="shared" si="405"/>
        <v>0.16184935506587675</v>
      </c>
      <c r="AW445" s="39">
        <f t="shared" si="406"/>
        <v>14.94</v>
      </c>
      <c r="AX445" s="39">
        <f t="shared" si="407"/>
        <v>8.0924677532938374E-2</v>
      </c>
      <c r="AY445" s="39">
        <f t="shared" si="408"/>
        <v>7.77</v>
      </c>
      <c r="AZ445" s="39">
        <f t="shared" si="409"/>
        <v>1.6184935506587683E-2</v>
      </c>
      <c r="BA445" s="39">
        <f t="shared" si="410"/>
        <v>1.61</v>
      </c>
      <c r="BB445" s="39">
        <f t="shared" si="411"/>
        <v>6.473974202635073E-2</v>
      </c>
      <c r="BC445" s="39">
        <f t="shared" si="412"/>
        <v>6.27</v>
      </c>
      <c r="BD445" s="39">
        <f t="shared" si="413"/>
        <v>3.2369871013175365E-2</v>
      </c>
      <c r="BE445" s="39">
        <f t="shared" si="414"/>
        <v>3.19</v>
      </c>
      <c r="BF445" s="39">
        <f t="shared" si="415"/>
        <v>1.6184935506587683E-2</v>
      </c>
      <c r="BG445" s="39">
        <f t="shared" si="416"/>
        <v>1.61</v>
      </c>
      <c r="BH445" s="39">
        <f t="shared" si="417"/>
        <v>3.2369871013175349E-3</v>
      </c>
      <c r="BI445" s="39">
        <f t="shared" si="418"/>
        <v>0.32</v>
      </c>
    </row>
    <row r="446" spans="1:61" s="39" customFormat="1" x14ac:dyDescent="0.25">
      <c r="A446" s="40">
        <v>7.5</v>
      </c>
      <c r="B446" s="50">
        <f t="shared" si="373"/>
        <v>41</v>
      </c>
      <c r="C446" s="51">
        <f t="shared" si="363"/>
        <v>0</v>
      </c>
      <c r="D446" s="52">
        <f t="shared" si="364"/>
        <v>0</v>
      </c>
      <c r="E446" s="53">
        <f t="shared" si="365"/>
        <v>1</v>
      </c>
      <c r="F446" s="68">
        <f t="shared" si="362"/>
        <v>40</v>
      </c>
      <c r="G446" s="61">
        <f t="shared" si="387"/>
        <v>1.7644117949534872</v>
      </c>
      <c r="H446" s="56">
        <f t="shared" si="374"/>
        <v>4.6296296296296298</v>
      </c>
      <c r="I446" s="52">
        <f t="shared" si="375"/>
        <v>1.38</v>
      </c>
      <c r="J446" s="56">
        <f t="shared" si="376"/>
        <v>3.8817059488976722</v>
      </c>
      <c r="K446" s="56">
        <f t="shared" si="388"/>
        <v>9.62870557083992E-4</v>
      </c>
      <c r="L446" s="51">
        <f t="shared" si="377"/>
        <v>2.2000000000000002</v>
      </c>
      <c r="M446" s="52">
        <f t="shared" si="366"/>
        <v>0</v>
      </c>
      <c r="N446" s="68">
        <v>0</v>
      </c>
      <c r="O446" s="63">
        <f t="shared" si="378"/>
        <v>4274.1658604479499</v>
      </c>
      <c r="P446" s="58">
        <f t="shared" si="379"/>
        <v>480</v>
      </c>
      <c r="Q446" s="61">
        <f t="shared" si="380"/>
        <v>0.88220589747674361</v>
      </c>
      <c r="R446" s="56">
        <f t="shared" si="381"/>
        <v>2.3148148148148149</v>
      </c>
      <c r="S446" s="56">
        <f t="shared" si="367"/>
        <v>1.9408529744488361</v>
      </c>
      <c r="T446" s="56">
        <f t="shared" si="368"/>
        <v>4.81435278541996E-4</v>
      </c>
      <c r="U446" s="61">
        <f t="shared" si="382"/>
        <v>0.4411029487383718</v>
      </c>
      <c r="V446" s="56">
        <f t="shared" si="383"/>
        <v>1.1574074074074074</v>
      </c>
      <c r="W446" s="56">
        <f t="shared" si="369"/>
        <v>0.97042648722441804</v>
      </c>
      <c r="X446" s="56">
        <f t="shared" si="370"/>
        <v>2.40717639270998E-4</v>
      </c>
      <c r="Y446" s="61">
        <f t="shared" si="384"/>
        <v>8.8220589747674327E-2</v>
      </c>
      <c r="Z446" s="56">
        <f t="shared" si="385"/>
        <v>0.23148148148148148</v>
      </c>
      <c r="AA446" s="56">
        <f t="shared" si="371"/>
        <v>0.19408529744488354</v>
      </c>
      <c r="AB446" s="56">
        <f t="shared" si="372"/>
        <v>4.8143527854199589E-5</v>
      </c>
      <c r="AC446" s="64">
        <f t="shared" si="386"/>
        <v>0.36779513888889426</v>
      </c>
      <c r="AD446" s="39">
        <f t="shared" si="389"/>
        <v>1.2998675244375053</v>
      </c>
      <c r="AE446" s="39">
        <f t="shared" si="390"/>
        <v>72.739999999999995</v>
      </c>
      <c r="AF446" s="39">
        <f t="shared" si="391"/>
        <v>0.64993376221875265</v>
      </c>
      <c r="AG446" s="39">
        <f t="shared" si="390"/>
        <v>47.79</v>
      </c>
      <c r="AH446" s="39">
        <f t="shared" si="392"/>
        <v>0.32496688110937633</v>
      </c>
      <c r="AI446" s="39">
        <f t="shared" si="393"/>
        <v>27.74</v>
      </c>
      <c r="AJ446" s="39">
        <f t="shared" si="394"/>
        <v>6.4993376221875288E-2</v>
      </c>
      <c r="AK446" s="39">
        <f t="shared" si="393"/>
        <v>6.29</v>
      </c>
      <c r="AL446" s="39">
        <f t="shared" si="395"/>
        <v>0.64993376221875265</v>
      </c>
      <c r="AM446" s="39">
        <f t="shared" si="396"/>
        <v>47.79</v>
      </c>
      <c r="AN446" s="39">
        <f t="shared" si="397"/>
        <v>0.32496688110937633</v>
      </c>
      <c r="AO446" s="39">
        <f t="shared" si="398"/>
        <v>27.74</v>
      </c>
      <c r="AP446" s="39">
        <f t="shared" si="399"/>
        <v>0.16248344055468816</v>
      </c>
      <c r="AQ446" s="39">
        <f t="shared" si="400"/>
        <v>15</v>
      </c>
      <c r="AR446" s="39">
        <f t="shared" si="401"/>
        <v>3.2496688110937644E-2</v>
      </c>
      <c r="AS446" s="39">
        <f t="shared" si="402"/>
        <v>3.2</v>
      </c>
      <c r="AT446" s="39">
        <f t="shared" si="403"/>
        <v>0.32496688110937633</v>
      </c>
      <c r="AU446" s="39">
        <f t="shared" si="404"/>
        <v>27.74</v>
      </c>
      <c r="AV446" s="39">
        <f t="shared" si="405"/>
        <v>0.16248344055468816</v>
      </c>
      <c r="AW446" s="39">
        <f t="shared" si="406"/>
        <v>15</v>
      </c>
      <c r="AX446" s="39">
        <f t="shared" si="407"/>
        <v>8.1241720277344082E-2</v>
      </c>
      <c r="AY446" s="39">
        <f t="shared" si="408"/>
        <v>7.8</v>
      </c>
      <c r="AZ446" s="39">
        <f t="shared" si="409"/>
        <v>1.6248344055468822E-2</v>
      </c>
      <c r="BA446" s="39">
        <f t="shared" si="410"/>
        <v>1.61</v>
      </c>
      <c r="BB446" s="39">
        <f t="shared" si="411"/>
        <v>6.4993376221875288E-2</v>
      </c>
      <c r="BC446" s="39">
        <f t="shared" si="412"/>
        <v>6.29</v>
      </c>
      <c r="BD446" s="39">
        <f t="shared" si="413"/>
        <v>3.2496688110937644E-2</v>
      </c>
      <c r="BE446" s="39">
        <f t="shared" si="414"/>
        <v>3.2</v>
      </c>
      <c r="BF446" s="39">
        <f t="shared" si="415"/>
        <v>1.6248344055468822E-2</v>
      </c>
      <c r="BG446" s="39">
        <f t="shared" si="416"/>
        <v>1.61</v>
      </c>
      <c r="BH446" s="39">
        <f t="shared" si="417"/>
        <v>3.2496688110937632E-3</v>
      </c>
      <c r="BI446" s="39">
        <f t="shared" si="418"/>
        <v>0.32</v>
      </c>
    </row>
    <row r="447" spans="1:61" s="39" customFormat="1" x14ac:dyDescent="0.25">
      <c r="A447" s="40">
        <v>7.5</v>
      </c>
      <c r="B447" s="50">
        <f t="shared" si="373"/>
        <v>41</v>
      </c>
      <c r="C447" s="51">
        <f t="shared" si="363"/>
        <v>0</v>
      </c>
      <c r="D447" s="52">
        <f t="shared" si="364"/>
        <v>0</v>
      </c>
      <c r="E447" s="53">
        <f t="shared" si="365"/>
        <v>1</v>
      </c>
      <c r="F447" s="68">
        <f t="shared" si="362"/>
        <v>40</v>
      </c>
      <c r="G447" s="61">
        <f t="shared" si="387"/>
        <v>1.7659679633080183</v>
      </c>
      <c r="H447" s="56">
        <f t="shared" si="374"/>
        <v>4.6296296296296298</v>
      </c>
      <c r="I447" s="52">
        <f t="shared" si="375"/>
        <v>1.38</v>
      </c>
      <c r="J447" s="56">
        <f t="shared" si="376"/>
        <v>3.8851295192776405</v>
      </c>
      <c r="K447" s="56">
        <f t="shared" si="388"/>
        <v>9.6371978553209546E-4</v>
      </c>
      <c r="L447" s="51">
        <f t="shared" si="377"/>
        <v>2.2000000000000002</v>
      </c>
      <c r="M447" s="52">
        <f t="shared" si="366"/>
        <v>0</v>
      </c>
      <c r="N447" s="68">
        <v>0</v>
      </c>
      <c r="O447" s="63">
        <f t="shared" si="378"/>
        <v>4277.5132021060817</v>
      </c>
      <c r="P447" s="58">
        <f t="shared" si="379"/>
        <v>480</v>
      </c>
      <c r="Q447" s="61">
        <f t="shared" si="380"/>
        <v>0.88298398165400915</v>
      </c>
      <c r="R447" s="56">
        <f t="shared" si="381"/>
        <v>2.3148148148148149</v>
      </c>
      <c r="S447" s="56">
        <f t="shared" si="367"/>
        <v>1.9425647596388202</v>
      </c>
      <c r="T447" s="56">
        <f t="shared" si="368"/>
        <v>4.8185989276604773E-4</v>
      </c>
      <c r="U447" s="61">
        <f t="shared" si="382"/>
        <v>0.44149199082700458</v>
      </c>
      <c r="V447" s="56">
        <f t="shared" si="383"/>
        <v>1.1574074074074074</v>
      </c>
      <c r="W447" s="56">
        <f t="shared" si="369"/>
        <v>0.97128237981941012</v>
      </c>
      <c r="X447" s="56">
        <f t="shared" si="370"/>
        <v>2.4092994638302386E-4</v>
      </c>
      <c r="Y447" s="61">
        <f t="shared" si="384"/>
        <v>8.8298398165400874E-2</v>
      </c>
      <c r="Z447" s="56">
        <f t="shared" si="385"/>
        <v>0.23148148148148148</v>
      </c>
      <c r="AA447" s="56">
        <f t="shared" si="371"/>
        <v>0.19425647596388193</v>
      </c>
      <c r="AB447" s="56">
        <f t="shared" si="372"/>
        <v>4.8185989276604761E-5</v>
      </c>
      <c r="AC447" s="64">
        <f t="shared" si="386"/>
        <v>0.36788194444444983</v>
      </c>
      <c r="AD447" s="39">
        <f t="shared" si="389"/>
        <v>1.3049446823320159</v>
      </c>
      <c r="AE447" s="39">
        <f t="shared" si="390"/>
        <v>72.88</v>
      </c>
      <c r="AF447" s="39">
        <f t="shared" si="391"/>
        <v>0.65247234116600794</v>
      </c>
      <c r="AG447" s="39">
        <f t="shared" si="390"/>
        <v>47.92</v>
      </c>
      <c r="AH447" s="39">
        <f t="shared" si="392"/>
        <v>0.32623617058300397</v>
      </c>
      <c r="AI447" s="39">
        <f t="shared" si="393"/>
        <v>27.84</v>
      </c>
      <c r="AJ447" s="39">
        <f t="shared" si="394"/>
        <v>6.5247234116600814E-2</v>
      </c>
      <c r="AK447" s="39">
        <f t="shared" si="393"/>
        <v>6.32</v>
      </c>
      <c r="AL447" s="39">
        <f t="shared" si="395"/>
        <v>0.65247234116600794</v>
      </c>
      <c r="AM447" s="39">
        <f t="shared" si="396"/>
        <v>47.92</v>
      </c>
      <c r="AN447" s="39">
        <f t="shared" si="397"/>
        <v>0.32623617058300397</v>
      </c>
      <c r="AO447" s="39">
        <f t="shared" si="398"/>
        <v>27.84</v>
      </c>
      <c r="AP447" s="39">
        <f t="shared" si="399"/>
        <v>0.16311808529150199</v>
      </c>
      <c r="AQ447" s="39">
        <f t="shared" si="400"/>
        <v>15.05</v>
      </c>
      <c r="AR447" s="39">
        <f t="shared" si="401"/>
        <v>3.2623617058300407E-2</v>
      </c>
      <c r="AS447" s="39">
        <f t="shared" si="402"/>
        <v>3.21</v>
      </c>
      <c r="AT447" s="39">
        <f t="shared" si="403"/>
        <v>0.32623617058300397</v>
      </c>
      <c r="AU447" s="39">
        <f t="shared" si="404"/>
        <v>27.84</v>
      </c>
      <c r="AV447" s="39">
        <f t="shared" si="405"/>
        <v>0.16311808529150199</v>
      </c>
      <c r="AW447" s="39">
        <f t="shared" si="406"/>
        <v>15.05</v>
      </c>
      <c r="AX447" s="39">
        <f t="shared" si="407"/>
        <v>8.1559042645750993E-2</v>
      </c>
      <c r="AY447" s="39">
        <f t="shared" si="408"/>
        <v>7.83</v>
      </c>
      <c r="AZ447" s="39">
        <f t="shared" si="409"/>
        <v>1.6311808529150203E-2</v>
      </c>
      <c r="BA447" s="39">
        <f t="shared" si="410"/>
        <v>1.62</v>
      </c>
      <c r="BB447" s="39">
        <f t="shared" si="411"/>
        <v>6.5247234116600814E-2</v>
      </c>
      <c r="BC447" s="39">
        <f t="shared" si="412"/>
        <v>6.32</v>
      </c>
      <c r="BD447" s="39">
        <f t="shared" si="413"/>
        <v>3.2623617058300407E-2</v>
      </c>
      <c r="BE447" s="39">
        <f t="shared" si="414"/>
        <v>3.21</v>
      </c>
      <c r="BF447" s="39">
        <f t="shared" si="415"/>
        <v>1.6311808529150203E-2</v>
      </c>
      <c r="BG447" s="39">
        <f t="shared" si="416"/>
        <v>1.62</v>
      </c>
      <c r="BH447" s="39">
        <f t="shared" si="417"/>
        <v>3.2623617058300395E-3</v>
      </c>
      <c r="BI447" s="39">
        <f t="shared" si="418"/>
        <v>0.33</v>
      </c>
    </row>
    <row r="448" spans="1:61" s="39" customFormat="1" x14ac:dyDescent="0.25">
      <c r="A448" s="40">
        <v>7.5</v>
      </c>
      <c r="B448" s="50">
        <f t="shared" si="373"/>
        <v>41</v>
      </c>
      <c r="C448" s="51">
        <f t="shared" si="363"/>
        <v>0</v>
      </c>
      <c r="D448" s="52">
        <f t="shared" si="364"/>
        <v>0</v>
      </c>
      <c r="E448" s="53">
        <f t="shared" si="365"/>
        <v>1</v>
      </c>
      <c r="F448" s="68">
        <f t="shared" si="362"/>
        <v>40</v>
      </c>
      <c r="G448" s="61">
        <f t="shared" si="387"/>
        <v>1.7675169974550318</v>
      </c>
      <c r="H448" s="56">
        <f t="shared" si="374"/>
        <v>4.6296296296296298</v>
      </c>
      <c r="I448" s="52">
        <f t="shared" si="375"/>
        <v>1.38</v>
      </c>
      <c r="J448" s="56">
        <f t="shared" si="376"/>
        <v>3.8885373944010704</v>
      </c>
      <c r="K448" s="56">
        <f t="shared" si="388"/>
        <v>9.6456512071764749E-4</v>
      </c>
      <c r="L448" s="51">
        <f t="shared" si="377"/>
        <v>2.2000000000000002</v>
      </c>
      <c r="M448" s="52">
        <f t="shared" si="366"/>
        <v>0</v>
      </c>
      <c r="N448" s="68">
        <v>0</v>
      </c>
      <c r="O448" s="63">
        <f t="shared" si="378"/>
        <v>4280.8452017816144</v>
      </c>
      <c r="P448" s="58">
        <f t="shared" si="379"/>
        <v>480</v>
      </c>
      <c r="Q448" s="61">
        <f t="shared" si="380"/>
        <v>0.88375849872751588</v>
      </c>
      <c r="R448" s="56">
        <f t="shared" si="381"/>
        <v>2.3148148148148149</v>
      </c>
      <c r="S448" s="56">
        <f t="shared" si="367"/>
        <v>1.9442686972005352</v>
      </c>
      <c r="T448" s="56">
        <f t="shared" si="368"/>
        <v>4.8228256035882374E-4</v>
      </c>
      <c r="U448" s="61">
        <f t="shared" si="382"/>
        <v>0.44187924936375794</v>
      </c>
      <c r="V448" s="56">
        <f t="shared" si="383"/>
        <v>1.1574074074074074</v>
      </c>
      <c r="W448" s="56">
        <f t="shared" si="369"/>
        <v>0.97213434860026759</v>
      </c>
      <c r="X448" s="56">
        <f t="shared" si="370"/>
        <v>2.4114128017941187E-4</v>
      </c>
      <c r="Y448" s="61">
        <f t="shared" si="384"/>
        <v>8.8375849872751544E-2</v>
      </c>
      <c r="Z448" s="56">
        <f t="shared" si="385"/>
        <v>0.23148148148148148</v>
      </c>
      <c r="AA448" s="56">
        <f t="shared" si="371"/>
        <v>0.19442686972005341</v>
      </c>
      <c r="AB448" s="56">
        <f t="shared" si="372"/>
        <v>4.8228256035882355E-5</v>
      </c>
      <c r="AC448" s="64">
        <f t="shared" si="386"/>
        <v>0.3679687500000054</v>
      </c>
      <c r="AD448" s="39">
        <f t="shared" si="389"/>
        <v>1.3100262936996991</v>
      </c>
      <c r="AE448" s="39">
        <f t="shared" si="390"/>
        <v>73.02</v>
      </c>
      <c r="AF448" s="39">
        <f t="shared" si="391"/>
        <v>0.65501314684984957</v>
      </c>
      <c r="AG448" s="39">
        <f t="shared" si="390"/>
        <v>48.06</v>
      </c>
      <c r="AH448" s="39">
        <f t="shared" si="392"/>
        <v>0.32750657342492479</v>
      </c>
      <c r="AI448" s="39">
        <f t="shared" si="393"/>
        <v>27.93</v>
      </c>
      <c r="AJ448" s="39">
        <f t="shared" si="394"/>
        <v>6.5501314684984976E-2</v>
      </c>
      <c r="AK448" s="39">
        <f t="shared" si="393"/>
        <v>6.34</v>
      </c>
      <c r="AL448" s="39">
        <f t="shared" si="395"/>
        <v>0.65501314684984957</v>
      </c>
      <c r="AM448" s="39">
        <f t="shared" si="396"/>
        <v>48.06</v>
      </c>
      <c r="AN448" s="39">
        <f t="shared" si="397"/>
        <v>0.32750657342492479</v>
      </c>
      <c r="AO448" s="39">
        <f t="shared" si="398"/>
        <v>27.93</v>
      </c>
      <c r="AP448" s="39">
        <f t="shared" si="399"/>
        <v>0.16375328671246239</v>
      </c>
      <c r="AQ448" s="39">
        <f t="shared" si="400"/>
        <v>15.1</v>
      </c>
      <c r="AR448" s="39">
        <f t="shared" si="401"/>
        <v>3.2750657342492488E-2</v>
      </c>
      <c r="AS448" s="39">
        <f t="shared" si="402"/>
        <v>3.22</v>
      </c>
      <c r="AT448" s="39">
        <f t="shared" si="403"/>
        <v>0.32750657342492479</v>
      </c>
      <c r="AU448" s="39">
        <f t="shared" si="404"/>
        <v>27.93</v>
      </c>
      <c r="AV448" s="39">
        <f t="shared" si="405"/>
        <v>0.16375328671246239</v>
      </c>
      <c r="AW448" s="39">
        <f t="shared" si="406"/>
        <v>15.1</v>
      </c>
      <c r="AX448" s="39">
        <f t="shared" si="407"/>
        <v>8.1876643356231196E-2</v>
      </c>
      <c r="AY448" s="39">
        <f t="shared" si="408"/>
        <v>7.86</v>
      </c>
      <c r="AZ448" s="39">
        <f t="shared" si="409"/>
        <v>1.6375328671246244E-2</v>
      </c>
      <c r="BA448" s="39">
        <f t="shared" si="410"/>
        <v>1.62</v>
      </c>
      <c r="BB448" s="39">
        <f t="shared" si="411"/>
        <v>6.5501314684984976E-2</v>
      </c>
      <c r="BC448" s="39">
        <f t="shared" si="412"/>
        <v>6.34</v>
      </c>
      <c r="BD448" s="39">
        <f t="shared" si="413"/>
        <v>3.2750657342492488E-2</v>
      </c>
      <c r="BE448" s="39">
        <f t="shared" si="414"/>
        <v>3.22</v>
      </c>
      <c r="BF448" s="39">
        <f t="shared" si="415"/>
        <v>1.6375328671246244E-2</v>
      </c>
      <c r="BG448" s="39">
        <f t="shared" si="416"/>
        <v>1.62</v>
      </c>
      <c r="BH448" s="39">
        <f t="shared" si="417"/>
        <v>3.2750657342492475E-3</v>
      </c>
      <c r="BI448" s="39">
        <f t="shared" si="418"/>
        <v>0.33</v>
      </c>
    </row>
    <row r="449" spans="1:61" s="39" customFormat="1" x14ac:dyDescent="0.25">
      <c r="A449" s="40">
        <v>7.5</v>
      </c>
      <c r="B449" s="50">
        <f t="shared" si="373"/>
        <v>41</v>
      </c>
      <c r="C449" s="51">
        <f t="shared" si="363"/>
        <v>0</v>
      </c>
      <c r="D449" s="52">
        <f t="shared" si="364"/>
        <v>0</v>
      </c>
      <c r="E449" s="53">
        <f t="shared" si="365"/>
        <v>1</v>
      </c>
      <c r="F449" s="68">
        <f t="shared" si="362"/>
        <v>40</v>
      </c>
      <c r="G449" s="61">
        <f t="shared" si="387"/>
        <v>1.7690589301010897</v>
      </c>
      <c r="H449" s="56">
        <f t="shared" si="374"/>
        <v>4.6296296296296298</v>
      </c>
      <c r="I449" s="52">
        <f t="shared" si="375"/>
        <v>1.38</v>
      </c>
      <c r="J449" s="56">
        <f t="shared" si="376"/>
        <v>3.8919296462223976</v>
      </c>
      <c r="K449" s="56">
        <f t="shared" si="388"/>
        <v>9.6540658048919429E-4</v>
      </c>
      <c r="L449" s="51">
        <f t="shared" si="377"/>
        <v>2.2000000000000002</v>
      </c>
      <c r="M449" s="52">
        <f t="shared" si="366"/>
        <v>0</v>
      </c>
      <c r="N449" s="68">
        <v>0</v>
      </c>
      <c r="O449" s="63">
        <f t="shared" si="378"/>
        <v>4284.1619297919669</v>
      </c>
      <c r="P449" s="58">
        <f t="shared" si="379"/>
        <v>480</v>
      </c>
      <c r="Q449" s="61">
        <f t="shared" si="380"/>
        <v>0.88452946505054486</v>
      </c>
      <c r="R449" s="56">
        <f t="shared" si="381"/>
        <v>2.3148148148148149</v>
      </c>
      <c r="S449" s="56">
        <f t="shared" si="367"/>
        <v>1.9459648231111988</v>
      </c>
      <c r="T449" s="56">
        <f t="shared" si="368"/>
        <v>4.8270329024459714E-4</v>
      </c>
      <c r="U449" s="61">
        <f t="shared" si="382"/>
        <v>0.44226473252527243</v>
      </c>
      <c r="V449" s="56">
        <f t="shared" si="383"/>
        <v>1.1574074074074074</v>
      </c>
      <c r="W449" s="56">
        <f t="shared" si="369"/>
        <v>0.97298241155559939</v>
      </c>
      <c r="X449" s="56">
        <f t="shared" si="370"/>
        <v>2.4135164512229857E-4</v>
      </c>
      <c r="Y449" s="61">
        <f t="shared" si="384"/>
        <v>8.8452946505054447E-2</v>
      </c>
      <c r="Z449" s="56">
        <f t="shared" si="385"/>
        <v>0.23148148148148148</v>
      </c>
      <c r="AA449" s="56">
        <f t="shared" si="371"/>
        <v>0.19459648231111981</v>
      </c>
      <c r="AB449" s="56">
        <f t="shared" si="372"/>
        <v>4.8270329024459679E-5</v>
      </c>
      <c r="AC449" s="64">
        <f t="shared" si="386"/>
        <v>0.36805555555556096</v>
      </c>
      <c r="AD449" s="39">
        <f t="shared" si="389"/>
        <v>1.3151123381237397</v>
      </c>
      <c r="AE449" s="39">
        <f t="shared" si="390"/>
        <v>73.16</v>
      </c>
      <c r="AF449" s="39">
        <f t="shared" si="391"/>
        <v>0.65755616906186987</v>
      </c>
      <c r="AG449" s="39">
        <f t="shared" si="390"/>
        <v>48.19</v>
      </c>
      <c r="AH449" s="39">
        <f t="shared" si="392"/>
        <v>0.32877808453093493</v>
      </c>
      <c r="AI449" s="39">
        <f t="shared" si="393"/>
        <v>28.02</v>
      </c>
      <c r="AJ449" s="39">
        <f t="shared" si="394"/>
        <v>6.5755616906187003E-2</v>
      </c>
      <c r="AK449" s="39">
        <f t="shared" si="393"/>
        <v>6.36</v>
      </c>
      <c r="AL449" s="39">
        <f t="shared" si="395"/>
        <v>0.65755616906186987</v>
      </c>
      <c r="AM449" s="39">
        <f t="shared" si="396"/>
        <v>48.19</v>
      </c>
      <c r="AN449" s="39">
        <f t="shared" si="397"/>
        <v>0.32877808453093493</v>
      </c>
      <c r="AO449" s="39">
        <f t="shared" si="398"/>
        <v>28.02</v>
      </c>
      <c r="AP449" s="39">
        <f t="shared" si="399"/>
        <v>0.16438904226546747</v>
      </c>
      <c r="AQ449" s="39">
        <f t="shared" si="400"/>
        <v>15.16</v>
      </c>
      <c r="AR449" s="39">
        <f t="shared" si="401"/>
        <v>3.2877808453093502E-2</v>
      </c>
      <c r="AS449" s="39">
        <f t="shared" si="402"/>
        <v>3.23</v>
      </c>
      <c r="AT449" s="39">
        <f t="shared" si="403"/>
        <v>0.32877808453093493</v>
      </c>
      <c r="AU449" s="39">
        <f t="shared" si="404"/>
        <v>28.02</v>
      </c>
      <c r="AV449" s="39">
        <f t="shared" si="405"/>
        <v>0.16438904226546747</v>
      </c>
      <c r="AW449" s="39">
        <f t="shared" si="406"/>
        <v>15.16</v>
      </c>
      <c r="AX449" s="39">
        <f t="shared" si="407"/>
        <v>8.2194521132733733E-2</v>
      </c>
      <c r="AY449" s="39">
        <f t="shared" si="408"/>
        <v>7.89</v>
      </c>
      <c r="AZ449" s="39">
        <f t="shared" si="409"/>
        <v>1.6438904226546751E-2</v>
      </c>
      <c r="BA449" s="39">
        <f t="shared" si="410"/>
        <v>1.63</v>
      </c>
      <c r="BB449" s="39">
        <f t="shared" si="411"/>
        <v>6.5755616906187003E-2</v>
      </c>
      <c r="BC449" s="39">
        <f t="shared" si="412"/>
        <v>6.36</v>
      </c>
      <c r="BD449" s="39">
        <f t="shared" si="413"/>
        <v>3.2877808453093502E-2</v>
      </c>
      <c r="BE449" s="39">
        <f t="shared" si="414"/>
        <v>3.23</v>
      </c>
      <c r="BF449" s="39">
        <f t="shared" si="415"/>
        <v>1.6438904226546751E-2</v>
      </c>
      <c r="BG449" s="39">
        <f t="shared" si="416"/>
        <v>1.63</v>
      </c>
      <c r="BH449" s="39">
        <f t="shared" si="417"/>
        <v>3.2877808453093491E-3</v>
      </c>
      <c r="BI449" s="39">
        <f t="shared" si="418"/>
        <v>0.33</v>
      </c>
    </row>
    <row r="450" spans="1:61" s="39" customFormat="1" x14ac:dyDescent="0.25">
      <c r="A450" s="40">
        <v>7.5</v>
      </c>
      <c r="B450" s="50">
        <f t="shared" si="373"/>
        <v>41</v>
      </c>
      <c r="C450" s="51">
        <f t="shared" si="363"/>
        <v>0</v>
      </c>
      <c r="D450" s="52">
        <f t="shared" si="364"/>
        <v>0</v>
      </c>
      <c r="E450" s="53">
        <f t="shared" si="365"/>
        <v>1</v>
      </c>
      <c r="F450" s="68">
        <f t="shared" si="362"/>
        <v>40</v>
      </c>
      <c r="G450" s="61">
        <f t="shared" si="387"/>
        <v>1.770593793802812</v>
      </c>
      <c r="H450" s="56">
        <f t="shared" si="374"/>
        <v>4.6296296296296298</v>
      </c>
      <c r="I450" s="52">
        <f t="shared" si="375"/>
        <v>1.38</v>
      </c>
      <c r="J450" s="56">
        <f t="shared" si="376"/>
        <v>3.8953063463661866</v>
      </c>
      <c r="K450" s="56">
        <f t="shared" si="388"/>
        <v>9.6624418261345572E-4</v>
      </c>
      <c r="L450" s="51">
        <f t="shared" si="377"/>
        <v>2.2000000000000002</v>
      </c>
      <c r="M450" s="52">
        <f t="shared" si="366"/>
        <v>0</v>
      </c>
      <c r="N450" s="68">
        <v>0</v>
      </c>
      <c r="O450" s="63">
        <f t="shared" si="378"/>
        <v>4287.4634561322719</v>
      </c>
      <c r="P450" s="58">
        <f t="shared" si="379"/>
        <v>480</v>
      </c>
      <c r="Q450" s="61">
        <f t="shared" si="380"/>
        <v>0.88529689690140601</v>
      </c>
      <c r="R450" s="56">
        <f t="shared" si="381"/>
        <v>2.3148148148148149</v>
      </c>
      <c r="S450" s="56">
        <f t="shared" si="367"/>
        <v>1.9476531731830933</v>
      </c>
      <c r="T450" s="56">
        <f t="shared" si="368"/>
        <v>4.8312209130672786E-4</v>
      </c>
      <c r="U450" s="61">
        <f t="shared" si="382"/>
        <v>0.442648448450703</v>
      </c>
      <c r="V450" s="56">
        <f t="shared" si="383"/>
        <v>1.1574074074074074</v>
      </c>
      <c r="W450" s="56">
        <f t="shared" si="369"/>
        <v>0.97382658659154664</v>
      </c>
      <c r="X450" s="56">
        <f t="shared" si="370"/>
        <v>2.4156104565336393E-4</v>
      </c>
      <c r="Y450" s="61">
        <f t="shared" si="384"/>
        <v>8.8529689690140564E-2</v>
      </c>
      <c r="Z450" s="56">
        <f t="shared" si="385"/>
        <v>0.23148148148148148</v>
      </c>
      <c r="AA450" s="56">
        <f t="shared" si="371"/>
        <v>0.19476531731830926</v>
      </c>
      <c r="AB450" s="56">
        <f t="shared" si="372"/>
        <v>4.8312209130672775E-5</v>
      </c>
      <c r="AC450" s="64">
        <f t="shared" si="386"/>
        <v>0.36814236111111653</v>
      </c>
      <c r="AD450" s="39">
        <f t="shared" si="389"/>
        <v>1.3202027952809228</v>
      </c>
      <c r="AE450" s="39">
        <f t="shared" si="390"/>
        <v>73.290000000000006</v>
      </c>
      <c r="AF450" s="39">
        <f t="shared" si="391"/>
        <v>0.66010139764046138</v>
      </c>
      <c r="AG450" s="39">
        <f t="shared" si="390"/>
        <v>48.32</v>
      </c>
      <c r="AH450" s="39">
        <f t="shared" si="392"/>
        <v>0.33005069882023069</v>
      </c>
      <c r="AI450" s="39">
        <f t="shared" si="393"/>
        <v>28.11</v>
      </c>
      <c r="AJ450" s="39">
        <f t="shared" si="394"/>
        <v>6.6010139764046155E-2</v>
      </c>
      <c r="AK450" s="39">
        <f t="shared" si="393"/>
        <v>6.39</v>
      </c>
      <c r="AL450" s="39">
        <f t="shared" si="395"/>
        <v>0.66010139764046138</v>
      </c>
      <c r="AM450" s="39">
        <f t="shared" si="396"/>
        <v>48.32</v>
      </c>
      <c r="AN450" s="39">
        <f t="shared" si="397"/>
        <v>0.33005069882023069</v>
      </c>
      <c r="AO450" s="39">
        <f t="shared" si="398"/>
        <v>28.11</v>
      </c>
      <c r="AP450" s="39">
        <f t="shared" si="399"/>
        <v>0.16502534941011535</v>
      </c>
      <c r="AQ450" s="39">
        <f t="shared" si="400"/>
        <v>15.21</v>
      </c>
      <c r="AR450" s="39">
        <f t="shared" si="401"/>
        <v>3.3005069882023078E-2</v>
      </c>
      <c r="AS450" s="39">
        <f t="shared" si="402"/>
        <v>3.25</v>
      </c>
      <c r="AT450" s="39">
        <f t="shared" si="403"/>
        <v>0.33005069882023069</v>
      </c>
      <c r="AU450" s="39">
        <f t="shared" si="404"/>
        <v>28.11</v>
      </c>
      <c r="AV450" s="39">
        <f t="shared" si="405"/>
        <v>0.16502534941011535</v>
      </c>
      <c r="AW450" s="39">
        <f t="shared" si="406"/>
        <v>15.21</v>
      </c>
      <c r="AX450" s="39">
        <f t="shared" si="407"/>
        <v>8.2512674705057673E-2</v>
      </c>
      <c r="AY450" s="39">
        <f t="shared" si="408"/>
        <v>7.92</v>
      </c>
      <c r="AZ450" s="39">
        <f t="shared" si="409"/>
        <v>1.6502534941011539E-2</v>
      </c>
      <c r="BA450" s="39">
        <f t="shared" si="410"/>
        <v>1.64</v>
      </c>
      <c r="BB450" s="39">
        <f t="shared" si="411"/>
        <v>6.6010139764046155E-2</v>
      </c>
      <c r="BC450" s="39">
        <f t="shared" si="412"/>
        <v>6.39</v>
      </c>
      <c r="BD450" s="39">
        <f t="shared" si="413"/>
        <v>3.3005069882023078E-2</v>
      </c>
      <c r="BE450" s="39">
        <f t="shared" si="414"/>
        <v>3.25</v>
      </c>
      <c r="BF450" s="39">
        <f t="shared" si="415"/>
        <v>1.6502534941011539E-2</v>
      </c>
      <c r="BG450" s="39">
        <f t="shared" si="416"/>
        <v>1.64</v>
      </c>
      <c r="BH450" s="39">
        <f t="shared" si="417"/>
        <v>3.3005069882023068E-3</v>
      </c>
      <c r="BI450" s="39">
        <f t="shared" si="418"/>
        <v>0.33</v>
      </c>
    </row>
    <row r="451" spans="1:61" s="39" customFormat="1" x14ac:dyDescent="0.25">
      <c r="A451" s="40">
        <v>7.5</v>
      </c>
      <c r="B451" s="50">
        <f t="shared" si="373"/>
        <v>41</v>
      </c>
      <c r="C451" s="51">
        <f t="shared" si="363"/>
        <v>0</v>
      </c>
      <c r="D451" s="52">
        <f t="shared" si="364"/>
        <v>0</v>
      </c>
      <c r="E451" s="53">
        <f t="shared" si="365"/>
        <v>1</v>
      </c>
      <c r="F451" s="68">
        <f t="shared" si="362"/>
        <v>40</v>
      </c>
      <c r="G451" s="61">
        <f t="shared" si="387"/>
        <v>1.7721216209675636</v>
      </c>
      <c r="H451" s="56">
        <f t="shared" si="374"/>
        <v>4.6296296296296298</v>
      </c>
      <c r="I451" s="52">
        <f t="shared" si="375"/>
        <v>1.38</v>
      </c>
      <c r="J451" s="56">
        <f t="shared" si="376"/>
        <v>3.8986675661286405</v>
      </c>
      <c r="K451" s="56">
        <f t="shared" si="388"/>
        <v>9.6707794477570168E-4</v>
      </c>
      <c r="L451" s="51">
        <f t="shared" si="377"/>
        <v>2.2000000000000002</v>
      </c>
      <c r="M451" s="52">
        <f t="shared" si="366"/>
        <v>0</v>
      </c>
      <c r="N451" s="68">
        <v>0</v>
      </c>
      <c r="O451" s="63">
        <f t="shared" si="378"/>
        <v>4290.74985047685</v>
      </c>
      <c r="P451" s="58">
        <f t="shared" si="379"/>
        <v>480</v>
      </c>
      <c r="Q451" s="61">
        <f t="shared" si="380"/>
        <v>0.88606081048378182</v>
      </c>
      <c r="R451" s="56">
        <f t="shared" si="381"/>
        <v>2.3148148148148149</v>
      </c>
      <c r="S451" s="56">
        <f t="shared" si="367"/>
        <v>1.9493337830643203</v>
      </c>
      <c r="T451" s="56">
        <f t="shared" si="368"/>
        <v>4.8353897238785084E-4</v>
      </c>
      <c r="U451" s="61">
        <f t="shared" si="382"/>
        <v>0.44303040524189091</v>
      </c>
      <c r="V451" s="56">
        <f t="shared" si="383"/>
        <v>1.1574074074074074</v>
      </c>
      <c r="W451" s="56">
        <f t="shared" si="369"/>
        <v>0.97466689153216013</v>
      </c>
      <c r="X451" s="56">
        <f t="shared" si="370"/>
        <v>2.4176948619392542E-4</v>
      </c>
      <c r="Y451" s="61">
        <f t="shared" si="384"/>
        <v>8.8606081048378152E-2</v>
      </c>
      <c r="Z451" s="56">
        <f t="shared" si="385"/>
        <v>0.23148148148148148</v>
      </c>
      <c r="AA451" s="56">
        <f t="shared" si="371"/>
        <v>0.19493337830643195</v>
      </c>
      <c r="AB451" s="56">
        <f t="shared" si="372"/>
        <v>4.8353897238785062E-5</v>
      </c>
      <c r="AC451" s="64">
        <f t="shared" si="386"/>
        <v>0.3682291666666721</v>
      </c>
      <c r="AD451" s="39">
        <f t="shared" si="389"/>
        <v>1.3252976449412046</v>
      </c>
      <c r="AE451" s="39">
        <f t="shared" si="390"/>
        <v>73.430000000000007</v>
      </c>
      <c r="AF451" s="39">
        <f t="shared" si="391"/>
        <v>0.66264882247060231</v>
      </c>
      <c r="AG451" s="39">
        <f t="shared" si="390"/>
        <v>48.45</v>
      </c>
      <c r="AH451" s="39">
        <f t="shared" si="392"/>
        <v>0.33132441123530115</v>
      </c>
      <c r="AI451" s="39">
        <f t="shared" ref="AI451:AK466" si="419">ROUND((1-EXP(-AH451))*100,2)</f>
        <v>28.2</v>
      </c>
      <c r="AJ451" s="39">
        <f t="shared" si="394"/>
        <v>6.6264882247060244E-2</v>
      </c>
      <c r="AK451" s="39">
        <f t="shared" si="419"/>
        <v>6.41</v>
      </c>
      <c r="AL451" s="39">
        <f t="shared" si="395"/>
        <v>0.66264882247060231</v>
      </c>
      <c r="AM451" s="39">
        <f t="shared" si="396"/>
        <v>48.45</v>
      </c>
      <c r="AN451" s="39">
        <f t="shared" si="397"/>
        <v>0.33132441123530115</v>
      </c>
      <c r="AO451" s="39">
        <f t="shared" si="398"/>
        <v>28.2</v>
      </c>
      <c r="AP451" s="39">
        <f t="shared" si="399"/>
        <v>0.16566220561765058</v>
      </c>
      <c r="AQ451" s="39">
        <f t="shared" si="400"/>
        <v>15.27</v>
      </c>
      <c r="AR451" s="39">
        <f t="shared" si="401"/>
        <v>3.3132441123530122E-2</v>
      </c>
      <c r="AS451" s="39">
        <f t="shared" si="402"/>
        <v>3.26</v>
      </c>
      <c r="AT451" s="39">
        <f t="shared" si="403"/>
        <v>0.33132441123530115</v>
      </c>
      <c r="AU451" s="39">
        <f t="shared" si="404"/>
        <v>28.2</v>
      </c>
      <c r="AV451" s="39">
        <f t="shared" si="405"/>
        <v>0.16566220561765058</v>
      </c>
      <c r="AW451" s="39">
        <f t="shared" si="406"/>
        <v>15.27</v>
      </c>
      <c r="AX451" s="39">
        <f t="shared" si="407"/>
        <v>8.2831102808825288E-2</v>
      </c>
      <c r="AY451" s="39">
        <f t="shared" si="408"/>
        <v>7.95</v>
      </c>
      <c r="AZ451" s="39">
        <f t="shared" si="409"/>
        <v>1.6566220561765061E-2</v>
      </c>
      <c r="BA451" s="39">
        <f t="shared" si="410"/>
        <v>1.64</v>
      </c>
      <c r="BB451" s="39">
        <f t="shared" si="411"/>
        <v>6.6264882247060244E-2</v>
      </c>
      <c r="BC451" s="39">
        <f t="shared" si="412"/>
        <v>6.41</v>
      </c>
      <c r="BD451" s="39">
        <f t="shared" si="413"/>
        <v>3.3132441123530122E-2</v>
      </c>
      <c r="BE451" s="39">
        <f t="shared" si="414"/>
        <v>3.26</v>
      </c>
      <c r="BF451" s="39">
        <f t="shared" si="415"/>
        <v>1.6566220561765061E-2</v>
      </c>
      <c r="BG451" s="39">
        <f t="shared" si="416"/>
        <v>1.64</v>
      </c>
      <c r="BH451" s="39">
        <f t="shared" si="417"/>
        <v>3.3132441123530114E-3</v>
      </c>
      <c r="BI451" s="39">
        <f t="shared" si="418"/>
        <v>0.33</v>
      </c>
    </row>
    <row r="452" spans="1:61" s="39" customFormat="1" x14ac:dyDescent="0.25">
      <c r="A452" s="40">
        <v>7.5</v>
      </c>
      <c r="B452" s="50">
        <f t="shared" si="373"/>
        <v>41</v>
      </c>
      <c r="C452" s="51">
        <f t="shared" si="363"/>
        <v>0</v>
      </c>
      <c r="D452" s="52">
        <f t="shared" si="364"/>
        <v>0</v>
      </c>
      <c r="E452" s="53">
        <f t="shared" si="365"/>
        <v>1</v>
      </c>
      <c r="F452" s="68">
        <f t="shared" si="362"/>
        <v>40</v>
      </c>
      <c r="G452" s="61">
        <f t="shared" si="387"/>
        <v>1.7736424438541392</v>
      </c>
      <c r="H452" s="56">
        <f t="shared" si="374"/>
        <v>4.6296296296296298</v>
      </c>
      <c r="I452" s="52">
        <f t="shared" si="375"/>
        <v>1.38</v>
      </c>
      <c r="J452" s="56">
        <f t="shared" si="376"/>
        <v>3.9020133764791063</v>
      </c>
      <c r="K452" s="56">
        <f t="shared" si="388"/>
        <v>9.679078845801234E-4</v>
      </c>
      <c r="L452" s="51">
        <f t="shared" si="377"/>
        <v>2.2000000000000002</v>
      </c>
      <c r="M452" s="52">
        <f t="shared" si="366"/>
        <v>0</v>
      </c>
      <c r="N452" s="68">
        <v>0</v>
      </c>
      <c r="O452" s="63">
        <f t="shared" si="378"/>
        <v>4294.0211821806824</v>
      </c>
      <c r="P452" s="58">
        <f t="shared" si="379"/>
        <v>480</v>
      </c>
      <c r="Q452" s="61">
        <f t="shared" si="380"/>
        <v>0.88682122192706958</v>
      </c>
      <c r="R452" s="56">
        <f t="shared" si="381"/>
        <v>2.3148148148148149</v>
      </c>
      <c r="S452" s="56">
        <f t="shared" si="367"/>
        <v>1.9510066882395531</v>
      </c>
      <c r="T452" s="56">
        <f t="shared" si="368"/>
        <v>4.839539422900617E-4</v>
      </c>
      <c r="U452" s="61">
        <f t="shared" si="382"/>
        <v>0.44341061096353479</v>
      </c>
      <c r="V452" s="56">
        <f t="shared" si="383"/>
        <v>1.1574074074074074</v>
      </c>
      <c r="W452" s="56">
        <f t="shared" si="369"/>
        <v>0.97550334411977657</v>
      </c>
      <c r="X452" s="56">
        <f t="shared" si="370"/>
        <v>2.4197697114503085E-4</v>
      </c>
      <c r="Y452" s="61">
        <f t="shared" si="384"/>
        <v>8.8682122192706922E-2</v>
      </c>
      <c r="Z452" s="56">
        <f t="shared" si="385"/>
        <v>0.23148148148148148</v>
      </c>
      <c r="AA452" s="56">
        <f t="shared" si="371"/>
        <v>0.19510066882395524</v>
      </c>
      <c r="AB452" s="56">
        <f t="shared" si="372"/>
        <v>4.8395394229006143E-5</v>
      </c>
      <c r="AC452" s="64">
        <f t="shared" si="386"/>
        <v>0.36831597222222767</v>
      </c>
      <c r="AD452" s="39">
        <f t="shared" si="389"/>
        <v>1.3303968669672852</v>
      </c>
      <c r="AE452" s="39">
        <f t="shared" si="390"/>
        <v>73.56</v>
      </c>
      <c r="AF452" s="39">
        <f t="shared" si="391"/>
        <v>0.6651984334836426</v>
      </c>
      <c r="AG452" s="39">
        <f t="shared" si="390"/>
        <v>48.58</v>
      </c>
      <c r="AH452" s="39">
        <f t="shared" si="392"/>
        <v>0.3325992167418213</v>
      </c>
      <c r="AI452" s="39">
        <f t="shared" si="419"/>
        <v>28.29</v>
      </c>
      <c r="AJ452" s="39">
        <f t="shared" si="394"/>
        <v>6.6519843348364277E-2</v>
      </c>
      <c r="AK452" s="39">
        <f t="shared" si="419"/>
        <v>6.44</v>
      </c>
      <c r="AL452" s="39">
        <f t="shared" si="395"/>
        <v>0.6651984334836426</v>
      </c>
      <c r="AM452" s="39">
        <f t="shared" si="396"/>
        <v>48.58</v>
      </c>
      <c r="AN452" s="39">
        <f t="shared" si="397"/>
        <v>0.3325992167418213</v>
      </c>
      <c r="AO452" s="39">
        <f t="shared" si="398"/>
        <v>28.29</v>
      </c>
      <c r="AP452" s="39">
        <f t="shared" si="399"/>
        <v>0.16629960837091065</v>
      </c>
      <c r="AQ452" s="39">
        <f t="shared" si="400"/>
        <v>15.32</v>
      </c>
      <c r="AR452" s="39">
        <f t="shared" si="401"/>
        <v>3.3259921674182139E-2</v>
      </c>
      <c r="AS452" s="39">
        <f t="shared" si="402"/>
        <v>3.27</v>
      </c>
      <c r="AT452" s="39">
        <f t="shared" si="403"/>
        <v>0.3325992167418213</v>
      </c>
      <c r="AU452" s="39">
        <f t="shared" si="404"/>
        <v>28.29</v>
      </c>
      <c r="AV452" s="39">
        <f t="shared" si="405"/>
        <v>0.16629960837091065</v>
      </c>
      <c r="AW452" s="39">
        <f t="shared" si="406"/>
        <v>15.32</v>
      </c>
      <c r="AX452" s="39">
        <f t="shared" si="407"/>
        <v>8.3149804185455325E-2</v>
      </c>
      <c r="AY452" s="39">
        <f t="shared" si="408"/>
        <v>7.98</v>
      </c>
      <c r="AZ452" s="39">
        <f t="shared" si="409"/>
        <v>1.6629960837091069E-2</v>
      </c>
      <c r="BA452" s="39">
        <f t="shared" si="410"/>
        <v>1.65</v>
      </c>
      <c r="BB452" s="39">
        <f t="shared" si="411"/>
        <v>6.6519843348364277E-2</v>
      </c>
      <c r="BC452" s="39">
        <f t="shared" si="412"/>
        <v>6.44</v>
      </c>
      <c r="BD452" s="39">
        <f t="shared" si="413"/>
        <v>3.3259921674182139E-2</v>
      </c>
      <c r="BE452" s="39">
        <f t="shared" si="414"/>
        <v>3.27</v>
      </c>
      <c r="BF452" s="39">
        <f t="shared" si="415"/>
        <v>1.6629960837091069E-2</v>
      </c>
      <c r="BG452" s="39">
        <f t="shared" si="416"/>
        <v>1.65</v>
      </c>
      <c r="BH452" s="39">
        <f t="shared" si="417"/>
        <v>3.3259921674182128E-3</v>
      </c>
      <c r="BI452" s="39">
        <f t="shared" si="418"/>
        <v>0.33</v>
      </c>
    </row>
    <row r="453" spans="1:61" s="39" customFormat="1" x14ac:dyDescent="0.25">
      <c r="A453" s="40">
        <v>7.5</v>
      </c>
      <c r="B453" s="50">
        <f t="shared" si="373"/>
        <v>41</v>
      </c>
      <c r="C453" s="51">
        <f t="shared" si="363"/>
        <v>0</v>
      </c>
      <c r="D453" s="52">
        <f t="shared" si="364"/>
        <v>0</v>
      </c>
      <c r="E453" s="53">
        <f t="shared" si="365"/>
        <v>1</v>
      </c>
      <c r="F453" s="68">
        <f t="shared" si="362"/>
        <v>40</v>
      </c>
      <c r="G453" s="61">
        <f t="shared" si="387"/>
        <v>1.7751562945734431</v>
      </c>
      <c r="H453" s="56">
        <f t="shared" si="374"/>
        <v>4.6296296296296298</v>
      </c>
      <c r="I453" s="52">
        <f t="shared" si="375"/>
        <v>1.38</v>
      </c>
      <c r="J453" s="56">
        <f t="shared" si="376"/>
        <v>3.9053438480615754</v>
      </c>
      <c r="K453" s="56">
        <f t="shared" si="388"/>
        <v>9.6873401955020625E-4</v>
      </c>
      <c r="L453" s="51">
        <f t="shared" si="377"/>
        <v>2.2000000000000002</v>
      </c>
      <c r="M453" s="52">
        <f t="shared" si="366"/>
        <v>0</v>
      </c>
      <c r="N453" s="68">
        <v>0</v>
      </c>
      <c r="O453" s="63">
        <f t="shared" si="378"/>
        <v>4297.2775202808725</v>
      </c>
      <c r="P453" s="58">
        <f t="shared" si="379"/>
        <v>480</v>
      </c>
      <c r="Q453" s="61">
        <f t="shared" si="380"/>
        <v>0.88757814728672157</v>
      </c>
      <c r="R453" s="56">
        <f t="shared" si="381"/>
        <v>2.3148148148148149</v>
      </c>
      <c r="S453" s="56">
        <f t="shared" si="367"/>
        <v>1.9526719240307877</v>
      </c>
      <c r="T453" s="56">
        <f t="shared" si="368"/>
        <v>4.8436700977510312E-4</v>
      </c>
      <c r="U453" s="61">
        <f t="shared" si="382"/>
        <v>0.44378907364336079</v>
      </c>
      <c r="V453" s="56">
        <f t="shared" si="383"/>
        <v>1.1574074074074074</v>
      </c>
      <c r="W453" s="56">
        <f t="shared" si="369"/>
        <v>0.97633596201539385</v>
      </c>
      <c r="X453" s="56">
        <f t="shared" si="370"/>
        <v>2.4218350488755156E-4</v>
      </c>
      <c r="Y453" s="61">
        <f t="shared" si="384"/>
        <v>8.8757814728672127E-2</v>
      </c>
      <c r="Z453" s="56">
        <f t="shared" si="385"/>
        <v>0.23148148148148148</v>
      </c>
      <c r="AA453" s="56">
        <f t="shared" si="371"/>
        <v>0.19526719240307869</v>
      </c>
      <c r="AB453" s="56">
        <f t="shared" si="372"/>
        <v>4.8436700977510306E-5</v>
      </c>
      <c r="AC453" s="64">
        <f t="shared" si="386"/>
        <v>0.36840277777778324</v>
      </c>
      <c r="AD453" s="39">
        <f t="shared" si="389"/>
        <v>1.3355004413141838</v>
      </c>
      <c r="AE453" s="39">
        <f t="shared" si="390"/>
        <v>73.7</v>
      </c>
      <c r="AF453" s="39">
        <f t="shared" si="391"/>
        <v>0.66775022065709189</v>
      </c>
      <c r="AG453" s="39">
        <f t="shared" si="390"/>
        <v>48.71</v>
      </c>
      <c r="AH453" s="39">
        <f t="shared" si="392"/>
        <v>0.33387511032854594</v>
      </c>
      <c r="AI453" s="39">
        <f t="shared" si="419"/>
        <v>28.39</v>
      </c>
      <c r="AJ453" s="39">
        <f t="shared" si="394"/>
        <v>6.6775022065709205E-2</v>
      </c>
      <c r="AK453" s="39">
        <f t="shared" si="419"/>
        <v>6.46</v>
      </c>
      <c r="AL453" s="39">
        <f t="shared" si="395"/>
        <v>0.66775022065709189</v>
      </c>
      <c r="AM453" s="39">
        <f t="shared" si="396"/>
        <v>48.71</v>
      </c>
      <c r="AN453" s="39">
        <f t="shared" si="397"/>
        <v>0.33387511032854594</v>
      </c>
      <c r="AO453" s="39">
        <f t="shared" si="398"/>
        <v>28.39</v>
      </c>
      <c r="AP453" s="39">
        <f t="shared" si="399"/>
        <v>0.16693755516427297</v>
      </c>
      <c r="AQ453" s="39">
        <f t="shared" si="400"/>
        <v>15.37</v>
      </c>
      <c r="AR453" s="39">
        <f t="shared" si="401"/>
        <v>3.3387511032854603E-2</v>
      </c>
      <c r="AS453" s="39">
        <f t="shared" si="402"/>
        <v>3.28</v>
      </c>
      <c r="AT453" s="39">
        <f t="shared" si="403"/>
        <v>0.33387511032854594</v>
      </c>
      <c r="AU453" s="39">
        <f t="shared" si="404"/>
        <v>28.39</v>
      </c>
      <c r="AV453" s="39">
        <f t="shared" si="405"/>
        <v>0.16693755516427297</v>
      </c>
      <c r="AW453" s="39">
        <f t="shared" si="406"/>
        <v>15.37</v>
      </c>
      <c r="AX453" s="39">
        <f t="shared" si="407"/>
        <v>8.3468777582136486E-2</v>
      </c>
      <c r="AY453" s="39">
        <f t="shared" si="408"/>
        <v>8.01</v>
      </c>
      <c r="AZ453" s="39">
        <f t="shared" si="409"/>
        <v>1.6693755516427301E-2</v>
      </c>
      <c r="BA453" s="39">
        <f t="shared" si="410"/>
        <v>1.66</v>
      </c>
      <c r="BB453" s="39">
        <f t="shared" si="411"/>
        <v>6.6775022065709205E-2</v>
      </c>
      <c r="BC453" s="39">
        <f t="shared" si="412"/>
        <v>6.46</v>
      </c>
      <c r="BD453" s="39">
        <f t="shared" si="413"/>
        <v>3.3387511032854603E-2</v>
      </c>
      <c r="BE453" s="39">
        <f t="shared" si="414"/>
        <v>3.28</v>
      </c>
      <c r="BF453" s="39">
        <f t="shared" si="415"/>
        <v>1.6693755516427301E-2</v>
      </c>
      <c r="BG453" s="39">
        <f t="shared" si="416"/>
        <v>1.66</v>
      </c>
      <c r="BH453" s="39">
        <f t="shared" si="417"/>
        <v>3.3387511032854592E-3</v>
      </c>
      <c r="BI453" s="39">
        <f t="shared" si="418"/>
        <v>0.33</v>
      </c>
    </row>
    <row r="454" spans="1:61" s="39" customFormat="1" x14ac:dyDescent="0.25">
      <c r="A454" s="40">
        <v>7.5</v>
      </c>
      <c r="B454" s="50">
        <f t="shared" si="373"/>
        <v>41</v>
      </c>
      <c r="C454" s="51">
        <f t="shared" si="363"/>
        <v>0</v>
      </c>
      <c r="D454" s="52">
        <f t="shared" si="364"/>
        <v>0</v>
      </c>
      <c r="E454" s="53">
        <f t="shared" si="365"/>
        <v>1</v>
      </c>
      <c r="F454" s="68">
        <f t="shared" si="362"/>
        <v>40</v>
      </c>
      <c r="G454" s="61">
        <f t="shared" si="387"/>
        <v>1.7766632050891693</v>
      </c>
      <c r="H454" s="56">
        <f t="shared" si="374"/>
        <v>4.6296296296296298</v>
      </c>
      <c r="I454" s="52">
        <f t="shared" si="375"/>
        <v>1.38</v>
      </c>
      <c r="J454" s="56">
        <f t="shared" si="376"/>
        <v>3.9086590511961727</v>
      </c>
      <c r="K454" s="56">
        <f t="shared" si="388"/>
        <v>9.6955636712910099E-4</v>
      </c>
      <c r="L454" s="51">
        <f t="shared" si="377"/>
        <v>2.2000000000000002</v>
      </c>
      <c r="M454" s="52">
        <f t="shared" si="366"/>
        <v>0</v>
      </c>
      <c r="N454" s="68">
        <v>0</v>
      </c>
      <c r="O454" s="63">
        <f t="shared" si="378"/>
        <v>4300.5189334981033</v>
      </c>
      <c r="P454" s="58">
        <f t="shared" si="379"/>
        <v>480</v>
      </c>
      <c r="Q454" s="61">
        <f t="shared" si="380"/>
        <v>0.88833160254458465</v>
      </c>
      <c r="R454" s="56">
        <f t="shared" si="381"/>
        <v>2.3148148148148149</v>
      </c>
      <c r="S454" s="56">
        <f t="shared" si="367"/>
        <v>1.9543295255980864</v>
      </c>
      <c r="T454" s="56">
        <f t="shared" si="368"/>
        <v>4.8477818356455049E-4</v>
      </c>
      <c r="U454" s="61">
        <f t="shared" si="382"/>
        <v>0.44416580127229233</v>
      </c>
      <c r="V454" s="56">
        <f t="shared" si="383"/>
        <v>1.1574074074074074</v>
      </c>
      <c r="W454" s="56">
        <f t="shared" si="369"/>
        <v>0.97716476279904319</v>
      </c>
      <c r="X454" s="56">
        <f t="shared" si="370"/>
        <v>2.4238909178227525E-4</v>
      </c>
      <c r="Y454" s="61">
        <f t="shared" si="384"/>
        <v>8.8833160254458435E-2</v>
      </c>
      <c r="Z454" s="56">
        <f t="shared" si="385"/>
        <v>0.23148148148148148</v>
      </c>
      <c r="AA454" s="56">
        <f t="shared" si="371"/>
        <v>0.19543295255980858</v>
      </c>
      <c r="AB454" s="56">
        <f t="shared" si="372"/>
        <v>4.8477818356455033E-5</v>
      </c>
      <c r="AC454" s="64">
        <f t="shared" si="386"/>
        <v>0.36848958333333881</v>
      </c>
      <c r="AD454" s="39">
        <f t="shared" si="389"/>
        <v>1.3406083480288151</v>
      </c>
      <c r="AE454" s="39">
        <f t="shared" si="390"/>
        <v>73.83</v>
      </c>
      <c r="AF454" s="39">
        <f t="shared" si="391"/>
        <v>0.67030417401440756</v>
      </c>
      <c r="AG454" s="39">
        <f t="shared" si="390"/>
        <v>48.84</v>
      </c>
      <c r="AH454" s="39">
        <f t="shared" si="392"/>
        <v>0.33515208700720378</v>
      </c>
      <c r="AI454" s="39">
        <f t="shared" si="419"/>
        <v>28.48</v>
      </c>
      <c r="AJ454" s="39">
        <f t="shared" si="394"/>
        <v>6.7030417401440778E-2</v>
      </c>
      <c r="AK454" s="39">
        <f t="shared" si="419"/>
        <v>6.48</v>
      </c>
      <c r="AL454" s="39">
        <f t="shared" si="395"/>
        <v>0.67030417401440756</v>
      </c>
      <c r="AM454" s="39">
        <f t="shared" si="396"/>
        <v>48.84</v>
      </c>
      <c r="AN454" s="39">
        <f t="shared" si="397"/>
        <v>0.33515208700720378</v>
      </c>
      <c r="AO454" s="39">
        <f t="shared" si="398"/>
        <v>28.48</v>
      </c>
      <c r="AP454" s="39">
        <f t="shared" si="399"/>
        <v>0.16757604350360189</v>
      </c>
      <c r="AQ454" s="39">
        <f t="shared" si="400"/>
        <v>15.43</v>
      </c>
      <c r="AR454" s="39">
        <f t="shared" si="401"/>
        <v>3.3515208700720389E-2</v>
      </c>
      <c r="AS454" s="39">
        <f t="shared" si="402"/>
        <v>3.3</v>
      </c>
      <c r="AT454" s="39">
        <f t="shared" si="403"/>
        <v>0.33515208700720378</v>
      </c>
      <c r="AU454" s="39">
        <f t="shared" si="404"/>
        <v>28.48</v>
      </c>
      <c r="AV454" s="39">
        <f t="shared" si="405"/>
        <v>0.16757604350360189</v>
      </c>
      <c r="AW454" s="39">
        <f t="shared" si="406"/>
        <v>15.43</v>
      </c>
      <c r="AX454" s="39">
        <f t="shared" si="407"/>
        <v>8.3788021751800945E-2</v>
      </c>
      <c r="AY454" s="39">
        <f t="shared" si="408"/>
        <v>8.0399999999999991</v>
      </c>
      <c r="AZ454" s="39">
        <f t="shared" si="409"/>
        <v>1.6757604350360195E-2</v>
      </c>
      <c r="BA454" s="39">
        <f t="shared" si="410"/>
        <v>1.66</v>
      </c>
      <c r="BB454" s="39">
        <f t="shared" si="411"/>
        <v>6.7030417401440778E-2</v>
      </c>
      <c r="BC454" s="39">
        <f t="shared" si="412"/>
        <v>6.48</v>
      </c>
      <c r="BD454" s="39">
        <f t="shared" si="413"/>
        <v>3.3515208700720389E-2</v>
      </c>
      <c r="BE454" s="39">
        <f t="shared" si="414"/>
        <v>3.3</v>
      </c>
      <c r="BF454" s="39">
        <f t="shared" si="415"/>
        <v>1.6757604350360195E-2</v>
      </c>
      <c r="BG454" s="39">
        <f t="shared" si="416"/>
        <v>1.66</v>
      </c>
      <c r="BH454" s="39">
        <f t="shared" si="417"/>
        <v>3.3515208700720376E-3</v>
      </c>
      <c r="BI454" s="39">
        <f t="shared" si="418"/>
        <v>0.33</v>
      </c>
    </row>
    <row r="455" spans="1:61" s="39" customFormat="1" x14ac:dyDescent="0.25">
      <c r="A455" s="40">
        <v>7.5</v>
      </c>
      <c r="B455" s="50">
        <f t="shared" si="373"/>
        <v>41</v>
      </c>
      <c r="C455" s="51">
        <f t="shared" si="363"/>
        <v>0</v>
      </c>
      <c r="D455" s="52">
        <f t="shared" si="364"/>
        <v>0</v>
      </c>
      <c r="E455" s="53">
        <f t="shared" si="365"/>
        <v>1</v>
      </c>
      <c r="F455" s="68">
        <f t="shared" si="362"/>
        <v>40</v>
      </c>
      <c r="G455" s="61">
        <f t="shared" si="387"/>
        <v>1.7781632072184741</v>
      </c>
      <c r="H455" s="56">
        <f t="shared" si="374"/>
        <v>4.6296296296296298</v>
      </c>
      <c r="I455" s="52">
        <f t="shared" si="375"/>
        <v>1.38</v>
      </c>
      <c r="J455" s="56">
        <f t="shared" si="376"/>
        <v>3.9119590558806432</v>
      </c>
      <c r="K455" s="56">
        <f t="shared" si="388"/>
        <v>9.7037494467998894E-4</v>
      </c>
      <c r="L455" s="51">
        <f t="shared" si="377"/>
        <v>2.2000000000000002</v>
      </c>
      <c r="M455" s="52">
        <f t="shared" si="366"/>
        <v>0</v>
      </c>
      <c r="N455" s="68">
        <v>0</v>
      </c>
      <c r="O455" s="63">
        <f t="shared" si="378"/>
        <v>4303.7454902380887</v>
      </c>
      <c r="P455" s="58">
        <f t="shared" si="379"/>
        <v>480</v>
      </c>
      <c r="Q455" s="61">
        <f t="shared" si="380"/>
        <v>0.88908160360923705</v>
      </c>
      <c r="R455" s="56">
        <f t="shared" si="381"/>
        <v>2.3148148148148149</v>
      </c>
      <c r="S455" s="56">
        <f t="shared" si="367"/>
        <v>1.9559795279403216</v>
      </c>
      <c r="T455" s="56">
        <f t="shared" si="368"/>
        <v>4.8518747233999447E-4</v>
      </c>
      <c r="U455" s="61">
        <f t="shared" si="382"/>
        <v>0.44454080180461852</v>
      </c>
      <c r="V455" s="56">
        <f t="shared" si="383"/>
        <v>1.1574074074074074</v>
      </c>
      <c r="W455" s="56">
        <f t="shared" si="369"/>
        <v>0.9779897639701608</v>
      </c>
      <c r="X455" s="56">
        <f t="shared" si="370"/>
        <v>2.4259373616999724E-4</v>
      </c>
      <c r="Y455" s="61">
        <f t="shared" si="384"/>
        <v>8.890816036092368E-2</v>
      </c>
      <c r="Z455" s="56">
        <f t="shared" si="385"/>
        <v>0.23148148148148148</v>
      </c>
      <c r="AA455" s="56">
        <f t="shared" si="371"/>
        <v>0.19559795279403211</v>
      </c>
      <c r="AB455" s="56">
        <f t="shared" si="372"/>
        <v>4.8518747233999434E-5</v>
      </c>
      <c r="AC455" s="64">
        <f t="shared" si="386"/>
        <v>0.36857638888889438</v>
      </c>
      <c r="AD455" s="39">
        <f t="shared" si="389"/>
        <v>1.3457205672495682</v>
      </c>
      <c r="AE455" s="39">
        <f t="shared" si="390"/>
        <v>73.959999999999994</v>
      </c>
      <c r="AF455" s="39">
        <f t="shared" si="391"/>
        <v>0.67286028362478412</v>
      </c>
      <c r="AG455" s="39">
        <f t="shared" si="390"/>
        <v>48.98</v>
      </c>
      <c r="AH455" s="39">
        <f t="shared" si="392"/>
        <v>0.33643014181239206</v>
      </c>
      <c r="AI455" s="39">
        <f t="shared" si="419"/>
        <v>28.57</v>
      </c>
      <c r="AJ455" s="39">
        <f t="shared" si="394"/>
        <v>6.7286028362478434E-2</v>
      </c>
      <c r="AK455" s="39">
        <f t="shared" si="419"/>
        <v>6.51</v>
      </c>
      <c r="AL455" s="39">
        <f t="shared" si="395"/>
        <v>0.67286028362478412</v>
      </c>
      <c r="AM455" s="39">
        <f t="shared" si="396"/>
        <v>48.98</v>
      </c>
      <c r="AN455" s="39">
        <f t="shared" si="397"/>
        <v>0.33643014181239206</v>
      </c>
      <c r="AO455" s="39">
        <f t="shared" si="398"/>
        <v>28.57</v>
      </c>
      <c r="AP455" s="39">
        <f t="shared" si="399"/>
        <v>0.16821507090619603</v>
      </c>
      <c r="AQ455" s="39">
        <f t="shared" si="400"/>
        <v>15.48</v>
      </c>
      <c r="AR455" s="39">
        <f t="shared" si="401"/>
        <v>3.3643014181239217E-2</v>
      </c>
      <c r="AS455" s="39">
        <f t="shared" si="402"/>
        <v>3.31</v>
      </c>
      <c r="AT455" s="39">
        <f t="shared" si="403"/>
        <v>0.33643014181239206</v>
      </c>
      <c r="AU455" s="39">
        <f t="shared" si="404"/>
        <v>28.57</v>
      </c>
      <c r="AV455" s="39">
        <f t="shared" si="405"/>
        <v>0.16821507090619603</v>
      </c>
      <c r="AW455" s="39">
        <f t="shared" si="406"/>
        <v>15.48</v>
      </c>
      <c r="AX455" s="39">
        <f t="shared" si="407"/>
        <v>8.4107535453098015E-2</v>
      </c>
      <c r="AY455" s="39">
        <f t="shared" si="408"/>
        <v>8.07</v>
      </c>
      <c r="AZ455" s="39">
        <f t="shared" si="409"/>
        <v>1.6821507090619608E-2</v>
      </c>
      <c r="BA455" s="39">
        <f t="shared" si="410"/>
        <v>1.67</v>
      </c>
      <c r="BB455" s="39">
        <f t="shared" si="411"/>
        <v>6.7286028362478434E-2</v>
      </c>
      <c r="BC455" s="39">
        <f t="shared" si="412"/>
        <v>6.51</v>
      </c>
      <c r="BD455" s="39">
        <f t="shared" si="413"/>
        <v>3.3643014181239217E-2</v>
      </c>
      <c r="BE455" s="39">
        <f t="shared" si="414"/>
        <v>3.31</v>
      </c>
      <c r="BF455" s="39">
        <f t="shared" si="415"/>
        <v>1.6821507090619608E-2</v>
      </c>
      <c r="BG455" s="39">
        <f t="shared" si="416"/>
        <v>1.67</v>
      </c>
      <c r="BH455" s="39">
        <f t="shared" si="417"/>
        <v>3.3643014181239206E-3</v>
      </c>
      <c r="BI455" s="39">
        <f t="shared" si="418"/>
        <v>0.34</v>
      </c>
    </row>
    <row r="456" spans="1:61" s="39" customFormat="1" x14ac:dyDescent="0.25">
      <c r="A456" s="40">
        <v>7.5</v>
      </c>
      <c r="B456" s="50">
        <f t="shared" si="373"/>
        <v>41</v>
      </c>
      <c r="C456" s="51">
        <f t="shared" si="363"/>
        <v>0</v>
      </c>
      <c r="D456" s="52">
        <f t="shared" si="364"/>
        <v>0</v>
      </c>
      <c r="E456" s="53">
        <f t="shared" si="365"/>
        <v>1</v>
      </c>
      <c r="F456" s="68">
        <f t="shared" si="362"/>
        <v>40</v>
      </c>
      <c r="G456" s="61">
        <f t="shared" si="387"/>
        <v>1.7796563326326498</v>
      </c>
      <c r="H456" s="56">
        <f t="shared" si="374"/>
        <v>4.6296296296296298</v>
      </c>
      <c r="I456" s="52">
        <f t="shared" si="375"/>
        <v>1.38</v>
      </c>
      <c r="J456" s="56">
        <f t="shared" si="376"/>
        <v>3.9152439317918297</v>
      </c>
      <c r="K456" s="56">
        <f t="shared" si="388"/>
        <v>9.7118976948645179E-4</v>
      </c>
      <c r="L456" s="51">
        <f t="shared" si="377"/>
        <v>2.2000000000000002</v>
      </c>
      <c r="M456" s="52">
        <f t="shared" si="366"/>
        <v>0</v>
      </c>
      <c r="N456" s="68">
        <v>0</v>
      </c>
      <c r="O456" s="63">
        <f t="shared" si="378"/>
        <v>4306.9572585930164</v>
      </c>
      <c r="P456" s="58">
        <f t="shared" si="379"/>
        <v>480</v>
      </c>
      <c r="Q456" s="61">
        <f t="shared" si="380"/>
        <v>0.88982816631632489</v>
      </c>
      <c r="R456" s="56">
        <f t="shared" si="381"/>
        <v>2.3148148148148149</v>
      </c>
      <c r="S456" s="56">
        <f t="shared" si="367"/>
        <v>1.9576219658959149</v>
      </c>
      <c r="T456" s="56">
        <f t="shared" si="368"/>
        <v>4.8559488474322589E-4</v>
      </c>
      <c r="U456" s="61">
        <f t="shared" si="382"/>
        <v>0.44491408315816244</v>
      </c>
      <c r="V456" s="56">
        <f t="shared" si="383"/>
        <v>1.1574074074074074</v>
      </c>
      <c r="W456" s="56">
        <f t="shared" si="369"/>
        <v>0.97881098294795743</v>
      </c>
      <c r="X456" s="56">
        <f t="shared" si="370"/>
        <v>2.4279744237161295E-4</v>
      </c>
      <c r="Y456" s="61">
        <f t="shared" si="384"/>
        <v>8.8982816631632461E-2</v>
      </c>
      <c r="Z456" s="56">
        <f t="shared" si="385"/>
        <v>0.23148148148148148</v>
      </c>
      <c r="AA456" s="56">
        <f t="shared" si="371"/>
        <v>0.19576219658959143</v>
      </c>
      <c r="AB456" s="56">
        <f t="shared" si="372"/>
        <v>4.8559488474322569E-5</v>
      </c>
      <c r="AC456" s="64">
        <f t="shared" si="386"/>
        <v>0.36866319444444995</v>
      </c>
      <c r="AD456" s="39">
        <f t="shared" si="389"/>
        <v>1.350837079205887</v>
      </c>
      <c r="AE456" s="39">
        <f t="shared" si="390"/>
        <v>74.099999999999994</v>
      </c>
      <c r="AF456" s="39">
        <f t="shared" si="391"/>
        <v>0.67541853960294351</v>
      </c>
      <c r="AG456" s="39">
        <f t="shared" si="390"/>
        <v>49.11</v>
      </c>
      <c r="AH456" s="39">
        <f t="shared" si="392"/>
        <v>0.33770926980147176</v>
      </c>
      <c r="AI456" s="39">
        <f t="shared" si="419"/>
        <v>28.66</v>
      </c>
      <c r="AJ456" s="39">
        <f t="shared" si="394"/>
        <v>6.7541853960294371E-2</v>
      </c>
      <c r="AK456" s="39">
        <f t="shared" si="419"/>
        <v>6.53</v>
      </c>
      <c r="AL456" s="39">
        <f t="shared" si="395"/>
        <v>0.67541853960294351</v>
      </c>
      <c r="AM456" s="39">
        <f t="shared" si="396"/>
        <v>49.11</v>
      </c>
      <c r="AN456" s="39">
        <f t="shared" si="397"/>
        <v>0.33770926980147176</v>
      </c>
      <c r="AO456" s="39">
        <f t="shared" si="398"/>
        <v>28.66</v>
      </c>
      <c r="AP456" s="39">
        <f t="shared" si="399"/>
        <v>0.16885463490073588</v>
      </c>
      <c r="AQ456" s="39">
        <f t="shared" si="400"/>
        <v>15.54</v>
      </c>
      <c r="AR456" s="39">
        <f t="shared" si="401"/>
        <v>3.3770926980147185E-2</v>
      </c>
      <c r="AS456" s="39">
        <f t="shared" si="402"/>
        <v>3.32</v>
      </c>
      <c r="AT456" s="39">
        <f t="shared" si="403"/>
        <v>0.33770926980147176</v>
      </c>
      <c r="AU456" s="39">
        <f t="shared" si="404"/>
        <v>28.66</v>
      </c>
      <c r="AV456" s="39">
        <f t="shared" si="405"/>
        <v>0.16885463490073588</v>
      </c>
      <c r="AW456" s="39">
        <f t="shared" si="406"/>
        <v>15.54</v>
      </c>
      <c r="AX456" s="39">
        <f t="shared" si="407"/>
        <v>8.4427317450367939E-2</v>
      </c>
      <c r="AY456" s="39">
        <f t="shared" si="408"/>
        <v>8.1</v>
      </c>
      <c r="AZ456" s="39">
        <f t="shared" si="409"/>
        <v>1.6885463490073593E-2</v>
      </c>
      <c r="BA456" s="39">
        <f t="shared" si="410"/>
        <v>1.67</v>
      </c>
      <c r="BB456" s="39">
        <f t="shared" si="411"/>
        <v>6.7541853960294371E-2</v>
      </c>
      <c r="BC456" s="39">
        <f t="shared" si="412"/>
        <v>6.53</v>
      </c>
      <c r="BD456" s="39">
        <f t="shared" si="413"/>
        <v>3.3770926980147185E-2</v>
      </c>
      <c r="BE456" s="39">
        <f t="shared" si="414"/>
        <v>3.32</v>
      </c>
      <c r="BF456" s="39">
        <f t="shared" si="415"/>
        <v>1.6885463490073593E-2</v>
      </c>
      <c r="BG456" s="39">
        <f t="shared" si="416"/>
        <v>1.67</v>
      </c>
      <c r="BH456" s="39">
        <f t="shared" si="417"/>
        <v>3.3770926980147176E-3</v>
      </c>
      <c r="BI456" s="39">
        <f t="shared" si="418"/>
        <v>0.34</v>
      </c>
    </row>
    <row r="457" spans="1:61" s="39" customFormat="1" x14ac:dyDescent="0.25">
      <c r="A457" s="40">
        <v>7.5</v>
      </c>
      <c r="B457" s="50">
        <f t="shared" si="373"/>
        <v>41</v>
      </c>
      <c r="C457" s="51">
        <f t="shared" si="363"/>
        <v>0</v>
      </c>
      <c r="D457" s="52">
        <f t="shared" si="364"/>
        <v>0</v>
      </c>
      <c r="E457" s="53">
        <f t="shared" si="365"/>
        <v>1</v>
      </c>
      <c r="F457" s="68">
        <f t="shared" si="362"/>
        <v>40</v>
      </c>
      <c r="G457" s="61">
        <f t="shared" si="387"/>
        <v>1.7811426128577921</v>
      </c>
      <c r="H457" s="56">
        <f t="shared" si="374"/>
        <v>4.6296296296296298</v>
      </c>
      <c r="I457" s="52">
        <f t="shared" si="375"/>
        <v>1.38</v>
      </c>
      <c r="J457" s="56">
        <f t="shared" si="376"/>
        <v>3.9185137482871428</v>
      </c>
      <c r="K457" s="56">
        <f t="shared" si="388"/>
        <v>9.7200085875283435E-4</v>
      </c>
      <c r="L457" s="51">
        <f t="shared" si="377"/>
        <v>2.2000000000000002</v>
      </c>
      <c r="M457" s="52">
        <f t="shared" si="366"/>
        <v>0</v>
      </c>
      <c r="N457" s="68">
        <v>0</v>
      </c>
      <c r="O457" s="63">
        <f t="shared" si="378"/>
        <v>4310.1543063429835</v>
      </c>
      <c r="P457" s="58">
        <f t="shared" si="379"/>
        <v>480</v>
      </c>
      <c r="Q457" s="61">
        <f t="shared" si="380"/>
        <v>0.89057130642889604</v>
      </c>
      <c r="R457" s="56">
        <f t="shared" si="381"/>
        <v>2.3148148148148149</v>
      </c>
      <c r="S457" s="56">
        <f t="shared" si="367"/>
        <v>1.9592568741435714</v>
      </c>
      <c r="T457" s="56">
        <f t="shared" si="368"/>
        <v>4.8600042937641718E-4</v>
      </c>
      <c r="U457" s="61">
        <f t="shared" si="382"/>
        <v>0.44528565321444802</v>
      </c>
      <c r="V457" s="56">
        <f t="shared" si="383"/>
        <v>1.1574074074074074</v>
      </c>
      <c r="W457" s="56">
        <f t="shared" si="369"/>
        <v>0.97962843707178571</v>
      </c>
      <c r="X457" s="56">
        <f t="shared" si="370"/>
        <v>2.4300021468820859E-4</v>
      </c>
      <c r="Y457" s="61">
        <f t="shared" si="384"/>
        <v>8.9057130642889573E-2</v>
      </c>
      <c r="Z457" s="56">
        <f t="shared" si="385"/>
        <v>0.23148148148148148</v>
      </c>
      <c r="AA457" s="56">
        <f t="shared" si="371"/>
        <v>0.19592568741435706</v>
      </c>
      <c r="AB457" s="56">
        <f t="shared" si="372"/>
        <v>4.8600042937641705E-5</v>
      </c>
      <c r="AC457" s="64">
        <f t="shared" si="386"/>
        <v>0.36875000000000552</v>
      </c>
      <c r="AD457" s="39">
        <f t="shared" si="389"/>
        <v>1.3559578642178531</v>
      </c>
      <c r="AE457" s="39">
        <f t="shared" si="390"/>
        <v>74.23</v>
      </c>
      <c r="AF457" s="39">
        <f t="shared" si="391"/>
        <v>0.67797893210892657</v>
      </c>
      <c r="AG457" s="39">
        <f t="shared" si="390"/>
        <v>49.24</v>
      </c>
      <c r="AH457" s="39">
        <f t="shared" si="392"/>
        <v>0.33898946605446328</v>
      </c>
      <c r="AI457" s="39">
        <f t="shared" si="419"/>
        <v>28.75</v>
      </c>
      <c r="AJ457" s="39">
        <f t="shared" si="394"/>
        <v>6.7797893210892676E-2</v>
      </c>
      <c r="AK457" s="39">
        <f t="shared" si="419"/>
        <v>6.56</v>
      </c>
      <c r="AL457" s="39">
        <f t="shared" si="395"/>
        <v>0.67797893210892657</v>
      </c>
      <c r="AM457" s="39">
        <f t="shared" si="396"/>
        <v>49.24</v>
      </c>
      <c r="AN457" s="39">
        <f t="shared" si="397"/>
        <v>0.33898946605446328</v>
      </c>
      <c r="AO457" s="39">
        <f t="shared" si="398"/>
        <v>28.75</v>
      </c>
      <c r="AP457" s="39">
        <f t="shared" si="399"/>
        <v>0.16949473302723164</v>
      </c>
      <c r="AQ457" s="39">
        <f t="shared" si="400"/>
        <v>15.59</v>
      </c>
      <c r="AR457" s="39">
        <f t="shared" si="401"/>
        <v>3.3898946605446338E-2</v>
      </c>
      <c r="AS457" s="39">
        <f t="shared" si="402"/>
        <v>3.33</v>
      </c>
      <c r="AT457" s="39">
        <f t="shared" si="403"/>
        <v>0.33898946605446328</v>
      </c>
      <c r="AU457" s="39">
        <f t="shared" si="404"/>
        <v>28.75</v>
      </c>
      <c r="AV457" s="39">
        <f t="shared" si="405"/>
        <v>0.16949473302723164</v>
      </c>
      <c r="AW457" s="39">
        <f t="shared" si="406"/>
        <v>15.59</v>
      </c>
      <c r="AX457" s="39">
        <f t="shared" si="407"/>
        <v>8.4747366513615821E-2</v>
      </c>
      <c r="AY457" s="39">
        <f t="shared" si="408"/>
        <v>8.1300000000000008</v>
      </c>
      <c r="AZ457" s="39">
        <f t="shared" si="409"/>
        <v>1.6949473302723169E-2</v>
      </c>
      <c r="BA457" s="39">
        <f t="shared" si="410"/>
        <v>1.68</v>
      </c>
      <c r="BB457" s="39">
        <f t="shared" si="411"/>
        <v>6.7797893210892676E-2</v>
      </c>
      <c r="BC457" s="39">
        <f t="shared" si="412"/>
        <v>6.56</v>
      </c>
      <c r="BD457" s="39">
        <f t="shared" si="413"/>
        <v>3.3898946605446338E-2</v>
      </c>
      <c r="BE457" s="39">
        <f t="shared" si="414"/>
        <v>3.33</v>
      </c>
      <c r="BF457" s="39">
        <f t="shared" si="415"/>
        <v>1.6949473302723169E-2</v>
      </c>
      <c r="BG457" s="39">
        <f t="shared" si="416"/>
        <v>1.68</v>
      </c>
      <c r="BH457" s="39">
        <f t="shared" si="417"/>
        <v>3.3898946605446329E-3</v>
      </c>
      <c r="BI457" s="39">
        <f t="shared" si="418"/>
        <v>0.34</v>
      </c>
    </row>
    <row r="458" spans="1:61" s="39" customFormat="1" x14ac:dyDescent="0.25">
      <c r="A458" s="40">
        <v>7.5</v>
      </c>
      <c r="B458" s="50">
        <f t="shared" si="373"/>
        <v>41</v>
      </c>
      <c r="C458" s="51">
        <f t="shared" si="363"/>
        <v>0</v>
      </c>
      <c r="D458" s="52">
        <f t="shared" si="364"/>
        <v>0</v>
      </c>
      <c r="E458" s="53">
        <f t="shared" si="365"/>
        <v>1</v>
      </c>
      <c r="F458" s="68">
        <f t="shared" si="362"/>
        <v>40</v>
      </c>
      <c r="G458" s="61">
        <f t="shared" si="387"/>
        <v>1.7826220792754666</v>
      </c>
      <c r="H458" s="56">
        <f t="shared" si="374"/>
        <v>4.6296296296296298</v>
      </c>
      <c r="I458" s="52">
        <f t="shared" si="375"/>
        <v>1.38</v>
      </c>
      <c r="J458" s="56">
        <f t="shared" si="376"/>
        <v>3.9217685744060269</v>
      </c>
      <c r="K458" s="56">
        <f t="shared" si="388"/>
        <v>9.7280822960460912E-4</v>
      </c>
      <c r="L458" s="51">
        <f t="shared" si="377"/>
        <v>2.2000000000000002</v>
      </c>
      <c r="M458" s="52">
        <f t="shared" si="366"/>
        <v>0</v>
      </c>
      <c r="N458" s="68">
        <v>0</v>
      </c>
      <c r="O458" s="63">
        <f t="shared" si="378"/>
        <v>4313.3367009574295</v>
      </c>
      <c r="P458" s="58">
        <f t="shared" si="379"/>
        <v>480</v>
      </c>
      <c r="Q458" s="61">
        <f t="shared" si="380"/>
        <v>0.89131103963773328</v>
      </c>
      <c r="R458" s="56">
        <f t="shared" si="381"/>
        <v>2.3148148148148149</v>
      </c>
      <c r="S458" s="56">
        <f t="shared" si="367"/>
        <v>1.9608842872030134</v>
      </c>
      <c r="T458" s="56">
        <f t="shared" si="368"/>
        <v>4.8640411480230456E-4</v>
      </c>
      <c r="U458" s="61">
        <f t="shared" si="382"/>
        <v>0.44565551981886664</v>
      </c>
      <c r="V458" s="56">
        <f t="shared" si="383"/>
        <v>1.1574074074074074</v>
      </c>
      <c r="W458" s="56">
        <f t="shared" si="369"/>
        <v>0.98044214360150672</v>
      </c>
      <c r="X458" s="56">
        <f t="shared" si="370"/>
        <v>2.4320205740115228E-4</v>
      </c>
      <c r="Y458" s="61">
        <f t="shared" si="384"/>
        <v>8.91311039637733E-2</v>
      </c>
      <c r="Z458" s="56">
        <f t="shared" si="385"/>
        <v>0.23148148148148148</v>
      </c>
      <c r="AA458" s="56">
        <f t="shared" si="371"/>
        <v>0.19608842872030127</v>
      </c>
      <c r="AB458" s="56">
        <f t="shared" si="372"/>
        <v>4.8640411480230445E-5</v>
      </c>
      <c r="AC458" s="64">
        <f t="shared" si="386"/>
        <v>0.36883680555556109</v>
      </c>
      <c r="AD458" s="39">
        <f t="shared" si="389"/>
        <v>1.36108290269577</v>
      </c>
      <c r="AE458" s="39">
        <f t="shared" si="390"/>
        <v>74.36</v>
      </c>
      <c r="AF458" s="39">
        <f t="shared" si="391"/>
        <v>0.68054145134788502</v>
      </c>
      <c r="AG458" s="39">
        <f t="shared" si="390"/>
        <v>49.37</v>
      </c>
      <c r="AH458" s="39">
        <f t="shared" si="392"/>
        <v>0.34027072567394251</v>
      </c>
      <c r="AI458" s="39">
        <f t="shared" si="419"/>
        <v>28.84</v>
      </c>
      <c r="AJ458" s="39">
        <f t="shared" si="394"/>
        <v>6.8054145134788524E-2</v>
      </c>
      <c r="AK458" s="39">
        <f t="shared" si="419"/>
        <v>6.58</v>
      </c>
      <c r="AL458" s="39">
        <f t="shared" si="395"/>
        <v>0.68054145134788502</v>
      </c>
      <c r="AM458" s="39">
        <f t="shared" si="396"/>
        <v>49.37</v>
      </c>
      <c r="AN458" s="39">
        <f t="shared" si="397"/>
        <v>0.34027072567394251</v>
      </c>
      <c r="AO458" s="39">
        <f t="shared" si="398"/>
        <v>28.84</v>
      </c>
      <c r="AP458" s="39">
        <f t="shared" si="399"/>
        <v>0.17013536283697125</v>
      </c>
      <c r="AQ458" s="39">
        <f t="shared" si="400"/>
        <v>15.64</v>
      </c>
      <c r="AR458" s="39">
        <f t="shared" si="401"/>
        <v>3.4027072567394262E-2</v>
      </c>
      <c r="AS458" s="39">
        <f t="shared" si="402"/>
        <v>3.35</v>
      </c>
      <c r="AT458" s="39">
        <f t="shared" si="403"/>
        <v>0.34027072567394251</v>
      </c>
      <c r="AU458" s="39">
        <f t="shared" si="404"/>
        <v>28.84</v>
      </c>
      <c r="AV458" s="39">
        <f t="shared" si="405"/>
        <v>0.17013536283697125</v>
      </c>
      <c r="AW458" s="39">
        <f t="shared" si="406"/>
        <v>15.64</v>
      </c>
      <c r="AX458" s="39">
        <f t="shared" si="407"/>
        <v>8.5067681418485627E-2</v>
      </c>
      <c r="AY458" s="39">
        <f t="shared" si="408"/>
        <v>8.15</v>
      </c>
      <c r="AZ458" s="39">
        <f t="shared" si="409"/>
        <v>1.7013536283697131E-2</v>
      </c>
      <c r="BA458" s="39">
        <f t="shared" si="410"/>
        <v>1.69</v>
      </c>
      <c r="BB458" s="39">
        <f t="shared" si="411"/>
        <v>6.8054145134788524E-2</v>
      </c>
      <c r="BC458" s="39">
        <f t="shared" si="412"/>
        <v>6.58</v>
      </c>
      <c r="BD458" s="39">
        <f t="shared" si="413"/>
        <v>3.4027072567394262E-2</v>
      </c>
      <c r="BE458" s="39">
        <f t="shared" si="414"/>
        <v>3.35</v>
      </c>
      <c r="BF458" s="39">
        <f t="shared" si="415"/>
        <v>1.7013536283697131E-2</v>
      </c>
      <c r="BG458" s="39">
        <f t="shared" si="416"/>
        <v>1.69</v>
      </c>
      <c r="BH458" s="39">
        <f t="shared" si="417"/>
        <v>3.4027072567394253E-3</v>
      </c>
      <c r="BI458" s="39">
        <f t="shared" si="418"/>
        <v>0.34</v>
      </c>
    </row>
    <row r="459" spans="1:61" s="39" customFormat="1" x14ac:dyDescent="0.25">
      <c r="A459" s="40">
        <v>7.5</v>
      </c>
      <c r="B459" s="50">
        <f t="shared" si="373"/>
        <v>41</v>
      </c>
      <c r="C459" s="51">
        <f t="shared" si="363"/>
        <v>0</v>
      </c>
      <c r="D459" s="52">
        <f t="shared" si="364"/>
        <v>0</v>
      </c>
      <c r="E459" s="53">
        <f t="shared" si="365"/>
        <v>1</v>
      </c>
      <c r="F459" s="68">
        <f t="shared" si="362"/>
        <v>40</v>
      </c>
      <c r="G459" s="61">
        <f t="shared" si="387"/>
        <v>1.7840947631233708</v>
      </c>
      <c r="H459" s="56">
        <f t="shared" si="374"/>
        <v>4.6296296296296298</v>
      </c>
      <c r="I459" s="52">
        <f t="shared" si="375"/>
        <v>1.38</v>
      </c>
      <c r="J459" s="56">
        <f t="shared" si="376"/>
        <v>3.9250084788714159</v>
      </c>
      <c r="K459" s="56">
        <f t="shared" si="388"/>
        <v>9.7361189908873758E-4</v>
      </c>
      <c r="L459" s="51">
        <f t="shared" si="377"/>
        <v>2.2000000000000002</v>
      </c>
      <c r="M459" s="52">
        <f t="shared" si="366"/>
        <v>0</v>
      </c>
      <c r="N459" s="68">
        <v>0</v>
      </c>
      <c r="O459" s="63">
        <f t="shared" si="378"/>
        <v>4316.5045095965597</v>
      </c>
      <c r="P459" s="58">
        <f t="shared" si="379"/>
        <v>480</v>
      </c>
      <c r="Q459" s="61">
        <f t="shared" si="380"/>
        <v>0.89204738156168539</v>
      </c>
      <c r="R459" s="56">
        <f t="shared" si="381"/>
        <v>2.3148148148148149</v>
      </c>
      <c r="S459" s="56">
        <f t="shared" si="367"/>
        <v>1.962504239435708</v>
      </c>
      <c r="T459" s="56">
        <f t="shared" si="368"/>
        <v>4.8680594954436879E-4</v>
      </c>
      <c r="U459" s="61">
        <f t="shared" si="382"/>
        <v>0.4460236907808427</v>
      </c>
      <c r="V459" s="56">
        <f t="shared" si="383"/>
        <v>1.1574074074074074</v>
      </c>
      <c r="W459" s="56">
        <f t="shared" si="369"/>
        <v>0.98125211971785398</v>
      </c>
      <c r="X459" s="56">
        <f t="shared" si="370"/>
        <v>2.434029747721844E-4</v>
      </c>
      <c r="Y459" s="61">
        <f t="shared" si="384"/>
        <v>8.9204738156168514E-2</v>
      </c>
      <c r="Z459" s="56">
        <f t="shared" si="385"/>
        <v>0.23148148148148148</v>
      </c>
      <c r="AA459" s="56">
        <f t="shared" si="371"/>
        <v>0.19625042394357076</v>
      </c>
      <c r="AB459" s="56">
        <f t="shared" si="372"/>
        <v>4.8680594954436867E-5</v>
      </c>
      <c r="AC459" s="64">
        <f t="shared" si="386"/>
        <v>0.36892361111111666</v>
      </c>
      <c r="AD459" s="39">
        <f t="shared" si="389"/>
        <v>1.3662121751397498</v>
      </c>
      <c r="AE459" s="39">
        <f t="shared" si="390"/>
        <v>74.489999999999995</v>
      </c>
      <c r="AF459" s="39">
        <f t="shared" si="391"/>
        <v>0.6831060875698749</v>
      </c>
      <c r="AG459" s="39">
        <f t="shared" si="390"/>
        <v>49.5</v>
      </c>
      <c r="AH459" s="39">
        <f t="shared" si="392"/>
        <v>0.34155304378493745</v>
      </c>
      <c r="AI459" s="39">
        <f t="shared" si="419"/>
        <v>28.93</v>
      </c>
      <c r="AJ459" s="39">
        <f t="shared" si="394"/>
        <v>6.8310608756987509E-2</v>
      </c>
      <c r="AK459" s="39">
        <f t="shared" si="419"/>
        <v>6.6</v>
      </c>
      <c r="AL459" s="39">
        <f t="shared" si="395"/>
        <v>0.6831060875698749</v>
      </c>
      <c r="AM459" s="39">
        <f t="shared" si="396"/>
        <v>49.5</v>
      </c>
      <c r="AN459" s="39">
        <f t="shared" si="397"/>
        <v>0.34155304378493745</v>
      </c>
      <c r="AO459" s="39">
        <f t="shared" si="398"/>
        <v>28.93</v>
      </c>
      <c r="AP459" s="39">
        <f t="shared" si="399"/>
        <v>0.17077652189246872</v>
      </c>
      <c r="AQ459" s="39">
        <f t="shared" si="400"/>
        <v>15.7</v>
      </c>
      <c r="AR459" s="39">
        <f t="shared" si="401"/>
        <v>3.4155304378493755E-2</v>
      </c>
      <c r="AS459" s="39">
        <f t="shared" si="402"/>
        <v>3.36</v>
      </c>
      <c r="AT459" s="39">
        <f t="shared" si="403"/>
        <v>0.34155304378493745</v>
      </c>
      <c r="AU459" s="39">
        <f t="shared" si="404"/>
        <v>28.93</v>
      </c>
      <c r="AV459" s="39">
        <f t="shared" si="405"/>
        <v>0.17077652189246872</v>
      </c>
      <c r="AW459" s="39">
        <f t="shared" si="406"/>
        <v>15.7</v>
      </c>
      <c r="AX459" s="39">
        <f t="shared" si="407"/>
        <v>8.5388260946234362E-2</v>
      </c>
      <c r="AY459" s="39">
        <f t="shared" si="408"/>
        <v>8.18</v>
      </c>
      <c r="AZ459" s="39">
        <f t="shared" si="409"/>
        <v>1.7077652189246877E-2</v>
      </c>
      <c r="BA459" s="39">
        <f t="shared" si="410"/>
        <v>1.69</v>
      </c>
      <c r="BB459" s="39">
        <f t="shared" si="411"/>
        <v>6.8310608756987509E-2</v>
      </c>
      <c r="BC459" s="39">
        <f t="shared" si="412"/>
        <v>6.6</v>
      </c>
      <c r="BD459" s="39">
        <f t="shared" si="413"/>
        <v>3.4155304378493755E-2</v>
      </c>
      <c r="BE459" s="39">
        <f t="shared" si="414"/>
        <v>3.36</v>
      </c>
      <c r="BF459" s="39">
        <f t="shared" si="415"/>
        <v>1.7077652189246877E-2</v>
      </c>
      <c r="BG459" s="39">
        <f t="shared" si="416"/>
        <v>1.69</v>
      </c>
      <c r="BH459" s="39">
        <f t="shared" si="417"/>
        <v>3.4155304378493748E-3</v>
      </c>
      <c r="BI459" s="39">
        <f t="shared" si="418"/>
        <v>0.34</v>
      </c>
    </row>
    <row r="460" spans="1:61" s="39" customFormat="1" x14ac:dyDescent="0.25">
      <c r="A460" s="40">
        <v>7.5</v>
      </c>
      <c r="B460" s="50">
        <f t="shared" si="373"/>
        <v>41</v>
      </c>
      <c r="C460" s="51">
        <f t="shared" si="363"/>
        <v>0</v>
      </c>
      <c r="D460" s="52">
        <f t="shared" si="364"/>
        <v>0</v>
      </c>
      <c r="E460" s="53">
        <f t="shared" si="365"/>
        <v>1</v>
      </c>
      <c r="F460" s="68">
        <f t="shared" si="362"/>
        <v>40</v>
      </c>
      <c r="G460" s="61">
        <f t="shared" si="387"/>
        <v>1.7855606954959939</v>
      </c>
      <c r="H460" s="56">
        <f t="shared" si="374"/>
        <v>4.6296296296296298</v>
      </c>
      <c r="I460" s="52">
        <f t="shared" si="375"/>
        <v>1.38</v>
      </c>
      <c r="J460" s="56">
        <f t="shared" si="376"/>
        <v>3.928233530091187</v>
      </c>
      <c r="K460" s="56">
        <f t="shared" si="388"/>
        <v>9.7441188417402892E-4</v>
      </c>
      <c r="L460" s="51">
        <f t="shared" si="377"/>
        <v>2.2000000000000002</v>
      </c>
      <c r="M460" s="52">
        <f t="shared" si="366"/>
        <v>0</v>
      </c>
      <c r="N460" s="68">
        <v>0</v>
      </c>
      <c r="O460" s="63">
        <f t="shared" si="378"/>
        <v>4319.6577991127606</v>
      </c>
      <c r="P460" s="58">
        <f t="shared" si="379"/>
        <v>480</v>
      </c>
      <c r="Q460" s="61">
        <f t="shared" si="380"/>
        <v>0.89278034774799697</v>
      </c>
      <c r="R460" s="56">
        <f t="shared" si="381"/>
        <v>2.3148148148148149</v>
      </c>
      <c r="S460" s="56">
        <f t="shared" si="367"/>
        <v>1.9641167650455935</v>
      </c>
      <c r="T460" s="56">
        <f t="shared" si="368"/>
        <v>4.8720594208701446E-4</v>
      </c>
      <c r="U460" s="61">
        <f t="shared" si="382"/>
        <v>0.44639017387399849</v>
      </c>
      <c r="V460" s="56">
        <f t="shared" si="383"/>
        <v>1.1574074074074074</v>
      </c>
      <c r="W460" s="56">
        <f t="shared" si="369"/>
        <v>0.98205838252279676</v>
      </c>
      <c r="X460" s="56">
        <f t="shared" si="370"/>
        <v>2.4360297104350723E-4</v>
      </c>
      <c r="Y460" s="61">
        <f t="shared" si="384"/>
        <v>8.9278034774799675E-2</v>
      </c>
      <c r="Z460" s="56">
        <f t="shared" si="385"/>
        <v>0.23148148148148148</v>
      </c>
      <c r="AA460" s="56">
        <f t="shared" si="371"/>
        <v>0.19641167650455929</v>
      </c>
      <c r="AB460" s="56">
        <f t="shared" si="372"/>
        <v>4.872059420870143E-5</v>
      </c>
      <c r="AC460" s="64">
        <f t="shared" si="386"/>
        <v>0.36901041666667223</v>
      </c>
      <c r="AD460" s="39">
        <f t="shared" si="389"/>
        <v>1.3713456621393008</v>
      </c>
      <c r="AE460" s="39">
        <f t="shared" si="390"/>
        <v>74.62</v>
      </c>
      <c r="AF460" s="39">
        <f t="shared" si="391"/>
        <v>0.68567283106965038</v>
      </c>
      <c r="AG460" s="39">
        <f t="shared" si="390"/>
        <v>49.62</v>
      </c>
      <c r="AH460" s="39">
        <f t="shared" si="392"/>
        <v>0.34283641553482519</v>
      </c>
      <c r="AI460" s="39">
        <f t="shared" si="419"/>
        <v>29.02</v>
      </c>
      <c r="AJ460" s="39">
        <f t="shared" si="394"/>
        <v>6.8567283106965055E-2</v>
      </c>
      <c r="AK460" s="39">
        <f t="shared" si="419"/>
        <v>6.63</v>
      </c>
      <c r="AL460" s="39">
        <f t="shared" si="395"/>
        <v>0.68567283106965038</v>
      </c>
      <c r="AM460" s="39">
        <f t="shared" si="396"/>
        <v>49.62</v>
      </c>
      <c r="AN460" s="39">
        <f t="shared" si="397"/>
        <v>0.34283641553482519</v>
      </c>
      <c r="AO460" s="39">
        <f t="shared" si="398"/>
        <v>29.02</v>
      </c>
      <c r="AP460" s="39">
        <f t="shared" si="399"/>
        <v>0.17141820776741259</v>
      </c>
      <c r="AQ460" s="39">
        <f t="shared" si="400"/>
        <v>15.75</v>
      </c>
      <c r="AR460" s="39">
        <f t="shared" si="401"/>
        <v>3.4283641553482527E-2</v>
      </c>
      <c r="AS460" s="39">
        <f t="shared" si="402"/>
        <v>3.37</v>
      </c>
      <c r="AT460" s="39">
        <f t="shared" si="403"/>
        <v>0.34283641553482519</v>
      </c>
      <c r="AU460" s="39">
        <f t="shared" si="404"/>
        <v>29.02</v>
      </c>
      <c r="AV460" s="39">
        <f t="shared" si="405"/>
        <v>0.17141820776741259</v>
      </c>
      <c r="AW460" s="39">
        <f t="shared" si="406"/>
        <v>15.75</v>
      </c>
      <c r="AX460" s="39">
        <f t="shared" si="407"/>
        <v>8.5709103883706297E-2</v>
      </c>
      <c r="AY460" s="39">
        <f t="shared" si="408"/>
        <v>8.2100000000000009</v>
      </c>
      <c r="AZ460" s="39">
        <f t="shared" si="409"/>
        <v>1.7141820776741264E-2</v>
      </c>
      <c r="BA460" s="39">
        <f t="shared" si="410"/>
        <v>1.7</v>
      </c>
      <c r="BB460" s="39">
        <f t="shared" si="411"/>
        <v>6.8567283106965055E-2</v>
      </c>
      <c r="BC460" s="39">
        <f t="shared" si="412"/>
        <v>6.63</v>
      </c>
      <c r="BD460" s="39">
        <f t="shared" si="413"/>
        <v>3.4283641553482527E-2</v>
      </c>
      <c r="BE460" s="39">
        <f t="shared" si="414"/>
        <v>3.37</v>
      </c>
      <c r="BF460" s="39">
        <f t="shared" si="415"/>
        <v>1.7141820776741264E-2</v>
      </c>
      <c r="BG460" s="39">
        <f t="shared" si="416"/>
        <v>1.7</v>
      </c>
      <c r="BH460" s="39">
        <f t="shared" si="417"/>
        <v>3.4283641553482522E-3</v>
      </c>
      <c r="BI460" s="39">
        <f t="shared" si="418"/>
        <v>0.34</v>
      </c>
    </row>
    <row r="461" spans="1:61" s="39" customFormat="1" x14ac:dyDescent="0.25">
      <c r="A461" s="40">
        <v>7.5</v>
      </c>
      <c r="B461" s="50">
        <f t="shared" si="373"/>
        <v>41</v>
      </c>
      <c r="C461" s="51">
        <f t="shared" si="363"/>
        <v>0</v>
      </c>
      <c r="D461" s="52">
        <f t="shared" si="364"/>
        <v>0</v>
      </c>
      <c r="E461" s="53">
        <f t="shared" si="365"/>
        <v>1</v>
      </c>
      <c r="F461" s="68">
        <f t="shared" si="362"/>
        <v>40</v>
      </c>
      <c r="G461" s="61">
        <f t="shared" si="387"/>
        <v>1.7870199073452737</v>
      </c>
      <c r="H461" s="56">
        <f t="shared" si="374"/>
        <v>4.6296296296296298</v>
      </c>
      <c r="I461" s="52">
        <f t="shared" si="375"/>
        <v>1.38</v>
      </c>
      <c r="J461" s="56">
        <f t="shared" si="376"/>
        <v>3.9314437961596025</v>
      </c>
      <c r="K461" s="56">
        <f t="shared" si="388"/>
        <v>9.7520820175150047E-4</v>
      </c>
      <c r="L461" s="51">
        <f t="shared" si="377"/>
        <v>2.2000000000000002</v>
      </c>
      <c r="M461" s="52">
        <f t="shared" si="366"/>
        <v>0</v>
      </c>
      <c r="N461" s="68">
        <v>0</v>
      </c>
      <c r="O461" s="63">
        <f t="shared" si="378"/>
        <v>4322.7966360520122</v>
      </c>
      <c r="P461" s="58">
        <f t="shared" si="379"/>
        <v>480</v>
      </c>
      <c r="Q461" s="61">
        <f t="shared" si="380"/>
        <v>0.89350995367263686</v>
      </c>
      <c r="R461" s="56">
        <f t="shared" si="381"/>
        <v>2.3148148148148149</v>
      </c>
      <c r="S461" s="56">
        <f t="shared" si="367"/>
        <v>1.9657218980798012</v>
      </c>
      <c r="T461" s="56">
        <f t="shared" si="368"/>
        <v>4.8760410087575023E-4</v>
      </c>
      <c r="U461" s="61">
        <f t="shared" si="382"/>
        <v>0.44675497683631843</v>
      </c>
      <c r="V461" s="56">
        <f t="shared" si="383"/>
        <v>1.1574074074074074</v>
      </c>
      <c r="W461" s="56">
        <f t="shared" si="369"/>
        <v>0.98286094903990062</v>
      </c>
      <c r="X461" s="56">
        <f t="shared" si="370"/>
        <v>2.4380205043787512E-4</v>
      </c>
      <c r="Y461" s="61">
        <f t="shared" si="384"/>
        <v>8.9350995367263666E-2</v>
      </c>
      <c r="Z461" s="56">
        <f t="shared" si="385"/>
        <v>0.23148148148148148</v>
      </c>
      <c r="AA461" s="56">
        <f t="shared" si="371"/>
        <v>0.19657218980798008</v>
      </c>
      <c r="AB461" s="56">
        <f t="shared" si="372"/>
        <v>4.8760410087575017E-5</v>
      </c>
      <c r="AC461" s="64">
        <f t="shared" si="386"/>
        <v>0.36909722222222779</v>
      </c>
      <c r="AD461" s="39">
        <f t="shared" si="389"/>
        <v>1.3764833443729185</v>
      </c>
      <c r="AE461" s="39">
        <f t="shared" si="390"/>
        <v>74.75</v>
      </c>
      <c r="AF461" s="39">
        <f t="shared" si="391"/>
        <v>0.68824167218645926</v>
      </c>
      <c r="AG461" s="39">
        <f t="shared" si="390"/>
        <v>49.75</v>
      </c>
      <c r="AH461" s="39">
        <f t="shared" si="392"/>
        <v>0.34412083609322963</v>
      </c>
      <c r="AI461" s="39">
        <f t="shared" si="419"/>
        <v>29.12</v>
      </c>
      <c r="AJ461" s="39">
        <f t="shared" si="394"/>
        <v>6.882416721864594E-2</v>
      </c>
      <c r="AK461" s="39">
        <f t="shared" si="419"/>
        <v>6.65</v>
      </c>
      <c r="AL461" s="39">
        <f t="shared" si="395"/>
        <v>0.68824167218645926</v>
      </c>
      <c r="AM461" s="39">
        <f t="shared" si="396"/>
        <v>49.75</v>
      </c>
      <c r="AN461" s="39">
        <f t="shared" si="397"/>
        <v>0.34412083609322963</v>
      </c>
      <c r="AO461" s="39">
        <f t="shared" si="398"/>
        <v>29.12</v>
      </c>
      <c r="AP461" s="39">
        <f t="shared" si="399"/>
        <v>0.17206041804661482</v>
      </c>
      <c r="AQ461" s="39">
        <f t="shared" si="400"/>
        <v>15.81</v>
      </c>
      <c r="AR461" s="39">
        <f t="shared" si="401"/>
        <v>3.441208360932297E-2</v>
      </c>
      <c r="AS461" s="39">
        <f t="shared" si="402"/>
        <v>3.38</v>
      </c>
      <c r="AT461" s="39">
        <f t="shared" si="403"/>
        <v>0.34412083609322963</v>
      </c>
      <c r="AU461" s="39">
        <f t="shared" si="404"/>
        <v>29.12</v>
      </c>
      <c r="AV461" s="39">
        <f t="shared" si="405"/>
        <v>0.17206041804661482</v>
      </c>
      <c r="AW461" s="39">
        <f t="shared" si="406"/>
        <v>15.81</v>
      </c>
      <c r="AX461" s="39">
        <f t="shared" si="407"/>
        <v>8.6030209023307408E-2</v>
      </c>
      <c r="AY461" s="39">
        <f t="shared" si="408"/>
        <v>8.24</v>
      </c>
      <c r="AZ461" s="39">
        <f t="shared" si="409"/>
        <v>1.7206041804661485E-2</v>
      </c>
      <c r="BA461" s="39">
        <f t="shared" si="410"/>
        <v>1.71</v>
      </c>
      <c r="BB461" s="39">
        <f t="shared" si="411"/>
        <v>6.882416721864594E-2</v>
      </c>
      <c r="BC461" s="39">
        <f t="shared" si="412"/>
        <v>6.65</v>
      </c>
      <c r="BD461" s="39">
        <f t="shared" si="413"/>
        <v>3.441208360932297E-2</v>
      </c>
      <c r="BE461" s="39">
        <f t="shared" si="414"/>
        <v>3.38</v>
      </c>
      <c r="BF461" s="39">
        <f t="shared" si="415"/>
        <v>1.7206041804661485E-2</v>
      </c>
      <c r="BG461" s="39">
        <f t="shared" si="416"/>
        <v>1.71</v>
      </c>
      <c r="BH461" s="39">
        <f t="shared" si="417"/>
        <v>3.4412083609322965E-3</v>
      </c>
      <c r="BI461" s="39">
        <f t="shared" si="418"/>
        <v>0.34</v>
      </c>
    </row>
    <row r="462" spans="1:61" s="39" customFormat="1" x14ac:dyDescent="0.25">
      <c r="A462" s="40">
        <v>7.5</v>
      </c>
      <c r="B462" s="50">
        <f t="shared" si="373"/>
        <v>41</v>
      </c>
      <c r="C462" s="51">
        <f t="shared" si="363"/>
        <v>0</v>
      </c>
      <c r="D462" s="52">
        <f t="shared" si="364"/>
        <v>0</v>
      </c>
      <c r="E462" s="53">
        <f t="shared" si="365"/>
        <v>1</v>
      </c>
      <c r="F462" s="68">
        <f t="shared" si="362"/>
        <v>40</v>
      </c>
      <c r="G462" s="61">
        <f t="shared" si="387"/>
        <v>1.7884724294812493</v>
      </c>
      <c r="H462" s="56">
        <f t="shared" si="374"/>
        <v>4.6296296296296298</v>
      </c>
      <c r="I462" s="52">
        <f t="shared" si="375"/>
        <v>1.38</v>
      </c>
      <c r="J462" s="56">
        <f t="shared" si="376"/>
        <v>3.9346393448587489</v>
      </c>
      <c r="K462" s="56">
        <f t="shared" si="388"/>
        <v>9.760008686347327E-4</v>
      </c>
      <c r="L462" s="51">
        <f t="shared" si="377"/>
        <v>2.2000000000000002</v>
      </c>
      <c r="M462" s="52">
        <f t="shared" si="366"/>
        <v>0</v>
      </c>
      <c r="N462" s="68">
        <v>0</v>
      </c>
      <c r="O462" s="63">
        <f t="shared" si="378"/>
        <v>4325.921086655293</v>
      </c>
      <c r="P462" s="58">
        <f t="shared" si="379"/>
        <v>480</v>
      </c>
      <c r="Q462" s="61">
        <f t="shared" si="380"/>
        <v>0.89423621474062465</v>
      </c>
      <c r="R462" s="56">
        <f t="shared" si="381"/>
        <v>2.3148148148148149</v>
      </c>
      <c r="S462" s="56">
        <f t="shared" si="367"/>
        <v>1.9673196724293744</v>
      </c>
      <c r="T462" s="56">
        <f t="shared" si="368"/>
        <v>4.8800043431736635E-4</v>
      </c>
      <c r="U462" s="61">
        <f t="shared" si="382"/>
        <v>0.44711810737031232</v>
      </c>
      <c r="V462" s="56">
        <f t="shared" si="383"/>
        <v>1.1574074074074074</v>
      </c>
      <c r="W462" s="56">
        <f t="shared" si="369"/>
        <v>0.98365983621468722</v>
      </c>
      <c r="X462" s="56">
        <f t="shared" si="370"/>
        <v>2.4400021715868317E-4</v>
      </c>
      <c r="Y462" s="61">
        <f t="shared" si="384"/>
        <v>8.9423621474062451E-2</v>
      </c>
      <c r="Z462" s="56">
        <f t="shared" si="385"/>
        <v>0.23148148148148148</v>
      </c>
      <c r="AA462" s="56">
        <f t="shared" si="371"/>
        <v>0.1967319672429374</v>
      </c>
      <c r="AB462" s="56">
        <f t="shared" si="372"/>
        <v>4.8800043431736628E-5</v>
      </c>
      <c r="AC462" s="64">
        <f t="shared" si="386"/>
        <v>0.36918402777778336</v>
      </c>
      <c r="AD462" s="39">
        <f t="shared" si="389"/>
        <v>1.3816252026076772</v>
      </c>
      <c r="AE462" s="39">
        <f t="shared" si="390"/>
        <v>74.88</v>
      </c>
      <c r="AF462" s="39">
        <f t="shared" si="391"/>
        <v>0.69081260130383859</v>
      </c>
      <c r="AG462" s="39">
        <f t="shared" si="390"/>
        <v>49.88</v>
      </c>
      <c r="AH462" s="39">
        <f t="shared" si="392"/>
        <v>0.3454063006519193</v>
      </c>
      <c r="AI462" s="39">
        <f t="shared" si="419"/>
        <v>29.21</v>
      </c>
      <c r="AJ462" s="39">
        <f t="shared" si="394"/>
        <v>6.9081260130383876E-2</v>
      </c>
      <c r="AK462" s="39">
        <f t="shared" si="419"/>
        <v>6.67</v>
      </c>
      <c r="AL462" s="39">
        <f t="shared" si="395"/>
        <v>0.69081260130383859</v>
      </c>
      <c r="AM462" s="39">
        <f t="shared" si="396"/>
        <v>49.88</v>
      </c>
      <c r="AN462" s="39">
        <f t="shared" si="397"/>
        <v>0.3454063006519193</v>
      </c>
      <c r="AO462" s="39">
        <f t="shared" si="398"/>
        <v>29.21</v>
      </c>
      <c r="AP462" s="39">
        <f t="shared" si="399"/>
        <v>0.17270315032595965</v>
      </c>
      <c r="AQ462" s="39">
        <f t="shared" si="400"/>
        <v>15.86</v>
      </c>
      <c r="AR462" s="39">
        <f t="shared" si="401"/>
        <v>3.4540630065191938E-2</v>
      </c>
      <c r="AS462" s="39">
        <f t="shared" si="402"/>
        <v>3.4</v>
      </c>
      <c r="AT462" s="39">
        <f t="shared" si="403"/>
        <v>0.3454063006519193</v>
      </c>
      <c r="AU462" s="39">
        <f t="shared" si="404"/>
        <v>29.21</v>
      </c>
      <c r="AV462" s="39">
        <f t="shared" si="405"/>
        <v>0.17270315032595965</v>
      </c>
      <c r="AW462" s="39">
        <f t="shared" si="406"/>
        <v>15.86</v>
      </c>
      <c r="AX462" s="39">
        <f t="shared" si="407"/>
        <v>8.6351575162979824E-2</v>
      </c>
      <c r="AY462" s="39">
        <f t="shared" si="408"/>
        <v>8.27</v>
      </c>
      <c r="AZ462" s="39">
        <f t="shared" si="409"/>
        <v>1.7270315032595969E-2</v>
      </c>
      <c r="BA462" s="39">
        <f t="shared" si="410"/>
        <v>1.71</v>
      </c>
      <c r="BB462" s="39">
        <f t="shared" si="411"/>
        <v>6.9081260130383876E-2</v>
      </c>
      <c r="BC462" s="39">
        <f t="shared" si="412"/>
        <v>6.67</v>
      </c>
      <c r="BD462" s="39">
        <f t="shared" si="413"/>
        <v>3.4540630065191938E-2</v>
      </c>
      <c r="BE462" s="39">
        <f t="shared" si="414"/>
        <v>3.4</v>
      </c>
      <c r="BF462" s="39">
        <f t="shared" si="415"/>
        <v>1.7270315032595969E-2</v>
      </c>
      <c r="BG462" s="39">
        <f t="shared" si="416"/>
        <v>1.71</v>
      </c>
      <c r="BH462" s="39">
        <f t="shared" si="417"/>
        <v>3.454063006519193E-3</v>
      </c>
      <c r="BI462" s="39">
        <f t="shared" si="418"/>
        <v>0.34</v>
      </c>
    </row>
    <row r="463" spans="1:61" s="39" customFormat="1" x14ac:dyDescent="0.25">
      <c r="A463" s="40">
        <v>7.5</v>
      </c>
      <c r="B463" s="50">
        <f t="shared" si="373"/>
        <v>41</v>
      </c>
      <c r="C463" s="51">
        <f t="shared" si="363"/>
        <v>0</v>
      </c>
      <c r="D463" s="52">
        <f t="shared" si="364"/>
        <v>0</v>
      </c>
      <c r="E463" s="53">
        <f t="shared" si="365"/>
        <v>1</v>
      </c>
      <c r="F463" s="68">
        <f t="shared" si="362"/>
        <v>40</v>
      </c>
      <c r="G463" s="61">
        <f t="shared" si="387"/>
        <v>1.7899182925727124</v>
      </c>
      <c r="H463" s="56">
        <f t="shared" si="374"/>
        <v>4.6296296296296298</v>
      </c>
      <c r="I463" s="52">
        <f t="shared" si="375"/>
        <v>1.38</v>
      </c>
      <c r="J463" s="56">
        <f t="shared" si="376"/>
        <v>3.9378202436599676</v>
      </c>
      <c r="K463" s="56">
        <f t="shared" si="388"/>
        <v>9.7678990156022452E-4</v>
      </c>
      <c r="L463" s="51">
        <f t="shared" si="377"/>
        <v>2.2000000000000002</v>
      </c>
      <c r="M463" s="52">
        <f t="shared" si="366"/>
        <v>0</v>
      </c>
      <c r="N463" s="68">
        <v>0</v>
      </c>
      <c r="O463" s="63">
        <f t="shared" si="378"/>
        <v>4329.0312168599748</v>
      </c>
      <c r="P463" s="58">
        <f t="shared" si="379"/>
        <v>480</v>
      </c>
      <c r="Q463" s="61">
        <f t="shared" si="380"/>
        <v>0.8949591462863562</v>
      </c>
      <c r="R463" s="56">
        <f t="shared" si="381"/>
        <v>2.3148148148148149</v>
      </c>
      <c r="S463" s="56">
        <f t="shared" si="367"/>
        <v>1.9689101218299838</v>
      </c>
      <c r="T463" s="56">
        <f t="shared" si="368"/>
        <v>4.8839495078011226E-4</v>
      </c>
      <c r="U463" s="61">
        <f t="shared" si="382"/>
        <v>0.4474795731431781</v>
      </c>
      <c r="V463" s="56">
        <f t="shared" si="383"/>
        <v>1.1574074074074074</v>
      </c>
      <c r="W463" s="56">
        <f t="shared" si="369"/>
        <v>0.98445506091499191</v>
      </c>
      <c r="X463" s="56">
        <f t="shared" si="370"/>
        <v>2.4419747539005613E-4</v>
      </c>
      <c r="Y463" s="61">
        <f t="shared" si="384"/>
        <v>8.9495914628635598E-2</v>
      </c>
      <c r="Z463" s="56">
        <f t="shared" si="385"/>
        <v>0.23148148148148148</v>
      </c>
      <c r="AA463" s="56">
        <f t="shared" si="371"/>
        <v>0.19689101218299834</v>
      </c>
      <c r="AB463" s="56">
        <f t="shared" si="372"/>
        <v>4.8839495078011204E-5</v>
      </c>
      <c r="AC463" s="64">
        <f t="shared" si="386"/>
        <v>0.36927083333333893</v>
      </c>
      <c r="AD463" s="39">
        <f t="shared" si="389"/>
        <v>1.3867712176988238</v>
      </c>
      <c r="AE463" s="39">
        <f t="shared" si="390"/>
        <v>75.010000000000005</v>
      </c>
      <c r="AF463" s="39">
        <f t="shared" si="391"/>
        <v>0.69338560884941192</v>
      </c>
      <c r="AG463" s="39">
        <f t="shared" si="390"/>
        <v>50.01</v>
      </c>
      <c r="AH463" s="39">
        <f t="shared" si="392"/>
        <v>0.34669280442470596</v>
      </c>
      <c r="AI463" s="39">
        <f t="shared" si="419"/>
        <v>29.3</v>
      </c>
      <c r="AJ463" s="39">
        <f t="shared" si="394"/>
        <v>6.9338560884941197E-2</v>
      </c>
      <c r="AK463" s="39">
        <f t="shared" si="419"/>
        <v>6.7</v>
      </c>
      <c r="AL463" s="39">
        <f t="shared" si="395"/>
        <v>0.69338560884941192</v>
      </c>
      <c r="AM463" s="39">
        <f t="shared" si="396"/>
        <v>50.01</v>
      </c>
      <c r="AN463" s="39">
        <f t="shared" si="397"/>
        <v>0.34669280442470596</v>
      </c>
      <c r="AO463" s="39">
        <f t="shared" si="398"/>
        <v>29.3</v>
      </c>
      <c r="AP463" s="39">
        <f t="shared" si="399"/>
        <v>0.17334640221235298</v>
      </c>
      <c r="AQ463" s="39">
        <f t="shared" si="400"/>
        <v>15.92</v>
      </c>
      <c r="AR463" s="39">
        <f t="shared" si="401"/>
        <v>3.4669280442470599E-2</v>
      </c>
      <c r="AS463" s="39">
        <f t="shared" si="402"/>
        <v>3.41</v>
      </c>
      <c r="AT463" s="39">
        <f t="shared" si="403"/>
        <v>0.34669280442470596</v>
      </c>
      <c r="AU463" s="39">
        <f t="shared" si="404"/>
        <v>29.3</v>
      </c>
      <c r="AV463" s="39">
        <f t="shared" si="405"/>
        <v>0.17334640221235298</v>
      </c>
      <c r="AW463" s="39">
        <f t="shared" si="406"/>
        <v>15.92</v>
      </c>
      <c r="AX463" s="39">
        <f t="shared" si="407"/>
        <v>8.667320110617649E-2</v>
      </c>
      <c r="AY463" s="39">
        <f t="shared" si="408"/>
        <v>8.3000000000000007</v>
      </c>
      <c r="AZ463" s="39">
        <f t="shared" si="409"/>
        <v>1.7334640221235299E-2</v>
      </c>
      <c r="BA463" s="39">
        <f t="shared" si="410"/>
        <v>1.72</v>
      </c>
      <c r="BB463" s="39">
        <f t="shared" si="411"/>
        <v>6.9338560884941197E-2</v>
      </c>
      <c r="BC463" s="39">
        <f t="shared" si="412"/>
        <v>6.7</v>
      </c>
      <c r="BD463" s="39">
        <f t="shared" si="413"/>
        <v>3.4669280442470599E-2</v>
      </c>
      <c r="BE463" s="39">
        <f t="shared" si="414"/>
        <v>3.41</v>
      </c>
      <c r="BF463" s="39">
        <f t="shared" si="415"/>
        <v>1.7334640221235299E-2</v>
      </c>
      <c r="BG463" s="39">
        <f t="shared" si="416"/>
        <v>1.72</v>
      </c>
      <c r="BH463" s="39">
        <f t="shared" si="417"/>
        <v>3.4669280442470593E-3</v>
      </c>
      <c r="BI463" s="39">
        <f t="shared" si="418"/>
        <v>0.35</v>
      </c>
    </row>
    <row r="464" spans="1:61" s="39" customFormat="1" x14ac:dyDescent="0.25">
      <c r="A464" s="40">
        <v>7.5</v>
      </c>
      <c r="B464" s="50">
        <f t="shared" si="373"/>
        <v>41</v>
      </c>
      <c r="C464" s="51">
        <f t="shared" si="363"/>
        <v>0</v>
      </c>
      <c r="D464" s="52">
        <f t="shared" si="364"/>
        <v>0</v>
      </c>
      <c r="E464" s="53">
        <f t="shared" si="365"/>
        <v>1</v>
      </c>
      <c r="F464" s="68">
        <f t="shared" si="362"/>
        <v>40</v>
      </c>
      <c r="G464" s="61">
        <f t="shared" si="387"/>
        <v>1.7913575271478543</v>
      </c>
      <c r="H464" s="56">
        <f t="shared" si="374"/>
        <v>4.6296296296296298</v>
      </c>
      <c r="I464" s="52">
        <f t="shared" si="375"/>
        <v>1.38</v>
      </c>
      <c r="J464" s="56">
        <f t="shared" si="376"/>
        <v>3.94098655972528</v>
      </c>
      <c r="K464" s="56">
        <f t="shared" si="388"/>
        <v>9.7757531718774683E-4</v>
      </c>
      <c r="L464" s="51">
        <f t="shared" si="377"/>
        <v>2.2000000000000002</v>
      </c>
      <c r="M464" s="52">
        <f t="shared" si="366"/>
        <v>0</v>
      </c>
      <c r="N464" s="68">
        <v>0</v>
      </c>
      <c r="O464" s="63">
        <f t="shared" si="378"/>
        <v>4332.1270923012189</v>
      </c>
      <c r="P464" s="58">
        <f t="shared" si="379"/>
        <v>480</v>
      </c>
      <c r="Q464" s="61">
        <f t="shared" si="380"/>
        <v>0.89567876357392717</v>
      </c>
      <c r="R464" s="56">
        <f t="shared" si="381"/>
        <v>2.3148148148148149</v>
      </c>
      <c r="S464" s="56">
        <f t="shared" si="367"/>
        <v>1.97049327986264</v>
      </c>
      <c r="T464" s="56">
        <f t="shared" si="368"/>
        <v>4.8878765859387341E-4</v>
      </c>
      <c r="U464" s="61">
        <f t="shared" si="382"/>
        <v>0.44783938178696359</v>
      </c>
      <c r="V464" s="56">
        <f t="shared" si="383"/>
        <v>1.1574074074074074</v>
      </c>
      <c r="W464" s="56">
        <f t="shared" si="369"/>
        <v>0.98524663993132</v>
      </c>
      <c r="X464" s="56">
        <f t="shared" si="370"/>
        <v>2.4439382929693671E-4</v>
      </c>
      <c r="Y464" s="61">
        <f t="shared" si="384"/>
        <v>8.9567876357392689E-2</v>
      </c>
      <c r="Z464" s="56">
        <f t="shared" si="385"/>
        <v>0.23148148148148148</v>
      </c>
      <c r="AA464" s="56">
        <f t="shared" si="371"/>
        <v>0.19704932798626393</v>
      </c>
      <c r="AB464" s="56">
        <f t="shared" si="372"/>
        <v>4.8878765859387324E-5</v>
      </c>
      <c r="AC464" s="64">
        <f t="shared" si="386"/>
        <v>0.3693576388888945</v>
      </c>
      <c r="AD464" s="39">
        <f t="shared" si="389"/>
        <v>1.3919213705893738</v>
      </c>
      <c r="AE464" s="39">
        <f t="shared" si="390"/>
        <v>75.14</v>
      </c>
      <c r="AF464" s="39">
        <f t="shared" si="391"/>
        <v>0.69596068529468691</v>
      </c>
      <c r="AG464" s="39">
        <f t="shared" si="390"/>
        <v>50.14</v>
      </c>
      <c r="AH464" s="39">
        <f t="shared" si="392"/>
        <v>0.34798034264734345</v>
      </c>
      <c r="AI464" s="39">
        <f t="shared" si="419"/>
        <v>29.39</v>
      </c>
      <c r="AJ464" s="39">
        <f t="shared" si="394"/>
        <v>6.9596068529468702E-2</v>
      </c>
      <c r="AK464" s="39">
        <f t="shared" si="419"/>
        <v>6.72</v>
      </c>
      <c r="AL464" s="39">
        <f t="shared" si="395"/>
        <v>0.69596068529468691</v>
      </c>
      <c r="AM464" s="39">
        <f t="shared" si="396"/>
        <v>50.14</v>
      </c>
      <c r="AN464" s="39">
        <f t="shared" si="397"/>
        <v>0.34798034264734345</v>
      </c>
      <c r="AO464" s="39">
        <f t="shared" si="398"/>
        <v>29.39</v>
      </c>
      <c r="AP464" s="39">
        <f t="shared" si="399"/>
        <v>0.17399017132367173</v>
      </c>
      <c r="AQ464" s="39">
        <f t="shared" si="400"/>
        <v>15.97</v>
      </c>
      <c r="AR464" s="39">
        <f t="shared" si="401"/>
        <v>3.4798034264734351E-2</v>
      </c>
      <c r="AS464" s="39">
        <f t="shared" si="402"/>
        <v>3.42</v>
      </c>
      <c r="AT464" s="39">
        <f t="shared" si="403"/>
        <v>0.34798034264734345</v>
      </c>
      <c r="AU464" s="39">
        <f t="shared" si="404"/>
        <v>29.39</v>
      </c>
      <c r="AV464" s="39">
        <f t="shared" si="405"/>
        <v>0.17399017132367173</v>
      </c>
      <c r="AW464" s="39">
        <f t="shared" si="406"/>
        <v>15.97</v>
      </c>
      <c r="AX464" s="39">
        <f t="shared" si="407"/>
        <v>8.6995085661835864E-2</v>
      </c>
      <c r="AY464" s="39">
        <f t="shared" si="408"/>
        <v>8.33</v>
      </c>
      <c r="AZ464" s="39">
        <f t="shared" si="409"/>
        <v>1.7399017132367176E-2</v>
      </c>
      <c r="BA464" s="39">
        <f t="shared" si="410"/>
        <v>1.72</v>
      </c>
      <c r="BB464" s="39">
        <f t="shared" si="411"/>
        <v>6.9596068529468702E-2</v>
      </c>
      <c r="BC464" s="39">
        <f t="shared" si="412"/>
        <v>6.72</v>
      </c>
      <c r="BD464" s="39">
        <f t="shared" si="413"/>
        <v>3.4798034264734351E-2</v>
      </c>
      <c r="BE464" s="39">
        <f t="shared" si="414"/>
        <v>3.42</v>
      </c>
      <c r="BF464" s="39">
        <f t="shared" si="415"/>
        <v>1.7399017132367176E-2</v>
      </c>
      <c r="BG464" s="39">
        <f t="shared" si="416"/>
        <v>1.72</v>
      </c>
      <c r="BH464" s="39">
        <f t="shared" si="417"/>
        <v>3.4798034264734343E-3</v>
      </c>
      <c r="BI464" s="39">
        <f t="shared" si="418"/>
        <v>0.35</v>
      </c>
    </row>
    <row r="465" spans="1:61" s="39" customFormat="1" x14ac:dyDescent="0.25">
      <c r="A465" s="40">
        <v>7.5</v>
      </c>
      <c r="B465" s="50">
        <f t="shared" si="373"/>
        <v>41</v>
      </c>
      <c r="C465" s="51">
        <f t="shared" si="363"/>
        <v>0</v>
      </c>
      <c r="D465" s="52">
        <f t="shared" si="364"/>
        <v>0</v>
      </c>
      <c r="E465" s="53">
        <f t="shared" si="365"/>
        <v>1</v>
      </c>
      <c r="F465" s="68">
        <f t="shared" si="362"/>
        <v>40</v>
      </c>
      <c r="G465" s="61">
        <f t="shared" si="387"/>
        <v>1.7927901635949108</v>
      </c>
      <c r="H465" s="56">
        <f t="shared" si="374"/>
        <v>4.6296296296296298</v>
      </c>
      <c r="I465" s="52">
        <f t="shared" si="375"/>
        <v>1.38</v>
      </c>
      <c r="J465" s="56">
        <f t="shared" si="376"/>
        <v>3.9441383599088042</v>
      </c>
      <c r="K465" s="56">
        <f t="shared" si="388"/>
        <v>9.7835713210069498E-4</v>
      </c>
      <c r="L465" s="51">
        <f t="shared" si="377"/>
        <v>2.2000000000000002</v>
      </c>
      <c r="M465" s="52">
        <f t="shared" si="366"/>
        <v>0</v>
      </c>
      <c r="N465" s="68">
        <v>0</v>
      </c>
      <c r="O465" s="63">
        <f t="shared" si="378"/>
        <v>4335.2087783133566</v>
      </c>
      <c r="P465" s="58">
        <f t="shared" si="379"/>
        <v>480</v>
      </c>
      <c r="Q465" s="61">
        <f t="shared" si="380"/>
        <v>0.89639508179745542</v>
      </c>
      <c r="R465" s="56">
        <f t="shared" si="381"/>
        <v>2.3148148148148149</v>
      </c>
      <c r="S465" s="56">
        <f t="shared" si="367"/>
        <v>1.9720691799544021</v>
      </c>
      <c r="T465" s="56">
        <f t="shared" si="368"/>
        <v>4.8917856605034749E-4</v>
      </c>
      <c r="U465" s="61">
        <f t="shared" si="382"/>
        <v>0.44819754089872771</v>
      </c>
      <c r="V465" s="56">
        <f t="shared" si="383"/>
        <v>1.1574074074074074</v>
      </c>
      <c r="W465" s="56">
        <f t="shared" si="369"/>
        <v>0.98603458997720106</v>
      </c>
      <c r="X465" s="56">
        <f t="shared" si="370"/>
        <v>2.4458928302517374E-4</v>
      </c>
      <c r="Y465" s="61">
        <f t="shared" si="384"/>
        <v>8.9639508179745517E-2</v>
      </c>
      <c r="Z465" s="56">
        <f t="shared" si="385"/>
        <v>0.23148148148148148</v>
      </c>
      <c r="AA465" s="56">
        <f t="shared" si="371"/>
        <v>0.19720691799544016</v>
      </c>
      <c r="AB465" s="56">
        <f t="shared" si="372"/>
        <v>4.8917856605034734E-5</v>
      </c>
      <c r="AC465" s="64">
        <f t="shared" si="386"/>
        <v>0.36944444444445007</v>
      </c>
      <c r="AD465" s="39">
        <f t="shared" si="389"/>
        <v>1.3970756423097093</v>
      </c>
      <c r="AE465" s="39">
        <f t="shared" si="390"/>
        <v>75.27</v>
      </c>
      <c r="AF465" s="39">
        <f t="shared" si="391"/>
        <v>0.69853782115485463</v>
      </c>
      <c r="AG465" s="39">
        <f t="shared" si="390"/>
        <v>50.27</v>
      </c>
      <c r="AH465" s="39">
        <f t="shared" si="392"/>
        <v>0.34926891057742732</v>
      </c>
      <c r="AI465" s="39">
        <f t="shared" si="419"/>
        <v>29.48</v>
      </c>
      <c r="AJ465" s="39">
        <f t="shared" si="394"/>
        <v>6.9853782115485472E-2</v>
      </c>
      <c r="AK465" s="39">
        <f t="shared" si="419"/>
        <v>6.75</v>
      </c>
      <c r="AL465" s="39">
        <f t="shared" si="395"/>
        <v>0.69853782115485463</v>
      </c>
      <c r="AM465" s="39">
        <f t="shared" si="396"/>
        <v>50.27</v>
      </c>
      <c r="AN465" s="39">
        <f t="shared" si="397"/>
        <v>0.34926891057742732</v>
      </c>
      <c r="AO465" s="39">
        <f t="shared" si="398"/>
        <v>29.48</v>
      </c>
      <c r="AP465" s="39">
        <f t="shared" si="399"/>
        <v>0.17463445528871366</v>
      </c>
      <c r="AQ465" s="39">
        <f t="shared" si="400"/>
        <v>16.02</v>
      </c>
      <c r="AR465" s="39">
        <f t="shared" si="401"/>
        <v>3.4926891057742736E-2</v>
      </c>
      <c r="AS465" s="39">
        <f t="shared" si="402"/>
        <v>3.43</v>
      </c>
      <c r="AT465" s="39">
        <f t="shared" si="403"/>
        <v>0.34926891057742732</v>
      </c>
      <c r="AU465" s="39">
        <f t="shared" si="404"/>
        <v>29.48</v>
      </c>
      <c r="AV465" s="39">
        <f t="shared" si="405"/>
        <v>0.17463445528871366</v>
      </c>
      <c r="AW465" s="39">
        <f t="shared" si="406"/>
        <v>16.02</v>
      </c>
      <c r="AX465" s="39">
        <f t="shared" si="407"/>
        <v>8.7317227644356829E-2</v>
      </c>
      <c r="AY465" s="39">
        <f t="shared" si="408"/>
        <v>8.36</v>
      </c>
      <c r="AZ465" s="39">
        <f t="shared" si="409"/>
        <v>1.7463445528871368E-2</v>
      </c>
      <c r="BA465" s="39">
        <f t="shared" si="410"/>
        <v>1.73</v>
      </c>
      <c r="BB465" s="39">
        <f t="shared" si="411"/>
        <v>6.9853782115485472E-2</v>
      </c>
      <c r="BC465" s="39">
        <f t="shared" si="412"/>
        <v>6.75</v>
      </c>
      <c r="BD465" s="39">
        <f t="shared" si="413"/>
        <v>3.4926891057742736E-2</v>
      </c>
      <c r="BE465" s="39">
        <f t="shared" si="414"/>
        <v>3.43</v>
      </c>
      <c r="BF465" s="39">
        <f t="shared" si="415"/>
        <v>1.7463445528871368E-2</v>
      </c>
      <c r="BG465" s="39">
        <f t="shared" si="416"/>
        <v>1.73</v>
      </c>
      <c r="BH465" s="39">
        <f t="shared" si="417"/>
        <v>3.4926891057742728E-3</v>
      </c>
      <c r="BI465" s="39">
        <f t="shared" si="418"/>
        <v>0.35</v>
      </c>
    </row>
    <row r="466" spans="1:61" s="39" customFormat="1" x14ac:dyDescent="0.25">
      <c r="A466" s="40">
        <v>7.5</v>
      </c>
      <c r="B466" s="50">
        <f t="shared" si="373"/>
        <v>41</v>
      </c>
      <c r="C466" s="51">
        <f t="shared" si="363"/>
        <v>0</v>
      </c>
      <c r="D466" s="52">
        <f t="shared" si="364"/>
        <v>0</v>
      </c>
      <c r="E466" s="53">
        <f t="shared" si="365"/>
        <v>1</v>
      </c>
      <c r="F466" s="68">
        <f t="shared" si="362"/>
        <v>40</v>
      </c>
      <c r="G466" s="61">
        <f t="shared" si="387"/>
        <v>1.7942162321628039</v>
      </c>
      <c r="H466" s="56">
        <f t="shared" si="374"/>
        <v>4.6296296296296298</v>
      </c>
      <c r="I466" s="52">
        <f t="shared" si="375"/>
        <v>1.38</v>
      </c>
      <c r="J466" s="56">
        <f t="shared" si="376"/>
        <v>3.9472757107581691</v>
      </c>
      <c r="K466" s="56">
        <f t="shared" si="388"/>
        <v>9.7913536280643757E-4</v>
      </c>
      <c r="L466" s="51">
        <f t="shared" si="377"/>
        <v>2.2000000000000002</v>
      </c>
      <c r="M466" s="52">
        <f t="shared" si="366"/>
        <v>0</v>
      </c>
      <c r="N466" s="68">
        <v>0</v>
      </c>
      <c r="O466" s="63">
        <f t="shared" si="378"/>
        <v>4338.2763399312726</v>
      </c>
      <c r="P466" s="58">
        <f t="shared" si="379"/>
        <v>480</v>
      </c>
      <c r="Q466" s="61">
        <f t="shared" si="380"/>
        <v>0.89710811608140195</v>
      </c>
      <c r="R466" s="56">
        <f t="shared" si="381"/>
        <v>2.3148148148148149</v>
      </c>
      <c r="S466" s="56">
        <f t="shared" si="367"/>
        <v>1.9736378553790845</v>
      </c>
      <c r="T466" s="56">
        <f t="shared" si="368"/>
        <v>4.8956768140321879E-4</v>
      </c>
      <c r="U466" s="61">
        <f t="shared" si="382"/>
        <v>0.44855405804070098</v>
      </c>
      <c r="V466" s="56">
        <f t="shared" si="383"/>
        <v>1.1574074074074074</v>
      </c>
      <c r="W466" s="56">
        <f t="shared" si="369"/>
        <v>0.98681892768954227</v>
      </c>
      <c r="X466" s="56">
        <f t="shared" si="370"/>
        <v>2.4478384070160939E-4</v>
      </c>
      <c r="Y466" s="61">
        <f t="shared" si="384"/>
        <v>8.9710811608140179E-2</v>
      </c>
      <c r="Z466" s="56">
        <f t="shared" si="385"/>
        <v>0.23148148148148148</v>
      </c>
      <c r="AA466" s="56">
        <f t="shared" si="371"/>
        <v>0.1973637855379084</v>
      </c>
      <c r="AB466" s="56">
        <f t="shared" si="372"/>
        <v>4.8956768140321868E-5</v>
      </c>
      <c r="AC466" s="64">
        <f t="shared" si="386"/>
        <v>0.36953125000000564</v>
      </c>
      <c r="AD466" s="39">
        <f t="shared" si="389"/>
        <v>1.4022340139771774</v>
      </c>
      <c r="AE466" s="39">
        <f t="shared" si="390"/>
        <v>75.400000000000006</v>
      </c>
      <c r="AF466" s="39">
        <f t="shared" si="391"/>
        <v>0.7011170069885887</v>
      </c>
      <c r="AG466" s="39">
        <f t="shared" si="390"/>
        <v>50.4</v>
      </c>
      <c r="AH466" s="39">
        <f t="shared" si="392"/>
        <v>0.35055850349429435</v>
      </c>
      <c r="AI466" s="39">
        <f t="shared" si="419"/>
        <v>29.57</v>
      </c>
      <c r="AJ466" s="39">
        <f t="shared" si="394"/>
        <v>7.0111700698858873E-2</v>
      </c>
      <c r="AK466" s="39">
        <f t="shared" si="419"/>
        <v>6.77</v>
      </c>
      <c r="AL466" s="39">
        <f t="shared" si="395"/>
        <v>0.7011170069885887</v>
      </c>
      <c r="AM466" s="39">
        <f t="shared" si="396"/>
        <v>50.4</v>
      </c>
      <c r="AN466" s="39">
        <f t="shared" si="397"/>
        <v>0.35055850349429435</v>
      </c>
      <c r="AO466" s="39">
        <f t="shared" si="398"/>
        <v>29.57</v>
      </c>
      <c r="AP466" s="39">
        <f t="shared" si="399"/>
        <v>0.17527925174714717</v>
      </c>
      <c r="AQ466" s="39">
        <f t="shared" si="400"/>
        <v>16.079999999999998</v>
      </c>
      <c r="AR466" s="39">
        <f t="shared" si="401"/>
        <v>3.5055850349429436E-2</v>
      </c>
      <c r="AS466" s="39">
        <f t="shared" si="402"/>
        <v>3.44</v>
      </c>
      <c r="AT466" s="39">
        <f t="shared" si="403"/>
        <v>0.35055850349429435</v>
      </c>
      <c r="AU466" s="39">
        <f t="shared" si="404"/>
        <v>29.57</v>
      </c>
      <c r="AV466" s="39">
        <f t="shared" si="405"/>
        <v>0.17527925174714717</v>
      </c>
      <c r="AW466" s="39">
        <f t="shared" si="406"/>
        <v>16.079999999999998</v>
      </c>
      <c r="AX466" s="39">
        <f t="shared" si="407"/>
        <v>8.7639625873573587E-2</v>
      </c>
      <c r="AY466" s="39">
        <f t="shared" si="408"/>
        <v>8.39</v>
      </c>
      <c r="AZ466" s="39">
        <f t="shared" si="409"/>
        <v>1.7527925174714718E-2</v>
      </c>
      <c r="BA466" s="39">
        <f t="shared" si="410"/>
        <v>1.74</v>
      </c>
      <c r="BB466" s="39">
        <f t="shared" si="411"/>
        <v>7.0111700698858873E-2</v>
      </c>
      <c r="BC466" s="39">
        <f t="shared" si="412"/>
        <v>6.77</v>
      </c>
      <c r="BD466" s="39">
        <f t="shared" si="413"/>
        <v>3.5055850349429436E-2</v>
      </c>
      <c r="BE466" s="39">
        <f t="shared" si="414"/>
        <v>3.44</v>
      </c>
      <c r="BF466" s="39">
        <f t="shared" si="415"/>
        <v>1.7527925174714718E-2</v>
      </c>
      <c r="BG466" s="39">
        <f t="shared" si="416"/>
        <v>1.74</v>
      </c>
      <c r="BH466" s="39">
        <f t="shared" si="417"/>
        <v>3.5055850349429429E-3</v>
      </c>
      <c r="BI466" s="39">
        <f t="shared" si="418"/>
        <v>0.35</v>
      </c>
    </row>
    <row r="467" spans="1:61" s="39" customFormat="1" x14ac:dyDescent="0.25">
      <c r="A467" s="40">
        <v>7.5</v>
      </c>
      <c r="B467" s="50">
        <f t="shared" si="373"/>
        <v>41</v>
      </c>
      <c r="C467" s="51">
        <f t="shared" si="363"/>
        <v>0</v>
      </c>
      <c r="D467" s="52">
        <f t="shared" si="364"/>
        <v>0</v>
      </c>
      <c r="E467" s="53">
        <f t="shared" si="365"/>
        <v>1</v>
      </c>
      <c r="F467" s="68">
        <f t="shared" si="362"/>
        <v>40</v>
      </c>
      <c r="G467" s="61">
        <f t="shared" si="387"/>
        <v>1.7956357629617803</v>
      </c>
      <c r="H467" s="56">
        <f t="shared" si="374"/>
        <v>4.6296296296296298</v>
      </c>
      <c r="I467" s="52">
        <f t="shared" si="375"/>
        <v>1.38</v>
      </c>
      <c r="J467" s="56">
        <f t="shared" si="376"/>
        <v>3.9503986785159171</v>
      </c>
      <c r="K467" s="56">
        <f t="shared" si="388"/>
        <v>9.7991002573666591E-4</v>
      </c>
      <c r="L467" s="51">
        <f t="shared" si="377"/>
        <v>2.2000000000000002</v>
      </c>
      <c r="M467" s="52">
        <f t="shared" si="366"/>
        <v>0</v>
      </c>
      <c r="N467" s="68">
        <v>0</v>
      </c>
      <c r="O467" s="63">
        <f t="shared" si="378"/>
        <v>4341.329841891773</v>
      </c>
      <c r="P467" s="58">
        <f t="shared" si="379"/>
        <v>480</v>
      </c>
      <c r="Q467" s="61">
        <f t="shared" si="380"/>
        <v>0.89781788148089015</v>
      </c>
      <c r="R467" s="56">
        <f t="shared" si="381"/>
        <v>2.3148148148148149</v>
      </c>
      <c r="S467" s="56">
        <f t="shared" si="367"/>
        <v>1.9751993392579585</v>
      </c>
      <c r="T467" s="56">
        <f t="shared" si="368"/>
        <v>4.8995501286833295E-4</v>
      </c>
      <c r="U467" s="61">
        <f t="shared" si="382"/>
        <v>0.44890894074044507</v>
      </c>
      <c r="V467" s="56">
        <f t="shared" si="383"/>
        <v>1.1574074074074074</v>
      </c>
      <c r="W467" s="56">
        <f t="shared" si="369"/>
        <v>0.98759966962897927</v>
      </c>
      <c r="X467" s="56">
        <f t="shared" si="370"/>
        <v>2.4497750643416648E-4</v>
      </c>
      <c r="Y467" s="61">
        <f t="shared" si="384"/>
        <v>8.9781788148089001E-2</v>
      </c>
      <c r="Z467" s="56">
        <f t="shared" si="385"/>
        <v>0.23148148148148148</v>
      </c>
      <c r="AA467" s="56">
        <f t="shared" si="371"/>
        <v>0.19751993392579581</v>
      </c>
      <c r="AB467" s="56">
        <f t="shared" si="372"/>
        <v>4.8995501286833286E-5</v>
      </c>
      <c r="AC467" s="64">
        <f t="shared" si="386"/>
        <v>0.36961805555556121</v>
      </c>
      <c r="AD467" s="39">
        <f t="shared" si="389"/>
        <v>1.4073964667956924</v>
      </c>
      <c r="AE467" s="39">
        <f t="shared" si="390"/>
        <v>75.52</v>
      </c>
      <c r="AF467" s="39">
        <f t="shared" si="391"/>
        <v>0.70369823339784621</v>
      </c>
      <c r="AG467" s="39">
        <f t="shared" si="390"/>
        <v>50.52</v>
      </c>
      <c r="AH467" s="39">
        <f t="shared" si="392"/>
        <v>0.3518491166989231</v>
      </c>
      <c r="AI467" s="39">
        <f t="shared" ref="AI467:AK482" si="420">ROUND((1-EXP(-AH467))*100,2)</f>
        <v>29.66</v>
      </c>
      <c r="AJ467" s="39">
        <f t="shared" si="394"/>
        <v>7.0369823339784629E-2</v>
      </c>
      <c r="AK467" s="39">
        <f t="shared" si="420"/>
        <v>6.8</v>
      </c>
      <c r="AL467" s="39">
        <f t="shared" si="395"/>
        <v>0.70369823339784621</v>
      </c>
      <c r="AM467" s="39">
        <f t="shared" si="396"/>
        <v>50.52</v>
      </c>
      <c r="AN467" s="39">
        <f t="shared" si="397"/>
        <v>0.3518491166989231</v>
      </c>
      <c r="AO467" s="39">
        <f t="shared" si="398"/>
        <v>29.66</v>
      </c>
      <c r="AP467" s="39">
        <f t="shared" si="399"/>
        <v>0.17592455834946155</v>
      </c>
      <c r="AQ467" s="39">
        <f t="shared" si="400"/>
        <v>16.13</v>
      </c>
      <c r="AR467" s="39">
        <f t="shared" si="401"/>
        <v>3.5184911669892315E-2</v>
      </c>
      <c r="AS467" s="39">
        <f t="shared" si="402"/>
        <v>3.46</v>
      </c>
      <c r="AT467" s="39">
        <f t="shared" si="403"/>
        <v>0.3518491166989231</v>
      </c>
      <c r="AU467" s="39">
        <f t="shared" si="404"/>
        <v>29.66</v>
      </c>
      <c r="AV467" s="39">
        <f t="shared" si="405"/>
        <v>0.17592455834946155</v>
      </c>
      <c r="AW467" s="39">
        <f t="shared" si="406"/>
        <v>16.13</v>
      </c>
      <c r="AX467" s="39">
        <f t="shared" si="407"/>
        <v>8.7962279174730776E-2</v>
      </c>
      <c r="AY467" s="39">
        <f t="shared" si="408"/>
        <v>8.42</v>
      </c>
      <c r="AZ467" s="39">
        <f t="shared" si="409"/>
        <v>1.7592455834946157E-2</v>
      </c>
      <c r="BA467" s="39">
        <f t="shared" si="410"/>
        <v>1.74</v>
      </c>
      <c r="BB467" s="39">
        <f t="shared" si="411"/>
        <v>7.0369823339784629E-2</v>
      </c>
      <c r="BC467" s="39">
        <f t="shared" si="412"/>
        <v>6.8</v>
      </c>
      <c r="BD467" s="39">
        <f t="shared" si="413"/>
        <v>3.5184911669892315E-2</v>
      </c>
      <c r="BE467" s="39">
        <f t="shared" si="414"/>
        <v>3.46</v>
      </c>
      <c r="BF467" s="39">
        <f t="shared" si="415"/>
        <v>1.7592455834946157E-2</v>
      </c>
      <c r="BG467" s="39">
        <f t="shared" si="416"/>
        <v>1.74</v>
      </c>
      <c r="BH467" s="39">
        <f t="shared" si="417"/>
        <v>3.5184911669892309E-3</v>
      </c>
      <c r="BI467" s="39">
        <f t="shared" si="418"/>
        <v>0.35</v>
      </c>
    </row>
    <row r="468" spans="1:61" s="39" customFormat="1" x14ac:dyDescent="0.25">
      <c r="A468" s="40">
        <v>7.5</v>
      </c>
      <c r="B468" s="50">
        <f t="shared" si="373"/>
        <v>41</v>
      </c>
      <c r="C468" s="51">
        <f t="shared" si="363"/>
        <v>0</v>
      </c>
      <c r="D468" s="52">
        <f t="shared" si="364"/>
        <v>0</v>
      </c>
      <c r="E468" s="53">
        <f t="shared" si="365"/>
        <v>1</v>
      </c>
      <c r="F468" s="68">
        <f t="shared" si="362"/>
        <v>40</v>
      </c>
      <c r="G468" s="61">
        <f t="shared" si="387"/>
        <v>1.7970487859640469</v>
      </c>
      <c r="H468" s="56">
        <f t="shared" si="374"/>
        <v>4.6296296296296298</v>
      </c>
      <c r="I468" s="52">
        <f t="shared" si="375"/>
        <v>1.38</v>
      </c>
      <c r="J468" s="56">
        <f t="shared" si="376"/>
        <v>3.9535073291209035</v>
      </c>
      <c r="K468" s="56">
        <f t="shared" si="388"/>
        <v>9.8068113724774091E-4</v>
      </c>
      <c r="L468" s="51">
        <f t="shared" si="377"/>
        <v>2.2000000000000002</v>
      </c>
      <c r="M468" s="52">
        <f t="shared" si="366"/>
        <v>0</v>
      </c>
      <c r="N468" s="68">
        <v>0</v>
      </c>
      <c r="O468" s="63">
        <f t="shared" si="378"/>
        <v>4344.3693486349539</v>
      </c>
      <c r="P468" s="58">
        <f t="shared" si="379"/>
        <v>480</v>
      </c>
      <c r="Q468" s="61">
        <f t="shared" si="380"/>
        <v>0.89852439298202347</v>
      </c>
      <c r="R468" s="56">
        <f t="shared" si="381"/>
        <v>2.3148148148148149</v>
      </c>
      <c r="S468" s="56">
        <f t="shared" si="367"/>
        <v>1.9767536645604518</v>
      </c>
      <c r="T468" s="56">
        <f t="shared" si="368"/>
        <v>4.9034056862387045E-4</v>
      </c>
      <c r="U468" s="61">
        <f t="shared" si="382"/>
        <v>0.44926219649101173</v>
      </c>
      <c r="V468" s="56">
        <f t="shared" si="383"/>
        <v>1.1574074074074074</v>
      </c>
      <c r="W468" s="56">
        <f t="shared" si="369"/>
        <v>0.98837683228022588</v>
      </c>
      <c r="X468" s="56">
        <f t="shared" si="370"/>
        <v>2.4517028431193523E-4</v>
      </c>
      <c r="Y468" s="61">
        <f t="shared" si="384"/>
        <v>8.985243929820233E-2</v>
      </c>
      <c r="Z468" s="56">
        <f t="shared" si="385"/>
        <v>0.23148148148148148</v>
      </c>
      <c r="AA468" s="56">
        <f t="shared" si="371"/>
        <v>0.19767536645604514</v>
      </c>
      <c r="AB468" s="56">
        <f t="shared" si="372"/>
        <v>4.9034056862387037E-5</v>
      </c>
      <c r="AC468" s="64">
        <f t="shared" si="386"/>
        <v>0.36970486111111678</v>
      </c>
      <c r="AD468" s="39">
        <f t="shared" si="389"/>
        <v>1.4125629820553391</v>
      </c>
      <c r="AE468" s="39">
        <f t="shared" si="390"/>
        <v>75.650000000000006</v>
      </c>
      <c r="AF468" s="39">
        <f t="shared" si="391"/>
        <v>0.70628149102766957</v>
      </c>
      <c r="AG468" s="39">
        <f t="shared" si="390"/>
        <v>50.65</v>
      </c>
      <c r="AH468" s="39">
        <f t="shared" si="392"/>
        <v>0.35314074551383479</v>
      </c>
      <c r="AI468" s="39">
        <f t="shared" si="420"/>
        <v>29.75</v>
      </c>
      <c r="AJ468" s="39">
        <f t="shared" si="394"/>
        <v>7.0628149102766963E-2</v>
      </c>
      <c r="AK468" s="39">
        <f t="shared" si="420"/>
        <v>6.82</v>
      </c>
      <c r="AL468" s="39">
        <f t="shared" si="395"/>
        <v>0.70628149102766957</v>
      </c>
      <c r="AM468" s="39">
        <f t="shared" si="396"/>
        <v>50.65</v>
      </c>
      <c r="AN468" s="39">
        <f t="shared" si="397"/>
        <v>0.35314074551383479</v>
      </c>
      <c r="AO468" s="39">
        <f t="shared" si="398"/>
        <v>29.75</v>
      </c>
      <c r="AP468" s="39">
        <f t="shared" si="399"/>
        <v>0.17657037275691739</v>
      </c>
      <c r="AQ468" s="39">
        <f t="shared" si="400"/>
        <v>16.190000000000001</v>
      </c>
      <c r="AR468" s="39">
        <f t="shared" si="401"/>
        <v>3.5314074551383481E-2</v>
      </c>
      <c r="AS468" s="39">
        <f t="shared" si="402"/>
        <v>3.47</v>
      </c>
      <c r="AT468" s="39">
        <f t="shared" si="403"/>
        <v>0.35314074551383479</v>
      </c>
      <c r="AU468" s="39">
        <f t="shared" si="404"/>
        <v>29.75</v>
      </c>
      <c r="AV468" s="39">
        <f t="shared" si="405"/>
        <v>0.17657037275691739</v>
      </c>
      <c r="AW468" s="39">
        <f t="shared" si="406"/>
        <v>16.190000000000001</v>
      </c>
      <c r="AX468" s="39">
        <f t="shared" si="407"/>
        <v>8.8285186378458697E-2</v>
      </c>
      <c r="AY468" s="39">
        <f t="shared" si="408"/>
        <v>8.4499999999999993</v>
      </c>
      <c r="AZ468" s="39">
        <f t="shared" si="409"/>
        <v>1.7657037275691741E-2</v>
      </c>
      <c r="BA468" s="39">
        <f t="shared" si="410"/>
        <v>1.75</v>
      </c>
      <c r="BB468" s="39">
        <f t="shared" si="411"/>
        <v>7.0628149102766963E-2</v>
      </c>
      <c r="BC468" s="39">
        <f t="shared" si="412"/>
        <v>6.82</v>
      </c>
      <c r="BD468" s="39">
        <f t="shared" si="413"/>
        <v>3.5314074551383481E-2</v>
      </c>
      <c r="BE468" s="39">
        <f t="shared" si="414"/>
        <v>3.47</v>
      </c>
      <c r="BF468" s="39">
        <f t="shared" si="415"/>
        <v>1.7657037275691741E-2</v>
      </c>
      <c r="BG468" s="39">
        <f t="shared" si="416"/>
        <v>1.75</v>
      </c>
      <c r="BH468" s="39">
        <f t="shared" si="417"/>
        <v>3.5314074551383474E-3</v>
      </c>
      <c r="BI468" s="39">
        <f t="shared" si="418"/>
        <v>0.35</v>
      </c>
    </row>
    <row r="469" spans="1:61" s="39" customFormat="1" x14ac:dyDescent="0.25">
      <c r="A469" s="40">
        <v>7.5</v>
      </c>
      <c r="B469" s="50">
        <f t="shared" si="373"/>
        <v>41</v>
      </c>
      <c r="C469" s="51">
        <f t="shared" si="363"/>
        <v>0</v>
      </c>
      <c r="D469" s="52">
        <f t="shared" si="364"/>
        <v>0</v>
      </c>
      <c r="E469" s="53">
        <f t="shared" si="365"/>
        <v>1</v>
      </c>
      <c r="F469" s="68">
        <f t="shared" si="362"/>
        <v>40</v>
      </c>
      <c r="G469" s="61">
        <f t="shared" si="387"/>
        <v>1.7984553310044042</v>
      </c>
      <c r="H469" s="56">
        <f t="shared" si="374"/>
        <v>4.6296296296296298</v>
      </c>
      <c r="I469" s="52">
        <f t="shared" si="375"/>
        <v>1.38</v>
      </c>
      <c r="J469" s="56">
        <f t="shared" si="376"/>
        <v>3.9566017282096895</v>
      </c>
      <c r="K469" s="56">
        <f t="shared" si="388"/>
        <v>9.814487136210377E-4</v>
      </c>
      <c r="L469" s="51">
        <f t="shared" si="377"/>
        <v>2.2000000000000002</v>
      </c>
      <c r="M469" s="52">
        <f t="shared" si="366"/>
        <v>0</v>
      </c>
      <c r="N469" s="68">
        <v>0</v>
      </c>
      <c r="O469" s="63">
        <f t="shared" si="378"/>
        <v>4347.3949243055622</v>
      </c>
      <c r="P469" s="58">
        <f t="shared" si="379"/>
        <v>480</v>
      </c>
      <c r="Q469" s="61">
        <f t="shared" si="380"/>
        <v>0.89922766550220212</v>
      </c>
      <c r="R469" s="56">
        <f t="shared" si="381"/>
        <v>2.3148148148148149</v>
      </c>
      <c r="S469" s="56">
        <f t="shared" si="367"/>
        <v>1.9783008641048447</v>
      </c>
      <c r="T469" s="56">
        <f t="shared" si="368"/>
        <v>4.9072435681051885E-4</v>
      </c>
      <c r="U469" s="61">
        <f t="shared" si="382"/>
        <v>0.44961383275110106</v>
      </c>
      <c r="V469" s="56">
        <f t="shared" si="383"/>
        <v>1.1574074074074074</v>
      </c>
      <c r="W469" s="56">
        <f t="shared" si="369"/>
        <v>0.98915043205242237</v>
      </c>
      <c r="X469" s="56">
        <f t="shared" si="370"/>
        <v>2.4536217840525942E-4</v>
      </c>
      <c r="Y469" s="61">
        <f t="shared" si="384"/>
        <v>8.992276655022019E-2</v>
      </c>
      <c r="Z469" s="56">
        <f t="shared" si="385"/>
        <v>0.23148148148148148</v>
      </c>
      <c r="AA469" s="56">
        <f t="shared" si="371"/>
        <v>0.19783008641048444</v>
      </c>
      <c r="AB469" s="56">
        <f t="shared" si="372"/>
        <v>4.9072435681051864E-5</v>
      </c>
      <c r="AC469" s="64">
        <f t="shared" si="386"/>
        <v>0.36979166666667235</v>
      </c>
      <c r="AD469" s="39">
        <f t="shared" si="389"/>
        <v>1.4177335411319769</v>
      </c>
      <c r="AE469" s="39">
        <f t="shared" si="390"/>
        <v>75.77</v>
      </c>
      <c r="AF469" s="39">
        <f t="shared" si="391"/>
        <v>0.70886677056598846</v>
      </c>
      <c r="AG469" s="39">
        <f t="shared" si="390"/>
        <v>50.78</v>
      </c>
      <c r="AH469" s="39">
        <f t="shared" si="392"/>
        <v>0.35443338528299423</v>
      </c>
      <c r="AI469" s="39">
        <f t="shared" si="420"/>
        <v>29.84</v>
      </c>
      <c r="AJ469" s="39">
        <f t="shared" si="394"/>
        <v>7.0886677056598846E-2</v>
      </c>
      <c r="AK469" s="39">
        <f t="shared" si="420"/>
        <v>6.84</v>
      </c>
      <c r="AL469" s="39">
        <f t="shared" si="395"/>
        <v>0.70886677056598846</v>
      </c>
      <c r="AM469" s="39">
        <f t="shared" si="396"/>
        <v>50.78</v>
      </c>
      <c r="AN469" s="39">
        <f t="shared" si="397"/>
        <v>0.35443338528299423</v>
      </c>
      <c r="AO469" s="39">
        <f t="shared" si="398"/>
        <v>29.84</v>
      </c>
      <c r="AP469" s="39">
        <f t="shared" si="399"/>
        <v>0.17721669264149711</v>
      </c>
      <c r="AQ469" s="39">
        <f t="shared" si="400"/>
        <v>16.239999999999998</v>
      </c>
      <c r="AR469" s="39">
        <f t="shared" si="401"/>
        <v>3.5443338528299423E-2</v>
      </c>
      <c r="AS469" s="39">
        <f t="shared" si="402"/>
        <v>3.48</v>
      </c>
      <c r="AT469" s="39">
        <f t="shared" si="403"/>
        <v>0.35443338528299423</v>
      </c>
      <c r="AU469" s="39">
        <f t="shared" si="404"/>
        <v>29.84</v>
      </c>
      <c r="AV469" s="39">
        <f t="shared" si="405"/>
        <v>0.17721669264149711</v>
      </c>
      <c r="AW469" s="39">
        <f t="shared" si="406"/>
        <v>16.239999999999998</v>
      </c>
      <c r="AX469" s="39">
        <f t="shared" si="407"/>
        <v>8.8608346320748557E-2</v>
      </c>
      <c r="AY469" s="39">
        <f t="shared" si="408"/>
        <v>8.48</v>
      </c>
      <c r="AZ469" s="39">
        <f t="shared" si="409"/>
        <v>1.7721669264149711E-2</v>
      </c>
      <c r="BA469" s="39">
        <f t="shared" si="410"/>
        <v>1.76</v>
      </c>
      <c r="BB469" s="39">
        <f t="shared" si="411"/>
        <v>7.0886677056598846E-2</v>
      </c>
      <c r="BC469" s="39">
        <f t="shared" si="412"/>
        <v>6.84</v>
      </c>
      <c r="BD469" s="39">
        <f t="shared" si="413"/>
        <v>3.5443338528299423E-2</v>
      </c>
      <c r="BE469" s="39">
        <f t="shared" si="414"/>
        <v>3.48</v>
      </c>
      <c r="BF469" s="39">
        <f t="shared" si="415"/>
        <v>1.7721669264149711E-2</v>
      </c>
      <c r="BG469" s="39">
        <f t="shared" si="416"/>
        <v>1.76</v>
      </c>
      <c r="BH469" s="39">
        <f t="shared" si="417"/>
        <v>3.5443338528299414E-3</v>
      </c>
      <c r="BI469" s="39">
        <f t="shared" si="418"/>
        <v>0.35</v>
      </c>
    </row>
    <row r="470" spans="1:61" s="39" customFormat="1" x14ac:dyDescent="0.25">
      <c r="A470" s="40">
        <v>7.5</v>
      </c>
      <c r="B470" s="50">
        <f t="shared" si="373"/>
        <v>41</v>
      </c>
      <c r="C470" s="51">
        <f t="shared" si="363"/>
        <v>0</v>
      </c>
      <c r="D470" s="52">
        <f t="shared" si="364"/>
        <v>0</v>
      </c>
      <c r="E470" s="53">
        <f t="shared" si="365"/>
        <v>1</v>
      </c>
      <c r="F470" s="68">
        <f t="shared" si="362"/>
        <v>40</v>
      </c>
      <c r="G470" s="61">
        <f t="shared" si="387"/>
        <v>1.7998554277808758</v>
      </c>
      <c r="H470" s="56">
        <f t="shared" si="374"/>
        <v>4.6296296296296298</v>
      </c>
      <c r="I470" s="52">
        <f t="shared" si="375"/>
        <v>1.38</v>
      </c>
      <c r="J470" s="56">
        <f t="shared" si="376"/>
        <v>3.9596819411179269</v>
      </c>
      <c r="K470" s="56">
        <f t="shared" si="388"/>
        <v>9.8221277106329036E-4</v>
      </c>
      <c r="L470" s="51">
        <f t="shared" si="377"/>
        <v>2.2000000000000002</v>
      </c>
      <c r="M470" s="52">
        <f t="shared" si="366"/>
        <v>0</v>
      </c>
      <c r="N470" s="68">
        <v>0</v>
      </c>
      <c r="O470" s="63">
        <f t="shared" si="378"/>
        <v>4350.406632754346</v>
      </c>
      <c r="P470" s="58">
        <f t="shared" si="379"/>
        <v>480</v>
      </c>
      <c r="Q470" s="61">
        <f t="shared" si="380"/>
        <v>0.89992771389043791</v>
      </c>
      <c r="R470" s="56">
        <f t="shared" si="381"/>
        <v>2.3148148148148149</v>
      </c>
      <c r="S470" s="56">
        <f t="shared" si="367"/>
        <v>1.9798409705589635</v>
      </c>
      <c r="T470" s="56">
        <f t="shared" si="368"/>
        <v>4.9110638553164518E-4</v>
      </c>
      <c r="U470" s="61">
        <f t="shared" si="382"/>
        <v>0.44996385694521895</v>
      </c>
      <c r="V470" s="56">
        <f t="shared" si="383"/>
        <v>1.1574074074074074</v>
      </c>
      <c r="W470" s="56">
        <f t="shared" si="369"/>
        <v>0.98992048527948173</v>
      </c>
      <c r="X470" s="56">
        <f t="shared" si="370"/>
        <v>2.4555319276582259E-4</v>
      </c>
      <c r="Y470" s="61">
        <f t="shared" si="384"/>
        <v>8.9992771389043769E-2</v>
      </c>
      <c r="Z470" s="56">
        <f t="shared" si="385"/>
        <v>0.23148148148148148</v>
      </c>
      <c r="AA470" s="56">
        <f t="shared" si="371"/>
        <v>0.19798409705589631</v>
      </c>
      <c r="AB470" s="56">
        <f t="shared" si="372"/>
        <v>4.911063855316451E-5</v>
      </c>
      <c r="AC470" s="64">
        <f t="shared" si="386"/>
        <v>0.36987847222222792</v>
      </c>
      <c r="AD470" s="39">
        <f t="shared" si="389"/>
        <v>1.422908125486847</v>
      </c>
      <c r="AE470" s="39">
        <f t="shared" si="390"/>
        <v>75.900000000000006</v>
      </c>
      <c r="AF470" s="39">
        <f t="shared" si="391"/>
        <v>0.71145406274342349</v>
      </c>
      <c r="AG470" s="39">
        <f t="shared" si="390"/>
        <v>50.91</v>
      </c>
      <c r="AH470" s="39">
        <f t="shared" si="392"/>
        <v>0.35572703137171174</v>
      </c>
      <c r="AI470" s="39">
        <f t="shared" si="420"/>
        <v>29.93</v>
      </c>
      <c r="AJ470" s="39">
        <f t="shared" si="394"/>
        <v>7.1145406274342349E-2</v>
      </c>
      <c r="AK470" s="39">
        <f t="shared" si="420"/>
        <v>6.87</v>
      </c>
      <c r="AL470" s="39">
        <f t="shared" si="395"/>
        <v>0.71145406274342349</v>
      </c>
      <c r="AM470" s="39">
        <f t="shared" si="396"/>
        <v>50.91</v>
      </c>
      <c r="AN470" s="39">
        <f t="shared" si="397"/>
        <v>0.35572703137171174</v>
      </c>
      <c r="AO470" s="39">
        <f t="shared" si="398"/>
        <v>29.93</v>
      </c>
      <c r="AP470" s="39">
        <f t="shared" si="399"/>
        <v>0.17786351568585587</v>
      </c>
      <c r="AQ470" s="39">
        <f t="shared" si="400"/>
        <v>16.29</v>
      </c>
      <c r="AR470" s="39">
        <f t="shared" si="401"/>
        <v>3.5572703137171174E-2</v>
      </c>
      <c r="AS470" s="39">
        <f t="shared" si="402"/>
        <v>3.49</v>
      </c>
      <c r="AT470" s="39">
        <f t="shared" si="403"/>
        <v>0.35572703137171174</v>
      </c>
      <c r="AU470" s="39">
        <f t="shared" si="404"/>
        <v>29.93</v>
      </c>
      <c r="AV470" s="39">
        <f t="shared" si="405"/>
        <v>0.17786351568585587</v>
      </c>
      <c r="AW470" s="39">
        <f t="shared" si="406"/>
        <v>16.29</v>
      </c>
      <c r="AX470" s="39">
        <f t="shared" si="407"/>
        <v>8.8931757842927936E-2</v>
      </c>
      <c r="AY470" s="39">
        <f t="shared" si="408"/>
        <v>8.51</v>
      </c>
      <c r="AZ470" s="39">
        <f t="shared" si="409"/>
        <v>1.7786351568585587E-2</v>
      </c>
      <c r="BA470" s="39">
        <f t="shared" si="410"/>
        <v>1.76</v>
      </c>
      <c r="BB470" s="39">
        <f t="shared" si="411"/>
        <v>7.1145406274342349E-2</v>
      </c>
      <c r="BC470" s="39">
        <f t="shared" si="412"/>
        <v>6.87</v>
      </c>
      <c r="BD470" s="39">
        <f t="shared" si="413"/>
        <v>3.5572703137171174E-2</v>
      </c>
      <c r="BE470" s="39">
        <f t="shared" si="414"/>
        <v>3.49</v>
      </c>
      <c r="BF470" s="39">
        <f t="shared" si="415"/>
        <v>1.7786351568585587E-2</v>
      </c>
      <c r="BG470" s="39">
        <f t="shared" si="416"/>
        <v>1.76</v>
      </c>
      <c r="BH470" s="39">
        <f t="shared" si="417"/>
        <v>3.5572703137171165E-3</v>
      </c>
      <c r="BI470" s="39">
        <f t="shared" si="418"/>
        <v>0.36</v>
      </c>
    </row>
    <row r="471" spans="1:61" s="39" customFormat="1" x14ac:dyDescent="0.25">
      <c r="A471" s="40">
        <v>7.5</v>
      </c>
      <c r="B471" s="50">
        <f t="shared" si="373"/>
        <v>41</v>
      </c>
      <c r="C471" s="51">
        <f t="shared" si="363"/>
        <v>0</v>
      </c>
      <c r="D471" s="52">
        <f t="shared" si="364"/>
        <v>0</v>
      </c>
      <c r="E471" s="53">
        <f t="shared" si="365"/>
        <v>1</v>
      </c>
      <c r="F471" s="68">
        <f t="shared" si="362"/>
        <v>40</v>
      </c>
      <c r="G471" s="61">
        <f t="shared" si="387"/>
        <v>1.8012491058553355</v>
      </c>
      <c r="H471" s="56">
        <f t="shared" si="374"/>
        <v>4.6296296296296298</v>
      </c>
      <c r="I471" s="52">
        <f t="shared" si="375"/>
        <v>1.38</v>
      </c>
      <c r="J471" s="56">
        <f t="shared" si="376"/>
        <v>3.9627480328817386</v>
      </c>
      <c r="K471" s="56">
        <f t="shared" si="388"/>
        <v>9.829733257069337E-4</v>
      </c>
      <c r="L471" s="51">
        <f t="shared" si="377"/>
        <v>2.2000000000000002</v>
      </c>
      <c r="M471" s="52">
        <f t="shared" si="366"/>
        <v>0</v>
      </c>
      <c r="N471" s="68">
        <v>0</v>
      </c>
      <c r="O471" s="63">
        <f t="shared" si="378"/>
        <v>4353.4045375394071</v>
      </c>
      <c r="P471" s="58">
        <f t="shared" si="379"/>
        <v>480</v>
      </c>
      <c r="Q471" s="61">
        <f t="shared" si="380"/>
        <v>0.90062455292766774</v>
      </c>
      <c r="R471" s="56">
        <f t="shared" si="381"/>
        <v>2.3148148148148149</v>
      </c>
      <c r="S471" s="56">
        <f t="shared" si="367"/>
        <v>1.9813740164408693</v>
      </c>
      <c r="T471" s="56">
        <f t="shared" si="368"/>
        <v>4.9148666285346685E-4</v>
      </c>
      <c r="U471" s="61">
        <f t="shared" si="382"/>
        <v>0.45031227646383387</v>
      </c>
      <c r="V471" s="56">
        <f t="shared" si="383"/>
        <v>1.1574074074074074</v>
      </c>
      <c r="W471" s="56">
        <f t="shared" si="369"/>
        <v>0.99068700822043465</v>
      </c>
      <c r="X471" s="56">
        <f t="shared" si="370"/>
        <v>2.4574333142673342E-4</v>
      </c>
      <c r="Y471" s="61">
        <f t="shared" si="384"/>
        <v>9.0062455292766755E-2</v>
      </c>
      <c r="Z471" s="56">
        <f t="shared" si="385"/>
        <v>0.23148148148148148</v>
      </c>
      <c r="AA471" s="56">
        <f t="shared" si="371"/>
        <v>0.19813740164408689</v>
      </c>
      <c r="AB471" s="56">
        <f t="shared" si="372"/>
        <v>4.914866628534667E-5</v>
      </c>
      <c r="AC471" s="64">
        <f t="shared" si="386"/>
        <v>0.36996527777778349</v>
      </c>
      <c r="AD471" s="39">
        <f t="shared" si="389"/>
        <v>1.428086716666181</v>
      </c>
      <c r="AE471" s="39">
        <f t="shared" si="390"/>
        <v>76.02</v>
      </c>
      <c r="AF471" s="39">
        <f t="shared" si="391"/>
        <v>0.71404335833309052</v>
      </c>
      <c r="AG471" s="39">
        <f t="shared" si="390"/>
        <v>51.03</v>
      </c>
      <c r="AH471" s="39">
        <f t="shared" si="392"/>
        <v>0.35702167916654526</v>
      </c>
      <c r="AI471" s="39">
        <f t="shared" si="420"/>
        <v>30.02</v>
      </c>
      <c r="AJ471" s="39">
        <f t="shared" si="394"/>
        <v>7.140433583330906E-2</v>
      </c>
      <c r="AK471" s="39">
        <f t="shared" si="420"/>
        <v>6.89</v>
      </c>
      <c r="AL471" s="39">
        <f t="shared" si="395"/>
        <v>0.71404335833309052</v>
      </c>
      <c r="AM471" s="39">
        <f t="shared" si="396"/>
        <v>51.03</v>
      </c>
      <c r="AN471" s="39">
        <f t="shared" si="397"/>
        <v>0.35702167916654526</v>
      </c>
      <c r="AO471" s="39">
        <f t="shared" si="398"/>
        <v>30.02</v>
      </c>
      <c r="AP471" s="39">
        <f t="shared" si="399"/>
        <v>0.17851083958327263</v>
      </c>
      <c r="AQ471" s="39">
        <f t="shared" si="400"/>
        <v>16.350000000000001</v>
      </c>
      <c r="AR471" s="39">
        <f t="shared" si="401"/>
        <v>3.570216791665453E-2</v>
      </c>
      <c r="AS471" s="39">
        <f t="shared" si="402"/>
        <v>3.51</v>
      </c>
      <c r="AT471" s="39">
        <f t="shared" si="403"/>
        <v>0.35702167916654526</v>
      </c>
      <c r="AU471" s="39">
        <f t="shared" si="404"/>
        <v>30.02</v>
      </c>
      <c r="AV471" s="39">
        <f t="shared" si="405"/>
        <v>0.17851083958327263</v>
      </c>
      <c r="AW471" s="39">
        <f t="shared" si="406"/>
        <v>16.350000000000001</v>
      </c>
      <c r="AX471" s="39">
        <f t="shared" si="407"/>
        <v>8.9255419791636315E-2</v>
      </c>
      <c r="AY471" s="39">
        <f t="shared" si="408"/>
        <v>8.5399999999999991</v>
      </c>
      <c r="AZ471" s="39">
        <f t="shared" si="409"/>
        <v>1.7851083958327265E-2</v>
      </c>
      <c r="BA471" s="39">
        <f t="shared" si="410"/>
        <v>1.77</v>
      </c>
      <c r="BB471" s="39">
        <f t="shared" si="411"/>
        <v>7.140433583330906E-2</v>
      </c>
      <c r="BC471" s="39">
        <f t="shared" si="412"/>
        <v>6.89</v>
      </c>
      <c r="BD471" s="39">
        <f t="shared" si="413"/>
        <v>3.570216791665453E-2</v>
      </c>
      <c r="BE471" s="39">
        <f t="shared" si="414"/>
        <v>3.51</v>
      </c>
      <c r="BF471" s="39">
        <f t="shared" si="415"/>
        <v>1.7851083958327265E-2</v>
      </c>
      <c r="BG471" s="39">
        <f t="shared" si="416"/>
        <v>1.77</v>
      </c>
      <c r="BH471" s="39">
        <f t="shared" si="417"/>
        <v>3.5702167916654517E-3</v>
      </c>
      <c r="BI471" s="39">
        <f t="shared" si="418"/>
        <v>0.36</v>
      </c>
    </row>
    <row r="472" spans="1:61" s="39" customFormat="1" x14ac:dyDescent="0.25">
      <c r="A472" s="40">
        <v>7.5</v>
      </c>
      <c r="B472" s="50">
        <f t="shared" si="373"/>
        <v>41</v>
      </c>
      <c r="C472" s="51">
        <f t="shared" si="363"/>
        <v>0</v>
      </c>
      <c r="D472" s="52">
        <f t="shared" si="364"/>
        <v>0</v>
      </c>
      <c r="E472" s="53">
        <f t="shared" si="365"/>
        <v>1</v>
      </c>
      <c r="F472" s="68">
        <f t="shared" si="362"/>
        <v>40</v>
      </c>
      <c r="G472" s="61">
        <f t="shared" si="387"/>
        <v>1.8026363946541317</v>
      </c>
      <c r="H472" s="56">
        <f t="shared" si="374"/>
        <v>4.6296296296296298</v>
      </c>
      <c r="I472" s="52">
        <f t="shared" si="375"/>
        <v>1.38</v>
      </c>
      <c r="J472" s="56">
        <f t="shared" si="376"/>
        <v>3.9658000682390901</v>
      </c>
      <c r="K472" s="56">
        <f t="shared" si="388"/>
        <v>9.8373039361044322E-4</v>
      </c>
      <c r="L472" s="51">
        <f t="shared" si="377"/>
        <v>2.2000000000000002</v>
      </c>
      <c r="M472" s="52">
        <f t="shared" si="366"/>
        <v>0</v>
      </c>
      <c r="N472" s="68">
        <v>0</v>
      </c>
      <c r="O472" s="63">
        <f t="shared" si="378"/>
        <v>4356.3887019275371</v>
      </c>
      <c r="P472" s="58">
        <f t="shared" si="379"/>
        <v>480</v>
      </c>
      <c r="Q472" s="61">
        <f t="shared" si="380"/>
        <v>0.90131819732706586</v>
      </c>
      <c r="R472" s="56">
        <f t="shared" si="381"/>
        <v>2.3148148148148149</v>
      </c>
      <c r="S472" s="56">
        <f t="shared" si="367"/>
        <v>1.9829000341195451</v>
      </c>
      <c r="T472" s="56">
        <f t="shared" si="368"/>
        <v>4.9186519680522161E-4</v>
      </c>
      <c r="U472" s="61">
        <f t="shared" si="382"/>
        <v>0.45065909866353293</v>
      </c>
      <c r="V472" s="56">
        <f t="shared" si="383"/>
        <v>1.1574074074074074</v>
      </c>
      <c r="W472" s="56">
        <f t="shared" si="369"/>
        <v>0.99145001705977254</v>
      </c>
      <c r="X472" s="56">
        <f t="shared" si="370"/>
        <v>2.459325984026108E-4</v>
      </c>
      <c r="Y472" s="61">
        <f t="shared" si="384"/>
        <v>9.0131819732706564E-2</v>
      </c>
      <c r="Z472" s="56">
        <f t="shared" si="385"/>
        <v>0.23148148148148148</v>
      </c>
      <c r="AA472" s="56">
        <f t="shared" si="371"/>
        <v>0.19829000341195446</v>
      </c>
      <c r="AB472" s="56">
        <f t="shared" si="372"/>
        <v>4.918651968052216E-5</v>
      </c>
      <c r="AC472" s="64">
        <f t="shared" si="386"/>
        <v>0.37005208333333905</v>
      </c>
      <c r="AD472" s="39">
        <f t="shared" si="389"/>
        <v>1.4332692963008116</v>
      </c>
      <c r="AE472" s="39">
        <f t="shared" si="390"/>
        <v>76.150000000000006</v>
      </c>
      <c r="AF472" s="39">
        <f t="shared" si="391"/>
        <v>0.71663464815040578</v>
      </c>
      <c r="AG472" s="39">
        <f t="shared" si="390"/>
        <v>51.16</v>
      </c>
      <c r="AH472" s="39">
        <f t="shared" si="392"/>
        <v>0.35831732407520289</v>
      </c>
      <c r="AI472" s="39">
        <f t="shared" si="420"/>
        <v>30.11</v>
      </c>
      <c r="AJ472" s="39">
        <f t="shared" si="394"/>
        <v>7.1663464815040587E-2</v>
      </c>
      <c r="AK472" s="39">
        <f t="shared" si="420"/>
        <v>6.92</v>
      </c>
      <c r="AL472" s="39">
        <f t="shared" si="395"/>
        <v>0.71663464815040578</v>
      </c>
      <c r="AM472" s="39">
        <f t="shared" si="396"/>
        <v>51.16</v>
      </c>
      <c r="AN472" s="39">
        <f t="shared" si="397"/>
        <v>0.35831732407520289</v>
      </c>
      <c r="AO472" s="39">
        <f t="shared" si="398"/>
        <v>30.11</v>
      </c>
      <c r="AP472" s="39">
        <f t="shared" si="399"/>
        <v>0.17915866203760145</v>
      </c>
      <c r="AQ472" s="39">
        <f t="shared" si="400"/>
        <v>16.399999999999999</v>
      </c>
      <c r="AR472" s="39">
        <f t="shared" si="401"/>
        <v>3.5831732407520293E-2</v>
      </c>
      <c r="AS472" s="39">
        <f t="shared" si="402"/>
        <v>3.52</v>
      </c>
      <c r="AT472" s="39">
        <f t="shared" si="403"/>
        <v>0.35831732407520289</v>
      </c>
      <c r="AU472" s="39">
        <f t="shared" si="404"/>
        <v>30.11</v>
      </c>
      <c r="AV472" s="39">
        <f t="shared" si="405"/>
        <v>0.17915866203760145</v>
      </c>
      <c r="AW472" s="39">
        <f t="shared" si="406"/>
        <v>16.399999999999999</v>
      </c>
      <c r="AX472" s="39">
        <f t="shared" si="407"/>
        <v>8.9579331018800723E-2</v>
      </c>
      <c r="AY472" s="39">
        <f t="shared" si="408"/>
        <v>8.57</v>
      </c>
      <c r="AZ472" s="39">
        <f t="shared" si="409"/>
        <v>1.7915866203760147E-2</v>
      </c>
      <c r="BA472" s="39">
        <f t="shared" si="410"/>
        <v>1.78</v>
      </c>
      <c r="BB472" s="39">
        <f t="shared" si="411"/>
        <v>7.1663464815040587E-2</v>
      </c>
      <c r="BC472" s="39">
        <f t="shared" si="412"/>
        <v>6.92</v>
      </c>
      <c r="BD472" s="39">
        <f t="shared" si="413"/>
        <v>3.5831732407520293E-2</v>
      </c>
      <c r="BE472" s="39">
        <f t="shared" si="414"/>
        <v>3.52</v>
      </c>
      <c r="BF472" s="39">
        <f t="shared" si="415"/>
        <v>1.7915866203760147E-2</v>
      </c>
      <c r="BG472" s="39">
        <f t="shared" si="416"/>
        <v>1.78</v>
      </c>
      <c r="BH472" s="39">
        <f t="shared" si="417"/>
        <v>3.5831732407520284E-3</v>
      </c>
      <c r="BI472" s="39">
        <f t="shared" si="418"/>
        <v>0.36</v>
      </c>
    </row>
    <row r="473" spans="1:61" s="39" customFormat="1" x14ac:dyDescent="0.25">
      <c r="A473" s="40">
        <v>7.5</v>
      </c>
      <c r="B473" s="50">
        <f t="shared" si="373"/>
        <v>41</v>
      </c>
      <c r="C473" s="51">
        <f t="shared" si="363"/>
        <v>0</v>
      </c>
      <c r="D473" s="52">
        <f t="shared" si="364"/>
        <v>0</v>
      </c>
      <c r="E473" s="53">
        <f t="shared" si="365"/>
        <v>1</v>
      </c>
      <c r="F473" s="68">
        <f t="shared" si="362"/>
        <v>40</v>
      </c>
      <c r="G473" s="61">
        <f t="shared" si="387"/>
        <v>1.8040173234687087</v>
      </c>
      <c r="H473" s="56">
        <f t="shared" si="374"/>
        <v>4.6296296296296298</v>
      </c>
      <c r="I473" s="52">
        <f t="shared" si="375"/>
        <v>1.38</v>
      </c>
      <c r="J473" s="56">
        <f t="shared" si="376"/>
        <v>3.9688381116311593</v>
      </c>
      <c r="K473" s="56">
        <f t="shared" si="388"/>
        <v>9.8448399075867603E-4</v>
      </c>
      <c r="L473" s="51">
        <f t="shared" si="377"/>
        <v>2.2000000000000002</v>
      </c>
      <c r="M473" s="52">
        <f t="shared" si="366"/>
        <v>0</v>
      </c>
      <c r="N473" s="68">
        <v>0</v>
      </c>
      <c r="O473" s="63">
        <f t="shared" si="378"/>
        <v>4359.3591888955543</v>
      </c>
      <c r="P473" s="58">
        <f t="shared" si="379"/>
        <v>480</v>
      </c>
      <c r="Q473" s="61">
        <f t="shared" si="380"/>
        <v>0.90200866173435434</v>
      </c>
      <c r="R473" s="56">
        <f t="shared" si="381"/>
        <v>2.3148148148148149</v>
      </c>
      <c r="S473" s="56">
        <f t="shared" si="367"/>
        <v>1.9844190558155796</v>
      </c>
      <c r="T473" s="56">
        <f t="shared" si="368"/>
        <v>4.9224199537933801E-4</v>
      </c>
      <c r="U473" s="61">
        <f t="shared" si="382"/>
        <v>0.45100433086717717</v>
      </c>
      <c r="V473" s="56">
        <f t="shared" si="383"/>
        <v>1.1574074074074074</v>
      </c>
      <c r="W473" s="56">
        <f t="shared" si="369"/>
        <v>0.99220952790778982</v>
      </c>
      <c r="X473" s="56">
        <f t="shared" si="370"/>
        <v>2.4612099768966901E-4</v>
      </c>
      <c r="Y473" s="61">
        <f t="shared" si="384"/>
        <v>9.0200866173435409E-2</v>
      </c>
      <c r="Z473" s="56">
        <f t="shared" si="385"/>
        <v>0.23148148148148148</v>
      </c>
      <c r="AA473" s="56">
        <f t="shared" si="371"/>
        <v>0.19844190558155791</v>
      </c>
      <c r="AB473" s="56">
        <f t="shared" si="372"/>
        <v>4.9224199537933785E-5</v>
      </c>
      <c r="AC473" s="64">
        <f t="shared" si="386"/>
        <v>0.37013888888889462</v>
      </c>
      <c r="AD473" s="39">
        <f t="shared" si="389"/>
        <v>1.4384558461057841</v>
      </c>
      <c r="AE473" s="39">
        <f t="shared" si="390"/>
        <v>76.27</v>
      </c>
      <c r="AF473" s="39">
        <f t="shared" si="391"/>
        <v>0.71922792305289207</v>
      </c>
      <c r="AG473" s="39">
        <f t="shared" si="390"/>
        <v>51.29</v>
      </c>
      <c r="AH473" s="39">
        <f t="shared" si="392"/>
        <v>0.35961396152644604</v>
      </c>
      <c r="AI473" s="39">
        <f t="shared" si="420"/>
        <v>30.21</v>
      </c>
      <c r="AJ473" s="39">
        <f t="shared" si="394"/>
        <v>7.192279230528921E-2</v>
      </c>
      <c r="AK473" s="39">
        <f t="shared" si="420"/>
        <v>6.94</v>
      </c>
      <c r="AL473" s="39">
        <f t="shared" si="395"/>
        <v>0.71922792305289207</v>
      </c>
      <c r="AM473" s="39">
        <f t="shared" si="396"/>
        <v>51.29</v>
      </c>
      <c r="AN473" s="39">
        <f t="shared" si="397"/>
        <v>0.35961396152644604</v>
      </c>
      <c r="AO473" s="39">
        <f t="shared" si="398"/>
        <v>30.21</v>
      </c>
      <c r="AP473" s="39">
        <f t="shared" si="399"/>
        <v>0.17980698076322302</v>
      </c>
      <c r="AQ473" s="39">
        <f t="shared" si="400"/>
        <v>16.46</v>
      </c>
      <c r="AR473" s="39">
        <f t="shared" si="401"/>
        <v>3.5961396152644605E-2</v>
      </c>
      <c r="AS473" s="39">
        <f t="shared" si="402"/>
        <v>3.53</v>
      </c>
      <c r="AT473" s="39">
        <f t="shared" si="403"/>
        <v>0.35961396152644604</v>
      </c>
      <c r="AU473" s="39">
        <f t="shared" si="404"/>
        <v>30.21</v>
      </c>
      <c r="AV473" s="39">
        <f t="shared" si="405"/>
        <v>0.17980698076322302</v>
      </c>
      <c r="AW473" s="39">
        <f t="shared" si="406"/>
        <v>16.46</v>
      </c>
      <c r="AX473" s="39">
        <f t="shared" si="407"/>
        <v>8.9903490381611509E-2</v>
      </c>
      <c r="AY473" s="39">
        <f t="shared" si="408"/>
        <v>8.6</v>
      </c>
      <c r="AZ473" s="39">
        <f t="shared" si="409"/>
        <v>1.7980698076322302E-2</v>
      </c>
      <c r="BA473" s="39">
        <f t="shared" si="410"/>
        <v>1.78</v>
      </c>
      <c r="BB473" s="39">
        <f t="shared" si="411"/>
        <v>7.192279230528921E-2</v>
      </c>
      <c r="BC473" s="39">
        <f t="shared" si="412"/>
        <v>6.94</v>
      </c>
      <c r="BD473" s="39">
        <f t="shared" si="413"/>
        <v>3.5961396152644605E-2</v>
      </c>
      <c r="BE473" s="39">
        <f t="shared" si="414"/>
        <v>3.53</v>
      </c>
      <c r="BF473" s="39">
        <f t="shared" si="415"/>
        <v>1.7980698076322302E-2</v>
      </c>
      <c r="BG473" s="39">
        <f t="shared" si="416"/>
        <v>1.78</v>
      </c>
      <c r="BH473" s="39">
        <f t="shared" si="417"/>
        <v>3.5961396152644595E-3</v>
      </c>
      <c r="BI473" s="39">
        <f t="shared" si="418"/>
        <v>0.36</v>
      </c>
    </row>
    <row r="474" spans="1:61" s="39" customFormat="1" x14ac:dyDescent="0.25">
      <c r="A474" s="40">
        <v>7.5</v>
      </c>
      <c r="B474" s="50">
        <f t="shared" si="373"/>
        <v>41</v>
      </c>
      <c r="C474" s="51">
        <f t="shared" si="363"/>
        <v>0</v>
      </c>
      <c r="D474" s="52">
        <f t="shared" si="364"/>
        <v>0</v>
      </c>
      <c r="E474" s="53">
        <f t="shared" si="365"/>
        <v>1</v>
      </c>
      <c r="F474" s="68">
        <f t="shared" si="362"/>
        <v>40</v>
      </c>
      <c r="G474" s="61">
        <f t="shared" si="387"/>
        <v>1.8053919214562248</v>
      </c>
      <c r="H474" s="56">
        <f t="shared" si="374"/>
        <v>4.6296296296296298</v>
      </c>
      <c r="I474" s="52">
        <f t="shared" si="375"/>
        <v>1.38</v>
      </c>
      <c r="J474" s="56">
        <f t="shared" si="376"/>
        <v>3.9718622272036952</v>
      </c>
      <c r="K474" s="56">
        <f t="shared" si="388"/>
        <v>9.8523413306320605E-4</v>
      </c>
      <c r="L474" s="51">
        <f t="shared" si="377"/>
        <v>2.2000000000000002</v>
      </c>
      <c r="M474" s="52">
        <f t="shared" si="366"/>
        <v>0</v>
      </c>
      <c r="N474" s="68">
        <v>0</v>
      </c>
      <c r="O474" s="63">
        <f t="shared" si="378"/>
        <v>4362.3160611316353</v>
      </c>
      <c r="P474" s="58">
        <f t="shared" si="379"/>
        <v>480</v>
      </c>
      <c r="Q474" s="61">
        <f t="shared" si="380"/>
        <v>0.90269596072811242</v>
      </c>
      <c r="R474" s="56">
        <f t="shared" si="381"/>
        <v>2.3148148148148149</v>
      </c>
      <c r="S474" s="56">
        <f t="shared" si="367"/>
        <v>1.9859311136018476</v>
      </c>
      <c r="T474" s="56">
        <f t="shared" si="368"/>
        <v>4.9261706653160302E-4</v>
      </c>
      <c r="U474" s="61">
        <f t="shared" si="382"/>
        <v>0.45134798036405621</v>
      </c>
      <c r="V474" s="56">
        <f t="shared" si="383"/>
        <v>1.1574074074074074</v>
      </c>
      <c r="W474" s="56">
        <f t="shared" si="369"/>
        <v>0.9929655568009238</v>
      </c>
      <c r="X474" s="56">
        <f t="shared" si="370"/>
        <v>2.4630853326580151E-4</v>
      </c>
      <c r="Y474" s="61">
        <f t="shared" si="384"/>
        <v>9.0269596072811209E-2</v>
      </c>
      <c r="Z474" s="56">
        <f t="shared" si="385"/>
        <v>0.23148148148148148</v>
      </c>
      <c r="AA474" s="56">
        <f t="shared" si="371"/>
        <v>0.19859311136018468</v>
      </c>
      <c r="AB474" s="56">
        <f t="shared" si="372"/>
        <v>4.9261706653160278E-5</v>
      </c>
      <c r="AC474" s="64">
        <f t="shared" si="386"/>
        <v>0.37022569444445019</v>
      </c>
      <c r="AD474" s="39">
        <f t="shared" si="389"/>
        <v>1.4436463478799708</v>
      </c>
      <c r="AE474" s="39">
        <f t="shared" si="390"/>
        <v>76.39</v>
      </c>
      <c r="AF474" s="39">
        <f t="shared" si="391"/>
        <v>0.72182317393998541</v>
      </c>
      <c r="AG474" s="39">
        <f t="shared" si="390"/>
        <v>51.41</v>
      </c>
      <c r="AH474" s="39">
        <f t="shared" si="392"/>
        <v>0.3609115869699927</v>
      </c>
      <c r="AI474" s="39">
        <f t="shared" si="420"/>
        <v>30.3</v>
      </c>
      <c r="AJ474" s="39">
        <f t="shared" si="394"/>
        <v>7.2182317393998538E-2</v>
      </c>
      <c r="AK474" s="39">
        <f t="shared" si="420"/>
        <v>6.96</v>
      </c>
      <c r="AL474" s="39">
        <f t="shared" si="395"/>
        <v>0.72182317393998541</v>
      </c>
      <c r="AM474" s="39">
        <f t="shared" si="396"/>
        <v>51.41</v>
      </c>
      <c r="AN474" s="39">
        <f t="shared" si="397"/>
        <v>0.3609115869699927</v>
      </c>
      <c r="AO474" s="39">
        <f t="shared" si="398"/>
        <v>30.3</v>
      </c>
      <c r="AP474" s="39">
        <f t="shared" si="399"/>
        <v>0.18045579348499635</v>
      </c>
      <c r="AQ474" s="39">
        <f t="shared" si="400"/>
        <v>16.510000000000002</v>
      </c>
      <c r="AR474" s="39">
        <f t="shared" si="401"/>
        <v>3.6091158696999269E-2</v>
      </c>
      <c r="AS474" s="39">
        <f t="shared" si="402"/>
        <v>3.54</v>
      </c>
      <c r="AT474" s="39">
        <f t="shared" si="403"/>
        <v>0.3609115869699927</v>
      </c>
      <c r="AU474" s="39">
        <f t="shared" si="404"/>
        <v>30.3</v>
      </c>
      <c r="AV474" s="39">
        <f t="shared" si="405"/>
        <v>0.18045579348499635</v>
      </c>
      <c r="AW474" s="39">
        <f t="shared" si="406"/>
        <v>16.510000000000002</v>
      </c>
      <c r="AX474" s="39">
        <f t="shared" si="407"/>
        <v>9.0227896742498176E-2</v>
      </c>
      <c r="AY474" s="39">
        <f t="shared" si="408"/>
        <v>8.6300000000000008</v>
      </c>
      <c r="AZ474" s="39">
        <f t="shared" si="409"/>
        <v>1.8045579348499634E-2</v>
      </c>
      <c r="BA474" s="39">
        <f t="shared" si="410"/>
        <v>1.79</v>
      </c>
      <c r="BB474" s="39">
        <f t="shared" si="411"/>
        <v>7.2182317393998538E-2</v>
      </c>
      <c r="BC474" s="39">
        <f t="shared" si="412"/>
        <v>6.96</v>
      </c>
      <c r="BD474" s="39">
        <f t="shared" si="413"/>
        <v>3.6091158696999269E-2</v>
      </c>
      <c r="BE474" s="39">
        <f t="shared" si="414"/>
        <v>3.54</v>
      </c>
      <c r="BF474" s="39">
        <f t="shared" si="415"/>
        <v>1.8045579348499634E-2</v>
      </c>
      <c r="BG474" s="39">
        <f t="shared" si="416"/>
        <v>1.79</v>
      </c>
      <c r="BH474" s="39">
        <f t="shared" si="417"/>
        <v>3.6091158696999262E-3</v>
      </c>
      <c r="BI474" s="39">
        <f t="shared" si="418"/>
        <v>0.36</v>
      </c>
    </row>
    <row r="475" spans="1:61" s="39" customFormat="1" x14ac:dyDescent="0.25">
      <c r="A475" s="40">
        <v>7.5</v>
      </c>
      <c r="B475" s="50">
        <f t="shared" si="373"/>
        <v>41</v>
      </c>
      <c r="C475" s="51">
        <f t="shared" si="363"/>
        <v>0</v>
      </c>
      <c r="D475" s="52">
        <f t="shared" si="364"/>
        <v>0</v>
      </c>
      <c r="E475" s="53">
        <f t="shared" si="365"/>
        <v>1</v>
      </c>
      <c r="F475" s="68">
        <f t="shared" si="362"/>
        <v>40</v>
      </c>
      <c r="G475" s="61">
        <f t="shared" si="387"/>
        <v>1.8067602176401683</v>
      </c>
      <c r="H475" s="56">
        <f t="shared" si="374"/>
        <v>4.6296296296296298</v>
      </c>
      <c r="I475" s="52">
        <f t="shared" si="375"/>
        <v>1.38</v>
      </c>
      <c r="J475" s="56">
        <f t="shared" si="376"/>
        <v>3.9748724788083707</v>
      </c>
      <c r="K475" s="56">
        <f t="shared" si="388"/>
        <v>9.8598083636266122E-4</v>
      </c>
      <c r="L475" s="51">
        <f t="shared" si="377"/>
        <v>2.2000000000000002</v>
      </c>
      <c r="M475" s="52">
        <f t="shared" si="366"/>
        <v>0</v>
      </c>
      <c r="N475" s="68">
        <v>0</v>
      </c>
      <c r="O475" s="63">
        <f t="shared" si="378"/>
        <v>4365.2593810366334</v>
      </c>
      <c r="P475" s="58">
        <f t="shared" si="379"/>
        <v>480</v>
      </c>
      <c r="Q475" s="61">
        <f t="shared" si="380"/>
        <v>0.90338010882008413</v>
      </c>
      <c r="R475" s="56">
        <f t="shared" si="381"/>
        <v>2.3148148148148149</v>
      </c>
      <c r="S475" s="56">
        <f t="shared" si="367"/>
        <v>1.9874362394041853</v>
      </c>
      <c r="T475" s="56">
        <f t="shared" si="368"/>
        <v>4.9299041818133061E-4</v>
      </c>
      <c r="U475" s="61">
        <f t="shared" si="382"/>
        <v>0.45169005441004206</v>
      </c>
      <c r="V475" s="56">
        <f t="shared" si="383"/>
        <v>1.1574074074074074</v>
      </c>
      <c r="W475" s="56">
        <f t="shared" si="369"/>
        <v>0.99371811970209267</v>
      </c>
      <c r="X475" s="56">
        <f t="shared" si="370"/>
        <v>2.464952090906653E-4</v>
      </c>
      <c r="Y475" s="61">
        <f t="shared" si="384"/>
        <v>9.0338010882008379E-2</v>
      </c>
      <c r="Z475" s="56">
        <f t="shared" si="385"/>
        <v>0.23148148148148148</v>
      </c>
      <c r="AA475" s="56">
        <f t="shared" si="371"/>
        <v>0.19874362394041845</v>
      </c>
      <c r="AB475" s="56">
        <f t="shared" si="372"/>
        <v>4.9299041818133039E-5</v>
      </c>
      <c r="AC475" s="64">
        <f t="shared" si="386"/>
        <v>0.37031250000000576</v>
      </c>
      <c r="AD475" s="39">
        <f t="shared" si="389"/>
        <v>1.4488407835056862</v>
      </c>
      <c r="AE475" s="39">
        <f t="shared" si="390"/>
        <v>76.52</v>
      </c>
      <c r="AF475" s="39">
        <f t="shared" si="391"/>
        <v>0.72442039175284312</v>
      </c>
      <c r="AG475" s="39">
        <f t="shared" si="390"/>
        <v>51.54</v>
      </c>
      <c r="AH475" s="39">
        <f t="shared" si="392"/>
        <v>0.36221019587642156</v>
      </c>
      <c r="AI475" s="39">
        <f t="shared" si="420"/>
        <v>30.39</v>
      </c>
      <c r="AJ475" s="39">
        <f t="shared" si="394"/>
        <v>7.2442039175284315E-2</v>
      </c>
      <c r="AK475" s="39">
        <f t="shared" si="420"/>
        <v>6.99</v>
      </c>
      <c r="AL475" s="39">
        <f t="shared" si="395"/>
        <v>0.72442039175284312</v>
      </c>
      <c r="AM475" s="39">
        <f t="shared" si="396"/>
        <v>51.54</v>
      </c>
      <c r="AN475" s="39">
        <f t="shared" si="397"/>
        <v>0.36221019587642156</v>
      </c>
      <c r="AO475" s="39">
        <f t="shared" si="398"/>
        <v>30.39</v>
      </c>
      <c r="AP475" s="39">
        <f t="shared" si="399"/>
        <v>0.18110509793821078</v>
      </c>
      <c r="AQ475" s="39">
        <f t="shared" si="400"/>
        <v>16.57</v>
      </c>
      <c r="AR475" s="39">
        <f t="shared" si="401"/>
        <v>3.6221019587642157E-2</v>
      </c>
      <c r="AS475" s="39">
        <f t="shared" si="402"/>
        <v>3.56</v>
      </c>
      <c r="AT475" s="39">
        <f t="shared" si="403"/>
        <v>0.36221019587642156</v>
      </c>
      <c r="AU475" s="39">
        <f t="shared" si="404"/>
        <v>30.39</v>
      </c>
      <c r="AV475" s="39">
        <f t="shared" si="405"/>
        <v>0.18110509793821078</v>
      </c>
      <c r="AW475" s="39">
        <f t="shared" si="406"/>
        <v>16.57</v>
      </c>
      <c r="AX475" s="39">
        <f t="shared" si="407"/>
        <v>9.055254896910539E-2</v>
      </c>
      <c r="AY475" s="39">
        <f t="shared" si="408"/>
        <v>8.66</v>
      </c>
      <c r="AZ475" s="39">
        <f t="shared" si="409"/>
        <v>1.8110509793821079E-2</v>
      </c>
      <c r="BA475" s="39">
        <f t="shared" si="410"/>
        <v>1.79</v>
      </c>
      <c r="BB475" s="39">
        <f t="shared" si="411"/>
        <v>7.2442039175284315E-2</v>
      </c>
      <c r="BC475" s="39">
        <f t="shared" si="412"/>
        <v>6.99</v>
      </c>
      <c r="BD475" s="39">
        <f t="shared" si="413"/>
        <v>3.6221019587642157E-2</v>
      </c>
      <c r="BE475" s="39">
        <f t="shared" si="414"/>
        <v>3.56</v>
      </c>
      <c r="BF475" s="39">
        <f t="shared" si="415"/>
        <v>1.8110509793821079E-2</v>
      </c>
      <c r="BG475" s="39">
        <f t="shared" si="416"/>
        <v>1.79</v>
      </c>
      <c r="BH475" s="39">
        <f t="shared" si="417"/>
        <v>3.6221019587642151E-3</v>
      </c>
      <c r="BI475" s="39">
        <f t="shared" si="418"/>
        <v>0.36</v>
      </c>
    </row>
    <row r="476" spans="1:61" s="39" customFormat="1" x14ac:dyDescent="0.25">
      <c r="A476" s="40">
        <v>7.5</v>
      </c>
      <c r="B476" s="50">
        <f t="shared" si="373"/>
        <v>41</v>
      </c>
      <c r="C476" s="51">
        <f t="shared" si="363"/>
        <v>0</v>
      </c>
      <c r="D476" s="52">
        <f t="shared" si="364"/>
        <v>0</v>
      </c>
      <c r="E476" s="53">
        <f t="shared" si="365"/>
        <v>1</v>
      </c>
      <c r="F476" s="68">
        <f t="shared" si="362"/>
        <v>40</v>
      </c>
      <c r="G476" s="61">
        <f t="shared" si="387"/>
        <v>1.8081222409109701</v>
      </c>
      <c r="H476" s="56">
        <f t="shared" si="374"/>
        <v>4.6296296296296298</v>
      </c>
      <c r="I476" s="52">
        <f t="shared" si="375"/>
        <v>1.38</v>
      </c>
      <c r="J476" s="56">
        <f t="shared" si="376"/>
        <v>3.9778689300041346</v>
      </c>
      <c r="K476" s="56">
        <f t="shared" si="388"/>
        <v>9.8672411642305828E-4</v>
      </c>
      <c r="L476" s="51">
        <f t="shared" si="377"/>
        <v>2.2000000000000002</v>
      </c>
      <c r="M476" s="52">
        <f t="shared" si="366"/>
        <v>0</v>
      </c>
      <c r="N476" s="68">
        <v>0</v>
      </c>
      <c r="O476" s="63">
        <f t="shared" si="378"/>
        <v>4368.1892107254007</v>
      </c>
      <c r="P476" s="58">
        <f t="shared" si="379"/>
        <v>480</v>
      </c>
      <c r="Q476" s="61">
        <f t="shared" si="380"/>
        <v>0.90406112045548503</v>
      </c>
      <c r="R476" s="56">
        <f t="shared" si="381"/>
        <v>2.3148148148148149</v>
      </c>
      <c r="S476" s="56">
        <f t="shared" si="367"/>
        <v>1.9889344650020673</v>
      </c>
      <c r="T476" s="56">
        <f t="shared" si="368"/>
        <v>4.9336205821152914E-4</v>
      </c>
      <c r="U476" s="61">
        <f t="shared" si="382"/>
        <v>0.45203056022774252</v>
      </c>
      <c r="V476" s="56">
        <f t="shared" si="383"/>
        <v>1.1574074074074074</v>
      </c>
      <c r="W476" s="56">
        <f t="shared" si="369"/>
        <v>0.99446723250103364</v>
      </c>
      <c r="X476" s="56">
        <f t="shared" si="370"/>
        <v>2.4668102910576457E-4</v>
      </c>
      <c r="Y476" s="61">
        <f t="shared" si="384"/>
        <v>9.0406112045548478E-2</v>
      </c>
      <c r="Z476" s="56">
        <f t="shared" si="385"/>
        <v>0.23148148148148148</v>
      </c>
      <c r="AA476" s="56">
        <f t="shared" si="371"/>
        <v>0.19889344650020666</v>
      </c>
      <c r="AB476" s="56">
        <f t="shared" si="372"/>
        <v>4.9336205821152896E-5</v>
      </c>
      <c r="AC476" s="64">
        <f t="shared" si="386"/>
        <v>0.37039930555556133</v>
      </c>
      <c r="AD476" s="39">
        <f t="shared" si="389"/>
        <v>1.4540391349483053</v>
      </c>
      <c r="AE476" s="39">
        <f t="shared" si="390"/>
        <v>76.64</v>
      </c>
      <c r="AF476" s="39">
        <f t="shared" si="391"/>
        <v>0.72701956747415264</v>
      </c>
      <c r="AG476" s="39">
        <f t="shared" si="390"/>
        <v>51.67</v>
      </c>
      <c r="AH476" s="39">
        <f t="shared" si="392"/>
        <v>0.36350978373707632</v>
      </c>
      <c r="AI476" s="39">
        <f t="shared" si="420"/>
        <v>30.48</v>
      </c>
      <c r="AJ476" s="39">
        <f t="shared" si="394"/>
        <v>7.2701956747415267E-2</v>
      </c>
      <c r="AK476" s="39">
        <f t="shared" si="420"/>
        <v>7.01</v>
      </c>
      <c r="AL476" s="39">
        <f t="shared" si="395"/>
        <v>0.72701956747415264</v>
      </c>
      <c r="AM476" s="39">
        <f t="shared" si="396"/>
        <v>51.67</v>
      </c>
      <c r="AN476" s="39">
        <f t="shared" si="397"/>
        <v>0.36350978373707632</v>
      </c>
      <c r="AO476" s="39">
        <f t="shared" si="398"/>
        <v>30.48</v>
      </c>
      <c r="AP476" s="39">
        <f t="shared" si="399"/>
        <v>0.18175489186853816</v>
      </c>
      <c r="AQ476" s="39">
        <f t="shared" si="400"/>
        <v>16.62</v>
      </c>
      <c r="AR476" s="39">
        <f t="shared" si="401"/>
        <v>3.6350978373707633E-2</v>
      </c>
      <c r="AS476" s="39">
        <f t="shared" si="402"/>
        <v>3.57</v>
      </c>
      <c r="AT476" s="39">
        <f t="shared" si="403"/>
        <v>0.36350978373707632</v>
      </c>
      <c r="AU476" s="39">
        <f t="shared" si="404"/>
        <v>30.48</v>
      </c>
      <c r="AV476" s="39">
        <f t="shared" si="405"/>
        <v>0.18175489186853816</v>
      </c>
      <c r="AW476" s="39">
        <f t="shared" si="406"/>
        <v>16.62</v>
      </c>
      <c r="AX476" s="39">
        <f t="shared" si="407"/>
        <v>9.087744593426908E-2</v>
      </c>
      <c r="AY476" s="39">
        <f t="shared" si="408"/>
        <v>8.69</v>
      </c>
      <c r="AZ476" s="39">
        <f t="shared" si="409"/>
        <v>1.8175489186853817E-2</v>
      </c>
      <c r="BA476" s="39">
        <f t="shared" si="410"/>
        <v>1.8</v>
      </c>
      <c r="BB476" s="39">
        <f t="shared" si="411"/>
        <v>7.2701956747415267E-2</v>
      </c>
      <c r="BC476" s="39">
        <f t="shared" si="412"/>
        <v>7.01</v>
      </c>
      <c r="BD476" s="39">
        <f t="shared" si="413"/>
        <v>3.6350978373707633E-2</v>
      </c>
      <c r="BE476" s="39">
        <f t="shared" si="414"/>
        <v>3.57</v>
      </c>
      <c r="BF476" s="39">
        <f t="shared" si="415"/>
        <v>1.8175489186853817E-2</v>
      </c>
      <c r="BG476" s="39">
        <f t="shared" si="416"/>
        <v>1.8</v>
      </c>
      <c r="BH476" s="39">
        <f t="shared" si="417"/>
        <v>3.6350978373707629E-3</v>
      </c>
      <c r="BI476" s="39">
        <f t="shared" si="418"/>
        <v>0.36</v>
      </c>
    </row>
    <row r="477" spans="1:61" s="39" customFormat="1" x14ac:dyDescent="0.25">
      <c r="A477" s="40">
        <v>7.5</v>
      </c>
      <c r="B477" s="50">
        <f t="shared" si="373"/>
        <v>41</v>
      </c>
      <c r="C477" s="51">
        <f t="shared" si="363"/>
        <v>0</v>
      </c>
      <c r="D477" s="52">
        <f t="shared" si="364"/>
        <v>0</v>
      </c>
      <c r="E477" s="53">
        <f t="shared" si="365"/>
        <v>1</v>
      </c>
      <c r="F477" s="68">
        <f t="shared" si="362"/>
        <v>40</v>
      </c>
      <c r="G477" s="61">
        <f t="shared" si="387"/>
        <v>1.8094780200266141</v>
      </c>
      <c r="H477" s="56">
        <f t="shared" si="374"/>
        <v>4.6296296296296298</v>
      </c>
      <c r="I477" s="52">
        <f t="shared" si="375"/>
        <v>1.38</v>
      </c>
      <c r="J477" s="56">
        <f t="shared" si="376"/>
        <v>3.9808516440585513</v>
      </c>
      <c r="K477" s="56">
        <f t="shared" si="388"/>
        <v>9.8746398893813478E-4</v>
      </c>
      <c r="L477" s="51">
        <f t="shared" si="377"/>
        <v>2.2000000000000002</v>
      </c>
      <c r="M477" s="52">
        <f t="shared" si="366"/>
        <v>0</v>
      </c>
      <c r="N477" s="68">
        <v>0</v>
      </c>
      <c r="O477" s="63">
        <f t="shared" si="378"/>
        <v>4371.1056120280937</v>
      </c>
      <c r="P477" s="58">
        <f t="shared" si="379"/>
        <v>480</v>
      </c>
      <c r="Q477" s="61">
        <f t="shared" si="380"/>
        <v>0.90473901001330703</v>
      </c>
      <c r="R477" s="56">
        <f t="shared" si="381"/>
        <v>2.3148148148148149</v>
      </c>
      <c r="S477" s="56">
        <f t="shared" si="367"/>
        <v>1.9904258220292756</v>
      </c>
      <c r="T477" s="56">
        <f t="shared" si="368"/>
        <v>4.9373199446906739E-4</v>
      </c>
      <c r="U477" s="61">
        <f t="shared" si="382"/>
        <v>0.45236950500665352</v>
      </c>
      <c r="V477" s="56">
        <f t="shared" si="383"/>
        <v>1.1574074074074074</v>
      </c>
      <c r="W477" s="56">
        <f t="shared" si="369"/>
        <v>0.99521291101463782</v>
      </c>
      <c r="X477" s="56">
        <f t="shared" si="370"/>
        <v>2.468659972345337E-4</v>
      </c>
      <c r="Y477" s="61">
        <f t="shared" si="384"/>
        <v>9.0473901001330667E-2</v>
      </c>
      <c r="Z477" s="56">
        <f t="shared" si="385"/>
        <v>0.23148148148148148</v>
      </c>
      <c r="AA477" s="56">
        <f t="shared" si="371"/>
        <v>0.19904258220292748</v>
      </c>
      <c r="AB477" s="56">
        <f t="shared" si="372"/>
        <v>4.937319944690672E-5</v>
      </c>
      <c r="AC477" s="64">
        <f t="shared" si="386"/>
        <v>0.3704861111111169</v>
      </c>
      <c r="AD477" s="39">
        <f t="shared" si="389"/>
        <v>1.4592413842558818</v>
      </c>
      <c r="AE477" s="39">
        <f t="shared" si="390"/>
        <v>76.760000000000005</v>
      </c>
      <c r="AF477" s="39">
        <f t="shared" si="391"/>
        <v>0.7296206921279409</v>
      </c>
      <c r="AG477" s="39">
        <f t="shared" si="390"/>
        <v>51.79</v>
      </c>
      <c r="AH477" s="39">
        <f t="shared" si="392"/>
        <v>0.36481034606397045</v>
      </c>
      <c r="AI477" s="39">
        <f t="shared" si="420"/>
        <v>30.57</v>
      </c>
      <c r="AJ477" s="39">
        <f t="shared" si="394"/>
        <v>7.2962069212794092E-2</v>
      </c>
      <c r="AK477" s="39">
        <f t="shared" si="420"/>
        <v>7.04</v>
      </c>
      <c r="AL477" s="39">
        <f t="shared" si="395"/>
        <v>0.7296206921279409</v>
      </c>
      <c r="AM477" s="39">
        <f t="shared" si="396"/>
        <v>51.79</v>
      </c>
      <c r="AN477" s="39">
        <f t="shared" si="397"/>
        <v>0.36481034606397045</v>
      </c>
      <c r="AO477" s="39">
        <f t="shared" si="398"/>
        <v>30.57</v>
      </c>
      <c r="AP477" s="39">
        <f t="shared" si="399"/>
        <v>0.18240517303198522</v>
      </c>
      <c r="AQ477" s="39">
        <f t="shared" si="400"/>
        <v>16.670000000000002</v>
      </c>
      <c r="AR477" s="39">
        <f t="shared" si="401"/>
        <v>3.6481034606397046E-2</v>
      </c>
      <c r="AS477" s="39">
        <f t="shared" si="402"/>
        <v>3.58</v>
      </c>
      <c r="AT477" s="39">
        <f t="shared" si="403"/>
        <v>0.36481034606397045</v>
      </c>
      <c r="AU477" s="39">
        <f t="shared" si="404"/>
        <v>30.57</v>
      </c>
      <c r="AV477" s="39">
        <f t="shared" si="405"/>
        <v>0.18240517303198522</v>
      </c>
      <c r="AW477" s="39">
        <f t="shared" si="406"/>
        <v>16.670000000000002</v>
      </c>
      <c r="AX477" s="39">
        <f t="shared" si="407"/>
        <v>9.1202586515992612E-2</v>
      </c>
      <c r="AY477" s="39">
        <f t="shared" si="408"/>
        <v>8.7200000000000006</v>
      </c>
      <c r="AZ477" s="39">
        <f t="shared" si="409"/>
        <v>1.8240517303198523E-2</v>
      </c>
      <c r="BA477" s="39">
        <f t="shared" si="410"/>
        <v>1.81</v>
      </c>
      <c r="BB477" s="39">
        <f t="shared" si="411"/>
        <v>7.2962069212794092E-2</v>
      </c>
      <c r="BC477" s="39">
        <f t="shared" si="412"/>
        <v>7.04</v>
      </c>
      <c r="BD477" s="39">
        <f t="shared" si="413"/>
        <v>3.6481034606397046E-2</v>
      </c>
      <c r="BE477" s="39">
        <f t="shared" si="414"/>
        <v>3.58</v>
      </c>
      <c r="BF477" s="39">
        <f t="shared" si="415"/>
        <v>1.8240517303198523E-2</v>
      </c>
      <c r="BG477" s="39">
        <f t="shared" si="416"/>
        <v>1.81</v>
      </c>
      <c r="BH477" s="39">
        <f t="shared" si="417"/>
        <v>3.6481034606397041E-3</v>
      </c>
      <c r="BI477" s="39">
        <f t="shared" si="418"/>
        <v>0.36</v>
      </c>
    </row>
    <row r="478" spans="1:61" s="39" customFormat="1" x14ac:dyDescent="0.25">
      <c r="A478" s="40">
        <v>7.5</v>
      </c>
      <c r="B478" s="50">
        <f t="shared" si="373"/>
        <v>41</v>
      </c>
      <c r="C478" s="51">
        <f t="shared" si="363"/>
        <v>0</v>
      </c>
      <c r="D478" s="52">
        <f t="shared" si="364"/>
        <v>0</v>
      </c>
      <c r="E478" s="53">
        <f t="shared" si="365"/>
        <v>1</v>
      </c>
      <c r="F478" s="68">
        <f t="shared" si="362"/>
        <v>40</v>
      </c>
      <c r="G478" s="61">
        <f t="shared" si="387"/>
        <v>1.8108275836132435</v>
      </c>
      <c r="H478" s="56">
        <f t="shared" si="374"/>
        <v>4.6296296296296298</v>
      </c>
      <c r="I478" s="52">
        <f t="shared" si="375"/>
        <v>1.38</v>
      </c>
      <c r="J478" s="56">
        <f t="shared" si="376"/>
        <v>3.9838206839491361</v>
      </c>
      <c r="K478" s="56">
        <f t="shared" si="388"/>
        <v>9.8820046952968082E-4</v>
      </c>
      <c r="L478" s="51">
        <f t="shared" si="377"/>
        <v>2.2000000000000002</v>
      </c>
      <c r="M478" s="52">
        <f t="shared" si="366"/>
        <v>0</v>
      </c>
      <c r="N478" s="68">
        <v>0</v>
      </c>
      <c r="O478" s="63">
        <f t="shared" si="378"/>
        <v>4374.008646491483</v>
      </c>
      <c r="P478" s="58">
        <f t="shared" si="379"/>
        <v>480</v>
      </c>
      <c r="Q478" s="61">
        <f t="shared" si="380"/>
        <v>0.90541379180662174</v>
      </c>
      <c r="R478" s="56">
        <f t="shared" si="381"/>
        <v>2.3148148148148149</v>
      </c>
      <c r="S478" s="56">
        <f t="shared" si="367"/>
        <v>1.9919103419745681</v>
      </c>
      <c r="T478" s="56">
        <f t="shared" si="368"/>
        <v>4.9410023476484041E-4</v>
      </c>
      <c r="U478" s="61">
        <f t="shared" si="382"/>
        <v>0.45270689590331087</v>
      </c>
      <c r="V478" s="56">
        <f t="shared" si="383"/>
        <v>1.1574074074074074</v>
      </c>
      <c r="W478" s="56">
        <f t="shared" si="369"/>
        <v>0.99595517098728403</v>
      </c>
      <c r="X478" s="56">
        <f t="shared" si="370"/>
        <v>2.470501173824202E-4</v>
      </c>
      <c r="Y478" s="61">
        <f t="shared" si="384"/>
        <v>9.0541379180662143E-2</v>
      </c>
      <c r="Z478" s="56">
        <f t="shared" si="385"/>
        <v>0.23148148148148148</v>
      </c>
      <c r="AA478" s="56">
        <f t="shared" si="371"/>
        <v>0.19919103419745673</v>
      </c>
      <c r="AB478" s="56">
        <f t="shared" si="372"/>
        <v>4.9410023476484025E-5</v>
      </c>
      <c r="AC478" s="64">
        <f t="shared" si="386"/>
        <v>0.37057291666667247</v>
      </c>
      <c r="AD478" s="39">
        <f t="shared" si="389"/>
        <v>1.4644475135587698</v>
      </c>
      <c r="AE478" s="39">
        <f t="shared" si="390"/>
        <v>76.88</v>
      </c>
      <c r="AF478" s="39">
        <f t="shared" si="391"/>
        <v>0.73222375677938489</v>
      </c>
      <c r="AG478" s="39">
        <f t="shared" si="390"/>
        <v>51.92</v>
      </c>
      <c r="AH478" s="39">
        <f t="shared" si="392"/>
        <v>0.36611187838969245</v>
      </c>
      <c r="AI478" s="39">
        <f t="shared" si="420"/>
        <v>30.66</v>
      </c>
      <c r="AJ478" s="39">
        <f t="shared" si="394"/>
        <v>7.3222375677938489E-2</v>
      </c>
      <c r="AK478" s="39">
        <f t="shared" si="420"/>
        <v>7.06</v>
      </c>
      <c r="AL478" s="39">
        <f t="shared" si="395"/>
        <v>0.73222375677938489</v>
      </c>
      <c r="AM478" s="39">
        <f t="shared" si="396"/>
        <v>51.92</v>
      </c>
      <c r="AN478" s="39">
        <f t="shared" si="397"/>
        <v>0.36611187838969245</v>
      </c>
      <c r="AO478" s="39">
        <f t="shared" si="398"/>
        <v>30.66</v>
      </c>
      <c r="AP478" s="39">
        <f t="shared" si="399"/>
        <v>0.18305593919484622</v>
      </c>
      <c r="AQ478" s="39">
        <f t="shared" si="400"/>
        <v>16.73</v>
      </c>
      <c r="AR478" s="39">
        <f t="shared" si="401"/>
        <v>3.6611187838969245E-2</v>
      </c>
      <c r="AS478" s="39">
        <f t="shared" si="402"/>
        <v>3.59</v>
      </c>
      <c r="AT478" s="39">
        <f t="shared" si="403"/>
        <v>0.36611187838969245</v>
      </c>
      <c r="AU478" s="39">
        <f t="shared" si="404"/>
        <v>30.66</v>
      </c>
      <c r="AV478" s="39">
        <f t="shared" si="405"/>
        <v>0.18305593919484622</v>
      </c>
      <c r="AW478" s="39">
        <f t="shared" si="406"/>
        <v>16.73</v>
      </c>
      <c r="AX478" s="39">
        <f t="shared" si="407"/>
        <v>9.1527969597423112E-2</v>
      </c>
      <c r="AY478" s="39">
        <f t="shared" si="408"/>
        <v>8.75</v>
      </c>
      <c r="AZ478" s="39">
        <f t="shared" si="409"/>
        <v>1.8305593919484622E-2</v>
      </c>
      <c r="BA478" s="39">
        <f t="shared" si="410"/>
        <v>1.81</v>
      </c>
      <c r="BB478" s="39">
        <f t="shared" si="411"/>
        <v>7.3222375677938489E-2</v>
      </c>
      <c r="BC478" s="39">
        <f t="shared" si="412"/>
        <v>7.06</v>
      </c>
      <c r="BD478" s="39">
        <f t="shared" si="413"/>
        <v>3.6611187838969245E-2</v>
      </c>
      <c r="BE478" s="39">
        <f t="shared" si="414"/>
        <v>3.59</v>
      </c>
      <c r="BF478" s="39">
        <f t="shared" si="415"/>
        <v>1.8305593919484622E-2</v>
      </c>
      <c r="BG478" s="39">
        <f t="shared" si="416"/>
        <v>1.81</v>
      </c>
      <c r="BH478" s="39">
        <f t="shared" si="417"/>
        <v>3.6611187838969245E-3</v>
      </c>
      <c r="BI478" s="39">
        <f t="shared" si="418"/>
        <v>0.37</v>
      </c>
    </row>
    <row r="479" spans="1:61" s="39" customFormat="1" x14ac:dyDescent="0.25">
      <c r="A479" s="40">
        <v>7.5</v>
      </c>
      <c r="B479" s="50">
        <f t="shared" si="373"/>
        <v>41</v>
      </c>
      <c r="C479" s="51">
        <f t="shared" si="363"/>
        <v>0</v>
      </c>
      <c r="D479" s="52">
        <f t="shared" si="364"/>
        <v>0</v>
      </c>
      <c r="E479" s="53">
        <f t="shared" si="365"/>
        <v>1</v>
      </c>
      <c r="F479" s="68">
        <f t="shared" si="362"/>
        <v>40</v>
      </c>
      <c r="G479" s="61">
        <f t="shared" si="387"/>
        <v>1.8121709601657663</v>
      </c>
      <c r="H479" s="56">
        <f t="shared" si="374"/>
        <v>4.6296296296296298</v>
      </c>
      <c r="I479" s="52">
        <f t="shared" si="375"/>
        <v>1.38</v>
      </c>
      <c r="J479" s="56">
        <f t="shared" si="376"/>
        <v>3.9867761123646863</v>
      </c>
      <c r="K479" s="56">
        <f t="shared" si="388"/>
        <v>9.8893357374786888E-4</v>
      </c>
      <c r="L479" s="51">
        <f t="shared" si="377"/>
        <v>2.2000000000000002</v>
      </c>
      <c r="M479" s="52">
        <f t="shared" si="366"/>
        <v>0</v>
      </c>
      <c r="N479" s="68">
        <v>0</v>
      </c>
      <c r="O479" s="63">
        <f t="shared" si="378"/>
        <v>4376.8983753802495</v>
      </c>
      <c r="P479" s="58">
        <f t="shared" si="379"/>
        <v>480</v>
      </c>
      <c r="Q479" s="61">
        <f t="shared" si="380"/>
        <v>0.90608548008288314</v>
      </c>
      <c r="R479" s="56">
        <f t="shared" si="381"/>
        <v>2.3148148148148149</v>
      </c>
      <c r="S479" s="56">
        <f t="shared" si="367"/>
        <v>1.9933880561823432</v>
      </c>
      <c r="T479" s="56">
        <f t="shared" si="368"/>
        <v>4.9446678687393444E-4</v>
      </c>
      <c r="U479" s="61">
        <f t="shared" si="382"/>
        <v>0.45304274004144157</v>
      </c>
      <c r="V479" s="56">
        <f t="shared" si="383"/>
        <v>1.1574074074074074</v>
      </c>
      <c r="W479" s="56">
        <f t="shared" si="369"/>
        <v>0.99669402809117158</v>
      </c>
      <c r="X479" s="56">
        <f t="shared" si="370"/>
        <v>2.4723339343696722E-4</v>
      </c>
      <c r="Y479" s="61">
        <f t="shared" si="384"/>
        <v>9.0608548008288284E-2</v>
      </c>
      <c r="Z479" s="56">
        <f t="shared" si="385"/>
        <v>0.23148148148148148</v>
      </c>
      <c r="AA479" s="56">
        <f t="shared" si="371"/>
        <v>0.19933880561823425</v>
      </c>
      <c r="AB479" s="56">
        <f t="shared" si="372"/>
        <v>4.9446678687393429E-5</v>
      </c>
      <c r="AC479" s="64">
        <f t="shared" si="386"/>
        <v>0.37065972222222804</v>
      </c>
      <c r="AD479" s="39">
        <f t="shared" si="389"/>
        <v>1.4696575050692464</v>
      </c>
      <c r="AE479" s="39">
        <f t="shared" si="390"/>
        <v>77</v>
      </c>
      <c r="AF479" s="39">
        <f t="shared" si="391"/>
        <v>0.73482875253462321</v>
      </c>
      <c r="AG479" s="39">
        <f t="shared" si="390"/>
        <v>52.04</v>
      </c>
      <c r="AH479" s="39">
        <f t="shared" si="392"/>
        <v>0.3674143762673116</v>
      </c>
      <c r="AI479" s="39">
        <f t="shared" si="420"/>
        <v>30.75</v>
      </c>
      <c r="AJ479" s="39">
        <f t="shared" si="394"/>
        <v>7.3482875253462324E-2</v>
      </c>
      <c r="AK479" s="39">
        <f t="shared" si="420"/>
        <v>7.08</v>
      </c>
      <c r="AL479" s="39">
        <f t="shared" si="395"/>
        <v>0.73482875253462321</v>
      </c>
      <c r="AM479" s="39">
        <f t="shared" si="396"/>
        <v>52.04</v>
      </c>
      <c r="AN479" s="39">
        <f t="shared" si="397"/>
        <v>0.3674143762673116</v>
      </c>
      <c r="AO479" s="39">
        <f t="shared" si="398"/>
        <v>30.75</v>
      </c>
      <c r="AP479" s="39">
        <f t="shared" si="399"/>
        <v>0.1837071881336558</v>
      </c>
      <c r="AQ479" s="39">
        <f t="shared" si="400"/>
        <v>16.78</v>
      </c>
      <c r="AR479" s="39">
        <f t="shared" si="401"/>
        <v>3.6741437626731162E-2</v>
      </c>
      <c r="AS479" s="39">
        <f t="shared" si="402"/>
        <v>3.61</v>
      </c>
      <c r="AT479" s="39">
        <f t="shared" si="403"/>
        <v>0.3674143762673116</v>
      </c>
      <c r="AU479" s="39">
        <f t="shared" si="404"/>
        <v>30.75</v>
      </c>
      <c r="AV479" s="39">
        <f t="shared" si="405"/>
        <v>0.1837071881336558</v>
      </c>
      <c r="AW479" s="39">
        <f t="shared" si="406"/>
        <v>16.78</v>
      </c>
      <c r="AX479" s="39">
        <f t="shared" si="407"/>
        <v>9.1853594066827901E-2</v>
      </c>
      <c r="AY479" s="39">
        <f t="shared" si="408"/>
        <v>8.7799999999999994</v>
      </c>
      <c r="AZ479" s="39">
        <f t="shared" si="409"/>
        <v>1.8370718813365581E-2</v>
      </c>
      <c r="BA479" s="39">
        <f t="shared" si="410"/>
        <v>1.82</v>
      </c>
      <c r="BB479" s="39">
        <f t="shared" si="411"/>
        <v>7.3482875253462324E-2</v>
      </c>
      <c r="BC479" s="39">
        <f t="shared" si="412"/>
        <v>7.08</v>
      </c>
      <c r="BD479" s="39">
        <f t="shared" si="413"/>
        <v>3.6741437626731162E-2</v>
      </c>
      <c r="BE479" s="39">
        <f t="shared" si="414"/>
        <v>3.61</v>
      </c>
      <c r="BF479" s="39">
        <f t="shared" si="415"/>
        <v>1.8370718813365581E-2</v>
      </c>
      <c r="BG479" s="39">
        <f t="shared" si="416"/>
        <v>1.82</v>
      </c>
      <c r="BH479" s="39">
        <f t="shared" si="417"/>
        <v>3.674143762673116E-3</v>
      </c>
      <c r="BI479" s="39">
        <f t="shared" si="418"/>
        <v>0.37</v>
      </c>
    </row>
    <row r="480" spans="1:61" s="39" customFormat="1" x14ac:dyDescent="0.25">
      <c r="A480" s="40">
        <v>7.5</v>
      </c>
      <c r="B480" s="50">
        <f t="shared" si="373"/>
        <v>41</v>
      </c>
      <c r="C480" s="51">
        <f t="shared" si="363"/>
        <v>0</v>
      </c>
      <c r="D480" s="52">
        <f t="shared" si="364"/>
        <v>0</v>
      </c>
      <c r="E480" s="53">
        <f t="shared" si="365"/>
        <v>1</v>
      </c>
      <c r="F480" s="68">
        <f t="shared" si="362"/>
        <v>40</v>
      </c>
      <c r="G480" s="61">
        <f t="shared" si="387"/>
        <v>1.8135081780484563</v>
      </c>
      <c r="H480" s="56">
        <f t="shared" si="374"/>
        <v>4.6296296296296298</v>
      </c>
      <c r="I480" s="52">
        <f t="shared" si="375"/>
        <v>1.38</v>
      </c>
      <c r="J480" s="56">
        <f t="shared" si="376"/>
        <v>3.9897179917066041</v>
      </c>
      <c r="K480" s="56">
        <f t="shared" si="388"/>
        <v>9.896633170715821E-4</v>
      </c>
      <c r="L480" s="51">
        <f t="shared" si="377"/>
        <v>2.2000000000000002</v>
      </c>
      <c r="M480" s="52">
        <f t="shared" si="366"/>
        <v>0</v>
      </c>
      <c r="N480" s="68">
        <v>0</v>
      </c>
      <c r="O480" s="63">
        <f t="shared" si="378"/>
        <v>4379.7748596782749</v>
      </c>
      <c r="P480" s="58">
        <f t="shared" si="379"/>
        <v>480</v>
      </c>
      <c r="Q480" s="61">
        <f t="shared" si="380"/>
        <v>0.90675408902422816</v>
      </c>
      <c r="R480" s="56">
        <f t="shared" si="381"/>
        <v>2.3148148148148149</v>
      </c>
      <c r="S480" s="56">
        <f t="shared" si="367"/>
        <v>1.9948589958533021</v>
      </c>
      <c r="T480" s="56">
        <f t="shared" si="368"/>
        <v>4.9483165853579105E-4</v>
      </c>
      <c r="U480" s="61">
        <f t="shared" si="382"/>
        <v>0.45337704451211408</v>
      </c>
      <c r="V480" s="56">
        <f t="shared" si="383"/>
        <v>1.1574074074074074</v>
      </c>
      <c r="W480" s="56">
        <f t="shared" si="369"/>
        <v>0.99742949792665103</v>
      </c>
      <c r="X480" s="56">
        <f t="shared" si="370"/>
        <v>2.4741582926789552E-4</v>
      </c>
      <c r="Y480" s="61">
        <f t="shared" si="384"/>
        <v>9.0675408902422788E-2</v>
      </c>
      <c r="Z480" s="56">
        <f t="shared" si="385"/>
        <v>0.23148148148148148</v>
      </c>
      <c r="AA480" s="56">
        <f t="shared" si="371"/>
        <v>0.19948589958533014</v>
      </c>
      <c r="AB480" s="56">
        <f t="shared" si="372"/>
        <v>4.9483165853579101E-5</v>
      </c>
      <c r="AC480" s="64">
        <f t="shared" si="386"/>
        <v>0.37074652777778361</v>
      </c>
      <c r="AD480" s="39">
        <f t="shared" si="389"/>
        <v>1.4748713410811358</v>
      </c>
      <c r="AE480" s="39">
        <f t="shared" si="390"/>
        <v>77.12</v>
      </c>
      <c r="AF480" s="39">
        <f t="shared" si="391"/>
        <v>0.73743567054056791</v>
      </c>
      <c r="AG480" s="39">
        <f t="shared" si="390"/>
        <v>52.17</v>
      </c>
      <c r="AH480" s="39">
        <f t="shared" si="392"/>
        <v>0.36871783527028396</v>
      </c>
      <c r="AI480" s="39">
        <f t="shared" si="420"/>
        <v>30.84</v>
      </c>
      <c r="AJ480" s="39">
        <f t="shared" si="394"/>
        <v>7.3743567054056783E-2</v>
      </c>
      <c r="AK480" s="39">
        <f t="shared" si="420"/>
        <v>7.11</v>
      </c>
      <c r="AL480" s="39">
        <f t="shared" si="395"/>
        <v>0.73743567054056791</v>
      </c>
      <c r="AM480" s="39">
        <f t="shared" si="396"/>
        <v>52.17</v>
      </c>
      <c r="AN480" s="39">
        <f t="shared" si="397"/>
        <v>0.36871783527028396</v>
      </c>
      <c r="AO480" s="39">
        <f t="shared" si="398"/>
        <v>30.84</v>
      </c>
      <c r="AP480" s="39">
        <f t="shared" si="399"/>
        <v>0.18435891763514198</v>
      </c>
      <c r="AQ480" s="39">
        <f t="shared" si="400"/>
        <v>16.84</v>
      </c>
      <c r="AR480" s="39">
        <f t="shared" si="401"/>
        <v>3.6871783527028391E-2</v>
      </c>
      <c r="AS480" s="39">
        <f t="shared" si="402"/>
        <v>3.62</v>
      </c>
      <c r="AT480" s="39">
        <f t="shared" si="403"/>
        <v>0.36871783527028396</v>
      </c>
      <c r="AU480" s="39">
        <f t="shared" si="404"/>
        <v>30.84</v>
      </c>
      <c r="AV480" s="39">
        <f t="shared" si="405"/>
        <v>0.18435891763514198</v>
      </c>
      <c r="AW480" s="39">
        <f t="shared" si="406"/>
        <v>16.84</v>
      </c>
      <c r="AX480" s="39">
        <f t="shared" si="407"/>
        <v>9.2179458817570989E-2</v>
      </c>
      <c r="AY480" s="39">
        <f t="shared" si="408"/>
        <v>8.81</v>
      </c>
      <c r="AZ480" s="39">
        <f t="shared" si="409"/>
        <v>1.8435891763514196E-2</v>
      </c>
      <c r="BA480" s="39">
        <f t="shared" si="410"/>
        <v>1.83</v>
      </c>
      <c r="BB480" s="39">
        <f t="shared" si="411"/>
        <v>7.3743567054056783E-2</v>
      </c>
      <c r="BC480" s="39">
        <f t="shared" si="412"/>
        <v>7.11</v>
      </c>
      <c r="BD480" s="39">
        <f t="shared" si="413"/>
        <v>3.6871783527028391E-2</v>
      </c>
      <c r="BE480" s="39">
        <f t="shared" si="414"/>
        <v>3.62</v>
      </c>
      <c r="BF480" s="39">
        <f t="shared" si="415"/>
        <v>1.8435891763514196E-2</v>
      </c>
      <c r="BG480" s="39">
        <f t="shared" si="416"/>
        <v>1.83</v>
      </c>
      <c r="BH480" s="39">
        <f t="shared" si="417"/>
        <v>3.6871783527028393E-3</v>
      </c>
      <c r="BI480" s="39">
        <f t="shared" si="418"/>
        <v>0.37</v>
      </c>
    </row>
    <row r="481" spans="1:61" s="39" customFormat="1" x14ac:dyDescent="0.25">
      <c r="A481" s="40">
        <v>7.5</v>
      </c>
      <c r="B481" s="50">
        <f t="shared" si="373"/>
        <v>41</v>
      </c>
      <c r="C481" s="51">
        <f t="shared" si="363"/>
        <v>0</v>
      </c>
      <c r="D481" s="52">
        <f t="shared" si="364"/>
        <v>0</v>
      </c>
      <c r="E481" s="53">
        <f t="shared" si="365"/>
        <v>1</v>
      </c>
      <c r="F481" s="68">
        <f t="shared" si="362"/>
        <v>40</v>
      </c>
      <c r="G481" s="61">
        <f t="shared" si="387"/>
        <v>1.8148392654955521</v>
      </c>
      <c r="H481" s="56">
        <f t="shared" si="374"/>
        <v>4.6296296296296298</v>
      </c>
      <c r="I481" s="52">
        <f t="shared" si="375"/>
        <v>1.38</v>
      </c>
      <c r="J481" s="56">
        <f t="shared" si="376"/>
        <v>3.9926463840902149</v>
      </c>
      <c r="K481" s="56">
        <f t="shared" si="388"/>
        <v>9.9038971490874174E-4</v>
      </c>
      <c r="L481" s="51">
        <f t="shared" si="377"/>
        <v>2.2000000000000002</v>
      </c>
      <c r="M481" s="52">
        <f t="shared" si="366"/>
        <v>0</v>
      </c>
      <c r="N481" s="68">
        <v>0</v>
      </c>
      <c r="O481" s="63">
        <f t="shared" si="378"/>
        <v>4382.6381600899349</v>
      </c>
      <c r="P481" s="58">
        <f t="shared" si="379"/>
        <v>480</v>
      </c>
      <c r="Q481" s="61">
        <f t="shared" si="380"/>
        <v>0.90741963274777604</v>
      </c>
      <c r="R481" s="56">
        <f t="shared" si="381"/>
        <v>2.3148148148148149</v>
      </c>
      <c r="S481" s="56">
        <f t="shared" si="367"/>
        <v>1.9963231920451074</v>
      </c>
      <c r="T481" s="56">
        <f t="shared" si="368"/>
        <v>4.9519485745437087E-4</v>
      </c>
      <c r="U481" s="61">
        <f t="shared" si="382"/>
        <v>0.45370981637388802</v>
      </c>
      <c r="V481" s="56">
        <f t="shared" si="383"/>
        <v>1.1574074074074074</v>
      </c>
      <c r="W481" s="56">
        <f t="shared" si="369"/>
        <v>0.99816159602255372</v>
      </c>
      <c r="X481" s="56">
        <f t="shared" si="370"/>
        <v>2.4759742872718543E-4</v>
      </c>
      <c r="Y481" s="61">
        <f t="shared" si="384"/>
        <v>9.0741963274777571E-2</v>
      </c>
      <c r="Z481" s="56">
        <f t="shared" si="385"/>
        <v>0.23148148148148148</v>
      </c>
      <c r="AA481" s="56">
        <f t="shared" si="371"/>
        <v>0.19963231920451066</v>
      </c>
      <c r="AB481" s="56">
        <f t="shared" si="372"/>
        <v>4.9519485745437062E-5</v>
      </c>
      <c r="AC481" s="64">
        <f t="shared" si="386"/>
        <v>0.37083333333333918</v>
      </c>
      <c r="AD481" s="39">
        <f t="shared" si="389"/>
        <v>1.4800890039694354</v>
      </c>
      <c r="AE481" s="39">
        <f t="shared" si="390"/>
        <v>77.239999999999995</v>
      </c>
      <c r="AF481" s="39">
        <f t="shared" si="391"/>
        <v>0.74004450198471772</v>
      </c>
      <c r="AG481" s="39">
        <f t="shared" si="390"/>
        <v>52.29</v>
      </c>
      <c r="AH481" s="39">
        <f t="shared" si="392"/>
        <v>0.37002225099235886</v>
      </c>
      <c r="AI481" s="39">
        <f t="shared" si="420"/>
        <v>30.93</v>
      </c>
      <c r="AJ481" s="39">
        <f t="shared" si="394"/>
        <v>7.4004450198471766E-2</v>
      </c>
      <c r="AK481" s="39">
        <f t="shared" si="420"/>
        <v>7.13</v>
      </c>
      <c r="AL481" s="39">
        <f t="shared" si="395"/>
        <v>0.74004450198471772</v>
      </c>
      <c r="AM481" s="39">
        <f t="shared" si="396"/>
        <v>52.29</v>
      </c>
      <c r="AN481" s="39">
        <f t="shared" si="397"/>
        <v>0.37002225099235886</v>
      </c>
      <c r="AO481" s="39">
        <f t="shared" si="398"/>
        <v>30.93</v>
      </c>
      <c r="AP481" s="39">
        <f t="shared" si="399"/>
        <v>0.18501112549617943</v>
      </c>
      <c r="AQ481" s="39">
        <f t="shared" si="400"/>
        <v>16.89</v>
      </c>
      <c r="AR481" s="39">
        <f t="shared" si="401"/>
        <v>3.7002225099235883E-2</v>
      </c>
      <c r="AS481" s="39">
        <f t="shared" si="402"/>
        <v>3.63</v>
      </c>
      <c r="AT481" s="39">
        <f t="shared" si="403"/>
        <v>0.37002225099235886</v>
      </c>
      <c r="AU481" s="39">
        <f t="shared" si="404"/>
        <v>30.93</v>
      </c>
      <c r="AV481" s="39">
        <f t="shared" si="405"/>
        <v>0.18501112549617943</v>
      </c>
      <c r="AW481" s="39">
        <f t="shared" si="406"/>
        <v>16.89</v>
      </c>
      <c r="AX481" s="39">
        <f t="shared" si="407"/>
        <v>9.2505562748089715E-2</v>
      </c>
      <c r="AY481" s="39">
        <f t="shared" si="408"/>
        <v>8.84</v>
      </c>
      <c r="AZ481" s="39">
        <f t="shared" si="409"/>
        <v>1.8501112549617942E-2</v>
      </c>
      <c r="BA481" s="39">
        <f t="shared" si="410"/>
        <v>1.83</v>
      </c>
      <c r="BB481" s="39">
        <f t="shared" si="411"/>
        <v>7.4004450198471766E-2</v>
      </c>
      <c r="BC481" s="39">
        <f t="shared" si="412"/>
        <v>7.13</v>
      </c>
      <c r="BD481" s="39">
        <f t="shared" si="413"/>
        <v>3.7002225099235883E-2</v>
      </c>
      <c r="BE481" s="39">
        <f t="shared" si="414"/>
        <v>3.63</v>
      </c>
      <c r="BF481" s="39">
        <f t="shared" si="415"/>
        <v>1.8501112549617942E-2</v>
      </c>
      <c r="BG481" s="39">
        <f t="shared" si="416"/>
        <v>1.83</v>
      </c>
      <c r="BH481" s="39">
        <f t="shared" si="417"/>
        <v>3.7002225099235886E-3</v>
      </c>
      <c r="BI481" s="39">
        <f t="shared" si="418"/>
        <v>0.37</v>
      </c>
    </row>
    <row r="482" spans="1:61" s="39" customFormat="1" x14ac:dyDescent="0.25">
      <c r="A482" s="40">
        <v>7.5</v>
      </c>
      <c r="B482" s="50">
        <f t="shared" si="373"/>
        <v>41</v>
      </c>
      <c r="C482" s="51">
        <f t="shared" si="363"/>
        <v>0</v>
      </c>
      <c r="D482" s="52">
        <f t="shared" si="364"/>
        <v>0</v>
      </c>
      <c r="E482" s="53">
        <f t="shared" si="365"/>
        <v>1</v>
      </c>
      <c r="F482" s="68">
        <f t="shared" si="362"/>
        <v>40</v>
      </c>
      <c r="G482" s="61">
        <f t="shared" si="387"/>
        <v>1.8161642506118532</v>
      </c>
      <c r="H482" s="56">
        <f t="shared" si="374"/>
        <v>4.6296296296296298</v>
      </c>
      <c r="I482" s="52">
        <f t="shared" si="375"/>
        <v>1.38</v>
      </c>
      <c r="J482" s="56">
        <f t="shared" si="376"/>
        <v>3.9955613513460775</v>
      </c>
      <c r="K482" s="56">
        <f t="shared" si="388"/>
        <v>9.9111278259663045E-4</v>
      </c>
      <c r="L482" s="51">
        <f t="shared" si="377"/>
        <v>2.2000000000000002</v>
      </c>
      <c r="M482" s="52">
        <f t="shared" si="366"/>
        <v>0</v>
      </c>
      <c r="N482" s="68">
        <v>0</v>
      </c>
      <c r="O482" s="63">
        <f t="shared" si="378"/>
        <v>4385.4883370413745</v>
      </c>
      <c r="P482" s="58">
        <f t="shared" si="379"/>
        <v>480</v>
      </c>
      <c r="Q482" s="61">
        <f t="shared" si="380"/>
        <v>0.90808212530592658</v>
      </c>
      <c r="R482" s="56">
        <f t="shared" si="381"/>
        <v>2.3148148148148149</v>
      </c>
      <c r="S482" s="56">
        <f t="shared" si="367"/>
        <v>1.9977806756730387</v>
      </c>
      <c r="T482" s="56">
        <f t="shared" si="368"/>
        <v>4.9555639129831523E-4</v>
      </c>
      <c r="U482" s="61">
        <f t="shared" si="382"/>
        <v>0.45404106265296329</v>
      </c>
      <c r="V482" s="56">
        <f t="shared" si="383"/>
        <v>1.1574074074074074</v>
      </c>
      <c r="W482" s="56">
        <f t="shared" si="369"/>
        <v>0.99889033783651937</v>
      </c>
      <c r="X482" s="56">
        <f t="shared" si="370"/>
        <v>2.4777819564915761E-4</v>
      </c>
      <c r="Y482" s="61">
        <f t="shared" si="384"/>
        <v>9.0808212530592625E-2</v>
      </c>
      <c r="Z482" s="56">
        <f t="shared" si="385"/>
        <v>0.23148148148148148</v>
      </c>
      <c r="AA482" s="56">
        <f t="shared" si="371"/>
        <v>0.19977806756730379</v>
      </c>
      <c r="AB482" s="56">
        <f t="shared" si="372"/>
        <v>4.95556391298315E-5</v>
      </c>
      <c r="AC482" s="64">
        <f t="shared" si="386"/>
        <v>0.37092013888889475</v>
      </c>
      <c r="AD482" s="39">
        <f t="shared" si="389"/>
        <v>1.4853104761899445</v>
      </c>
      <c r="AE482" s="39">
        <f t="shared" si="390"/>
        <v>77.36</v>
      </c>
      <c r="AF482" s="39">
        <f t="shared" si="391"/>
        <v>0.74265523809497225</v>
      </c>
      <c r="AG482" s="39">
        <f t="shared" si="390"/>
        <v>52.42</v>
      </c>
      <c r="AH482" s="39">
        <f t="shared" si="392"/>
        <v>0.37132761904748612</v>
      </c>
      <c r="AI482" s="39">
        <f t="shared" si="420"/>
        <v>31.02</v>
      </c>
      <c r="AJ482" s="39">
        <f t="shared" si="394"/>
        <v>7.4265523809497219E-2</v>
      </c>
      <c r="AK482" s="39">
        <f t="shared" si="420"/>
        <v>7.16</v>
      </c>
      <c r="AL482" s="39">
        <f t="shared" si="395"/>
        <v>0.74265523809497225</v>
      </c>
      <c r="AM482" s="39">
        <f t="shared" si="396"/>
        <v>52.42</v>
      </c>
      <c r="AN482" s="39">
        <f t="shared" si="397"/>
        <v>0.37132761904748612</v>
      </c>
      <c r="AO482" s="39">
        <f t="shared" si="398"/>
        <v>31.02</v>
      </c>
      <c r="AP482" s="39">
        <f t="shared" si="399"/>
        <v>0.18566380952374306</v>
      </c>
      <c r="AQ482" s="39">
        <f t="shared" si="400"/>
        <v>16.940000000000001</v>
      </c>
      <c r="AR482" s="39">
        <f t="shared" si="401"/>
        <v>3.713276190474861E-2</v>
      </c>
      <c r="AS482" s="39">
        <f t="shared" si="402"/>
        <v>3.65</v>
      </c>
      <c r="AT482" s="39">
        <f t="shared" si="403"/>
        <v>0.37132761904748612</v>
      </c>
      <c r="AU482" s="39">
        <f t="shared" si="404"/>
        <v>31.02</v>
      </c>
      <c r="AV482" s="39">
        <f t="shared" si="405"/>
        <v>0.18566380952374306</v>
      </c>
      <c r="AW482" s="39">
        <f t="shared" si="406"/>
        <v>16.940000000000001</v>
      </c>
      <c r="AX482" s="39">
        <f t="shared" si="407"/>
        <v>9.2831904761871531E-2</v>
      </c>
      <c r="AY482" s="39">
        <f t="shared" si="408"/>
        <v>8.8699999999999992</v>
      </c>
      <c r="AZ482" s="39">
        <f t="shared" si="409"/>
        <v>1.8566380952374305E-2</v>
      </c>
      <c r="BA482" s="39">
        <f t="shared" si="410"/>
        <v>1.84</v>
      </c>
      <c r="BB482" s="39">
        <f t="shared" si="411"/>
        <v>7.4265523809497219E-2</v>
      </c>
      <c r="BC482" s="39">
        <f t="shared" si="412"/>
        <v>7.16</v>
      </c>
      <c r="BD482" s="39">
        <f t="shared" si="413"/>
        <v>3.713276190474861E-2</v>
      </c>
      <c r="BE482" s="39">
        <f t="shared" si="414"/>
        <v>3.65</v>
      </c>
      <c r="BF482" s="39">
        <f t="shared" si="415"/>
        <v>1.8566380952374305E-2</v>
      </c>
      <c r="BG482" s="39">
        <f t="shared" si="416"/>
        <v>1.84</v>
      </c>
      <c r="BH482" s="39">
        <f t="shared" si="417"/>
        <v>3.7132761904748613E-3</v>
      </c>
      <c r="BI482" s="39">
        <f t="shared" si="418"/>
        <v>0.37</v>
      </c>
    </row>
    <row r="483" spans="1:61" s="39" customFormat="1" x14ac:dyDescent="0.25">
      <c r="A483" s="40">
        <v>7.5</v>
      </c>
      <c r="B483" s="50">
        <f t="shared" si="373"/>
        <v>41</v>
      </c>
      <c r="C483" s="51">
        <f t="shared" si="363"/>
        <v>0</v>
      </c>
      <c r="D483" s="52">
        <f t="shared" si="364"/>
        <v>0</v>
      </c>
      <c r="E483" s="53">
        <f t="shared" si="365"/>
        <v>1</v>
      </c>
      <c r="F483" s="68">
        <f t="shared" si="362"/>
        <v>40</v>
      </c>
      <c r="G483" s="61">
        <f t="shared" si="387"/>
        <v>1.8174831613733136</v>
      </c>
      <c r="H483" s="56">
        <f t="shared" si="374"/>
        <v>4.6296296296296298</v>
      </c>
      <c r="I483" s="52">
        <f t="shared" si="375"/>
        <v>1.38</v>
      </c>
      <c r="J483" s="56">
        <f t="shared" si="376"/>
        <v>3.99846295502129</v>
      </c>
      <c r="K483" s="56">
        <f t="shared" si="388"/>
        <v>9.9183253540221909E-4</v>
      </c>
      <c r="L483" s="51">
        <f t="shared" si="377"/>
        <v>2.2000000000000002</v>
      </c>
      <c r="M483" s="52">
        <f t="shared" si="366"/>
        <v>0</v>
      </c>
      <c r="N483" s="68">
        <v>0</v>
      </c>
      <c r="O483" s="63">
        <f t="shared" si="378"/>
        <v>4388.3254506817866</v>
      </c>
      <c r="P483" s="58">
        <f t="shared" si="379"/>
        <v>480</v>
      </c>
      <c r="Q483" s="61">
        <f t="shared" si="380"/>
        <v>0.90874158068665678</v>
      </c>
      <c r="R483" s="56">
        <f t="shared" si="381"/>
        <v>2.3148148148148149</v>
      </c>
      <c r="S483" s="56">
        <f t="shared" si="367"/>
        <v>1.999231477510645</v>
      </c>
      <c r="T483" s="56">
        <f t="shared" si="368"/>
        <v>4.9591626770110954E-4</v>
      </c>
      <c r="U483" s="61">
        <f t="shared" si="382"/>
        <v>0.45437079034332839</v>
      </c>
      <c r="V483" s="56">
        <f t="shared" si="383"/>
        <v>1.1574074074074074</v>
      </c>
      <c r="W483" s="56">
        <f t="shared" si="369"/>
        <v>0.9996157387553225</v>
      </c>
      <c r="X483" s="56">
        <f t="shared" si="370"/>
        <v>2.4795813385055477E-4</v>
      </c>
      <c r="Y483" s="61">
        <f t="shared" si="384"/>
        <v>9.0874158068665639E-2</v>
      </c>
      <c r="Z483" s="56">
        <f t="shared" si="385"/>
        <v>0.23148148148148148</v>
      </c>
      <c r="AA483" s="56">
        <f t="shared" si="371"/>
        <v>0.19992314775106443</v>
      </c>
      <c r="AB483" s="56">
        <f t="shared" si="372"/>
        <v>4.959162677011093E-5</v>
      </c>
      <c r="AC483" s="64">
        <f t="shared" si="386"/>
        <v>0.37100694444445032</v>
      </c>
      <c r="AD483" s="39">
        <f t="shared" si="389"/>
        <v>1.4905357402788928</v>
      </c>
      <c r="AE483" s="39">
        <f t="shared" si="390"/>
        <v>77.47</v>
      </c>
      <c r="AF483" s="39">
        <f t="shared" si="391"/>
        <v>0.7452678701394464</v>
      </c>
      <c r="AG483" s="39">
        <f t="shared" si="390"/>
        <v>52.54</v>
      </c>
      <c r="AH483" s="39">
        <f t="shared" si="392"/>
        <v>0.3726339350697232</v>
      </c>
      <c r="AI483" s="39">
        <f t="shared" ref="AI483:AK498" si="421">ROUND((1-EXP(-AH483))*100,2)</f>
        <v>31.11</v>
      </c>
      <c r="AJ483" s="39">
        <f t="shared" si="394"/>
        <v>7.4526787013944634E-2</v>
      </c>
      <c r="AK483" s="39">
        <f t="shared" si="421"/>
        <v>7.18</v>
      </c>
      <c r="AL483" s="39">
        <f t="shared" si="395"/>
        <v>0.7452678701394464</v>
      </c>
      <c r="AM483" s="39">
        <f t="shared" si="396"/>
        <v>52.54</v>
      </c>
      <c r="AN483" s="39">
        <f t="shared" si="397"/>
        <v>0.3726339350697232</v>
      </c>
      <c r="AO483" s="39">
        <f t="shared" si="398"/>
        <v>31.11</v>
      </c>
      <c r="AP483" s="39">
        <f t="shared" si="399"/>
        <v>0.1863169675348616</v>
      </c>
      <c r="AQ483" s="39">
        <f t="shared" si="400"/>
        <v>17</v>
      </c>
      <c r="AR483" s="39">
        <f t="shared" si="401"/>
        <v>3.7263393506972317E-2</v>
      </c>
      <c r="AS483" s="39">
        <f t="shared" si="402"/>
        <v>3.66</v>
      </c>
      <c r="AT483" s="39">
        <f t="shared" si="403"/>
        <v>0.3726339350697232</v>
      </c>
      <c r="AU483" s="39">
        <f t="shared" si="404"/>
        <v>31.11</v>
      </c>
      <c r="AV483" s="39">
        <f t="shared" si="405"/>
        <v>0.1863169675348616</v>
      </c>
      <c r="AW483" s="39">
        <f t="shared" si="406"/>
        <v>17</v>
      </c>
      <c r="AX483" s="39">
        <f t="shared" si="407"/>
        <v>9.31584837674308E-2</v>
      </c>
      <c r="AY483" s="39">
        <f t="shared" si="408"/>
        <v>8.9</v>
      </c>
      <c r="AZ483" s="39">
        <f t="shared" si="409"/>
        <v>1.8631696753486159E-2</v>
      </c>
      <c r="BA483" s="39">
        <f t="shared" si="410"/>
        <v>1.85</v>
      </c>
      <c r="BB483" s="39">
        <f t="shared" si="411"/>
        <v>7.4526787013944634E-2</v>
      </c>
      <c r="BC483" s="39">
        <f t="shared" si="412"/>
        <v>7.18</v>
      </c>
      <c r="BD483" s="39">
        <f t="shared" si="413"/>
        <v>3.7263393506972317E-2</v>
      </c>
      <c r="BE483" s="39">
        <f t="shared" si="414"/>
        <v>3.66</v>
      </c>
      <c r="BF483" s="39">
        <f t="shared" si="415"/>
        <v>1.8631696753486159E-2</v>
      </c>
      <c r="BG483" s="39">
        <f t="shared" si="416"/>
        <v>1.85</v>
      </c>
      <c r="BH483" s="39">
        <f t="shared" si="417"/>
        <v>3.7263393506972321E-3</v>
      </c>
      <c r="BI483" s="39">
        <f t="shared" si="418"/>
        <v>0.37</v>
      </c>
    </row>
    <row r="484" spans="1:61" s="39" customFormat="1" x14ac:dyDescent="0.25">
      <c r="A484" s="40">
        <v>7.5</v>
      </c>
      <c r="B484" s="50">
        <f t="shared" si="373"/>
        <v>41</v>
      </c>
      <c r="C484" s="51">
        <f t="shared" si="363"/>
        <v>0</v>
      </c>
      <c r="D484" s="52">
        <f t="shared" si="364"/>
        <v>0</v>
      </c>
      <c r="E484" s="53">
        <f t="shared" si="365"/>
        <v>1</v>
      </c>
      <c r="F484" s="68">
        <f t="shared" si="362"/>
        <v>40</v>
      </c>
      <c r="G484" s="61">
        <f t="shared" si="387"/>
        <v>1.8187960256276321</v>
      </c>
      <c r="H484" s="56">
        <f t="shared" si="374"/>
        <v>4.6296296296296298</v>
      </c>
      <c r="I484" s="52">
        <f t="shared" si="375"/>
        <v>1.38</v>
      </c>
      <c r="J484" s="56">
        <f t="shared" si="376"/>
        <v>4.0013512563807909</v>
      </c>
      <c r="K484" s="56">
        <f t="shared" si="388"/>
        <v>9.9254898852248674E-4</v>
      </c>
      <c r="L484" s="51">
        <f t="shared" si="377"/>
        <v>2.2000000000000002</v>
      </c>
      <c r="M484" s="52">
        <f t="shared" si="366"/>
        <v>0</v>
      </c>
      <c r="N484" s="68">
        <v>0</v>
      </c>
      <c r="O484" s="63">
        <f t="shared" si="378"/>
        <v>4391.1495608846799</v>
      </c>
      <c r="P484" s="58">
        <f t="shared" si="379"/>
        <v>480</v>
      </c>
      <c r="Q484" s="61">
        <f t="shared" si="380"/>
        <v>0.90939801281381605</v>
      </c>
      <c r="R484" s="56">
        <f t="shared" si="381"/>
        <v>2.3148148148148149</v>
      </c>
      <c r="S484" s="56">
        <f t="shared" si="367"/>
        <v>2.0006756281903955</v>
      </c>
      <c r="T484" s="56">
        <f t="shared" si="368"/>
        <v>4.9627449426124337E-4</v>
      </c>
      <c r="U484" s="61">
        <f t="shared" si="382"/>
        <v>0.45469900640690802</v>
      </c>
      <c r="V484" s="56">
        <f t="shared" si="383"/>
        <v>1.1574074074074074</v>
      </c>
      <c r="W484" s="56">
        <f t="shared" si="369"/>
        <v>1.0003378140951977</v>
      </c>
      <c r="X484" s="56">
        <f t="shared" si="370"/>
        <v>2.4813724713062168E-4</v>
      </c>
      <c r="Y484" s="61">
        <f t="shared" si="384"/>
        <v>9.0939801281381571E-2</v>
      </c>
      <c r="Z484" s="56">
        <f t="shared" si="385"/>
        <v>0.23148148148148148</v>
      </c>
      <c r="AA484" s="56">
        <f t="shared" si="371"/>
        <v>0.20006756281903948</v>
      </c>
      <c r="AB484" s="56">
        <f t="shared" si="372"/>
        <v>4.9627449426124325E-5</v>
      </c>
      <c r="AC484" s="64">
        <f t="shared" si="386"/>
        <v>0.37109375000000588</v>
      </c>
      <c r="AD484" s="39">
        <f t="shared" si="389"/>
        <v>1.4957647788525723</v>
      </c>
      <c r="AE484" s="39">
        <f t="shared" si="390"/>
        <v>77.59</v>
      </c>
      <c r="AF484" s="39">
        <f t="shared" si="391"/>
        <v>0.74788238942628615</v>
      </c>
      <c r="AG484" s="39">
        <f t="shared" si="390"/>
        <v>52.66</v>
      </c>
      <c r="AH484" s="39">
        <f t="shared" si="392"/>
        <v>0.37394119471314308</v>
      </c>
      <c r="AI484" s="39">
        <f t="shared" si="421"/>
        <v>31.2</v>
      </c>
      <c r="AJ484" s="39">
        <f t="shared" si="394"/>
        <v>7.4788238942628607E-2</v>
      </c>
      <c r="AK484" s="39">
        <f t="shared" si="421"/>
        <v>7.21</v>
      </c>
      <c r="AL484" s="39">
        <f t="shared" si="395"/>
        <v>0.74788238942628615</v>
      </c>
      <c r="AM484" s="39">
        <f t="shared" si="396"/>
        <v>52.66</v>
      </c>
      <c r="AN484" s="39">
        <f t="shared" si="397"/>
        <v>0.37394119471314308</v>
      </c>
      <c r="AO484" s="39">
        <f t="shared" si="398"/>
        <v>31.2</v>
      </c>
      <c r="AP484" s="39">
        <f t="shared" si="399"/>
        <v>0.18697059735657154</v>
      </c>
      <c r="AQ484" s="39">
        <f t="shared" si="400"/>
        <v>17.05</v>
      </c>
      <c r="AR484" s="39">
        <f t="shared" si="401"/>
        <v>3.7394119471314304E-2</v>
      </c>
      <c r="AS484" s="39">
        <f t="shared" si="402"/>
        <v>3.67</v>
      </c>
      <c r="AT484" s="39">
        <f t="shared" si="403"/>
        <v>0.37394119471314308</v>
      </c>
      <c r="AU484" s="39">
        <f t="shared" si="404"/>
        <v>31.2</v>
      </c>
      <c r="AV484" s="39">
        <f t="shared" si="405"/>
        <v>0.18697059735657154</v>
      </c>
      <c r="AW484" s="39">
        <f t="shared" si="406"/>
        <v>17.05</v>
      </c>
      <c r="AX484" s="39">
        <f t="shared" si="407"/>
        <v>9.3485298678285769E-2</v>
      </c>
      <c r="AY484" s="39">
        <f t="shared" si="408"/>
        <v>8.92</v>
      </c>
      <c r="AZ484" s="39">
        <f t="shared" si="409"/>
        <v>1.8697059735657152E-2</v>
      </c>
      <c r="BA484" s="39">
        <f t="shared" si="410"/>
        <v>1.85</v>
      </c>
      <c r="BB484" s="39">
        <f t="shared" si="411"/>
        <v>7.4788238942628607E-2</v>
      </c>
      <c r="BC484" s="39">
        <f t="shared" si="412"/>
        <v>7.21</v>
      </c>
      <c r="BD484" s="39">
        <f t="shared" si="413"/>
        <v>3.7394119471314304E-2</v>
      </c>
      <c r="BE484" s="39">
        <f t="shared" si="414"/>
        <v>3.67</v>
      </c>
      <c r="BF484" s="39">
        <f t="shared" si="415"/>
        <v>1.8697059735657152E-2</v>
      </c>
      <c r="BG484" s="39">
        <f t="shared" si="416"/>
        <v>1.85</v>
      </c>
      <c r="BH484" s="39">
        <f t="shared" si="417"/>
        <v>3.7394119471314308E-3</v>
      </c>
      <c r="BI484" s="39">
        <f t="shared" si="418"/>
        <v>0.37</v>
      </c>
    </row>
    <row r="485" spans="1:61" s="39" customFormat="1" x14ac:dyDescent="0.25">
      <c r="A485" s="40">
        <v>7.5</v>
      </c>
      <c r="B485" s="50">
        <f t="shared" si="373"/>
        <v>41</v>
      </c>
      <c r="C485" s="51">
        <f t="shared" si="363"/>
        <v>0</v>
      </c>
      <c r="D485" s="52">
        <f t="shared" si="364"/>
        <v>0</v>
      </c>
      <c r="E485" s="53">
        <f t="shared" si="365"/>
        <v>1</v>
      </c>
      <c r="F485" s="68">
        <f t="shared" si="362"/>
        <v>40</v>
      </c>
      <c r="G485" s="61">
        <f t="shared" si="387"/>
        <v>1.820102871094841</v>
      </c>
      <c r="H485" s="56">
        <f t="shared" si="374"/>
        <v>4.6296296296296298</v>
      </c>
      <c r="I485" s="52">
        <f t="shared" si="375"/>
        <v>1.38</v>
      </c>
      <c r="J485" s="56">
        <f t="shared" si="376"/>
        <v>4.0042263164086505</v>
      </c>
      <c r="K485" s="56">
        <f t="shared" si="388"/>
        <v>9.9326215708474253E-4</v>
      </c>
      <c r="L485" s="51">
        <f t="shared" si="377"/>
        <v>2.2000000000000002</v>
      </c>
      <c r="M485" s="52">
        <f t="shared" si="366"/>
        <v>0</v>
      </c>
      <c r="N485" s="68">
        <v>0</v>
      </c>
      <c r="O485" s="63">
        <f t="shared" si="378"/>
        <v>4393.9607272491439</v>
      </c>
      <c r="P485" s="58">
        <f t="shared" si="379"/>
        <v>480</v>
      </c>
      <c r="Q485" s="61">
        <f t="shared" si="380"/>
        <v>0.91005143554742052</v>
      </c>
      <c r="R485" s="56">
        <f t="shared" si="381"/>
        <v>2.3148148148148149</v>
      </c>
      <c r="S485" s="56">
        <f t="shared" si="367"/>
        <v>2.0021131582043252</v>
      </c>
      <c r="T485" s="56">
        <f t="shared" si="368"/>
        <v>4.9663107854237127E-4</v>
      </c>
      <c r="U485" s="61">
        <f t="shared" si="382"/>
        <v>0.45502571777371026</v>
      </c>
      <c r="V485" s="56">
        <f t="shared" si="383"/>
        <v>1.1574074074074074</v>
      </c>
      <c r="W485" s="56">
        <f t="shared" si="369"/>
        <v>1.0010565791021626</v>
      </c>
      <c r="X485" s="56">
        <f t="shared" si="370"/>
        <v>2.4831553927118563E-4</v>
      </c>
      <c r="Y485" s="61">
        <f t="shared" si="384"/>
        <v>9.1005143554742027E-2</v>
      </c>
      <c r="Z485" s="56">
        <f t="shared" si="385"/>
        <v>0.23148148148148148</v>
      </c>
      <c r="AA485" s="56">
        <f t="shared" si="371"/>
        <v>0.20021131582043247</v>
      </c>
      <c r="AB485" s="56">
        <f t="shared" si="372"/>
        <v>4.9663107854237113E-5</v>
      </c>
      <c r="AC485" s="64">
        <f t="shared" si="386"/>
        <v>0.37118055555556145</v>
      </c>
      <c r="AD485" s="39">
        <f t="shared" si="389"/>
        <v>1.5009975746069699</v>
      </c>
      <c r="AE485" s="39">
        <f t="shared" si="390"/>
        <v>77.709999999999994</v>
      </c>
      <c r="AF485" s="39">
        <f t="shared" si="391"/>
        <v>0.75049878730348496</v>
      </c>
      <c r="AG485" s="39">
        <f t="shared" si="390"/>
        <v>52.79</v>
      </c>
      <c r="AH485" s="39">
        <f t="shared" si="392"/>
        <v>0.37524939365174248</v>
      </c>
      <c r="AI485" s="39">
        <f t="shared" si="421"/>
        <v>31.29</v>
      </c>
      <c r="AJ485" s="39">
        <f t="shared" si="394"/>
        <v>7.504987873034849E-2</v>
      </c>
      <c r="AK485" s="39">
        <f t="shared" si="421"/>
        <v>7.23</v>
      </c>
      <c r="AL485" s="39">
        <f t="shared" si="395"/>
        <v>0.75049878730348496</v>
      </c>
      <c r="AM485" s="39">
        <f t="shared" si="396"/>
        <v>52.79</v>
      </c>
      <c r="AN485" s="39">
        <f t="shared" si="397"/>
        <v>0.37524939365174248</v>
      </c>
      <c r="AO485" s="39">
        <f t="shared" si="398"/>
        <v>31.29</v>
      </c>
      <c r="AP485" s="39">
        <f t="shared" si="399"/>
        <v>0.18762469682587124</v>
      </c>
      <c r="AQ485" s="39">
        <f t="shared" si="400"/>
        <v>17.11</v>
      </c>
      <c r="AR485" s="39">
        <f t="shared" si="401"/>
        <v>3.7524939365174245E-2</v>
      </c>
      <c r="AS485" s="39">
        <f t="shared" si="402"/>
        <v>3.68</v>
      </c>
      <c r="AT485" s="39">
        <f t="shared" si="403"/>
        <v>0.37524939365174248</v>
      </c>
      <c r="AU485" s="39">
        <f t="shared" si="404"/>
        <v>31.29</v>
      </c>
      <c r="AV485" s="39">
        <f t="shared" si="405"/>
        <v>0.18762469682587124</v>
      </c>
      <c r="AW485" s="39">
        <f t="shared" si="406"/>
        <v>17.11</v>
      </c>
      <c r="AX485" s="39">
        <f t="shared" si="407"/>
        <v>9.381234841293562E-2</v>
      </c>
      <c r="AY485" s="39">
        <f t="shared" si="408"/>
        <v>8.9499999999999993</v>
      </c>
      <c r="AZ485" s="39">
        <f t="shared" si="409"/>
        <v>1.8762469682587123E-2</v>
      </c>
      <c r="BA485" s="39">
        <f t="shared" si="410"/>
        <v>1.86</v>
      </c>
      <c r="BB485" s="39">
        <f t="shared" si="411"/>
        <v>7.504987873034849E-2</v>
      </c>
      <c r="BC485" s="39">
        <f t="shared" si="412"/>
        <v>7.23</v>
      </c>
      <c r="BD485" s="39">
        <f t="shared" si="413"/>
        <v>3.7524939365174245E-2</v>
      </c>
      <c r="BE485" s="39">
        <f t="shared" si="414"/>
        <v>3.68</v>
      </c>
      <c r="BF485" s="39">
        <f t="shared" si="415"/>
        <v>1.8762469682587123E-2</v>
      </c>
      <c r="BG485" s="39">
        <f t="shared" si="416"/>
        <v>1.86</v>
      </c>
      <c r="BH485" s="39">
        <f t="shared" si="417"/>
        <v>3.7524939365174248E-3</v>
      </c>
      <c r="BI485" s="39">
        <f t="shared" si="418"/>
        <v>0.37</v>
      </c>
    </row>
    <row r="486" spans="1:61" s="39" customFormat="1" x14ac:dyDescent="0.25">
      <c r="A486" s="40">
        <v>7.5</v>
      </c>
      <c r="B486" s="50">
        <f t="shared" si="373"/>
        <v>41</v>
      </c>
      <c r="C486" s="51">
        <f t="shared" si="363"/>
        <v>0</v>
      </c>
      <c r="D486" s="52">
        <f t="shared" si="364"/>
        <v>0</v>
      </c>
      <c r="E486" s="53">
        <f t="shared" si="365"/>
        <v>1</v>
      </c>
      <c r="F486" s="68">
        <f t="shared" si="362"/>
        <v>40</v>
      </c>
      <c r="G486" s="61">
        <f t="shared" si="387"/>
        <v>1.8214037253678907</v>
      </c>
      <c r="H486" s="56">
        <f t="shared" si="374"/>
        <v>4.6296296296296298</v>
      </c>
      <c r="I486" s="52">
        <f t="shared" si="375"/>
        <v>1.38</v>
      </c>
      <c r="J486" s="56">
        <f t="shared" si="376"/>
        <v>4.0070881958093603</v>
      </c>
      <c r="K486" s="56">
        <f t="shared" si="388"/>
        <v>9.9397205614694482E-4</v>
      </c>
      <c r="L486" s="51">
        <f t="shared" si="377"/>
        <v>2.2000000000000002</v>
      </c>
      <c r="M486" s="52">
        <f t="shared" si="366"/>
        <v>0</v>
      </c>
      <c r="N486" s="68">
        <v>0</v>
      </c>
      <c r="O486" s="63">
        <f t="shared" si="378"/>
        <v>4396.7590091011034</v>
      </c>
      <c r="P486" s="58">
        <f t="shared" si="379"/>
        <v>480</v>
      </c>
      <c r="Q486" s="61">
        <f t="shared" si="380"/>
        <v>0.91070186268394537</v>
      </c>
      <c r="R486" s="56">
        <f t="shared" si="381"/>
        <v>2.3148148148148149</v>
      </c>
      <c r="S486" s="56">
        <f t="shared" si="367"/>
        <v>2.0035440979046801</v>
      </c>
      <c r="T486" s="56">
        <f t="shared" si="368"/>
        <v>4.9698602807347241E-4</v>
      </c>
      <c r="U486" s="61">
        <f t="shared" si="382"/>
        <v>0.45535093134197269</v>
      </c>
      <c r="V486" s="56">
        <f t="shared" si="383"/>
        <v>1.1574074074074074</v>
      </c>
      <c r="W486" s="56">
        <f t="shared" si="369"/>
        <v>1.0017720489523401</v>
      </c>
      <c r="X486" s="56">
        <f t="shared" si="370"/>
        <v>2.484930140367362E-4</v>
      </c>
      <c r="Y486" s="61">
        <f t="shared" si="384"/>
        <v>9.1070186268394512E-2</v>
      </c>
      <c r="Z486" s="56">
        <f t="shared" si="385"/>
        <v>0.23148148148148148</v>
      </c>
      <c r="AA486" s="56">
        <f t="shared" si="371"/>
        <v>0.20035440979046795</v>
      </c>
      <c r="AB486" s="56">
        <f t="shared" si="372"/>
        <v>4.9698602807347235E-5</v>
      </c>
      <c r="AC486" s="64">
        <f t="shared" si="386"/>
        <v>0.37126736111111702</v>
      </c>
      <c r="AD486" s="39">
        <f t="shared" si="389"/>
        <v>1.5062341103174026</v>
      </c>
      <c r="AE486" s="39">
        <f t="shared" si="390"/>
        <v>77.83</v>
      </c>
      <c r="AF486" s="39">
        <f t="shared" si="391"/>
        <v>0.75311705515870131</v>
      </c>
      <c r="AG486" s="39">
        <f t="shared" si="390"/>
        <v>52.91</v>
      </c>
      <c r="AH486" s="39">
        <f t="shared" si="392"/>
        <v>0.37655852757935065</v>
      </c>
      <c r="AI486" s="39">
        <f t="shared" si="421"/>
        <v>31.38</v>
      </c>
      <c r="AJ486" s="39">
        <f t="shared" si="394"/>
        <v>7.5311705515870131E-2</v>
      </c>
      <c r="AK486" s="39">
        <f t="shared" si="421"/>
        <v>7.25</v>
      </c>
      <c r="AL486" s="39">
        <f t="shared" si="395"/>
        <v>0.75311705515870131</v>
      </c>
      <c r="AM486" s="39">
        <f t="shared" si="396"/>
        <v>52.91</v>
      </c>
      <c r="AN486" s="39">
        <f t="shared" si="397"/>
        <v>0.37655852757935065</v>
      </c>
      <c r="AO486" s="39">
        <f t="shared" si="398"/>
        <v>31.38</v>
      </c>
      <c r="AP486" s="39">
        <f t="shared" si="399"/>
        <v>0.18827926378967533</v>
      </c>
      <c r="AQ486" s="39">
        <f t="shared" si="400"/>
        <v>17.16</v>
      </c>
      <c r="AR486" s="39">
        <f t="shared" si="401"/>
        <v>3.7655852757935065E-2</v>
      </c>
      <c r="AS486" s="39">
        <f t="shared" si="402"/>
        <v>3.7</v>
      </c>
      <c r="AT486" s="39">
        <f t="shared" si="403"/>
        <v>0.37655852757935065</v>
      </c>
      <c r="AU486" s="39">
        <f t="shared" si="404"/>
        <v>31.38</v>
      </c>
      <c r="AV486" s="39">
        <f t="shared" si="405"/>
        <v>0.18827926378967533</v>
      </c>
      <c r="AW486" s="39">
        <f t="shared" si="406"/>
        <v>17.16</v>
      </c>
      <c r="AX486" s="39">
        <f t="shared" si="407"/>
        <v>9.4139631894837664E-2</v>
      </c>
      <c r="AY486" s="39">
        <f t="shared" si="408"/>
        <v>8.98</v>
      </c>
      <c r="AZ486" s="39">
        <f t="shared" si="409"/>
        <v>1.8827926378967533E-2</v>
      </c>
      <c r="BA486" s="39">
        <f t="shared" si="410"/>
        <v>1.87</v>
      </c>
      <c r="BB486" s="39">
        <f t="shared" si="411"/>
        <v>7.5311705515870131E-2</v>
      </c>
      <c r="BC486" s="39">
        <f t="shared" si="412"/>
        <v>7.25</v>
      </c>
      <c r="BD486" s="39">
        <f t="shared" si="413"/>
        <v>3.7655852757935065E-2</v>
      </c>
      <c r="BE486" s="39">
        <f t="shared" si="414"/>
        <v>3.7</v>
      </c>
      <c r="BF486" s="39">
        <f t="shared" si="415"/>
        <v>1.8827926378967533E-2</v>
      </c>
      <c r="BG486" s="39">
        <f t="shared" si="416"/>
        <v>1.87</v>
      </c>
      <c r="BH486" s="39">
        <f t="shared" si="417"/>
        <v>3.7655852757935066E-3</v>
      </c>
      <c r="BI486" s="39">
        <f t="shared" si="418"/>
        <v>0.38</v>
      </c>
    </row>
    <row r="487" spans="1:61" s="39" customFormat="1" x14ac:dyDescent="0.25">
      <c r="A487" s="40">
        <v>7.5</v>
      </c>
      <c r="B487" s="50">
        <f t="shared" si="373"/>
        <v>41</v>
      </c>
      <c r="C487" s="51">
        <f t="shared" si="363"/>
        <v>0</v>
      </c>
      <c r="D487" s="52">
        <f t="shared" si="364"/>
        <v>0</v>
      </c>
      <c r="E487" s="53">
        <f t="shared" si="365"/>
        <v>1</v>
      </c>
      <c r="F487" s="68">
        <f t="shared" si="362"/>
        <v>40</v>
      </c>
      <c r="G487" s="61">
        <f t="shared" si="387"/>
        <v>1.8226986159132326</v>
      </c>
      <c r="H487" s="56">
        <f t="shared" si="374"/>
        <v>4.6296296296296298</v>
      </c>
      <c r="I487" s="52">
        <f t="shared" si="375"/>
        <v>1.38</v>
      </c>
      <c r="J487" s="56">
        <f t="shared" si="376"/>
        <v>4.0099369550091124</v>
      </c>
      <c r="K487" s="56">
        <f t="shared" si="388"/>
        <v>9.9467870069801993E-4</v>
      </c>
      <c r="L487" s="51">
        <f t="shared" si="377"/>
        <v>2.2000000000000002</v>
      </c>
      <c r="M487" s="52">
        <f t="shared" si="366"/>
        <v>0</v>
      </c>
      <c r="N487" s="68">
        <v>0</v>
      </c>
      <c r="O487" s="63">
        <f t="shared" si="378"/>
        <v>4399.544465494575</v>
      </c>
      <c r="P487" s="58">
        <f t="shared" si="379"/>
        <v>480</v>
      </c>
      <c r="Q487" s="61">
        <f t="shared" si="380"/>
        <v>0.91134930795661628</v>
      </c>
      <c r="R487" s="56">
        <f t="shared" si="381"/>
        <v>2.3148148148148149</v>
      </c>
      <c r="S487" s="56">
        <f t="shared" si="367"/>
        <v>2.0049684775045562</v>
      </c>
      <c r="T487" s="56">
        <f t="shared" si="368"/>
        <v>4.9733935034900997E-4</v>
      </c>
      <c r="U487" s="61">
        <f t="shared" si="382"/>
        <v>0.45567465397830814</v>
      </c>
      <c r="V487" s="56">
        <f t="shared" si="383"/>
        <v>1.1574074074074074</v>
      </c>
      <c r="W487" s="56">
        <f t="shared" si="369"/>
        <v>1.0024842387522781</v>
      </c>
      <c r="X487" s="56">
        <f t="shared" si="370"/>
        <v>2.4866967517450498E-4</v>
      </c>
      <c r="Y487" s="61">
        <f t="shared" si="384"/>
        <v>9.1134930795661609E-2</v>
      </c>
      <c r="Z487" s="56">
        <f t="shared" si="385"/>
        <v>0.23148148148148148</v>
      </c>
      <c r="AA487" s="56">
        <f t="shared" si="371"/>
        <v>0.20049684775045556</v>
      </c>
      <c r="AB487" s="56">
        <f t="shared" si="372"/>
        <v>4.9733935034900973E-5</v>
      </c>
      <c r="AC487" s="64">
        <f t="shared" si="386"/>
        <v>0.37135416666667259</v>
      </c>
      <c r="AD487" s="39">
        <f t="shared" si="389"/>
        <v>1.5114743688381531</v>
      </c>
      <c r="AE487" s="39">
        <f t="shared" si="390"/>
        <v>77.94</v>
      </c>
      <c r="AF487" s="39">
        <f t="shared" si="391"/>
        <v>0.75573718441907656</v>
      </c>
      <c r="AG487" s="39">
        <f t="shared" si="390"/>
        <v>53.03</v>
      </c>
      <c r="AH487" s="39">
        <f t="shared" si="392"/>
        <v>0.37786859220953828</v>
      </c>
      <c r="AI487" s="39">
        <f t="shared" si="421"/>
        <v>31.47</v>
      </c>
      <c r="AJ487" s="39">
        <f t="shared" si="394"/>
        <v>7.5573718441907661E-2</v>
      </c>
      <c r="AK487" s="39">
        <f t="shared" si="421"/>
        <v>7.28</v>
      </c>
      <c r="AL487" s="39">
        <f t="shared" si="395"/>
        <v>0.75573718441907656</v>
      </c>
      <c r="AM487" s="39">
        <f t="shared" si="396"/>
        <v>53.03</v>
      </c>
      <c r="AN487" s="39">
        <f t="shared" si="397"/>
        <v>0.37786859220953828</v>
      </c>
      <c r="AO487" s="39">
        <f t="shared" si="398"/>
        <v>31.47</v>
      </c>
      <c r="AP487" s="39">
        <f t="shared" si="399"/>
        <v>0.18893429610476914</v>
      </c>
      <c r="AQ487" s="39">
        <f t="shared" si="400"/>
        <v>17.22</v>
      </c>
      <c r="AR487" s="39">
        <f t="shared" si="401"/>
        <v>3.7786859220953831E-2</v>
      </c>
      <c r="AS487" s="39">
        <f t="shared" si="402"/>
        <v>3.71</v>
      </c>
      <c r="AT487" s="39">
        <f t="shared" si="403"/>
        <v>0.37786859220953828</v>
      </c>
      <c r="AU487" s="39">
        <f t="shared" si="404"/>
        <v>31.47</v>
      </c>
      <c r="AV487" s="39">
        <f t="shared" si="405"/>
        <v>0.18893429610476914</v>
      </c>
      <c r="AW487" s="39">
        <f t="shared" si="406"/>
        <v>17.22</v>
      </c>
      <c r="AX487" s="39">
        <f t="shared" si="407"/>
        <v>9.446714805238457E-2</v>
      </c>
      <c r="AY487" s="39">
        <f t="shared" si="408"/>
        <v>9.01</v>
      </c>
      <c r="AZ487" s="39">
        <f t="shared" si="409"/>
        <v>1.8893429610476915E-2</v>
      </c>
      <c r="BA487" s="39">
        <f t="shared" si="410"/>
        <v>1.87</v>
      </c>
      <c r="BB487" s="39">
        <f t="shared" si="411"/>
        <v>7.5573718441907661E-2</v>
      </c>
      <c r="BC487" s="39">
        <f t="shared" si="412"/>
        <v>7.28</v>
      </c>
      <c r="BD487" s="39">
        <f t="shared" si="413"/>
        <v>3.7786859220953831E-2</v>
      </c>
      <c r="BE487" s="39">
        <f t="shared" si="414"/>
        <v>3.71</v>
      </c>
      <c r="BF487" s="39">
        <f t="shared" si="415"/>
        <v>1.8893429610476915E-2</v>
      </c>
      <c r="BG487" s="39">
        <f t="shared" si="416"/>
        <v>1.87</v>
      </c>
      <c r="BH487" s="39">
        <f t="shared" si="417"/>
        <v>3.7786859220953831E-3</v>
      </c>
      <c r="BI487" s="39">
        <f t="shared" si="418"/>
        <v>0.38</v>
      </c>
    </row>
    <row r="488" spans="1:61" s="39" customFormat="1" x14ac:dyDescent="0.25">
      <c r="A488" s="40">
        <v>7.5</v>
      </c>
      <c r="B488" s="50">
        <f t="shared" si="373"/>
        <v>41</v>
      </c>
      <c r="C488" s="51">
        <f t="shared" si="363"/>
        <v>0</v>
      </c>
      <c r="D488" s="52">
        <f t="shared" si="364"/>
        <v>0</v>
      </c>
      <c r="E488" s="53">
        <f t="shared" si="365"/>
        <v>1</v>
      </c>
      <c r="F488" s="68">
        <f t="shared" si="362"/>
        <v>40</v>
      </c>
      <c r="G488" s="61">
        <f t="shared" si="387"/>
        <v>1.8239875700713988</v>
      </c>
      <c r="H488" s="56">
        <f t="shared" si="374"/>
        <v>4.6296296296296298</v>
      </c>
      <c r="I488" s="52">
        <f t="shared" si="375"/>
        <v>1.38</v>
      </c>
      <c r="J488" s="56">
        <f t="shared" si="376"/>
        <v>4.0127726541570778</v>
      </c>
      <c r="K488" s="56">
        <f t="shared" si="388"/>
        <v>9.9538210565817639E-4</v>
      </c>
      <c r="L488" s="51">
        <f t="shared" si="377"/>
        <v>2.2000000000000002</v>
      </c>
      <c r="M488" s="52">
        <f t="shared" si="366"/>
        <v>0</v>
      </c>
      <c r="N488" s="68">
        <v>0</v>
      </c>
      <c r="O488" s="63">
        <f t="shared" si="378"/>
        <v>4402.3171552129097</v>
      </c>
      <c r="P488" s="58">
        <f t="shared" si="379"/>
        <v>480</v>
      </c>
      <c r="Q488" s="61">
        <f t="shared" si="380"/>
        <v>0.91199378503569939</v>
      </c>
      <c r="R488" s="56">
        <f t="shared" si="381"/>
        <v>2.3148148148148149</v>
      </c>
      <c r="S488" s="56">
        <f t="shared" si="367"/>
        <v>2.0063863270785389</v>
      </c>
      <c r="T488" s="56">
        <f t="shared" si="368"/>
        <v>4.9769105282908819E-4</v>
      </c>
      <c r="U488" s="61">
        <f t="shared" si="382"/>
        <v>0.45599689251784969</v>
      </c>
      <c r="V488" s="56">
        <f t="shared" si="383"/>
        <v>1.1574074074074074</v>
      </c>
      <c r="W488" s="56">
        <f t="shared" si="369"/>
        <v>1.0031931635392695</v>
      </c>
      <c r="X488" s="56">
        <f t="shared" si="370"/>
        <v>2.488455264145441E-4</v>
      </c>
      <c r="Y488" s="61">
        <f t="shared" si="384"/>
        <v>9.1199378503569919E-2</v>
      </c>
      <c r="Z488" s="56">
        <f t="shared" si="385"/>
        <v>0.23148148148148148</v>
      </c>
      <c r="AA488" s="56">
        <f t="shared" si="371"/>
        <v>0.20063863270785384</v>
      </c>
      <c r="AB488" s="56">
        <f t="shared" si="372"/>
        <v>4.9769105282908813E-5</v>
      </c>
      <c r="AC488" s="64">
        <f t="shared" si="386"/>
        <v>0.37144097222222816</v>
      </c>
      <c r="AD488" s="39">
        <f t="shared" si="389"/>
        <v>1.5167183331021084</v>
      </c>
      <c r="AE488" s="39">
        <f t="shared" si="390"/>
        <v>78.06</v>
      </c>
      <c r="AF488" s="39">
        <f t="shared" si="391"/>
        <v>0.75835916655105418</v>
      </c>
      <c r="AG488" s="39">
        <f t="shared" si="390"/>
        <v>53.16</v>
      </c>
      <c r="AH488" s="39">
        <f t="shared" si="392"/>
        <v>0.37917958327552709</v>
      </c>
      <c r="AI488" s="39">
        <f t="shared" si="421"/>
        <v>31.56</v>
      </c>
      <c r="AJ488" s="39">
        <f t="shared" si="394"/>
        <v>7.5835916655105431E-2</v>
      </c>
      <c r="AK488" s="39">
        <f t="shared" si="421"/>
        <v>7.3</v>
      </c>
      <c r="AL488" s="39">
        <f t="shared" si="395"/>
        <v>0.75835916655105418</v>
      </c>
      <c r="AM488" s="39">
        <f t="shared" si="396"/>
        <v>53.16</v>
      </c>
      <c r="AN488" s="39">
        <f t="shared" si="397"/>
        <v>0.37917958327552709</v>
      </c>
      <c r="AO488" s="39">
        <f t="shared" si="398"/>
        <v>31.56</v>
      </c>
      <c r="AP488" s="39">
        <f t="shared" si="399"/>
        <v>0.18958979163776354</v>
      </c>
      <c r="AQ488" s="39">
        <f t="shared" si="400"/>
        <v>17.27</v>
      </c>
      <c r="AR488" s="39">
        <f t="shared" si="401"/>
        <v>3.7917958327552716E-2</v>
      </c>
      <c r="AS488" s="39">
        <f t="shared" si="402"/>
        <v>3.72</v>
      </c>
      <c r="AT488" s="39">
        <f t="shared" si="403"/>
        <v>0.37917958327552709</v>
      </c>
      <c r="AU488" s="39">
        <f t="shared" si="404"/>
        <v>31.56</v>
      </c>
      <c r="AV488" s="39">
        <f t="shared" si="405"/>
        <v>0.18958979163776354</v>
      </c>
      <c r="AW488" s="39">
        <f t="shared" si="406"/>
        <v>17.27</v>
      </c>
      <c r="AX488" s="39">
        <f t="shared" si="407"/>
        <v>9.4794895818881772E-2</v>
      </c>
      <c r="AY488" s="39">
        <f t="shared" si="408"/>
        <v>9.0399999999999991</v>
      </c>
      <c r="AZ488" s="39">
        <f t="shared" si="409"/>
        <v>1.8958979163776358E-2</v>
      </c>
      <c r="BA488" s="39">
        <f t="shared" si="410"/>
        <v>1.88</v>
      </c>
      <c r="BB488" s="39">
        <f t="shared" si="411"/>
        <v>7.5835916655105431E-2</v>
      </c>
      <c r="BC488" s="39">
        <f t="shared" si="412"/>
        <v>7.3</v>
      </c>
      <c r="BD488" s="39">
        <f t="shared" si="413"/>
        <v>3.7917958327552716E-2</v>
      </c>
      <c r="BE488" s="39">
        <f t="shared" si="414"/>
        <v>3.72</v>
      </c>
      <c r="BF488" s="39">
        <f t="shared" si="415"/>
        <v>1.8958979163776358E-2</v>
      </c>
      <c r="BG488" s="39">
        <f t="shared" si="416"/>
        <v>1.88</v>
      </c>
      <c r="BH488" s="39">
        <f t="shared" si="417"/>
        <v>3.7917958327552711E-3</v>
      </c>
      <c r="BI488" s="39">
        <f t="shared" si="418"/>
        <v>0.38</v>
      </c>
    </row>
    <row r="489" spans="1:61" s="39" customFormat="1" x14ac:dyDescent="0.25">
      <c r="A489" s="40">
        <v>7.5</v>
      </c>
      <c r="B489" s="50">
        <f t="shared" si="373"/>
        <v>41</v>
      </c>
      <c r="C489" s="51">
        <f t="shared" si="363"/>
        <v>0</v>
      </c>
      <c r="D489" s="52">
        <f t="shared" si="364"/>
        <v>0</v>
      </c>
      <c r="E489" s="53">
        <f t="shared" si="365"/>
        <v>1</v>
      </c>
      <c r="F489" s="68">
        <f t="shared" si="362"/>
        <v>40</v>
      </c>
      <c r="G489" s="61">
        <f t="shared" si="387"/>
        <v>1.8252706150575797</v>
      </c>
      <c r="H489" s="56">
        <f t="shared" si="374"/>
        <v>4.6296296296296298</v>
      </c>
      <c r="I489" s="52">
        <f t="shared" si="375"/>
        <v>1.38</v>
      </c>
      <c r="J489" s="56">
        <f t="shared" si="376"/>
        <v>4.0155953531266757</v>
      </c>
      <c r="K489" s="56">
        <f t="shared" si="388"/>
        <v>9.960822858792232E-4</v>
      </c>
      <c r="L489" s="51">
        <f t="shared" si="377"/>
        <v>2.2000000000000002</v>
      </c>
      <c r="M489" s="52">
        <f t="shared" si="366"/>
        <v>0</v>
      </c>
      <c r="N489" s="68">
        <v>0</v>
      </c>
      <c r="O489" s="63">
        <f t="shared" si="378"/>
        <v>4405.0771367700354</v>
      </c>
      <c r="P489" s="58">
        <f t="shared" si="379"/>
        <v>480</v>
      </c>
      <c r="Q489" s="61">
        <f t="shared" si="380"/>
        <v>0.91263530752878985</v>
      </c>
      <c r="R489" s="56">
        <f t="shared" si="381"/>
        <v>2.3148148148148149</v>
      </c>
      <c r="S489" s="56">
        <f t="shared" si="367"/>
        <v>2.0077976765633379</v>
      </c>
      <c r="T489" s="56">
        <f t="shared" si="368"/>
        <v>4.980411429396116E-4</v>
      </c>
      <c r="U489" s="61">
        <f t="shared" si="382"/>
        <v>0.45631765376439493</v>
      </c>
      <c r="V489" s="56">
        <f t="shared" si="383"/>
        <v>1.1574074074074074</v>
      </c>
      <c r="W489" s="56">
        <f t="shared" si="369"/>
        <v>1.0038988382816689</v>
      </c>
      <c r="X489" s="56">
        <f t="shared" si="370"/>
        <v>2.490205714698058E-4</v>
      </c>
      <c r="Y489" s="61">
        <f t="shared" si="384"/>
        <v>9.1263530752878977E-2</v>
      </c>
      <c r="Z489" s="56">
        <f t="shared" si="385"/>
        <v>0.23148148148148148</v>
      </c>
      <c r="AA489" s="56">
        <f t="shared" si="371"/>
        <v>0.20077976765633376</v>
      </c>
      <c r="AB489" s="56">
        <f t="shared" si="372"/>
        <v>4.9804114293961149E-5</v>
      </c>
      <c r="AC489" s="64">
        <f t="shared" si="386"/>
        <v>0.37152777777778373</v>
      </c>
      <c r="AD489" s="39">
        <f t="shared" si="389"/>
        <v>1.5219659861203989</v>
      </c>
      <c r="AE489" s="39">
        <f t="shared" si="390"/>
        <v>78.17</v>
      </c>
      <c r="AF489" s="39">
        <f t="shared" si="391"/>
        <v>0.76098299306019945</v>
      </c>
      <c r="AG489" s="39">
        <f t="shared" si="390"/>
        <v>53.28</v>
      </c>
      <c r="AH489" s="39">
        <f t="shared" si="392"/>
        <v>0.38049149653009973</v>
      </c>
      <c r="AI489" s="39">
        <f t="shared" si="421"/>
        <v>31.65</v>
      </c>
      <c r="AJ489" s="39">
        <f t="shared" si="394"/>
        <v>7.6098299306019954E-2</v>
      </c>
      <c r="AK489" s="39">
        <f t="shared" si="421"/>
        <v>7.33</v>
      </c>
      <c r="AL489" s="39">
        <f t="shared" si="395"/>
        <v>0.76098299306019945</v>
      </c>
      <c r="AM489" s="39">
        <f t="shared" si="396"/>
        <v>53.28</v>
      </c>
      <c r="AN489" s="39">
        <f t="shared" si="397"/>
        <v>0.38049149653009973</v>
      </c>
      <c r="AO489" s="39">
        <f t="shared" si="398"/>
        <v>31.65</v>
      </c>
      <c r="AP489" s="39">
        <f t="shared" si="399"/>
        <v>0.19024574826504986</v>
      </c>
      <c r="AQ489" s="39">
        <f t="shared" si="400"/>
        <v>17.32</v>
      </c>
      <c r="AR489" s="39">
        <f t="shared" si="401"/>
        <v>3.8049149653009977E-2</v>
      </c>
      <c r="AS489" s="39">
        <f t="shared" si="402"/>
        <v>3.73</v>
      </c>
      <c r="AT489" s="39">
        <f t="shared" si="403"/>
        <v>0.38049149653009973</v>
      </c>
      <c r="AU489" s="39">
        <f t="shared" si="404"/>
        <v>31.65</v>
      </c>
      <c r="AV489" s="39">
        <f t="shared" si="405"/>
        <v>0.19024574826504986</v>
      </c>
      <c r="AW489" s="39">
        <f t="shared" si="406"/>
        <v>17.32</v>
      </c>
      <c r="AX489" s="39">
        <f t="shared" si="407"/>
        <v>9.5122874132524932E-2</v>
      </c>
      <c r="AY489" s="39">
        <f t="shared" si="408"/>
        <v>9.07</v>
      </c>
      <c r="AZ489" s="39">
        <f t="shared" si="409"/>
        <v>1.9024574826504988E-2</v>
      </c>
      <c r="BA489" s="39">
        <f t="shared" si="410"/>
        <v>1.88</v>
      </c>
      <c r="BB489" s="39">
        <f t="shared" si="411"/>
        <v>7.6098299306019954E-2</v>
      </c>
      <c r="BC489" s="39">
        <f t="shared" si="412"/>
        <v>7.33</v>
      </c>
      <c r="BD489" s="39">
        <f t="shared" si="413"/>
        <v>3.8049149653009977E-2</v>
      </c>
      <c r="BE489" s="39">
        <f t="shared" si="414"/>
        <v>3.73</v>
      </c>
      <c r="BF489" s="39">
        <f t="shared" si="415"/>
        <v>1.9024574826504988E-2</v>
      </c>
      <c r="BG489" s="39">
        <f t="shared" si="416"/>
        <v>1.88</v>
      </c>
      <c r="BH489" s="39">
        <f t="shared" si="417"/>
        <v>3.8049149653009975E-3</v>
      </c>
      <c r="BI489" s="39">
        <f t="shared" si="418"/>
        <v>0.38</v>
      </c>
    </row>
    <row r="490" spans="1:61" s="39" customFormat="1" x14ac:dyDescent="0.25">
      <c r="A490" s="40">
        <v>7.5</v>
      </c>
      <c r="B490" s="50">
        <f t="shared" si="373"/>
        <v>41</v>
      </c>
      <c r="C490" s="51">
        <f t="shared" si="363"/>
        <v>0</v>
      </c>
      <c r="D490" s="52">
        <f t="shared" si="364"/>
        <v>0</v>
      </c>
      <c r="E490" s="53">
        <f t="shared" si="365"/>
        <v>1</v>
      </c>
      <c r="F490" s="68">
        <f t="shared" si="362"/>
        <v>40</v>
      </c>
      <c r="G490" s="61">
        <f t="shared" si="387"/>
        <v>1.8265477779621986</v>
      </c>
      <c r="H490" s="56">
        <f t="shared" si="374"/>
        <v>4.6296296296296298</v>
      </c>
      <c r="I490" s="52">
        <f t="shared" si="375"/>
        <v>1.38</v>
      </c>
      <c r="J490" s="56">
        <f t="shared" si="376"/>
        <v>4.0184051115168371</v>
      </c>
      <c r="K490" s="56">
        <f t="shared" si="388"/>
        <v>9.967792561448802E-4</v>
      </c>
      <c r="L490" s="51">
        <f t="shared" si="377"/>
        <v>2.2000000000000002</v>
      </c>
      <c r="M490" s="52">
        <f t="shared" si="366"/>
        <v>0</v>
      </c>
      <c r="N490" s="68">
        <v>0</v>
      </c>
      <c r="O490" s="63">
        <f t="shared" si="378"/>
        <v>4407.8244684116917</v>
      </c>
      <c r="P490" s="58">
        <f t="shared" si="379"/>
        <v>480</v>
      </c>
      <c r="Q490" s="61">
        <f t="shared" si="380"/>
        <v>0.91327388898109929</v>
      </c>
      <c r="R490" s="56">
        <f t="shared" si="381"/>
        <v>2.3148148148148149</v>
      </c>
      <c r="S490" s="56">
        <f t="shared" si="367"/>
        <v>2.0092025557584186</v>
      </c>
      <c r="T490" s="56">
        <f t="shared" si="368"/>
        <v>4.983896280724401E-4</v>
      </c>
      <c r="U490" s="61">
        <f t="shared" si="382"/>
        <v>0.45663694449054965</v>
      </c>
      <c r="V490" s="56">
        <f t="shared" si="383"/>
        <v>1.1574074074074074</v>
      </c>
      <c r="W490" s="56">
        <f t="shared" si="369"/>
        <v>1.0046012778792093</v>
      </c>
      <c r="X490" s="56">
        <f t="shared" si="370"/>
        <v>2.4919481403622005E-4</v>
      </c>
      <c r="Y490" s="61">
        <f t="shared" si="384"/>
        <v>9.1327388898109929E-2</v>
      </c>
      <c r="Z490" s="56">
        <f t="shared" si="385"/>
        <v>0.23148148148148148</v>
      </c>
      <c r="AA490" s="56">
        <f t="shared" si="371"/>
        <v>0.20092025557584187</v>
      </c>
      <c r="AB490" s="56">
        <f t="shared" si="372"/>
        <v>4.9838962807244013E-5</v>
      </c>
      <c r="AC490" s="64">
        <f t="shared" si="386"/>
        <v>0.3716145833333393</v>
      </c>
      <c r="AD490" s="39">
        <f t="shared" si="389"/>
        <v>1.5272173109820402</v>
      </c>
      <c r="AE490" s="39">
        <f t="shared" si="390"/>
        <v>78.290000000000006</v>
      </c>
      <c r="AF490" s="39">
        <f t="shared" si="391"/>
        <v>0.76360865549102008</v>
      </c>
      <c r="AG490" s="39">
        <f t="shared" si="390"/>
        <v>53.4</v>
      </c>
      <c r="AH490" s="39">
        <f t="shared" si="392"/>
        <v>0.38180432774551004</v>
      </c>
      <c r="AI490" s="39">
        <f t="shared" si="421"/>
        <v>31.74</v>
      </c>
      <c r="AJ490" s="39">
        <f t="shared" si="394"/>
        <v>7.6360865549102014E-2</v>
      </c>
      <c r="AK490" s="39">
        <f t="shared" si="421"/>
        <v>7.35</v>
      </c>
      <c r="AL490" s="39">
        <f t="shared" si="395"/>
        <v>0.76360865549102008</v>
      </c>
      <c r="AM490" s="39">
        <f t="shared" si="396"/>
        <v>53.4</v>
      </c>
      <c r="AN490" s="39">
        <f t="shared" si="397"/>
        <v>0.38180432774551004</v>
      </c>
      <c r="AO490" s="39">
        <f t="shared" si="398"/>
        <v>31.74</v>
      </c>
      <c r="AP490" s="39">
        <f t="shared" si="399"/>
        <v>0.19090216387275502</v>
      </c>
      <c r="AQ490" s="39">
        <f t="shared" si="400"/>
        <v>17.38</v>
      </c>
      <c r="AR490" s="39">
        <f t="shared" si="401"/>
        <v>3.8180432774551007E-2</v>
      </c>
      <c r="AS490" s="39">
        <f t="shared" si="402"/>
        <v>3.75</v>
      </c>
      <c r="AT490" s="39">
        <f t="shared" si="403"/>
        <v>0.38180432774551004</v>
      </c>
      <c r="AU490" s="39">
        <f t="shared" si="404"/>
        <v>31.74</v>
      </c>
      <c r="AV490" s="39">
        <f t="shared" si="405"/>
        <v>0.19090216387275502</v>
      </c>
      <c r="AW490" s="39">
        <f t="shared" si="406"/>
        <v>17.38</v>
      </c>
      <c r="AX490" s="39">
        <f t="shared" si="407"/>
        <v>9.545108193637751E-2</v>
      </c>
      <c r="AY490" s="39">
        <f t="shared" si="408"/>
        <v>9.1</v>
      </c>
      <c r="AZ490" s="39">
        <f t="shared" si="409"/>
        <v>1.9090216387275503E-2</v>
      </c>
      <c r="BA490" s="39">
        <f t="shared" si="410"/>
        <v>1.89</v>
      </c>
      <c r="BB490" s="39">
        <f t="shared" si="411"/>
        <v>7.6360865549102014E-2</v>
      </c>
      <c r="BC490" s="39">
        <f t="shared" si="412"/>
        <v>7.35</v>
      </c>
      <c r="BD490" s="39">
        <f t="shared" si="413"/>
        <v>3.8180432774551007E-2</v>
      </c>
      <c r="BE490" s="39">
        <f t="shared" si="414"/>
        <v>3.75</v>
      </c>
      <c r="BF490" s="39">
        <f t="shared" si="415"/>
        <v>1.9090216387275503E-2</v>
      </c>
      <c r="BG490" s="39">
        <f t="shared" si="416"/>
        <v>1.89</v>
      </c>
      <c r="BH490" s="39">
        <f t="shared" si="417"/>
        <v>3.8180432774551007E-3</v>
      </c>
      <c r="BI490" s="39">
        <f t="shared" si="418"/>
        <v>0.38</v>
      </c>
    </row>
    <row r="491" spans="1:61" s="39" customFormat="1" x14ac:dyDescent="0.25">
      <c r="A491" s="40">
        <v>7.5</v>
      </c>
      <c r="B491" s="50">
        <f t="shared" si="373"/>
        <v>41</v>
      </c>
      <c r="C491" s="51">
        <f t="shared" si="363"/>
        <v>0</v>
      </c>
      <c r="D491" s="52">
        <f t="shared" si="364"/>
        <v>0</v>
      </c>
      <c r="E491" s="53">
        <f t="shared" si="365"/>
        <v>1</v>
      </c>
      <c r="F491" s="68">
        <f t="shared" si="362"/>
        <v>40</v>
      </c>
      <c r="G491" s="61">
        <f t="shared" si="387"/>
        <v>1.8278190857514833</v>
      </c>
      <c r="H491" s="56">
        <f t="shared" si="374"/>
        <v>4.6296296296296298</v>
      </c>
      <c r="I491" s="52">
        <f t="shared" si="375"/>
        <v>1.38</v>
      </c>
      <c r="J491" s="56">
        <f t="shared" si="376"/>
        <v>4.0212019886532637</v>
      </c>
      <c r="K491" s="56">
        <f t="shared" si="388"/>
        <v>9.9747303117109307E-4</v>
      </c>
      <c r="L491" s="51">
        <f t="shared" si="377"/>
        <v>2.2000000000000002</v>
      </c>
      <c r="M491" s="52">
        <f t="shared" si="366"/>
        <v>0</v>
      </c>
      <c r="N491" s="68">
        <v>0</v>
      </c>
      <c r="O491" s="63">
        <f t="shared" si="378"/>
        <v>4410.5592081166569</v>
      </c>
      <c r="P491" s="58">
        <f t="shared" si="379"/>
        <v>480</v>
      </c>
      <c r="Q491" s="61">
        <f t="shared" si="380"/>
        <v>0.91390954287574167</v>
      </c>
      <c r="R491" s="56">
        <f t="shared" si="381"/>
        <v>2.3148148148148149</v>
      </c>
      <c r="S491" s="56">
        <f t="shared" si="367"/>
        <v>2.0106009943266319</v>
      </c>
      <c r="T491" s="56">
        <f t="shared" si="368"/>
        <v>4.9873651558554654E-4</v>
      </c>
      <c r="U491" s="61">
        <f t="shared" si="382"/>
        <v>0.45695477143787083</v>
      </c>
      <c r="V491" s="56">
        <f t="shared" si="383"/>
        <v>1.1574074074074074</v>
      </c>
      <c r="W491" s="56">
        <f t="shared" si="369"/>
        <v>1.0053004971633159</v>
      </c>
      <c r="X491" s="56">
        <f t="shared" si="370"/>
        <v>2.4936825779277327E-4</v>
      </c>
      <c r="Y491" s="61">
        <f t="shared" si="384"/>
        <v>9.1390954287574169E-2</v>
      </c>
      <c r="Z491" s="56">
        <f t="shared" si="385"/>
        <v>0.23148148148148148</v>
      </c>
      <c r="AA491" s="56">
        <f t="shared" si="371"/>
        <v>0.20106009943266318</v>
      </c>
      <c r="AB491" s="56">
        <f t="shared" si="372"/>
        <v>4.987365155855465E-5</v>
      </c>
      <c r="AC491" s="64">
        <f t="shared" si="386"/>
        <v>0.37170138888889487</v>
      </c>
      <c r="AD491" s="39">
        <f t="shared" si="389"/>
        <v>1.5324722908535757</v>
      </c>
      <c r="AE491" s="39">
        <f t="shared" si="390"/>
        <v>78.400000000000006</v>
      </c>
      <c r="AF491" s="39">
        <f t="shared" si="391"/>
        <v>0.76623614542678786</v>
      </c>
      <c r="AG491" s="39">
        <f t="shared" si="390"/>
        <v>53.52</v>
      </c>
      <c r="AH491" s="39">
        <f t="shared" si="392"/>
        <v>0.38311807271339393</v>
      </c>
      <c r="AI491" s="39">
        <f t="shared" si="421"/>
        <v>31.83</v>
      </c>
      <c r="AJ491" s="39">
        <f t="shared" si="394"/>
        <v>7.6623614542678783E-2</v>
      </c>
      <c r="AK491" s="39">
        <f t="shared" si="421"/>
        <v>7.38</v>
      </c>
      <c r="AL491" s="39">
        <f t="shared" si="395"/>
        <v>0.76623614542678786</v>
      </c>
      <c r="AM491" s="39">
        <f t="shared" si="396"/>
        <v>53.52</v>
      </c>
      <c r="AN491" s="39">
        <f t="shared" si="397"/>
        <v>0.38311807271339393</v>
      </c>
      <c r="AO491" s="39">
        <f t="shared" si="398"/>
        <v>31.83</v>
      </c>
      <c r="AP491" s="39">
        <f t="shared" si="399"/>
        <v>0.19155903635669697</v>
      </c>
      <c r="AQ491" s="39">
        <f t="shared" si="400"/>
        <v>17.43</v>
      </c>
      <c r="AR491" s="39">
        <f t="shared" si="401"/>
        <v>3.8311807271339392E-2</v>
      </c>
      <c r="AS491" s="39">
        <f t="shared" si="402"/>
        <v>3.76</v>
      </c>
      <c r="AT491" s="39">
        <f t="shared" si="403"/>
        <v>0.38311807271339393</v>
      </c>
      <c r="AU491" s="39">
        <f t="shared" si="404"/>
        <v>31.83</v>
      </c>
      <c r="AV491" s="39">
        <f t="shared" si="405"/>
        <v>0.19155903635669697</v>
      </c>
      <c r="AW491" s="39">
        <f t="shared" si="406"/>
        <v>17.43</v>
      </c>
      <c r="AX491" s="39">
        <f t="shared" si="407"/>
        <v>9.5779518178348483E-2</v>
      </c>
      <c r="AY491" s="39">
        <f t="shared" si="408"/>
        <v>9.1300000000000008</v>
      </c>
      <c r="AZ491" s="39">
        <f t="shared" si="409"/>
        <v>1.9155903635669696E-2</v>
      </c>
      <c r="BA491" s="39">
        <f t="shared" si="410"/>
        <v>1.9</v>
      </c>
      <c r="BB491" s="39">
        <f t="shared" si="411"/>
        <v>7.6623614542678783E-2</v>
      </c>
      <c r="BC491" s="39">
        <f t="shared" si="412"/>
        <v>7.38</v>
      </c>
      <c r="BD491" s="39">
        <f t="shared" si="413"/>
        <v>3.8311807271339392E-2</v>
      </c>
      <c r="BE491" s="39">
        <f t="shared" si="414"/>
        <v>3.76</v>
      </c>
      <c r="BF491" s="39">
        <f t="shared" si="415"/>
        <v>1.9155903635669696E-2</v>
      </c>
      <c r="BG491" s="39">
        <f t="shared" si="416"/>
        <v>1.9</v>
      </c>
      <c r="BH491" s="39">
        <f t="shared" si="417"/>
        <v>3.8311807271339394E-3</v>
      </c>
      <c r="BI491" s="39">
        <f t="shared" si="418"/>
        <v>0.38</v>
      </c>
    </row>
    <row r="492" spans="1:61" s="39" customFormat="1" x14ac:dyDescent="0.25">
      <c r="A492" s="40">
        <v>7.5</v>
      </c>
      <c r="B492" s="50">
        <f t="shared" si="373"/>
        <v>41</v>
      </c>
      <c r="C492" s="51">
        <f t="shared" si="363"/>
        <v>0</v>
      </c>
      <c r="D492" s="52">
        <f t="shared" si="364"/>
        <v>0</v>
      </c>
      <c r="E492" s="53">
        <f t="shared" si="365"/>
        <v>1</v>
      </c>
      <c r="F492" s="68">
        <f t="shared" si="362"/>
        <v>40</v>
      </c>
      <c r="G492" s="61">
        <f t="shared" si="387"/>
        <v>1.8290845652680359</v>
      </c>
      <c r="H492" s="56">
        <f t="shared" si="374"/>
        <v>4.6296296296296298</v>
      </c>
      <c r="I492" s="52">
        <f t="shared" si="375"/>
        <v>1.38</v>
      </c>
      <c r="J492" s="56">
        <f t="shared" si="376"/>
        <v>4.0239860435896793</v>
      </c>
      <c r="K492" s="56">
        <f t="shared" si="388"/>
        <v>9.9816362560634108E-4</v>
      </c>
      <c r="L492" s="51">
        <f t="shared" si="377"/>
        <v>2.2000000000000002</v>
      </c>
      <c r="M492" s="52">
        <f t="shared" si="366"/>
        <v>0</v>
      </c>
      <c r="N492" s="68">
        <v>0</v>
      </c>
      <c r="O492" s="63">
        <f t="shared" si="378"/>
        <v>4413.2814135979734</v>
      </c>
      <c r="P492" s="58">
        <f t="shared" si="379"/>
        <v>480</v>
      </c>
      <c r="Q492" s="61">
        <f t="shared" si="380"/>
        <v>0.91454228263401793</v>
      </c>
      <c r="R492" s="56">
        <f t="shared" si="381"/>
        <v>2.3148148148148149</v>
      </c>
      <c r="S492" s="56">
        <f t="shared" si="367"/>
        <v>2.0119930217948396</v>
      </c>
      <c r="T492" s="56">
        <f t="shared" si="368"/>
        <v>4.9908181280317054E-4</v>
      </c>
      <c r="U492" s="61">
        <f t="shared" si="382"/>
        <v>0.45727114131700897</v>
      </c>
      <c r="V492" s="56">
        <f t="shared" si="383"/>
        <v>1.1574074074074074</v>
      </c>
      <c r="W492" s="56">
        <f t="shared" si="369"/>
        <v>1.0059965108974198</v>
      </c>
      <c r="X492" s="56">
        <f t="shared" si="370"/>
        <v>2.4954090640158527E-4</v>
      </c>
      <c r="Y492" s="61">
        <f t="shared" si="384"/>
        <v>9.1454228263401799E-2</v>
      </c>
      <c r="Z492" s="56">
        <f t="shared" si="385"/>
        <v>0.23148148148148148</v>
      </c>
      <c r="AA492" s="56">
        <f t="shared" si="371"/>
        <v>0.20119930217948398</v>
      </c>
      <c r="AB492" s="56">
        <f t="shared" si="372"/>
        <v>4.9908181280317069E-5</v>
      </c>
      <c r="AC492" s="64">
        <f t="shared" si="386"/>
        <v>0.37178819444445044</v>
      </c>
      <c r="AD492" s="39">
        <f t="shared" si="389"/>
        <v>1.5377309089787212</v>
      </c>
      <c r="AE492" s="39">
        <f t="shared" si="390"/>
        <v>78.510000000000005</v>
      </c>
      <c r="AF492" s="39">
        <f t="shared" si="391"/>
        <v>0.76886545448936061</v>
      </c>
      <c r="AG492" s="39">
        <f t="shared" si="390"/>
        <v>53.65</v>
      </c>
      <c r="AH492" s="39">
        <f t="shared" si="392"/>
        <v>0.38443272724468031</v>
      </c>
      <c r="AI492" s="39">
        <f t="shared" si="421"/>
        <v>31.92</v>
      </c>
      <c r="AJ492" s="39">
        <f t="shared" si="394"/>
        <v>7.6886545448936069E-2</v>
      </c>
      <c r="AK492" s="39">
        <f t="shared" si="421"/>
        <v>7.4</v>
      </c>
      <c r="AL492" s="39">
        <f t="shared" si="395"/>
        <v>0.76886545448936061</v>
      </c>
      <c r="AM492" s="39">
        <f t="shared" si="396"/>
        <v>53.65</v>
      </c>
      <c r="AN492" s="39">
        <f t="shared" si="397"/>
        <v>0.38443272724468031</v>
      </c>
      <c r="AO492" s="39">
        <f t="shared" si="398"/>
        <v>31.92</v>
      </c>
      <c r="AP492" s="39">
        <f t="shared" si="399"/>
        <v>0.19221636362234015</v>
      </c>
      <c r="AQ492" s="39">
        <f t="shared" si="400"/>
        <v>17.489999999999998</v>
      </c>
      <c r="AR492" s="39">
        <f t="shared" si="401"/>
        <v>3.8443272724468035E-2</v>
      </c>
      <c r="AS492" s="39">
        <f t="shared" si="402"/>
        <v>3.77</v>
      </c>
      <c r="AT492" s="39">
        <f t="shared" si="403"/>
        <v>0.38443272724468031</v>
      </c>
      <c r="AU492" s="39">
        <f t="shared" si="404"/>
        <v>31.92</v>
      </c>
      <c r="AV492" s="39">
        <f t="shared" si="405"/>
        <v>0.19221636362234015</v>
      </c>
      <c r="AW492" s="39">
        <f t="shared" si="406"/>
        <v>17.489999999999998</v>
      </c>
      <c r="AX492" s="39">
        <f t="shared" si="407"/>
        <v>9.6108181811170076E-2</v>
      </c>
      <c r="AY492" s="39">
        <f t="shared" si="408"/>
        <v>9.16</v>
      </c>
      <c r="AZ492" s="39">
        <f t="shared" si="409"/>
        <v>1.9221636362234017E-2</v>
      </c>
      <c r="BA492" s="39">
        <f t="shared" si="410"/>
        <v>1.9</v>
      </c>
      <c r="BB492" s="39">
        <f t="shared" si="411"/>
        <v>7.6886545448936069E-2</v>
      </c>
      <c r="BC492" s="39">
        <f t="shared" si="412"/>
        <v>7.4</v>
      </c>
      <c r="BD492" s="39">
        <f t="shared" si="413"/>
        <v>3.8443272724468035E-2</v>
      </c>
      <c r="BE492" s="39">
        <f t="shared" si="414"/>
        <v>3.77</v>
      </c>
      <c r="BF492" s="39">
        <f t="shared" si="415"/>
        <v>1.9221636362234017E-2</v>
      </c>
      <c r="BG492" s="39">
        <f t="shared" si="416"/>
        <v>1.9</v>
      </c>
      <c r="BH492" s="39">
        <f t="shared" si="417"/>
        <v>3.8443272724468036E-3</v>
      </c>
      <c r="BI492" s="39">
        <f t="shared" si="418"/>
        <v>0.38</v>
      </c>
    </row>
    <row r="493" spans="1:61" s="39" customFormat="1" x14ac:dyDescent="0.25">
      <c r="A493" s="40">
        <v>7.5</v>
      </c>
      <c r="B493" s="50">
        <f t="shared" si="373"/>
        <v>41</v>
      </c>
      <c r="C493" s="51">
        <f t="shared" si="363"/>
        <v>0</v>
      </c>
      <c r="D493" s="52">
        <f t="shared" si="364"/>
        <v>0</v>
      </c>
      <c r="E493" s="53">
        <f t="shared" si="365"/>
        <v>1</v>
      </c>
      <c r="F493" s="68">
        <f t="shared" si="362"/>
        <v>40</v>
      </c>
      <c r="G493" s="61">
        <f t="shared" si="387"/>
        <v>1.830344243231399</v>
      </c>
      <c r="H493" s="56">
        <f t="shared" si="374"/>
        <v>4.6296296296296298</v>
      </c>
      <c r="I493" s="52">
        <f t="shared" si="375"/>
        <v>1.38</v>
      </c>
      <c r="J493" s="56">
        <f t="shared" si="376"/>
        <v>4.0267573351090782</v>
      </c>
      <c r="K493" s="56">
        <f t="shared" si="388"/>
        <v>9.9885105403194974E-4</v>
      </c>
      <c r="L493" s="51">
        <f t="shared" si="377"/>
        <v>2.2000000000000002</v>
      </c>
      <c r="M493" s="52">
        <f t="shared" si="366"/>
        <v>0</v>
      </c>
      <c r="N493" s="68">
        <v>0</v>
      </c>
      <c r="O493" s="63">
        <f t="shared" si="378"/>
        <v>4415.9911423041676</v>
      </c>
      <c r="P493" s="58">
        <f t="shared" si="379"/>
        <v>480</v>
      </c>
      <c r="Q493" s="61">
        <f t="shared" si="380"/>
        <v>0.9151721216156995</v>
      </c>
      <c r="R493" s="56">
        <f t="shared" si="381"/>
        <v>2.3148148148148149</v>
      </c>
      <c r="S493" s="56">
        <f t="shared" si="367"/>
        <v>2.0133786675545391</v>
      </c>
      <c r="T493" s="56">
        <f t="shared" si="368"/>
        <v>4.9942552701597487E-4</v>
      </c>
      <c r="U493" s="61">
        <f t="shared" si="382"/>
        <v>0.45758606080784975</v>
      </c>
      <c r="V493" s="56">
        <f t="shared" si="383"/>
        <v>1.1574074074074074</v>
      </c>
      <c r="W493" s="56">
        <f t="shared" si="369"/>
        <v>1.0066893337772695</v>
      </c>
      <c r="X493" s="56">
        <f t="shared" si="370"/>
        <v>2.4971276350798744E-4</v>
      </c>
      <c r="Y493" s="61">
        <f t="shared" si="384"/>
        <v>9.1517212161569966E-2</v>
      </c>
      <c r="Z493" s="56">
        <f t="shared" si="385"/>
        <v>0.23148148148148148</v>
      </c>
      <c r="AA493" s="56">
        <f t="shared" si="371"/>
        <v>0.20133786675545395</v>
      </c>
      <c r="AB493" s="56">
        <f t="shared" si="372"/>
        <v>4.9942552701597499E-5</v>
      </c>
      <c r="AC493" s="64">
        <f t="shared" si="386"/>
        <v>0.37187500000000601</v>
      </c>
      <c r="AD493" s="39">
        <f t="shared" si="389"/>
        <v>1.5429931486780115</v>
      </c>
      <c r="AE493" s="39">
        <f t="shared" si="390"/>
        <v>78.63</v>
      </c>
      <c r="AF493" s="39">
        <f t="shared" si="391"/>
        <v>0.77149657433900576</v>
      </c>
      <c r="AG493" s="39">
        <f t="shared" si="390"/>
        <v>53.77</v>
      </c>
      <c r="AH493" s="39">
        <f t="shared" si="392"/>
        <v>0.38574828716950288</v>
      </c>
      <c r="AI493" s="39">
        <f t="shared" si="421"/>
        <v>32.01</v>
      </c>
      <c r="AJ493" s="39">
        <f t="shared" si="394"/>
        <v>7.7149657433900579E-2</v>
      </c>
      <c r="AK493" s="39">
        <f t="shared" si="421"/>
        <v>7.42</v>
      </c>
      <c r="AL493" s="39">
        <f t="shared" si="395"/>
        <v>0.77149657433900576</v>
      </c>
      <c r="AM493" s="39">
        <f t="shared" si="396"/>
        <v>53.77</v>
      </c>
      <c r="AN493" s="39">
        <f t="shared" si="397"/>
        <v>0.38574828716950288</v>
      </c>
      <c r="AO493" s="39">
        <f t="shared" si="398"/>
        <v>32.01</v>
      </c>
      <c r="AP493" s="39">
        <f t="shared" si="399"/>
        <v>0.19287414358475144</v>
      </c>
      <c r="AQ493" s="39">
        <f t="shared" si="400"/>
        <v>17.54</v>
      </c>
      <c r="AR493" s="39">
        <f t="shared" si="401"/>
        <v>3.8574828716950289E-2</v>
      </c>
      <c r="AS493" s="39">
        <f t="shared" si="402"/>
        <v>3.78</v>
      </c>
      <c r="AT493" s="39">
        <f t="shared" si="403"/>
        <v>0.38574828716950288</v>
      </c>
      <c r="AU493" s="39">
        <f t="shared" si="404"/>
        <v>32.01</v>
      </c>
      <c r="AV493" s="39">
        <f t="shared" si="405"/>
        <v>0.19287414358475144</v>
      </c>
      <c r="AW493" s="39">
        <f t="shared" si="406"/>
        <v>17.54</v>
      </c>
      <c r="AX493" s="39">
        <f t="shared" si="407"/>
        <v>9.643707179237572E-2</v>
      </c>
      <c r="AY493" s="39">
        <f t="shared" si="408"/>
        <v>9.19</v>
      </c>
      <c r="AZ493" s="39">
        <f t="shared" si="409"/>
        <v>1.9287414358475145E-2</v>
      </c>
      <c r="BA493" s="39">
        <f t="shared" si="410"/>
        <v>1.91</v>
      </c>
      <c r="BB493" s="39">
        <f t="shared" si="411"/>
        <v>7.7149657433900579E-2</v>
      </c>
      <c r="BC493" s="39">
        <f t="shared" si="412"/>
        <v>7.42</v>
      </c>
      <c r="BD493" s="39">
        <f t="shared" si="413"/>
        <v>3.8574828716950289E-2</v>
      </c>
      <c r="BE493" s="39">
        <f t="shared" si="414"/>
        <v>3.78</v>
      </c>
      <c r="BF493" s="39">
        <f t="shared" si="415"/>
        <v>1.9287414358475145E-2</v>
      </c>
      <c r="BG493" s="39">
        <f t="shared" si="416"/>
        <v>1.91</v>
      </c>
      <c r="BH493" s="39">
        <f t="shared" si="417"/>
        <v>3.8574828716950293E-3</v>
      </c>
      <c r="BI493" s="39">
        <f t="shared" si="418"/>
        <v>0.39</v>
      </c>
    </row>
    <row r="494" spans="1:61" s="39" customFormat="1" x14ac:dyDescent="0.25">
      <c r="A494" s="40">
        <v>7.5</v>
      </c>
      <c r="B494" s="50">
        <f t="shared" si="373"/>
        <v>41</v>
      </c>
      <c r="C494" s="51">
        <f t="shared" si="363"/>
        <v>0</v>
      </c>
      <c r="D494" s="52">
        <f t="shared" si="364"/>
        <v>0</v>
      </c>
      <c r="E494" s="53">
        <f t="shared" si="365"/>
        <v>1</v>
      </c>
      <c r="F494" s="68">
        <f t="shared" ref="F494:F528" si="422">B494-SUM(C494:E494)</f>
        <v>40</v>
      </c>
      <c r="G494" s="61">
        <f t="shared" si="387"/>
        <v>1.8315981462386208</v>
      </c>
      <c r="H494" s="56">
        <f t="shared" si="374"/>
        <v>4.6296296296296298</v>
      </c>
      <c r="I494" s="52">
        <f t="shared" si="375"/>
        <v>1.38</v>
      </c>
      <c r="J494" s="56">
        <f t="shared" si="376"/>
        <v>4.0295159217249665</v>
      </c>
      <c r="K494" s="56">
        <f t="shared" si="388"/>
        <v>9.9953533096239547E-4</v>
      </c>
      <c r="L494" s="51">
        <f t="shared" si="377"/>
        <v>2.2000000000000002</v>
      </c>
      <c r="M494" s="52">
        <f t="shared" si="366"/>
        <v>0</v>
      </c>
      <c r="N494" s="68">
        <v>0</v>
      </c>
      <c r="O494" s="63">
        <f t="shared" si="378"/>
        <v>4418.6884514204585</v>
      </c>
      <c r="P494" s="58">
        <f t="shared" si="379"/>
        <v>480</v>
      </c>
      <c r="Q494" s="61">
        <f t="shared" si="380"/>
        <v>0.91579907311931041</v>
      </c>
      <c r="R494" s="56">
        <f t="shared" si="381"/>
        <v>2.3148148148148149</v>
      </c>
      <c r="S494" s="56">
        <f t="shared" si="367"/>
        <v>2.0147579608624833</v>
      </c>
      <c r="T494" s="56">
        <f t="shared" si="368"/>
        <v>4.9976766548119774E-4</v>
      </c>
      <c r="U494" s="61">
        <f t="shared" si="382"/>
        <v>0.45789953655965521</v>
      </c>
      <c r="V494" s="56">
        <f t="shared" si="383"/>
        <v>1.1574074074074074</v>
      </c>
      <c r="W494" s="56">
        <f t="shared" si="369"/>
        <v>1.0073789804312416</v>
      </c>
      <c r="X494" s="56">
        <f t="shared" si="370"/>
        <v>2.4988383274059887E-4</v>
      </c>
      <c r="Y494" s="61">
        <f t="shared" si="384"/>
        <v>9.1579907311931066E-2</v>
      </c>
      <c r="Z494" s="56">
        <f t="shared" si="385"/>
        <v>0.23148148148148148</v>
      </c>
      <c r="AA494" s="56">
        <f t="shared" si="371"/>
        <v>0.20147579608624835</v>
      </c>
      <c r="AB494" s="56">
        <f t="shared" si="372"/>
        <v>4.997676654811979E-5</v>
      </c>
      <c r="AC494" s="64">
        <f t="shared" si="386"/>
        <v>0.37196180555556158</v>
      </c>
      <c r="AD494" s="39">
        <f t="shared" si="389"/>
        <v>1.5482589933484476</v>
      </c>
      <c r="AE494" s="39">
        <f t="shared" si="390"/>
        <v>78.739999999999995</v>
      </c>
      <c r="AF494" s="39">
        <f t="shared" si="391"/>
        <v>0.77412949667422382</v>
      </c>
      <c r="AG494" s="39">
        <f t="shared" si="390"/>
        <v>53.89</v>
      </c>
      <c r="AH494" s="39">
        <f t="shared" si="392"/>
        <v>0.38706474833711191</v>
      </c>
      <c r="AI494" s="39">
        <f t="shared" si="421"/>
        <v>32.1</v>
      </c>
      <c r="AJ494" s="39">
        <f t="shared" si="394"/>
        <v>7.7412949667422376E-2</v>
      </c>
      <c r="AK494" s="39">
        <f t="shared" si="421"/>
        <v>7.45</v>
      </c>
      <c r="AL494" s="39">
        <f t="shared" si="395"/>
        <v>0.77412949667422382</v>
      </c>
      <c r="AM494" s="39">
        <f t="shared" si="396"/>
        <v>53.89</v>
      </c>
      <c r="AN494" s="39">
        <f t="shared" si="397"/>
        <v>0.38706474833711191</v>
      </c>
      <c r="AO494" s="39">
        <f t="shared" si="398"/>
        <v>32.1</v>
      </c>
      <c r="AP494" s="39">
        <f t="shared" si="399"/>
        <v>0.19353237416855595</v>
      </c>
      <c r="AQ494" s="39">
        <f t="shared" si="400"/>
        <v>17.600000000000001</v>
      </c>
      <c r="AR494" s="39">
        <f t="shared" si="401"/>
        <v>3.8706474833711188E-2</v>
      </c>
      <c r="AS494" s="39">
        <f t="shared" si="402"/>
        <v>3.8</v>
      </c>
      <c r="AT494" s="39">
        <f t="shared" si="403"/>
        <v>0.38706474833711191</v>
      </c>
      <c r="AU494" s="39">
        <f t="shared" si="404"/>
        <v>32.1</v>
      </c>
      <c r="AV494" s="39">
        <f t="shared" si="405"/>
        <v>0.19353237416855595</v>
      </c>
      <c r="AW494" s="39">
        <f t="shared" si="406"/>
        <v>17.600000000000001</v>
      </c>
      <c r="AX494" s="39">
        <f t="shared" si="407"/>
        <v>9.6766187084277977E-2</v>
      </c>
      <c r="AY494" s="39">
        <f t="shared" si="408"/>
        <v>9.2200000000000006</v>
      </c>
      <c r="AZ494" s="39">
        <f t="shared" si="409"/>
        <v>1.9353237416855594E-2</v>
      </c>
      <c r="BA494" s="39">
        <f t="shared" si="410"/>
        <v>1.92</v>
      </c>
      <c r="BB494" s="39">
        <f t="shared" si="411"/>
        <v>7.7412949667422376E-2</v>
      </c>
      <c r="BC494" s="39">
        <f t="shared" si="412"/>
        <v>7.45</v>
      </c>
      <c r="BD494" s="39">
        <f t="shared" si="413"/>
        <v>3.8706474833711188E-2</v>
      </c>
      <c r="BE494" s="39">
        <f t="shared" si="414"/>
        <v>3.8</v>
      </c>
      <c r="BF494" s="39">
        <f t="shared" si="415"/>
        <v>1.9353237416855594E-2</v>
      </c>
      <c r="BG494" s="39">
        <f t="shared" si="416"/>
        <v>1.92</v>
      </c>
      <c r="BH494" s="39">
        <f t="shared" si="417"/>
        <v>3.8706474833711192E-3</v>
      </c>
      <c r="BI494" s="39">
        <f t="shared" si="418"/>
        <v>0.39</v>
      </c>
    </row>
    <row r="495" spans="1:61" s="39" customFormat="1" x14ac:dyDescent="0.25">
      <c r="A495" s="40">
        <v>7.5</v>
      </c>
      <c r="B495" s="50">
        <f t="shared" si="373"/>
        <v>41</v>
      </c>
      <c r="C495" s="51">
        <f t="shared" si="363"/>
        <v>0</v>
      </c>
      <c r="D495" s="52">
        <f t="shared" si="364"/>
        <v>0</v>
      </c>
      <c r="E495" s="53">
        <f t="shared" si="365"/>
        <v>1</v>
      </c>
      <c r="F495" s="68">
        <f t="shared" si="422"/>
        <v>40</v>
      </c>
      <c r="G495" s="61">
        <f t="shared" si="387"/>
        <v>1.8328463007648161</v>
      </c>
      <c r="H495" s="56">
        <f t="shared" si="374"/>
        <v>4.6296296296296298</v>
      </c>
      <c r="I495" s="52">
        <f t="shared" si="375"/>
        <v>1.38</v>
      </c>
      <c r="J495" s="56">
        <f t="shared" si="376"/>
        <v>4.0322618616825956</v>
      </c>
      <c r="K495" s="56">
        <f t="shared" si="388"/>
        <v>1.0002164708456144E-3</v>
      </c>
      <c r="L495" s="51">
        <f t="shared" si="377"/>
        <v>2.2000000000000002</v>
      </c>
      <c r="M495" s="52">
        <f t="shared" si="366"/>
        <v>0</v>
      </c>
      <c r="N495" s="68">
        <v>0</v>
      </c>
      <c r="O495" s="63">
        <f t="shared" si="378"/>
        <v>4421.3733978699665</v>
      </c>
      <c r="P495" s="58">
        <f t="shared" si="379"/>
        <v>480</v>
      </c>
      <c r="Q495" s="61">
        <f t="shared" si="380"/>
        <v>0.91642315038240807</v>
      </c>
      <c r="R495" s="56">
        <f t="shared" si="381"/>
        <v>2.3148148148148149</v>
      </c>
      <c r="S495" s="56">
        <f t="shared" si="367"/>
        <v>2.0161309308412978</v>
      </c>
      <c r="T495" s="56">
        <f t="shared" si="368"/>
        <v>5.001082354228072E-4</v>
      </c>
      <c r="U495" s="61">
        <f t="shared" si="382"/>
        <v>0.45821157519120403</v>
      </c>
      <c r="V495" s="56">
        <f t="shared" si="383"/>
        <v>1.1574074074074074</v>
      </c>
      <c r="W495" s="56">
        <f t="shared" si="369"/>
        <v>1.0080654654206489</v>
      </c>
      <c r="X495" s="56">
        <f t="shared" si="370"/>
        <v>2.500541177114036E-4</v>
      </c>
      <c r="Y495" s="61">
        <f t="shared" si="384"/>
        <v>9.1642315038240829E-2</v>
      </c>
      <c r="Z495" s="56">
        <f t="shared" si="385"/>
        <v>0.23148148148148148</v>
      </c>
      <c r="AA495" s="56">
        <f t="shared" si="371"/>
        <v>0.20161309308412984</v>
      </c>
      <c r="AB495" s="56">
        <f t="shared" si="372"/>
        <v>5.001082354228072E-5</v>
      </c>
      <c r="AC495" s="64">
        <f t="shared" si="386"/>
        <v>0.37204861111111714</v>
      </c>
      <c r="AD495" s="39">
        <f t="shared" si="389"/>
        <v>1.5535284264631464</v>
      </c>
      <c r="AE495" s="39">
        <f t="shared" si="390"/>
        <v>78.849999999999994</v>
      </c>
      <c r="AF495" s="39">
        <f t="shared" si="391"/>
        <v>0.77676421323157319</v>
      </c>
      <c r="AG495" s="39">
        <f t="shared" si="390"/>
        <v>54.01</v>
      </c>
      <c r="AH495" s="39">
        <f t="shared" si="392"/>
        <v>0.38838210661578659</v>
      </c>
      <c r="AI495" s="39">
        <f t="shared" si="421"/>
        <v>32.18</v>
      </c>
      <c r="AJ495" s="39">
        <f t="shared" si="394"/>
        <v>7.7676421323157316E-2</v>
      </c>
      <c r="AK495" s="39">
        <f t="shared" si="421"/>
        <v>7.47</v>
      </c>
      <c r="AL495" s="39">
        <f t="shared" si="395"/>
        <v>0.77676421323157319</v>
      </c>
      <c r="AM495" s="39">
        <f t="shared" si="396"/>
        <v>54.01</v>
      </c>
      <c r="AN495" s="39">
        <f t="shared" si="397"/>
        <v>0.38838210661578659</v>
      </c>
      <c r="AO495" s="39">
        <f t="shared" si="398"/>
        <v>32.18</v>
      </c>
      <c r="AP495" s="39">
        <f t="shared" si="399"/>
        <v>0.1941910533078933</v>
      </c>
      <c r="AQ495" s="39">
        <f t="shared" si="400"/>
        <v>17.649999999999999</v>
      </c>
      <c r="AR495" s="39">
        <f t="shared" si="401"/>
        <v>3.8838210661578658E-2</v>
      </c>
      <c r="AS495" s="39">
        <f t="shared" si="402"/>
        <v>3.81</v>
      </c>
      <c r="AT495" s="39">
        <f t="shared" si="403"/>
        <v>0.38838210661578659</v>
      </c>
      <c r="AU495" s="39">
        <f t="shared" si="404"/>
        <v>32.18</v>
      </c>
      <c r="AV495" s="39">
        <f t="shared" si="405"/>
        <v>0.1941910533078933</v>
      </c>
      <c r="AW495" s="39">
        <f t="shared" si="406"/>
        <v>17.649999999999999</v>
      </c>
      <c r="AX495" s="39">
        <f t="shared" si="407"/>
        <v>9.7095526653946648E-2</v>
      </c>
      <c r="AY495" s="39">
        <f t="shared" si="408"/>
        <v>9.25</v>
      </c>
      <c r="AZ495" s="39">
        <f t="shared" si="409"/>
        <v>1.9419105330789329E-2</v>
      </c>
      <c r="BA495" s="39">
        <f t="shared" si="410"/>
        <v>1.92</v>
      </c>
      <c r="BB495" s="39">
        <f t="shared" si="411"/>
        <v>7.7676421323157316E-2</v>
      </c>
      <c r="BC495" s="39">
        <f t="shared" si="412"/>
        <v>7.47</v>
      </c>
      <c r="BD495" s="39">
        <f t="shared" si="413"/>
        <v>3.8838210661578658E-2</v>
      </c>
      <c r="BE495" s="39">
        <f t="shared" si="414"/>
        <v>3.81</v>
      </c>
      <c r="BF495" s="39">
        <f t="shared" si="415"/>
        <v>1.9419105330789329E-2</v>
      </c>
      <c r="BG495" s="39">
        <f t="shared" si="416"/>
        <v>1.92</v>
      </c>
      <c r="BH495" s="39">
        <f t="shared" si="417"/>
        <v>3.8838210661578665E-3</v>
      </c>
      <c r="BI495" s="39">
        <f t="shared" si="418"/>
        <v>0.39</v>
      </c>
    </row>
    <row r="496" spans="1:61" s="39" customFormat="1" x14ac:dyDescent="0.25">
      <c r="A496" s="40">
        <v>7.5</v>
      </c>
      <c r="B496" s="50">
        <f t="shared" si="373"/>
        <v>41</v>
      </c>
      <c r="C496" s="51">
        <f t="shared" si="363"/>
        <v>0</v>
      </c>
      <c r="D496" s="52">
        <f t="shared" si="364"/>
        <v>0</v>
      </c>
      <c r="E496" s="53">
        <f t="shared" si="365"/>
        <v>1</v>
      </c>
      <c r="F496" s="68">
        <f t="shared" si="422"/>
        <v>40</v>
      </c>
      <c r="G496" s="61">
        <f t="shared" si="387"/>
        <v>1.8340887331637248</v>
      </c>
      <c r="H496" s="56">
        <f t="shared" si="374"/>
        <v>4.6296296296296298</v>
      </c>
      <c r="I496" s="52">
        <f t="shared" si="375"/>
        <v>1.38</v>
      </c>
      <c r="J496" s="56">
        <f t="shared" si="376"/>
        <v>4.0349952129601947</v>
      </c>
      <c r="K496" s="56">
        <f t="shared" si="388"/>
        <v>1.0008944880633057E-3</v>
      </c>
      <c r="L496" s="51">
        <f t="shared" si="377"/>
        <v>2.2000000000000002</v>
      </c>
      <c r="M496" s="52">
        <f t="shared" si="366"/>
        <v>0</v>
      </c>
      <c r="N496" s="68">
        <v>0</v>
      </c>
      <c r="O496" s="63">
        <f t="shared" si="378"/>
        <v>4424.0460383149139</v>
      </c>
      <c r="P496" s="58">
        <f t="shared" si="379"/>
        <v>480</v>
      </c>
      <c r="Q496" s="61">
        <f t="shared" si="380"/>
        <v>0.91704436658186239</v>
      </c>
      <c r="R496" s="56">
        <f t="shared" si="381"/>
        <v>2.3148148148148149</v>
      </c>
      <c r="S496" s="56">
        <f t="shared" si="367"/>
        <v>2.0174976064800973</v>
      </c>
      <c r="T496" s="56">
        <f t="shared" si="368"/>
        <v>5.0044724403165285E-4</v>
      </c>
      <c r="U496" s="61">
        <f t="shared" si="382"/>
        <v>0.4585221832909312</v>
      </c>
      <c r="V496" s="56">
        <f t="shared" si="383"/>
        <v>1.1574074074074074</v>
      </c>
      <c r="W496" s="56">
        <f t="shared" si="369"/>
        <v>1.0087488032400487</v>
      </c>
      <c r="X496" s="56">
        <f t="shared" si="370"/>
        <v>2.5022362201582643E-4</v>
      </c>
      <c r="Y496" s="61">
        <f t="shared" si="384"/>
        <v>9.170443665818627E-2</v>
      </c>
      <c r="Z496" s="56">
        <f t="shared" si="385"/>
        <v>0.23148148148148148</v>
      </c>
      <c r="AA496" s="56">
        <f t="shared" si="371"/>
        <v>0.20174976064800981</v>
      </c>
      <c r="AB496" s="56">
        <f t="shared" si="372"/>
        <v>5.0044724403165305E-5</v>
      </c>
      <c r="AC496" s="64">
        <f t="shared" si="386"/>
        <v>0.37213541666667271</v>
      </c>
      <c r="AD496" s="39">
        <f t="shared" si="389"/>
        <v>1.5588014315709922</v>
      </c>
      <c r="AE496" s="39">
        <f t="shared" si="390"/>
        <v>78.959999999999994</v>
      </c>
      <c r="AF496" s="39">
        <f t="shared" si="391"/>
        <v>0.77940071578549608</v>
      </c>
      <c r="AG496" s="39">
        <f t="shared" si="390"/>
        <v>54.13</v>
      </c>
      <c r="AH496" s="39">
        <f t="shared" si="392"/>
        <v>0.38970035789274804</v>
      </c>
      <c r="AI496" s="39">
        <f t="shared" si="421"/>
        <v>32.270000000000003</v>
      </c>
      <c r="AJ496" s="39">
        <f t="shared" si="394"/>
        <v>7.7940071578549597E-2</v>
      </c>
      <c r="AK496" s="39">
        <f t="shared" si="421"/>
        <v>7.5</v>
      </c>
      <c r="AL496" s="39">
        <f t="shared" si="395"/>
        <v>0.77940071578549608</v>
      </c>
      <c r="AM496" s="39">
        <f t="shared" si="396"/>
        <v>54.13</v>
      </c>
      <c r="AN496" s="39">
        <f t="shared" si="397"/>
        <v>0.38970035789274804</v>
      </c>
      <c r="AO496" s="39">
        <f t="shared" si="398"/>
        <v>32.270000000000003</v>
      </c>
      <c r="AP496" s="39">
        <f t="shared" si="399"/>
        <v>0.19485017894637402</v>
      </c>
      <c r="AQ496" s="39">
        <f t="shared" si="400"/>
        <v>17.7</v>
      </c>
      <c r="AR496" s="39">
        <f t="shared" si="401"/>
        <v>3.8970035789274798E-2</v>
      </c>
      <c r="AS496" s="39">
        <f t="shared" si="402"/>
        <v>3.82</v>
      </c>
      <c r="AT496" s="39">
        <f t="shared" si="403"/>
        <v>0.38970035789274804</v>
      </c>
      <c r="AU496" s="39">
        <f t="shared" si="404"/>
        <v>32.270000000000003</v>
      </c>
      <c r="AV496" s="39">
        <f t="shared" si="405"/>
        <v>0.19485017894637402</v>
      </c>
      <c r="AW496" s="39">
        <f t="shared" si="406"/>
        <v>17.7</v>
      </c>
      <c r="AX496" s="39">
        <f t="shared" si="407"/>
        <v>9.742508947318701E-2</v>
      </c>
      <c r="AY496" s="39">
        <f t="shared" si="408"/>
        <v>9.2799999999999994</v>
      </c>
      <c r="AZ496" s="39">
        <f t="shared" si="409"/>
        <v>1.9485017894637399E-2</v>
      </c>
      <c r="BA496" s="39">
        <f t="shared" si="410"/>
        <v>1.93</v>
      </c>
      <c r="BB496" s="39">
        <f t="shared" si="411"/>
        <v>7.7940071578549597E-2</v>
      </c>
      <c r="BC496" s="39">
        <f t="shared" si="412"/>
        <v>7.5</v>
      </c>
      <c r="BD496" s="39">
        <f t="shared" si="413"/>
        <v>3.8970035789274798E-2</v>
      </c>
      <c r="BE496" s="39">
        <f t="shared" si="414"/>
        <v>3.82</v>
      </c>
      <c r="BF496" s="39">
        <f t="shared" si="415"/>
        <v>1.9485017894637399E-2</v>
      </c>
      <c r="BG496" s="39">
        <f t="shared" si="416"/>
        <v>1.93</v>
      </c>
      <c r="BH496" s="39">
        <f t="shared" si="417"/>
        <v>3.8970035789274806E-3</v>
      </c>
      <c r="BI496" s="39">
        <f t="shared" si="418"/>
        <v>0.39</v>
      </c>
    </row>
    <row r="497" spans="1:61" s="39" customFormat="1" x14ac:dyDescent="0.25">
      <c r="A497" s="40">
        <v>7.5</v>
      </c>
      <c r="B497" s="50">
        <f t="shared" si="373"/>
        <v>41</v>
      </c>
      <c r="C497" s="51">
        <f t="shared" ref="C497:C528" si="423">$D$22</f>
        <v>0</v>
      </c>
      <c r="D497" s="52">
        <f t="shared" ref="D497:D528" si="424">$D$23</f>
        <v>0</v>
      </c>
      <c r="E497" s="53">
        <f t="shared" ref="E497:E528" si="425">$D$24</f>
        <v>1</v>
      </c>
      <c r="F497" s="68">
        <f t="shared" si="422"/>
        <v>40</v>
      </c>
      <c r="G497" s="61">
        <f t="shared" si="387"/>
        <v>1.8353254696682693</v>
      </c>
      <c r="H497" s="56">
        <f t="shared" si="374"/>
        <v>4.6296296296296298</v>
      </c>
      <c r="I497" s="52">
        <f t="shared" si="375"/>
        <v>1.38</v>
      </c>
      <c r="J497" s="56">
        <f t="shared" si="376"/>
        <v>4.0377160332701925</v>
      </c>
      <c r="K497" s="56">
        <f t="shared" si="388"/>
        <v>1.0015693969312371E-3</v>
      </c>
      <c r="L497" s="51">
        <f t="shared" si="377"/>
        <v>2.2000000000000002</v>
      </c>
      <c r="M497" s="52">
        <f t="shared" ref="M497:M528" si="426">$C$14</f>
        <v>0</v>
      </c>
      <c r="N497" s="68">
        <v>0</v>
      </c>
      <c r="O497" s="63">
        <f t="shared" si="378"/>
        <v>4426.7064291578226</v>
      </c>
      <c r="P497" s="58">
        <f t="shared" si="379"/>
        <v>480</v>
      </c>
      <c r="Q497" s="61">
        <f t="shared" si="380"/>
        <v>0.91766273483413463</v>
      </c>
      <c r="R497" s="56">
        <f t="shared" si="381"/>
        <v>2.3148148148148149</v>
      </c>
      <c r="S497" s="56">
        <f t="shared" ref="S497:S528" si="427">Q497*SUM($L497:$N497)</f>
        <v>2.0188580166350962</v>
      </c>
      <c r="T497" s="56">
        <f t="shared" ref="T497:T528" si="428">Q497*$I497*$B497*$A497/(3600*$D$2)</f>
        <v>5.0078469846561856E-4</v>
      </c>
      <c r="U497" s="61">
        <f t="shared" si="382"/>
        <v>0.45883136741706732</v>
      </c>
      <c r="V497" s="56">
        <f t="shared" si="383"/>
        <v>1.1574074074074074</v>
      </c>
      <c r="W497" s="56">
        <f t="shared" ref="W497:W528" si="429">U497*SUM($L497:$N497)</f>
        <v>1.0094290083175481</v>
      </c>
      <c r="X497" s="56">
        <f t="shared" ref="X497:X528" si="430">U497*$I497*$B497*$A497/(3600*$D$2)</f>
        <v>2.5039234923280928E-4</v>
      </c>
      <c r="Y497" s="61">
        <f t="shared" si="384"/>
        <v>9.1766273483413499E-2</v>
      </c>
      <c r="Z497" s="56">
        <f t="shared" si="385"/>
        <v>0.23148148148148148</v>
      </c>
      <c r="AA497" s="56">
        <f t="shared" ref="AA497:AA528" si="431">Y497*SUM($L497:$N497)</f>
        <v>0.20188580166350972</v>
      </c>
      <c r="AB497" s="56">
        <f t="shared" ref="AB497:AB528" si="432">Y497*$I497*$B497*$A497/(3600*$D$2)</f>
        <v>5.0078469846561889E-5</v>
      </c>
      <c r="AC497" s="64">
        <f t="shared" si="386"/>
        <v>0.37222222222222828</v>
      </c>
      <c r="AD497" s="39">
        <f t="shared" si="389"/>
        <v>1.5640779922962884</v>
      </c>
      <c r="AE497" s="39">
        <f t="shared" si="390"/>
        <v>79.069999999999993</v>
      </c>
      <c r="AF497" s="39">
        <f t="shared" si="391"/>
        <v>0.78203899614814421</v>
      </c>
      <c r="AG497" s="39">
        <f t="shared" si="390"/>
        <v>54.25</v>
      </c>
      <c r="AH497" s="39">
        <f t="shared" si="392"/>
        <v>0.3910194980740721</v>
      </c>
      <c r="AI497" s="39">
        <f t="shared" si="421"/>
        <v>32.36</v>
      </c>
      <c r="AJ497" s="39">
        <f t="shared" si="394"/>
        <v>7.8203899614814415E-2</v>
      </c>
      <c r="AK497" s="39">
        <f t="shared" si="421"/>
        <v>7.52</v>
      </c>
      <c r="AL497" s="39">
        <f t="shared" si="395"/>
        <v>0.78203899614814421</v>
      </c>
      <c r="AM497" s="39">
        <f t="shared" si="396"/>
        <v>54.25</v>
      </c>
      <c r="AN497" s="39">
        <f t="shared" si="397"/>
        <v>0.3910194980740721</v>
      </c>
      <c r="AO497" s="39">
        <f t="shared" si="398"/>
        <v>32.36</v>
      </c>
      <c r="AP497" s="39">
        <f t="shared" si="399"/>
        <v>0.19550974903703605</v>
      </c>
      <c r="AQ497" s="39">
        <f t="shared" si="400"/>
        <v>17.760000000000002</v>
      </c>
      <c r="AR497" s="39">
        <f t="shared" si="401"/>
        <v>3.9101949807407207E-2</v>
      </c>
      <c r="AS497" s="39">
        <f t="shared" si="402"/>
        <v>3.83</v>
      </c>
      <c r="AT497" s="39">
        <f t="shared" si="403"/>
        <v>0.3910194980740721</v>
      </c>
      <c r="AU497" s="39">
        <f t="shared" si="404"/>
        <v>32.36</v>
      </c>
      <c r="AV497" s="39">
        <f t="shared" si="405"/>
        <v>0.19550974903703605</v>
      </c>
      <c r="AW497" s="39">
        <f t="shared" si="406"/>
        <v>17.760000000000002</v>
      </c>
      <c r="AX497" s="39">
        <f t="shared" si="407"/>
        <v>9.7754874518518026E-2</v>
      </c>
      <c r="AY497" s="39">
        <f t="shared" si="408"/>
        <v>9.31</v>
      </c>
      <c r="AZ497" s="39">
        <f t="shared" si="409"/>
        <v>1.9550974903703604E-2</v>
      </c>
      <c r="BA497" s="39">
        <f t="shared" si="410"/>
        <v>1.94</v>
      </c>
      <c r="BB497" s="39">
        <f t="shared" si="411"/>
        <v>7.8203899614814415E-2</v>
      </c>
      <c r="BC497" s="39">
        <f t="shared" si="412"/>
        <v>7.52</v>
      </c>
      <c r="BD497" s="39">
        <f t="shared" si="413"/>
        <v>3.9101949807407207E-2</v>
      </c>
      <c r="BE497" s="39">
        <f t="shared" si="414"/>
        <v>3.83</v>
      </c>
      <c r="BF497" s="39">
        <f t="shared" si="415"/>
        <v>1.9550974903703604E-2</v>
      </c>
      <c r="BG497" s="39">
        <f t="shared" si="416"/>
        <v>1.94</v>
      </c>
      <c r="BH497" s="39">
        <f t="shared" si="417"/>
        <v>3.9101949807407209E-3</v>
      </c>
      <c r="BI497" s="39">
        <f t="shared" si="418"/>
        <v>0.39</v>
      </c>
    </row>
    <row r="498" spans="1:61" s="39" customFormat="1" x14ac:dyDescent="0.25">
      <c r="A498" s="40">
        <v>7.5</v>
      </c>
      <c r="B498" s="50">
        <f t="shared" ref="B498:B528" si="433">$C$6</f>
        <v>41</v>
      </c>
      <c r="C498" s="51">
        <f t="shared" si="423"/>
        <v>0</v>
      </c>
      <c r="D498" s="52">
        <f t="shared" si="424"/>
        <v>0</v>
      </c>
      <c r="E498" s="53">
        <f t="shared" si="425"/>
        <v>1</v>
      </c>
      <c r="F498" s="68">
        <f t="shared" si="422"/>
        <v>40</v>
      </c>
      <c r="G498" s="61">
        <f t="shared" si="387"/>
        <v>1.8365565363911078</v>
      </c>
      <c r="H498" s="56">
        <f t="shared" ref="H498:H528" si="434">(($C498*1*1)+($D498*100*1)+($E498*1000*1))/$D$2</f>
        <v>4.6296296296296298</v>
      </c>
      <c r="I498" s="52">
        <f t="shared" ref="I498:I528" si="435">$D$10</f>
        <v>1.38</v>
      </c>
      <c r="J498" s="56">
        <f t="shared" ref="J498:J528" si="436">G498*SUM($L498:$N498)</f>
        <v>4.0404243800604371</v>
      </c>
      <c r="K498" s="56">
        <f t="shared" si="388"/>
        <v>1.0022412116995455E-3</v>
      </c>
      <c r="L498" s="51">
        <f t="shared" ref="L498:L528" si="437">$C$13</f>
        <v>2.2000000000000002</v>
      </c>
      <c r="M498" s="52">
        <f t="shared" si="426"/>
        <v>0</v>
      </c>
      <c r="N498" s="68">
        <v>0</v>
      </c>
      <c r="O498" s="63">
        <f t="shared" ref="O498:O528" si="438">((((P497*0.0408*44.01*L497)-(O497*0.0408*44.01*L497)+(B497*I497*38000*44.01*0.0408/$D$2))*(A497/3600))+(O497*44.01*0.0408))/(44.01*0.0408)</f>
        <v>4429.3546265427012</v>
      </c>
      <c r="P498" s="58">
        <f t="shared" ref="P498:P528" si="439">$C$9</f>
        <v>480</v>
      </c>
      <c r="Q498" s="61">
        <f t="shared" ref="Q498:Q528" si="440">IF(Q497+((R497-S497-T497)*$A497/3600)&lt;0,0,Q497+((R497-S497-T497)*$A497/3600))</f>
        <v>0.91827826819555392</v>
      </c>
      <c r="R498" s="56">
        <f t="shared" ref="R498:R528" si="441">(($C498*1*0.5)+($D498*100*0.5)+($E498*1000*0.5))/$D$2</f>
        <v>2.3148148148148149</v>
      </c>
      <c r="S498" s="56">
        <f t="shared" si="427"/>
        <v>2.0202121900302186</v>
      </c>
      <c r="T498" s="56">
        <f t="shared" si="428"/>
        <v>5.0112060584977277E-4</v>
      </c>
      <c r="U498" s="61">
        <f t="shared" ref="U498:U528" si="442">IF(U497+((V497-W497-X497)*$A497/3600)&lt;0,0,U497+((V497-W497-X497)*$A497/3600))</f>
        <v>0.45913913409777696</v>
      </c>
      <c r="V498" s="56">
        <f t="shared" ref="V498:V528" si="443">(($C498*1*0.25)+($D498*100*0.25)+($E498*1000*0.25))/$D$2</f>
        <v>1.1574074074074074</v>
      </c>
      <c r="W498" s="56">
        <f t="shared" si="429"/>
        <v>1.0101060950151093</v>
      </c>
      <c r="X498" s="56">
        <f t="shared" si="430"/>
        <v>2.5056030292488639E-4</v>
      </c>
      <c r="Y498" s="61">
        <f t="shared" ref="Y498:Y528" si="444">IF(Y497+((Z497-AA497-AB497)*$A497/3600)&lt;0,0,Y497+((Z497-AA497-AB497)*$A497/3600))</f>
        <v>9.1827826819555425E-2</v>
      </c>
      <c r="Z498" s="56">
        <f t="shared" ref="Z498:Z528" si="445">(($C498*1*0.05)+($D498*100*0.05)+($E498*1000*0.05))/$D$2</f>
        <v>0.23148148148148148</v>
      </c>
      <c r="AA498" s="56">
        <f t="shared" si="431"/>
        <v>0.20202121900302195</v>
      </c>
      <c r="AB498" s="56">
        <f t="shared" si="432"/>
        <v>5.0112060584977292E-5</v>
      </c>
      <c r="AC498" s="64">
        <f t="shared" ref="AC498:AC528" si="446">AC497+(A497*0.0000115740740740741)</f>
        <v>0.37230902777778385</v>
      </c>
      <c r="AD498" s="39">
        <f t="shared" si="389"/>
        <v>1.5693580923384129</v>
      </c>
      <c r="AE498" s="39">
        <f t="shared" si="390"/>
        <v>79.180000000000007</v>
      </c>
      <c r="AF498" s="39">
        <f t="shared" si="391"/>
        <v>0.78467904616920647</v>
      </c>
      <c r="AG498" s="39">
        <f t="shared" si="390"/>
        <v>54.37</v>
      </c>
      <c r="AH498" s="39">
        <f t="shared" si="392"/>
        <v>0.39233952308460324</v>
      </c>
      <c r="AI498" s="39">
        <f t="shared" si="421"/>
        <v>32.450000000000003</v>
      </c>
      <c r="AJ498" s="39">
        <f t="shared" si="394"/>
        <v>7.8467904616920631E-2</v>
      </c>
      <c r="AK498" s="39">
        <f t="shared" si="421"/>
        <v>7.55</v>
      </c>
      <c r="AL498" s="39">
        <f t="shared" si="395"/>
        <v>0.78467904616920647</v>
      </c>
      <c r="AM498" s="39">
        <f t="shared" si="396"/>
        <v>54.37</v>
      </c>
      <c r="AN498" s="39">
        <f t="shared" si="397"/>
        <v>0.39233952308460324</v>
      </c>
      <c r="AO498" s="39">
        <f t="shared" si="398"/>
        <v>32.450000000000003</v>
      </c>
      <c r="AP498" s="39">
        <f t="shared" si="399"/>
        <v>0.19616976154230162</v>
      </c>
      <c r="AQ498" s="39">
        <f t="shared" si="400"/>
        <v>17.809999999999999</v>
      </c>
      <c r="AR498" s="39">
        <f t="shared" si="401"/>
        <v>3.9233952308460315E-2</v>
      </c>
      <c r="AS498" s="39">
        <f t="shared" si="402"/>
        <v>3.85</v>
      </c>
      <c r="AT498" s="39">
        <f t="shared" si="403"/>
        <v>0.39233952308460324</v>
      </c>
      <c r="AU498" s="39">
        <f t="shared" si="404"/>
        <v>32.450000000000003</v>
      </c>
      <c r="AV498" s="39">
        <f t="shared" si="405"/>
        <v>0.19616976154230162</v>
      </c>
      <c r="AW498" s="39">
        <f t="shared" si="406"/>
        <v>17.809999999999999</v>
      </c>
      <c r="AX498" s="39">
        <f t="shared" si="407"/>
        <v>9.8084880771150809E-2</v>
      </c>
      <c r="AY498" s="39">
        <f t="shared" si="408"/>
        <v>9.34</v>
      </c>
      <c r="AZ498" s="39">
        <f t="shared" si="409"/>
        <v>1.9616976154230158E-2</v>
      </c>
      <c r="BA498" s="39">
        <f t="shared" si="410"/>
        <v>1.94</v>
      </c>
      <c r="BB498" s="39">
        <f t="shared" si="411"/>
        <v>7.8467904616920631E-2</v>
      </c>
      <c r="BC498" s="39">
        <f t="shared" si="412"/>
        <v>7.55</v>
      </c>
      <c r="BD498" s="39">
        <f t="shared" si="413"/>
        <v>3.9233952308460315E-2</v>
      </c>
      <c r="BE498" s="39">
        <f t="shared" si="414"/>
        <v>3.85</v>
      </c>
      <c r="BF498" s="39">
        <f t="shared" si="415"/>
        <v>1.9616976154230158E-2</v>
      </c>
      <c r="BG498" s="39">
        <f t="shared" si="416"/>
        <v>1.94</v>
      </c>
      <c r="BH498" s="39">
        <f t="shared" si="417"/>
        <v>3.9233952308460321E-3</v>
      </c>
      <c r="BI498" s="39">
        <f t="shared" si="418"/>
        <v>0.39</v>
      </c>
    </row>
    <row r="499" spans="1:61" s="39" customFormat="1" x14ac:dyDescent="0.25">
      <c r="A499" s="40">
        <v>7.5</v>
      </c>
      <c r="B499" s="50">
        <f t="shared" si="433"/>
        <v>41</v>
      </c>
      <c r="C499" s="51">
        <f t="shared" si="423"/>
        <v>0</v>
      </c>
      <c r="D499" s="52">
        <f t="shared" si="424"/>
        <v>0</v>
      </c>
      <c r="E499" s="53">
        <f t="shared" si="425"/>
        <v>1</v>
      </c>
      <c r="F499" s="68">
        <f t="shared" si="422"/>
        <v>40</v>
      </c>
      <c r="G499" s="61">
        <f t="shared" ref="G499:G528" si="447">IF(G498+((H498-J498-K498)*$A498/3600)&lt;0,0,G498+((H498-J498-K498)*$A498/3600))</f>
        <v>1.8377819593251858</v>
      </c>
      <c r="H499" s="56">
        <f t="shared" si="434"/>
        <v>4.6296296296296298</v>
      </c>
      <c r="I499" s="52">
        <f t="shared" si="435"/>
        <v>1.38</v>
      </c>
      <c r="J499" s="56">
        <f t="shared" si="436"/>
        <v>4.043120310515409</v>
      </c>
      <c r="K499" s="56">
        <f t="shared" ref="K499:K528" si="448">G499*$I499*$B499*$A499/(3600*$D$2)</f>
        <v>1.0029099465530382E-3</v>
      </c>
      <c r="L499" s="51">
        <f t="shared" si="437"/>
        <v>2.2000000000000002</v>
      </c>
      <c r="M499" s="52">
        <f t="shared" si="426"/>
        <v>0</v>
      </c>
      <c r="N499" s="68">
        <v>0</v>
      </c>
      <c r="O499" s="63">
        <f t="shared" si="438"/>
        <v>4431.9906863562319</v>
      </c>
      <c r="P499" s="58">
        <f t="shared" si="439"/>
        <v>480</v>
      </c>
      <c r="Q499" s="61">
        <f t="shared" si="440"/>
        <v>0.91889097966259292</v>
      </c>
      <c r="R499" s="56">
        <f t="shared" si="441"/>
        <v>2.3148148148148149</v>
      </c>
      <c r="S499" s="56">
        <f t="shared" si="427"/>
        <v>2.0215601552577045</v>
      </c>
      <c r="T499" s="56">
        <f t="shared" si="428"/>
        <v>5.0145497327651908E-4</v>
      </c>
      <c r="U499" s="61">
        <f t="shared" si="442"/>
        <v>0.45944548983129646</v>
      </c>
      <c r="V499" s="56">
        <f t="shared" si="443"/>
        <v>1.1574074074074074</v>
      </c>
      <c r="W499" s="56">
        <f t="shared" si="429"/>
        <v>1.0107800776288522</v>
      </c>
      <c r="X499" s="56">
        <f t="shared" si="430"/>
        <v>2.5072748663825954E-4</v>
      </c>
      <c r="Y499" s="61">
        <f t="shared" si="444"/>
        <v>9.1889097966259325E-2</v>
      </c>
      <c r="Z499" s="56">
        <f t="shared" si="445"/>
        <v>0.23148148148148148</v>
      </c>
      <c r="AA499" s="56">
        <f t="shared" si="431"/>
        <v>0.20215601552577053</v>
      </c>
      <c r="AB499" s="56">
        <f t="shared" si="432"/>
        <v>5.0145497327651922E-5</v>
      </c>
      <c r="AC499" s="64">
        <f t="shared" si="446"/>
        <v>0.37239583333333942</v>
      </c>
      <c r="AD499" s="39">
        <f t="shared" ref="AD499:AD528" si="449">AD498+($I499*$G499*$A499*1/3600)</f>
        <v>1.5746417154714729</v>
      </c>
      <c r="AE499" s="39">
        <f t="shared" ref="AE499:AG528" si="450">ROUND((1-EXP(-AD499))*100,2)</f>
        <v>79.290000000000006</v>
      </c>
      <c r="AF499" s="39">
        <f t="shared" ref="AF499:AF528" si="451">AF498+($I499*$G499*$A499*0.5/3600)</f>
        <v>0.78732085773573646</v>
      </c>
      <c r="AG499" s="39">
        <f t="shared" si="450"/>
        <v>54.49</v>
      </c>
      <c r="AH499" s="39">
        <f t="shared" ref="AH499:AH528" si="452">AH498+($I499*$G499*$A499*0.25/3600)</f>
        <v>0.39366042886786823</v>
      </c>
      <c r="AI499" s="39">
        <f t="shared" ref="AI499:AK514" si="453">ROUND((1-EXP(-AH499))*100,2)</f>
        <v>32.54</v>
      </c>
      <c r="AJ499" s="39">
        <f t="shared" ref="AJ499:AJ528" si="454">AJ498+($I499*$G499*$A499*0.05/3600)</f>
        <v>7.8732085773573629E-2</v>
      </c>
      <c r="AK499" s="39">
        <f t="shared" si="453"/>
        <v>7.57</v>
      </c>
      <c r="AL499" s="39">
        <f t="shared" ref="AL499:AL528" si="455">AL498+($I499*$Q499*$A499*1/3600)</f>
        <v>0.78732085773573646</v>
      </c>
      <c r="AM499" s="39">
        <f t="shared" ref="AM499:AM528" si="456">ROUND((1-EXP(-AL499))*100,2)</f>
        <v>54.49</v>
      </c>
      <c r="AN499" s="39">
        <f t="shared" ref="AN499:AN528" si="457">AN498+($I499*$Q499*$A499*0.5/3600)</f>
        <v>0.39366042886786823</v>
      </c>
      <c r="AO499" s="39">
        <f t="shared" ref="AO499:AO528" si="458">ROUND((1-EXP(-AN499))*100,2)</f>
        <v>32.54</v>
      </c>
      <c r="AP499" s="39">
        <f t="shared" ref="AP499:AP528" si="459">AP498+($I499*$Q499*$A499*0.25/3600)</f>
        <v>0.19683021443393411</v>
      </c>
      <c r="AQ499" s="39">
        <f t="shared" ref="AQ499:AQ528" si="460">ROUND((1-EXP(-AP499))*100,2)</f>
        <v>17.87</v>
      </c>
      <c r="AR499" s="39">
        <f t="shared" ref="AR499:AR528" si="461">AR498+($I499*$Q499*$A499*0.05/3600)</f>
        <v>3.9366042886786815E-2</v>
      </c>
      <c r="AS499" s="39">
        <f t="shared" ref="AS499:AS528" si="462">ROUND((1-EXP(-AR499))*100,2)</f>
        <v>3.86</v>
      </c>
      <c r="AT499" s="39">
        <f t="shared" ref="AT499:AT528" si="463">AT498+($I499*$U499*$A499*1/3600)</f>
        <v>0.39366042886786823</v>
      </c>
      <c r="AU499" s="39">
        <f t="shared" ref="AU499:AU528" si="464">ROUND((1-EXP(-AT499))*100,2)</f>
        <v>32.54</v>
      </c>
      <c r="AV499" s="39">
        <f t="shared" ref="AV499:AV528" si="465">AV498+($I499*$U499*$A499*0.5/3600)</f>
        <v>0.19683021443393411</v>
      </c>
      <c r="AW499" s="39">
        <f t="shared" ref="AW499:AW528" si="466">ROUND((1-EXP(-AV499))*100,2)</f>
        <v>17.87</v>
      </c>
      <c r="AX499" s="39">
        <f t="shared" ref="AX499:AX528" si="467">AX498+($I499*$U499*$A499*0.25/3600)</f>
        <v>9.8415107216967057E-2</v>
      </c>
      <c r="AY499" s="39">
        <f t="shared" ref="AY499:AY528" si="468">ROUND((1-EXP(-AX499))*100,2)</f>
        <v>9.3699999999999992</v>
      </c>
      <c r="AZ499" s="39">
        <f t="shared" ref="AZ499:AZ528" si="469">AZ498+($I499*$U499*$A499*0.05/3600)</f>
        <v>1.9683021443393407E-2</v>
      </c>
      <c r="BA499" s="39">
        <f t="shared" ref="BA499:BA528" si="470">ROUND((1-EXP(-AZ499))*100,2)</f>
        <v>1.95</v>
      </c>
      <c r="BB499" s="39">
        <f t="shared" ref="BB499:BB528" si="471">BB498+($I499*$Y499*$A499*1/3600)</f>
        <v>7.8732085773573629E-2</v>
      </c>
      <c r="BC499" s="39">
        <f t="shared" ref="BC499:BC528" si="472">ROUND((1-EXP(-BB499))*100,2)</f>
        <v>7.57</v>
      </c>
      <c r="BD499" s="39">
        <f t="shared" ref="BD499:BD528" si="473">BD498+($I499*$Y499*$A499*0.5/3600)</f>
        <v>3.9366042886786815E-2</v>
      </c>
      <c r="BE499" s="39">
        <f t="shared" ref="BE499:BE528" si="474">ROUND((1-EXP(-BD499))*100,2)</f>
        <v>3.86</v>
      </c>
      <c r="BF499" s="39">
        <f t="shared" ref="BF499:BF528" si="475">BF498+($I499*$Y499*$A499*0.25/3600)</f>
        <v>1.9683021443393407E-2</v>
      </c>
      <c r="BG499" s="39">
        <f t="shared" ref="BG499:BG528" si="476">ROUND((1-EXP(-BF499))*100,2)</f>
        <v>1.95</v>
      </c>
      <c r="BH499" s="39">
        <f t="shared" ref="BH499:BH528" si="477">BH498+($I499*$Y499*$A499*0.05/3600)</f>
        <v>3.9366042886786815E-3</v>
      </c>
      <c r="BI499" s="39">
        <f t="shared" ref="BI499:BI528" si="478">ROUND((1-EXP(-BH499))*100,2)</f>
        <v>0.39</v>
      </c>
    </row>
    <row r="500" spans="1:61" s="39" customFormat="1" x14ac:dyDescent="0.25">
      <c r="A500" s="40">
        <v>7.5</v>
      </c>
      <c r="B500" s="50">
        <f t="shared" si="433"/>
        <v>41</v>
      </c>
      <c r="C500" s="51">
        <f t="shared" si="423"/>
        <v>0</v>
      </c>
      <c r="D500" s="52">
        <f t="shared" si="424"/>
        <v>0</v>
      </c>
      <c r="E500" s="53">
        <f t="shared" si="425"/>
        <v>1</v>
      </c>
      <c r="F500" s="68">
        <f t="shared" si="422"/>
        <v>40</v>
      </c>
      <c r="G500" s="61">
        <f t="shared" si="447"/>
        <v>1.8390017643442851</v>
      </c>
      <c r="H500" s="56">
        <f t="shared" si="434"/>
        <v>4.6296296296296298</v>
      </c>
      <c r="I500" s="52">
        <f t="shared" si="435"/>
        <v>1.38</v>
      </c>
      <c r="J500" s="56">
        <f t="shared" si="436"/>
        <v>4.0458038815574273</v>
      </c>
      <c r="K500" s="56">
        <f t="shared" si="448"/>
        <v>1.0035756156114935E-3</v>
      </c>
      <c r="L500" s="51">
        <f t="shared" si="437"/>
        <v>2.2000000000000002</v>
      </c>
      <c r="M500" s="52">
        <f t="shared" si="426"/>
        <v>0</v>
      </c>
      <c r="N500" s="68">
        <v>0</v>
      </c>
      <c r="O500" s="63">
        <f t="shared" si="438"/>
        <v>4434.6146642289505</v>
      </c>
      <c r="P500" s="58">
        <f t="shared" si="439"/>
        <v>480</v>
      </c>
      <c r="Q500" s="61">
        <f t="shared" si="440"/>
        <v>0.91950088217214254</v>
      </c>
      <c r="R500" s="56">
        <f t="shared" si="441"/>
        <v>2.3148148148148149</v>
      </c>
      <c r="S500" s="56">
        <f t="shared" si="427"/>
        <v>2.0229019407787137</v>
      </c>
      <c r="T500" s="56">
        <f t="shared" si="428"/>
        <v>5.0178780780574673E-4</v>
      </c>
      <c r="U500" s="61">
        <f t="shared" si="442"/>
        <v>0.45975044108607127</v>
      </c>
      <c r="V500" s="56">
        <f t="shared" si="443"/>
        <v>1.1574074074074074</v>
      </c>
      <c r="W500" s="56">
        <f t="shared" si="429"/>
        <v>1.0114509703893568</v>
      </c>
      <c r="X500" s="56">
        <f t="shared" si="430"/>
        <v>2.5089390390287337E-4</v>
      </c>
      <c r="Y500" s="61">
        <f t="shared" si="444"/>
        <v>9.1950088217214287E-2</v>
      </c>
      <c r="Z500" s="56">
        <f t="shared" si="445"/>
        <v>0.23148148148148148</v>
      </c>
      <c r="AA500" s="56">
        <f t="shared" si="431"/>
        <v>0.20229019407787144</v>
      </c>
      <c r="AB500" s="56">
        <f t="shared" si="432"/>
        <v>5.0178780780574688E-5</v>
      </c>
      <c r="AC500" s="64">
        <f t="shared" si="446"/>
        <v>0.37248263888889499</v>
      </c>
      <c r="AD500" s="39">
        <f t="shared" si="449"/>
        <v>1.5799288455439626</v>
      </c>
      <c r="AE500" s="39">
        <f t="shared" si="450"/>
        <v>79.400000000000006</v>
      </c>
      <c r="AF500" s="39">
        <f t="shared" si="451"/>
        <v>0.78996442277198131</v>
      </c>
      <c r="AG500" s="39">
        <f t="shared" si="450"/>
        <v>54.61</v>
      </c>
      <c r="AH500" s="39">
        <f t="shared" si="452"/>
        <v>0.39498221138599066</v>
      </c>
      <c r="AI500" s="39">
        <f t="shared" si="453"/>
        <v>32.630000000000003</v>
      </c>
      <c r="AJ500" s="39">
        <f t="shared" si="454"/>
        <v>7.8996442277198126E-2</v>
      </c>
      <c r="AK500" s="39">
        <f t="shared" si="453"/>
        <v>7.6</v>
      </c>
      <c r="AL500" s="39">
        <f t="shared" si="455"/>
        <v>0.78996442277198131</v>
      </c>
      <c r="AM500" s="39">
        <f t="shared" si="456"/>
        <v>54.61</v>
      </c>
      <c r="AN500" s="39">
        <f t="shared" si="457"/>
        <v>0.39498221138599066</v>
      </c>
      <c r="AO500" s="39">
        <f t="shared" si="458"/>
        <v>32.630000000000003</v>
      </c>
      <c r="AP500" s="39">
        <f t="shared" si="459"/>
        <v>0.19749110569299533</v>
      </c>
      <c r="AQ500" s="39">
        <f t="shared" si="460"/>
        <v>17.920000000000002</v>
      </c>
      <c r="AR500" s="39">
        <f t="shared" si="461"/>
        <v>3.9498221138599063E-2</v>
      </c>
      <c r="AS500" s="39">
        <f t="shared" si="462"/>
        <v>3.87</v>
      </c>
      <c r="AT500" s="39">
        <f t="shared" si="463"/>
        <v>0.39498221138599066</v>
      </c>
      <c r="AU500" s="39">
        <f t="shared" si="464"/>
        <v>32.630000000000003</v>
      </c>
      <c r="AV500" s="39">
        <f t="shared" si="465"/>
        <v>0.19749110569299533</v>
      </c>
      <c r="AW500" s="39">
        <f t="shared" si="466"/>
        <v>17.920000000000002</v>
      </c>
      <c r="AX500" s="39">
        <f t="shared" si="467"/>
        <v>9.8745552846497664E-2</v>
      </c>
      <c r="AY500" s="39">
        <f t="shared" si="468"/>
        <v>9.4</v>
      </c>
      <c r="AZ500" s="39">
        <f t="shared" si="469"/>
        <v>1.9749110569299531E-2</v>
      </c>
      <c r="BA500" s="39">
        <f t="shared" si="470"/>
        <v>1.96</v>
      </c>
      <c r="BB500" s="39">
        <f t="shared" si="471"/>
        <v>7.8996442277198126E-2</v>
      </c>
      <c r="BC500" s="39">
        <f t="shared" si="472"/>
        <v>7.6</v>
      </c>
      <c r="BD500" s="39">
        <f t="shared" si="473"/>
        <v>3.9498221138599063E-2</v>
      </c>
      <c r="BE500" s="39">
        <f t="shared" si="474"/>
        <v>3.87</v>
      </c>
      <c r="BF500" s="39">
        <f t="shared" si="475"/>
        <v>1.9749110569299531E-2</v>
      </c>
      <c r="BG500" s="39">
        <f t="shared" si="476"/>
        <v>1.96</v>
      </c>
      <c r="BH500" s="39">
        <f t="shared" si="477"/>
        <v>3.9498221138599063E-3</v>
      </c>
      <c r="BI500" s="39">
        <f t="shared" si="478"/>
        <v>0.39</v>
      </c>
    </row>
    <row r="501" spans="1:61" s="39" customFormat="1" x14ac:dyDescent="0.25">
      <c r="A501" s="40">
        <v>7.5</v>
      </c>
      <c r="B501" s="50">
        <f t="shared" si="433"/>
        <v>41</v>
      </c>
      <c r="C501" s="51">
        <f t="shared" si="423"/>
        <v>0</v>
      </c>
      <c r="D501" s="52">
        <f t="shared" si="424"/>
        <v>0</v>
      </c>
      <c r="E501" s="53">
        <f t="shared" si="425"/>
        <v>1</v>
      </c>
      <c r="F501" s="68">
        <f t="shared" si="422"/>
        <v>40</v>
      </c>
      <c r="G501" s="61">
        <f t="shared" si="447"/>
        <v>1.8402159772035696</v>
      </c>
      <c r="H501" s="56">
        <f t="shared" si="434"/>
        <v>4.6296296296296298</v>
      </c>
      <c r="I501" s="52">
        <f t="shared" si="435"/>
        <v>1.38</v>
      </c>
      <c r="J501" s="56">
        <f t="shared" si="436"/>
        <v>4.0484751498478531</v>
      </c>
      <c r="K501" s="56">
        <f t="shared" si="448"/>
        <v>1.0042382329299572E-3</v>
      </c>
      <c r="L501" s="51">
        <f t="shared" si="437"/>
        <v>2.2000000000000002</v>
      </c>
      <c r="M501" s="52">
        <f t="shared" si="426"/>
        <v>0</v>
      </c>
      <c r="N501" s="68">
        <v>0</v>
      </c>
      <c r="O501" s="63">
        <f t="shared" si="438"/>
        <v>4437.2266155364196</v>
      </c>
      <c r="P501" s="58">
        <f t="shared" si="439"/>
        <v>480</v>
      </c>
      <c r="Q501" s="61">
        <f t="shared" si="440"/>
        <v>0.92010798860178478</v>
      </c>
      <c r="R501" s="56">
        <f t="shared" si="441"/>
        <v>2.3148148148148149</v>
      </c>
      <c r="S501" s="56">
        <f t="shared" si="427"/>
        <v>2.0242375749239265</v>
      </c>
      <c r="T501" s="56">
        <f t="shared" si="428"/>
        <v>5.0211911646497859E-4</v>
      </c>
      <c r="U501" s="61">
        <f t="shared" si="442"/>
        <v>0.46005399430089239</v>
      </c>
      <c r="V501" s="56">
        <f t="shared" si="443"/>
        <v>1.1574074074074074</v>
      </c>
      <c r="W501" s="56">
        <f t="shared" si="429"/>
        <v>1.0121187874619633</v>
      </c>
      <c r="X501" s="56">
        <f t="shared" si="430"/>
        <v>2.510595582324893E-4</v>
      </c>
      <c r="Y501" s="61">
        <f t="shared" si="444"/>
        <v>9.2010798860178517E-2</v>
      </c>
      <c r="Z501" s="56">
        <f t="shared" si="445"/>
        <v>0.23148148148148148</v>
      </c>
      <c r="AA501" s="56">
        <f t="shared" si="431"/>
        <v>0.20242375749239275</v>
      </c>
      <c r="AB501" s="56">
        <f t="shared" si="432"/>
        <v>5.021191164649788E-5</v>
      </c>
      <c r="AC501" s="64">
        <f t="shared" si="446"/>
        <v>0.37256944444445056</v>
      </c>
      <c r="AD501" s="39">
        <f t="shared" si="449"/>
        <v>1.5852194664784229</v>
      </c>
      <c r="AE501" s="39">
        <f t="shared" si="450"/>
        <v>79.510000000000005</v>
      </c>
      <c r="AF501" s="39">
        <f t="shared" si="451"/>
        <v>0.79260973323921147</v>
      </c>
      <c r="AG501" s="39">
        <f t="shared" si="450"/>
        <v>54.73</v>
      </c>
      <c r="AH501" s="39">
        <f t="shared" si="452"/>
        <v>0.39630486661960573</v>
      </c>
      <c r="AI501" s="39">
        <f t="shared" si="453"/>
        <v>32.72</v>
      </c>
      <c r="AJ501" s="39">
        <f t="shared" si="454"/>
        <v>7.9260973323921138E-2</v>
      </c>
      <c r="AK501" s="39">
        <f t="shared" si="453"/>
        <v>7.62</v>
      </c>
      <c r="AL501" s="39">
        <f t="shared" si="455"/>
        <v>0.79260973323921147</v>
      </c>
      <c r="AM501" s="39">
        <f t="shared" si="456"/>
        <v>54.73</v>
      </c>
      <c r="AN501" s="39">
        <f t="shared" si="457"/>
        <v>0.39630486661960573</v>
      </c>
      <c r="AO501" s="39">
        <f t="shared" si="458"/>
        <v>32.72</v>
      </c>
      <c r="AP501" s="39">
        <f t="shared" si="459"/>
        <v>0.19815243330980287</v>
      </c>
      <c r="AQ501" s="39">
        <f t="shared" si="460"/>
        <v>17.98</v>
      </c>
      <c r="AR501" s="39">
        <f t="shared" si="461"/>
        <v>3.9630486661960569E-2</v>
      </c>
      <c r="AS501" s="39">
        <f t="shared" si="462"/>
        <v>3.89</v>
      </c>
      <c r="AT501" s="39">
        <f t="shared" si="463"/>
        <v>0.39630486661960573</v>
      </c>
      <c r="AU501" s="39">
        <f t="shared" si="464"/>
        <v>32.72</v>
      </c>
      <c r="AV501" s="39">
        <f t="shared" si="465"/>
        <v>0.19815243330980287</v>
      </c>
      <c r="AW501" s="39">
        <f t="shared" si="466"/>
        <v>17.98</v>
      </c>
      <c r="AX501" s="39">
        <f t="shared" si="467"/>
        <v>9.9076216654901433E-2</v>
      </c>
      <c r="AY501" s="39">
        <f t="shared" si="468"/>
        <v>9.43</v>
      </c>
      <c r="AZ501" s="39">
        <f t="shared" si="469"/>
        <v>1.9815243330980285E-2</v>
      </c>
      <c r="BA501" s="39">
        <f t="shared" si="470"/>
        <v>1.96</v>
      </c>
      <c r="BB501" s="39">
        <f t="shared" si="471"/>
        <v>7.9260973323921138E-2</v>
      </c>
      <c r="BC501" s="39">
        <f t="shared" si="472"/>
        <v>7.62</v>
      </c>
      <c r="BD501" s="39">
        <f t="shared" si="473"/>
        <v>3.9630486661960569E-2</v>
      </c>
      <c r="BE501" s="39">
        <f t="shared" si="474"/>
        <v>3.89</v>
      </c>
      <c r="BF501" s="39">
        <f t="shared" si="475"/>
        <v>1.9815243330980285E-2</v>
      </c>
      <c r="BG501" s="39">
        <f t="shared" si="476"/>
        <v>1.96</v>
      </c>
      <c r="BH501" s="39">
        <f t="shared" si="477"/>
        <v>3.9630486661960569E-3</v>
      </c>
      <c r="BI501" s="39">
        <f t="shared" si="478"/>
        <v>0.4</v>
      </c>
    </row>
    <row r="502" spans="1:61" s="39" customFormat="1" x14ac:dyDescent="0.25">
      <c r="A502" s="40">
        <v>7.5</v>
      </c>
      <c r="B502" s="50">
        <f t="shared" si="433"/>
        <v>41</v>
      </c>
      <c r="C502" s="51">
        <f t="shared" si="423"/>
        <v>0</v>
      </c>
      <c r="D502" s="52">
        <f t="shared" si="424"/>
        <v>0</v>
      </c>
      <c r="E502" s="53">
        <f t="shared" si="425"/>
        <v>1</v>
      </c>
      <c r="F502" s="68">
        <f t="shared" si="422"/>
        <v>40</v>
      </c>
      <c r="G502" s="61">
        <f t="shared" si="447"/>
        <v>1.8414246235401297</v>
      </c>
      <c r="H502" s="56">
        <f t="shared" si="434"/>
        <v>4.6296296296296298</v>
      </c>
      <c r="I502" s="52">
        <f t="shared" si="435"/>
        <v>1.38</v>
      </c>
      <c r="J502" s="56">
        <f t="shared" si="436"/>
        <v>4.0511341717882861</v>
      </c>
      <c r="K502" s="56">
        <f t="shared" si="448"/>
        <v>1.0048978124990407E-3</v>
      </c>
      <c r="L502" s="51">
        <f t="shared" si="437"/>
        <v>2.2000000000000002</v>
      </c>
      <c r="M502" s="52">
        <f t="shared" si="426"/>
        <v>0</v>
      </c>
      <c r="N502" s="68">
        <v>0</v>
      </c>
      <c r="O502" s="63">
        <f t="shared" si="438"/>
        <v>4439.8265954003955</v>
      </c>
      <c r="P502" s="58">
        <f t="shared" si="439"/>
        <v>480</v>
      </c>
      <c r="Q502" s="61">
        <f t="shared" si="440"/>
        <v>0.92071231177006485</v>
      </c>
      <c r="R502" s="56">
        <f t="shared" si="441"/>
        <v>2.3148148148148149</v>
      </c>
      <c r="S502" s="56">
        <f t="shared" si="427"/>
        <v>2.025567085894143</v>
      </c>
      <c r="T502" s="56">
        <f t="shared" si="428"/>
        <v>5.0244890624952037E-4</v>
      </c>
      <c r="U502" s="61">
        <f t="shared" si="442"/>
        <v>0.46035615588503243</v>
      </c>
      <c r="V502" s="56">
        <f t="shared" si="443"/>
        <v>1.1574074074074074</v>
      </c>
      <c r="W502" s="56">
        <f t="shared" si="429"/>
        <v>1.0127835429470715</v>
      </c>
      <c r="X502" s="56">
        <f t="shared" si="430"/>
        <v>2.5122445312476019E-4</v>
      </c>
      <c r="Y502" s="61">
        <f t="shared" si="444"/>
        <v>9.2071231177006524E-2</v>
      </c>
      <c r="Z502" s="56">
        <f t="shared" si="445"/>
        <v>0.23148148148148148</v>
      </c>
      <c r="AA502" s="56">
        <f t="shared" si="431"/>
        <v>0.20255670858941438</v>
      </c>
      <c r="AB502" s="56">
        <f t="shared" si="432"/>
        <v>5.0244890624952045E-5</v>
      </c>
      <c r="AC502" s="64">
        <f t="shared" si="446"/>
        <v>0.37265625000000613</v>
      </c>
      <c r="AD502" s="39">
        <f t="shared" si="449"/>
        <v>1.5905135622711009</v>
      </c>
      <c r="AE502" s="39">
        <f t="shared" si="450"/>
        <v>79.62</v>
      </c>
      <c r="AF502" s="39">
        <f t="shared" si="451"/>
        <v>0.79525678113555043</v>
      </c>
      <c r="AG502" s="39">
        <f t="shared" si="450"/>
        <v>54.85</v>
      </c>
      <c r="AH502" s="39">
        <f t="shared" si="452"/>
        <v>0.39762839056777521</v>
      </c>
      <c r="AI502" s="39">
        <f t="shared" si="453"/>
        <v>32.81</v>
      </c>
      <c r="AJ502" s="39">
        <f t="shared" si="454"/>
        <v>7.9525678113555029E-2</v>
      </c>
      <c r="AK502" s="39">
        <f t="shared" si="453"/>
        <v>7.64</v>
      </c>
      <c r="AL502" s="39">
        <f t="shared" si="455"/>
        <v>0.79525678113555043</v>
      </c>
      <c r="AM502" s="39">
        <f t="shared" si="456"/>
        <v>54.85</v>
      </c>
      <c r="AN502" s="39">
        <f t="shared" si="457"/>
        <v>0.39762839056777521</v>
      </c>
      <c r="AO502" s="39">
        <f t="shared" si="458"/>
        <v>32.81</v>
      </c>
      <c r="AP502" s="39">
        <f t="shared" si="459"/>
        <v>0.19881419528388761</v>
      </c>
      <c r="AQ502" s="39">
        <f t="shared" si="460"/>
        <v>18.03</v>
      </c>
      <c r="AR502" s="39">
        <f t="shared" si="461"/>
        <v>3.9762839056777514E-2</v>
      </c>
      <c r="AS502" s="39">
        <f t="shared" si="462"/>
        <v>3.9</v>
      </c>
      <c r="AT502" s="39">
        <f t="shared" si="463"/>
        <v>0.39762839056777521</v>
      </c>
      <c r="AU502" s="39">
        <f t="shared" si="464"/>
        <v>32.81</v>
      </c>
      <c r="AV502" s="39">
        <f t="shared" si="465"/>
        <v>0.19881419528388761</v>
      </c>
      <c r="AW502" s="39">
        <f t="shared" si="466"/>
        <v>18.03</v>
      </c>
      <c r="AX502" s="39">
        <f t="shared" si="467"/>
        <v>9.9407097641943803E-2</v>
      </c>
      <c r="AY502" s="39">
        <f t="shared" si="468"/>
        <v>9.4600000000000009</v>
      </c>
      <c r="AZ502" s="39">
        <f t="shared" si="469"/>
        <v>1.9881419528388757E-2</v>
      </c>
      <c r="BA502" s="39">
        <f t="shared" si="470"/>
        <v>1.97</v>
      </c>
      <c r="BB502" s="39">
        <f t="shared" si="471"/>
        <v>7.9525678113555029E-2</v>
      </c>
      <c r="BC502" s="39">
        <f t="shared" si="472"/>
        <v>7.64</v>
      </c>
      <c r="BD502" s="39">
        <f t="shared" si="473"/>
        <v>3.9762839056777514E-2</v>
      </c>
      <c r="BE502" s="39">
        <f t="shared" si="474"/>
        <v>3.9</v>
      </c>
      <c r="BF502" s="39">
        <f t="shared" si="475"/>
        <v>1.9881419528388757E-2</v>
      </c>
      <c r="BG502" s="39">
        <f t="shared" si="476"/>
        <v>1.97</v>
      </c>
      <c r="BH502" s="39">
        <f t="shared" si="477"/>
        <v>3.9762839056777513E-3</v>
      </c>
      <c r="BI502" s="39">
        <f t="shared" si="478"/>
        <v>0.4</v>
      </c>
    </row>
    <row r="503" spans="1:61" s="39" customFormat="1" x14ac:dyDescent="0.25">
      <c r="A503" s="40">
        <v>7.5</v>
      </c>
      <c r="B503" s="50">
        <f t="shared" si="433"/>
        <v>41</v>
      </c>
      <c r="C503" s="51">
        <f t="shared" si="423"/>
        <v>0</v>
      </c>
      <c r="D503" s="52">
        <f t="shared" si="424"/>
        <v>0</v>
      </c>
      <c r="E503" s="53">
        <f t="shared" si="425"/>
        <v>1</v>
      </c>
      <c r="F503" s="68">
        <f t="shared" si="422"/>
        <v>40</v>
      </c>
      <c r="G503" s="61">
        <f t="shared" si="447"/>
        <v>1.8426277288735231</v>
      </c>
      <c r="H503" s="56">
        <f t="shared" si="434"/>
        <v>4.6296296296296298</v>
      </c>
      <c r="I503" s="52">
        <f t="shared" si="435"/>
        <v>1.38</v>
      </c>
      <c r="J503" s="56">
        <f t="shared" si="436"/>
        <v>4.0537810035217507</v>
      </c>
      <c r="K503" s="56">
        <f t="shared" si="448"/>
        <v>1.0055543682452154E-3</v>
      </c>
      <c r="L503" s="51">
        <f t="shared" si="437"/>
        <v>2.2000000000000002</v>
      </c>
      <c r="M503" s="52">
        <f t="shared" si="426"/>
        <v>0</v>
      </c>
      <c r="N503" s="68">
        <v>0</v>
      </c>
      <c r="O503" s="63">
        <f t="shared" si="438"/>
        <v>4442.414658689996</v>
      </c>
      <c r="P503" s="58">
        <f t="shared" si="439"/>
        <v>480</v>
      </c>
      <c r="Q503" s="61">
        <f t="shared" si="440"/>
        <v>0.92131386443676155</v>
      </c>
      <c r="R503" s="56">
        <f t="shared" si="441"/>
        <v>2.3148148148148149</v>
      </c>
      <c r="S503" s="56">
        <f t="shared" si="427"/>
        <v>2.0268905017608754</v>
      </c>
      <c r="T503" s="56">
        <f t="shared" si="428"/>
        <v>5.0277718412260772E-4</v>
      </c>
      <c r="U503" s="61">
        <f t="shared" si="442"/>
        <v>0.46065693221838078</v>
      </c>
      <c r="V503" s="56">
        <f t="shared" si="443"/>
        <v>1.1574074074074074</v>
      </c>
      <c r="W503" s="56">
        <f t="shared" si="429"/>
        <v>1.0134452508804377</v>
      </c>
      <c r="X503" s="56">
        <f t="shared" si="430"/>
        <v>2.5138859206130386E-4</v>
      </c>
      <c r="Y503" s="61">
        <f t="shared" si="444"/>
        <v>9.2131386443676189E-2</v>
      </c>
      <c r="Z503" s="56">
        <f t="shared" si="445"/>
        <v>0.23148148148148148</v>
      </c>
      <c r="AA503" s="56">
        <f t="shared" si="431"/>
        <v>0.20268905017608763</v>
      </c>
      <c r="AB503" s="56">
        <f t="shared" si="432"/>
        <v>5.0277718412260792E-5</v>
      </c>
      <c r="AC503" s="64">
        <f t="shared" si="446"/>
        <v>0.3727430555555617</v>
      </c>
      <c r="AD503" s="39">
        <f t="shared" si="449"/>
        <v>1.5958111169916123</v>
      </c>
      <c r="AE503" s="39">
        <f t="shared" si="450"/>
        <v>79.73</v>
      </c>
      <c r="AF503" s="39">
        <f t="shared" si="451"/>
        <v>0.79790555849580613</v>
      </c>
      <c r="AG503" s="39">
        <f t="shared" si="450"/>
        <v>54.97</v>
      </c>
      <c r="AH503" s="39">
        <f t="shared" si="452"/>
        <v>0.39895277924790307</v>
      </c>
      <c r="AI503" s="39">
        <f t="shared" si="453"/>
        <v>32.9</v>
      </c>
      <c r="AJ503" s="39">
        <f t="shared" si="454"/>
        <v>7.9790555849580599E-2</v>
      </c>
      <c r="AK503" s="39">
        <f t="shared" si="453"/>
        <v>7.67</v>
      </c>
      <c r="AL503" s="39">
        <f t="shared" si="455"/>
        <v>0.79790555849580613</v>
      </c>
      <c r="AM503" s="39">
        <f t="shared" si="456"/>
        <v>54.97</v>
      </c>
      <c r="AN503" s="39">
        <f t="shared" si="457"/>
        <v>0.39895277924790307</v>
      </c>
      <c r="AO503" s="39">
        <f t="shared" si="458"/>
        <v>32.9</v>
      </c>
      <c r="AP503" s="39">
        <f t="shared" si="459"/>
        <v>0.19947638962395153</v>
      </c>
      <c r="AQ503" s="39">
        <f t="shared" si="460"/>
        <v>18.079999999999998</v>
      </c>
      <c r="AR503" s="39">
        <f t="shared" si="461"/>
        <v>3.98952779247903E-2</v>
      </c>
      <c r="AS503" s="39">
        <f t="shared" si="462"/>
        <v>3.91</v>
      </c>
      <c r="AT503" s="39">
        <f t="shared" si="463"/>
        <v>0.39895277924790307</v>
      </c>
      <c r="AU503" s="39">
        <f t="shared" si="464"/>
        <v>32.9</v>
      </c>
      <c r="AV503" s="39">
        <f t="shared" si="465"/>
        <v>0.19947638962395153</v>
      </c>
      <c r="AW503" s="39">
        <f t="shared" si="466"/>
        <v>18.079999999999998</v>
      </c>
      <c r="AX503" s="39">
        <f t="shared" si="467"/>
        <v>9.9738194811975767E-2</v>
      </c>
      <c r="AY503" s="39">
        <f t="shared" si="468"/>
        <v>9.49</v>
      </c>
      <c r="AZ503" s="39">
        <f t="shared" si="469"/>
        <v>1.994763896239515E-2</v>
      </c>
      <c r="BA503" s="39">
        <f t="shared" si="470"/>
        <v>1.98</v>
      </c>
      <c r="BB503" s="39">
        <f t="shared" si="471"/>
        <v>7.9790555849580599E-2</v>
      </c>
      <c r="BC503" s="39">
        <f t="shared" si="472"/>
        <v>7.67</v>
      </c>
      <c r="BD503" s="39">
        <f t="shared" si="473"/>
        <v>3.98952779247903E-2</v>
      </c>
      <c r="BE503" s="39">
        <f t="shared" si="474"/>
        <v>3.91</v>
      </c>
      <c r="BF503" s="39">
        <f t="shared" si="475"/>
        <v>1.994763896239515E-2</v>
      </c>
      <c r="BG503" s="39">
        <f t="shared" si="476"/>
        <v>1.98</v>
      </c>
      <c r="BH503" s="39">
        <f t="shared" si="477"/>
        <v>3.98952779247903E-3</v>
      </c>
      <c r="BI503" s="39">
        <f t="shared" si="478"/>
        <v>0.4</v>
      </c>
    </row>
    <row r="504" spans="1:61" s="39" customFormat="1" x14ac:dyDescent="0.25">
      <c r="A504" s="40">
        <v>7.5</v>
      </c>
      <c r="B504" s="50">
        <f t="shared" si="433"/>
        <v>41</v>
      </c>
      <c r="C504" s="51">
        <f t="shared" si="423"/>
        <v>0</v>
      </c>
      <c r="D504" s="52">
        <f t="shared" si="424"/>
        <v>0</v>
      </c>
      <c r="E504" s="53">
        <f t="shared" si="425"/>
        <v>1</v>
      </c>
      <c r="F504" s="68">
        <f t="shared" si="422"/>
        <v>40</v>
      </c>
      <c r="G504" s="61">
        <f t="shared" si="447"/>
        <v>1.843825318606314</v>
      </c>
      <c r="H504" s="56">
        <f t="shared" si="434"/>
        <v>4.6296296296296298</v>
      </c>
      <c r="I504" s="52">
        <f t="shared" si="435"/>
        <v>1.38</v>
      </c>
      <c r="J504" s="56">
        <f t="shared" si="436"/>
        <v>4.0564157009338908</v>
      </c>
      <c r="K504" s="56">
        <f t="shared" si="448"/>
        <v>1.0062079140311076E-3</v>
      </c>
      <c r="L504" s="51">
        <f t="shared" si="437"/>
        <v>2.2000000000000002</v>
      </c>
      <c r="M504" s="52">
        <f t="shared" si="426"/>
        <v>0</v>
      </c>
      <c r="N504" s="68">
        <v>0</v>
      </c>
      <c r="O504" s="63">
        <f t="shared" si="438"/>
        <v>4444.9908600228518</v>
      </c>
      <c r="P504" s="58">
        <f t="shared" si="439"/>
        <v>480</v>
      </c>
      <c r="Q504" s="61">
        <f t="shared" si="440"/>
        <v>0.92191265930315702</v>
      </c>
      <c r="R504" s="56">
        <f t="shared" si="441"/>
        <v>2.3148148148148149</v>
      </c>
      <c r="S504" s="56">
        <f t="shared" si="427"/>
        <v>2.0282078504669454</v>
      </c>
      <c r="T504" s="56">
        <f t="shared" si="428"/>
        <v>5.031039570155538E-4</v>
      </c>
      <c r="U504" s="61">
        <f t="shared" si="442"/>
        <v>0.46095632965157851</v>
      </c>
      <c r="V504" s="56">
        <f t="shared" si="443"/>
        <v>1.1574074074074074</v>
      </c>
      <c r="W504" s="56">
        <f t="shared" si="429"/>
        <v>1.0141039252334727</v>
      </c>
      <c r="X504" s="56">
        <f t="shared" si="430"/>
        <v>2.515519785077769E-4</v>
      </c>
      <c r="Y504" s="61">
        <f t="shared" si="444"/>
        <v>9.2191265930315736E-2</v>
      </c>
      <c r="Z504" s="56">
        <f t="shared" si="445"/>
        <v>0.23148148148148148</v>
      </c>
      <c r="AA504" s="56">
        <f t="shared" si="431"/>
        <v>0.20282078504669462</v>
      </c>
      <c r="AB504" s="56">
        <f t="shared" si="432"/>
        <v>5.0310395701555403E-5</v>
      </c>
      <c r="AC504" s="64">
        <f t="shared" si="446"/>
        <v>0.37282986111111727</v>
      </c>
      <c r="AD504" s="39">
        <f t="shared" si="449"/>
        <v>1.6011121147826055</v>
      </c>
      <c r="AE504" s="39">
        <f t="shared" si="450"/>
        <v>79.83</v>
      </c>
      <c r="AF504" s="39">
        <f t="shared" si="451"/>
        <v>0.80055605739130276</v>
      </c>
      <c r="AG504" s="39">
        <f t="shared" si="450"/>
        <v>55.09</v>
      </c>
      <c r="AH504" s="39">
        <f t="shared" si="452"/>
        <v>0.40027802869565138</v>
      </c>
      <c r="AI504" s="39">
        <f t="shared" si="453"/>
        <v>32.99</v>
      </c>
      <c r="AJ504" s="39">
        <f t="shared" si="454"/>
        <v>8.0055605739130259E-2</v>
      </c>
      <c r="AK504" s="39">
        <f t="shared" si="453"/>
        <v>7.69</v>
      </c>
      <c r="AL504" s="39">
        <f t="shared" si="455"/>
        <v>0.80055605739130276</v>
      </c>
      <c r="AM504" s="39">
        <f t="shared" si="456"/>
        <v>55.09</v>
      </c>
      <c r="AN504" s="39">
        <f t="shared" si="457"/>
        <v>0.40027802869565138</v>
      </c>
      <c r="AO504" s="39">
        <f t="shared" si="458"/>
        <v>32.99</v>
      </c>
      <c r="AP504" s="39">
        <f t="shared" si="459"/>
        <v>0.20013901434782569</v>
      </c>
      <c r="AQ504" s="39">
        <f t="shared" si="460"/>
        <v>18.14</v>
      </c>
      <c r="AR504" s="39">
        <f t="shared" si="461"/>
        <v>4.0027802869565129E-2</v>
      </c>
      <c r="AS504" s="39">
        <f t="shared" si="462"/>
        <v>3.92</v>
      </c>
      <c r="AT504" s="39">
        <f t="shared" si="463"/>
        <v>0.40027802869565138</v>
      </c>
      <c r="AU504" s="39">
        <f t="shared" si="464"/>
        <v>32.99</v>
      </c>
      <c r="AV504" s="39">
        <f t="shared" si="465"/>
        <v>0.20013901434782569</v>
      </c>
      <c r="AW504" s="39">
        <f t="shared" si="466"/>
        <v>18.14</v>
      </c>
      <c r="AX504" s="39">
        <f t="shared" si="467"/>
        <v>0.10006950717391284</v>
      </c>
      <c r="AY504" s="39">
        <f t="shared" si="468"/>
        <v>9.52</v>
      </c>
      <c r="AZ504" s="39">
        <f t="shared" si="469"/>
        <v>2.0013901434782565E-2</v>
      </c>
      <c r="BA504" s="39">
        <f t="shared" si="470"/>
        <v>1.98</v>
      </c>
      <c r="BB504" s="39">
        <f t="shared" si="471"/>
        <v>8.0055605739130259E-2</v>
      </c>
      <c r="BC504" s="39">
        <f t="shared" si="472"/>
        <v>7.69</v>
      </c>
      <c r="BD504" s="39">
        <f t="shared" si="473"/>
        <v>4.0027802869565129E-2</v>
      </c>
      <c r="BE504" s="39">
        <f t="shared" si="474"/>
        <v>3.92</v>
      </c>
      <c r="BF504" s="39">
        <f t="shared" si="475"/>
        <v>2.0013901434782565E-2</v>
      </c>
      <c r="BG504" s="39">
        <f t="shared" si="476"/>
        <v>1.98</v>
      </c>
      <c r="BH504" s="39">
        <f t="shared" si="477"/>
        <v>4.0027802869565133E-3</v>
      </c>
      <c r="BI504" s="39">
        <f t="shared" si="478"/>
        <v>0.4</v>
      </c>
    </row>
    <row r="505" spans="1:61" s="39" customFormat="1" x14ac:dyDescent="0.25">
      <c r="A505" s="40">
        <v>7.5</v>
      </c>
      <c r="B505" s="50">
        <f t="shared" si="433"/>
        <v>41</v>
      </c>
      <c r="C505" s="51">
        <f t="shared" si="423"/>
        <v>0</v>
      </c>
      <c r="D505" s="52">
        <f t="shared" si="424"/>
        <v>0</v>
      </c>
      <c r="E505" s="53">
        <f t="shared" si="425"/>
        <v>1</v>
      </c>
      <c r="F505" s="68">
        <f t="shared" si="422"/>
        <v>40</v>
      </c>
      <c r="G505" s="61">
        <f t="shared" si="447"/>
        <v>1.8450174180246093</v>
      </c>
      <c r="H505" s="56">
        <f t="shared" si="434"/>
        <v>4.6296296296296298</v>
      </c>
      <c r="I505" s="52">
        <f t="shared" si="435"/>
        <v>1.38</v>
      </c>
      <c r="J505" s="56">
        <f t="shared" si="436"/>
        <v>4.0590383196541406</v>
      </c>
      <c r="K505" s="56">
        <f t="shared" si="448"/>
        <v>1.0068584636557906E-3</v>
      </c>
      <c r="L505" s="51">
        <f t="shared" si="437"/>
        <v>2.2000000000000002</v>
      </c>
      <c r="M505" s="52">
        <f t="shared" si="426"/>
        <v>0</v>
      </c>
      <c r="N505" s="68">
        <v>0</v>
      </c>
      <c r="O505" s="63">
        <f t="shared" si="438"/>
        <v>4447.5552537662652</v>
      </c>
      <c r="P505" s="58">
        <f t="shared" si="439"/>
        <v>480</v>
      </c>
      <c r="Q505" s="61">
        <f t="shared" si="440"/>
        <v>0.92250870901230464</v>
      </c>
      <c r="R505" s="56">
        <f t="shared" si="441"/>
        <v>2.3148148148148149</v>
      </c>
      <c r="S505" s="56">
        <f t="shared" si="427"/>
        <v>2.0295191598270703</v>
      </c>
      <c r="T505" s="56">
        <f t="shared" si="428"/>
        <v>5.0342923182789532E-4</v>
      </c>
      <c r="U505" s="61">
        <f t="shared" si="442"/>
        <v>0.46125435450615232</v>
      </c>
      <c r="V505" s="56">
        <f t="shared" si="443"/>
        <v>1.1574074074074074</v>
      </c>
      <c r="W505" s="56">
        <f t="shared" si="429"/>
        <v>1.0147595799135352</v>
      </c>
      <c r="X505" s="56">
        <f t="shared" si="430"/>
        <v>2.5171461591394766E-4</v>
      </c>
      <c r="Y505" s="61">
        <f t="shared" si="444"/>
        <v>9.2250870901230492E-2</v>
      </c>
      <c r="Z505" s="56">
        <f t="shared" si="445"/>
        <v>0.23148148148148148</v>
      </c>
      <c r="AA505" s="56">
        <f t="shared" si="431"/>
        <v>0.20295191598270709</v>
      </c>
      <c r="AB505" s="56">
        <f t="shared" si="432"/>
        <v>5.0342923182789546E-5</v>
      </c>
      <c r="AC505" s="64">
        <f t="shared" si="446"/>
        <v>0.37291666666667284</v>
      </c>
      <c r="AD505" s="39">
        <f t="shared" si="449"/>
        <v>1.6064165398594263</v>
      </c>
      <c r="AE505" s="39">
        <f t="shared" si="450"/>
        <v>79.94</v>
      </c>
      <c r="AF505" s="39">
        <f t="shared" si="451"/>
        <v>0.80320826992971317</v>
      </c>
      <c r="AG505" s="39">
        <f t="shared" si="450"/>
        <v>55.21</v>
      </c>
      <c r="AH505" s="39">
        <f t="shared" si="452"/>
        <v>0.40160413496485659</v>
      </c>
      <c r="AI505" s="39">
        <f t="shared" si="453"/>
        <v>33.08</v>
      </c>
      <c r="AJ505" s="39">
        <f t="shared" si="454"/>
        <v>8.03208269929713E-2</v>
      </c>
      <c r="AK505" s="39">
        <f t="shared" si="453"/>
        <v>7.72</v>
      </c>
      <c r="AL505" s="39">
        <f t="shared" si="455"/>
        <v>0.80320826992971317</v>
      </c>
      <c r="AM505" s="39">
        <f t="shared" si="456"/>
        <v>55.21</v>
      </c>
      <c r="AN505" s="39">
        <f t="shared" si="457"/>
        <v>0.40160413496485659</v>
      </c>
      <c r="AO505" s="39">
        <f t="shared" si="458"/>
        <v>33.08</v>
      </c>
      <c r="AP505" s="39">
        <f t="shared" si="459"/>
        <v>0.20080206748242829</v>
      </c>
      <c r="AQ505" s="39">
        <f t="shared" si="460"/>
        <v>18.190000000000001</v>
      </c>
      <c r="AR505" s="39">
        <f t="shared" si="461"/>
        <v>4.016041349648565E-2</v>
      </c>
      <c r="AS505" s="39">
        <f t="shared" si="462"/>
        <v>3.94</v>
      </c>
      <c r="AT505" s="39">
        <f t="shared" si="463"/>
        <v>0.40160413496485659</v>
      </c>
      <c r="AU505" s="39">
        <f t="shared" si="464"/>
        <v>33.08</v>
      </c>
      <c r="AV505" s="39">
        <f t="shared" si="465"/>
        <v>0.20080206748242829</v>
      </c>
      <c r="AW505" s="39">
        <f t="shared" si="466"/>
        <v>18.190000000000001</v>
      </c>
      <c r="AX505" s="39">
        <f t="shared" si="467"/>
        <v>0.10040103374121415</v>
      </c>
      <c r="AY505" s="39">
        <f t="shared" si="468"/>
        <v>9.5500000000000007</v>
      </c>
      <c r="AZ505" s="39">
        <f t="shared" si="469"/>
        <v>2.0080206748242825E-2</v>
      </c>
      <c r="BA505" s="39">
        <f t="shared" si="470"/>
        <v>1.99</v>
      </c>
      <c r="BB505" s="39">
        <f t="shared" si="471"/>
        <v>8.03208269929713E-2</v>
      </c>
      <c r="BC505" s="39">
        <f t="shared" si="472"/>
        <v>7.72</v>
      </c>
      <c r="BD505" s="39">
        <f t="shared" si="473"/>
        <v>4.016041349648565E-2</v>
      </c>
      <c r="BE505" s="39">
        <f t="shared" si="474"/>
        <v>3.94</v>
      </c>
      <c r="BF505" s="39">
        <f t="shared" si="475"/>
        <v>2.0080206748242825E-2</v>
      </c>
      <c r="BG505" s="39">
        <f t="shared" si="476"/>
        <v>1.99</v>
      </c>
      <c r="BH505" s="39">
        <f t="shared" si="477"/>
        <v>4.016041349648565E-3</v>
      </c>
      <c r="BI505" s="39">
        <f t="shared" si="478"/>
        <v>0.4</v>
      </c>
    </row>
    <row r="506" spans="1:61" s="39" customFormat="1" x14ac:dyDescent="0.25">
      <c r="A506" s="40">
        <v>7.5</v>
      </c>
      <c r="B506" s="50">
        <f t="shared" si="433"/>
        <v>41</v>
      </c>
      <c r="C506" s="51">
        <f t="shared" si="423"/>
        <v>0</v>
      </c>
      <c r="D506" s="52">
        <f t="shared" si="424"/>
        <v>0</v>
      </c>
      <c r="E506" s="53">
        <f t="shared" si="425"/>
        <v>1</v>
      </c>
      <c r="F506" s="68">
        <f t="shared" si="422"/>
        <v>40</v>
      </c>
      <c r="G506" s="61">
        <f t="shared" si="447"/>
        <v>1.8462040522985923</v>
      </c>
      <c r="H506" s="56">
        <f t="shared" si="434"/>
        <v>4.6296296296296298</v>
      </c>
      <c r="I506" s="52">
        <f t="shared" si="435"/>
        <v>1.38</v>
      </c>
      <c r="J506" s="56">
        <f t="shared" si="436"/>
        <v>4.0616489150569031</v>
      </c>
      <c r="K506" s="56">
        <f t="shared" si="448"/>
        <v>1.0075060308550765E-3</v>
      </c>
      <c r="L506" s="51">
        <f t="shared" si="437"/>
        <v>2.2000000000000002</v>
      </c>
      <c r="M506" s="52">
        <f t="shared" si="426"/>
        <v>0</v>
      </c>
      <c r="N506" s="68">
        <v>0</v>
      </c>
      <c r="O506" s="63">
        <f t="shared" si="438"/>
        <v>4450.107894038355</v>
      </c>
      <c r="P506" s="58">
        <f t="shared" si="439"/>
        <v>480</v>
      </c>
      <c r="Q506" s="61">
        <f t="shared" si="440"/>
        <v>0.92310202614929615</v>
      </c>
      <c r="R506" s="56">
        <f t="shared" si="441"/>
        <v>2.3148148148148149</v>
      </c>
      <c r="S506" s="56">
        <f t="shared" si="427"/>
        <v>2.0308244575284515</v>
      </c>
      <c r="T506" s="56">
        <f t="shared" si="428"/>
        <v>5.0375301542753827E-4</v>
      </c>
      <c r="U506" s="61">
        <f t="shared" si="442"/>
        <v>0.46155101307464808</v>
      </c>
      <c r="V506" s="56">
        <f t="shared" si="443"/>
        <v>1.1574074074074074</v>
      </c>
      <c r="W506" s="56">
        <f t="shared" si="429"/>
        <v>1.0154122287642258</v>
      </c>
      <c r="X506" s="56">
        <f t="shared" si="430"/>
        <v>2.5187650771376914E-4</v>
      </c>
      <c r="Y506" s="61">
        <f t="shared" si="444"/>
        <v>9.2310202614929643E-2</v>
      </c>
      <c r="Z506" s="56">
        <f t="shared" si="445"/>
        <v>0.23148148148148148</v>
      </c>
      <c r="AA506" s="56">
        <f t="shared" si="431"/>
        <v>0.20308244575284523</v>
      </c>
      <c r="AB506" s="56">
        <f t="shared" si="432"/>
        <v>5.0375301542753845E-5</v>
      </c>
      <c r="AC506" s="64">
        <f t="shared" si="446"/>
        <v>0.3730034722222284</v>
      </c>
      <c r="AD506" s="39">
        <f t="shared" si="449"/>
        <v>1.6117243765097848</v>
      </c>
      <c r="AE506" s="39">
        <f t="shared" si="450"/>
        <v>80.05</v>
      </c>
      <c r="AF506" s="39">
        <f t="shared" si="451"/>
        <v>0.80586218825489242</v>
      </c>
      <c r="AG506" s="39">
        <f t="shared" si="450"/>
        <v>55.33</v>
      </c>
      <c r="AH506" s="39">
        <f t="shared" si="452"/>
        <v>0.40293109412744621</v>
      </c>
      <c r="AI506" s="39">
        <f t="shared" si="453"/>
        <v>33.159999999999997</v>
      </c>
      <c r="AJ506" s="39">
        <f t="shared" si="454"/>
        <v>8.058621882548922E-2</v>
      </c>
      <c r="AK506" s="39">
        <f t="shared" si="453"/>
        <v>7.74</v>
      </c>
      <c r="AL506" s="39">
        <f t="shared" si="455"/>
        <v>0.80586218825489242</v>
      </c>
      <c r="AM506" s="39">
        <f t="shared" si="456"/>
        <v>55.33</v>
      </c>
      <c r="AN506" s="39">
        <f t="shared" si="457"/>
        <v>0.40293109412744621</v>
      </c>
      <c r="AO506" s="39">
        <f t="shared" si="458"/>
        <v>33.159999999999997</v>
      </c>
      <c r="AP506" s="39">
        <f t="shared" si="459"/>
        <v>0.2014655470637231</v>
      </c>
      <c r="AQ506" s="39">
        <f t="shared" si="460"/>
        <v>18.25</v>
      </c>
      <c r="AR506" s="39">
        <f t="shared" si="461"/>
        <v>4.029310941274461E-2</v>
      </c>
      <c r="AS506" s="39">
        <f t="shared" si="462"/>
        <v>3.95</v>
      </c>
      <c r="AT506" s="39">
        <f t="shared" si="463"/>
        <v>0.40293109412744621</v>
      </c>
      <c r="AU506" s="39">
        <f t="shared" si="464"/>
        <v>33.159999999999997</v>
      </c>
      <c r="AV506" s="39">
        <f t="shared" si="465"/>
        <v>0.2014655470637231</v>
      </c>
      <c r="AW506" s="39">
        <f t="shared" si="466"/>
        <v>18.25</v>
      </c>
      <c r="AX506" s="39">
        <f t="shared" si="467"/>
        <v>0.10073277353186155</v>
      </c>
      <c r="AY506" s="39">
        <f t="shared" si="468"/>
        <v>9.58</v>
      </c>
      <c r="AZ506" s="39">
        <f t="shared" si="469"/>
        <v>2.0146554706372305E-2</v>
      </c>
      <c r="BA506" s="39">
        <f t="shared" si="470"/>
        <v>1.99</v>
      </c>
      <c r="BB506" s="39">
        <f t="shared" si="471"/>
        <v>8.058621882548922E-2</v>
      </c>
      <c r="BC506" s="39">
        <f t="shared" si="472"/>
        <v>7.74</v>
      </c>
      <c r="BD506" s="39">
        <f t="shared" si="473"/>
        <v>4.029310941274461E-2</v>
      </c>
      <c r="BE506" s="39">
        <f t="shared" si="474"/>
        <v>3.95</v>
      </c>
      <c r="BF506" s="39">
        <f t="shared" si="475"/>
        <v>2.0146554706372305E-2</v>
      </c>
      <c r="BG506" s="39">
        <f t="shared" si="476"/>
        <v>1.99</v>
      </c>
      <c r="BH506" s="39">
        <f t="shared" si="477"/>
        <v>4.0293109412744615E-3</v>
      </c>
      <c r="BI506" s="39">
        <f t="shared" si="478"/>
        <v>0.4</v>
      </c>
    </row>
    <row r="507" spans="1:61" s="39" customFormat="1" x14ac:dyDescent="0.25">
      <c r="A507" s="40">
        <v>7.5</v>
      </c>
      <c r="B507" s="50">
        <f t="shared" si="433"/>
        <v>41</v>
      </c>
      <c r="C507" s="51">
        <f t="shared" si="423"/>
        <v>0</v>
      </c>
      <c r="D507" s="52">
        <f t="shared" si="424"/>
        <v>0</v>
      </c>
      <c r="E507" s="53">
        <f t="shared" si="425"/>
        <v>1</v>
      </c>
      <c r="F507" s="68">
        <f t="shared" si="422"/>
        <v>40</v>
      </c>
      <c r="G507" s="61">
        <f t="shared" si="447"/>
        <v>1.8473852464830545</v>
      </c>
      <c r="H507" s="56">
        <f t="shared" si="434"/>
        <v>4.6296296296296298</v>
      </c>
      <c r="I507" s="52">
        <f t="shared" si="435"/>
        <v>1.38</v>
      </c>
      <c r="J507" s="56">
        <f t="shared" si="436"/>
        <v>4.06424754226272</v>
      </c>
      <c r="K507" s="56">
        <f t="shared" si="448"/>
        <v>1.0081506293018057E-3</v>
      </c>
      <c r="L507" s="51">
        <f t="shared" si="437"/>
        <v>2.2000000000000002</v>
      </c>
      <c r="M507" s="52">
        <f t="shared" si="426"/>
        <v>0</v>
      </c>
      <c r="N507" s="68">
        <v>0</v>
      </c>
      <c r="O507" s="63">
        <f t="shared" si="438"/>
        <v>4452.6488347091972</v>
      </c>
      <c r="P507" s="58">
        <f t="shared" si="439"/>
        <v>480</v>
      </c>
      <c r="Q507" s="61">
        <f t="shared" si="440"/>
        <v>0.92369262324152723</v>
      </c>
      <c r="R507" s="56">
        <f t="shared" si="441"/>
        <v>2.3148148148148149</v>
      </c>
      <c r="S507" s="56">
        <f t="shared" si="427"/>
        <v>2.03212377113136</v>
      </c>
      <c r="T507" s="56">
        <f t="shared" si="428"/>
        <v>5.0407531465090287E-4</v>
      </c>
      <c r="U507" s="61">
        <f t="shared" si="442"/>
        <v>0.46184631162076362</v>
      </c>
      <c r="V507" s="56">
        <f t="shared" si="443"/>
        <v>1.1574074074074074</v>
      </c>
      <c r="W507" s="56">
        <f t="shared" si="429"/>
        <v>1.01606188556568</v>
      </c>
      <c r="X507" s="56">
        <f t="shared" si="430"/>
        <v>2.5203765732545143E-4</v>
      </c>
      <c r="Y507" s="61">
        <f t="shared" si="444"/>
        <v>9.2369262324152754E-2</v>
      </c>
      <c r="Z507" s="56">
        <f t="shared" si="445"/>
        <v>0.23148148148148148</v>
      </c>
      <c r="AA507" s="56">
        <f t="shared" si="431"/>
        <v>0.20321237711313608</v>
      </c>
      <c r="AB507" s="56">
        <f t="shared" si="432"/>
        <v>5.04075314650903E-5</v>
      </c>
      <c r="AC507" s="64">
        <f t="shared" si="446"/>
        <v>0.37309027777778397</v>
      </c>
      <c r="AD507" s="39">
        <f t="shared" si="449"/>
        <v>1.6170356090934237</v>
      </c>
      <c r="AE507" s="39">
        <f t="shared" si="450"/>
        <v>80.150000000000006</v>
      </c>
      <c r="AF507" s="39">
        <f t="shared" si="451"/>
        <v>0.80851780454671185</v>
      </c>
      <c r="AG507" s="39">
        <f t="shared" si="450"/>
        <v>55.45</v>
      </c>
      <c r="AH507" s="39">
        <f t="shared" si="452"/>
        <v>0.40425890227335592</v>
      </c>
      <c r="AI507" s="39">
        <f t="shared" si="453"/>
        <v>33.25</v>
      </c>
      <c r="AJ507" s="39">
        <f t="shared" si="454"/>
        <v>8.085178045467116E-2</v>
      </c>
      <c r="AK507" s="39">
        <f t="shared" si="453"/>
        <v>7.77</v>
      </c>
      <c r="AL507" s="39">
        <f t="shared" si="455"/>
        <v>0.80851780454671185</v>
      </c>
      <c r="AM507" s="39">
        <f t="shared" si="456"/>
        <v>55.45</v>
      </c>
      <c r="AN507" s="39">
        <f t="shared" si="457"/>
        <v>0.40425890227335592</v>
      </c>
      <c r="AO507" s="39">
        <f t="shared" si="458"/>
        <v>33.25</v>
      </c>
      <c r="AP507" s="39">
        <f t="shared" si="459"/>
        <v>0.20212945113667796</v>
      </c>
      <c r="AQ507" s="39">
        <f t="shared" si="460"/>
        <v>18.3</v>
      </c>
      <c r="AR507" s="39">
        <f t="shared" si="461"/>
        <v>4.042589022733558E-2</v>
      </c>
      <c r="AS507" s="39">
        <f t="shared" si="462"/>
        <v>3.96</v>
      </c>
      <c r="AT507" s="39">
        <f t="shared" si="463"/>
        <v>0.40425890227335592</v>
      </c>
      <c r="AU507" s="39">
        <f t="shared" si="464"/>
        <v>33.25</v>
      </c>
      <c r="AV507" s="39">
        <f t="shared" si="465"/>
        <v>0.20212945113667796</v>
      </c>
      <c r="AW507" s="39">
        <f t="shared" si="466"/>
        <v>18.3</v>
      </c>
      <c r="AX507" s="39">
        <f t="shared" si="467"/>
        <v>0.10106472556833898</v>
      </c>
      <c r="AY507" s="39">
        <f t="shared" si="468"/>
        <v>9.61</v>
      </c>
      <c r="AZ507" s="39">
        <f t="shared" si="469"/>
        <v>2.021294511366779E-2</v>
      </c>
      <c r="BA507" s="39">
        <f t="shared" si="470"/>
        <v>2</v>
      </c>
      <c r="BB507" s="39">
        <f t="shared" si="471"/>
        <v>8.085178045467116E-2</v>
      </c>
      <c r="BC507" s="39">
        <f t="shared" si="472"/>
        <v>7.77</v>
      </c>
      <c r="BD507" s="39">
        <f t="shared" si="473"/>
        <v>4.042589022733558E-2</v>
      </c>
      <c r="BE507" s="39">
        <f t="shared" si="474"/>
        <v>3.96</v>
      </c>
      <c r="BF507" s="39">
        <f t="shared" si="475"/>
        <v>2.021294511366779E-2</v>
      </c>
      <c r="BG507" s="39">
        <f t="shared" si="476"/>
        <v>2</v>
      </c>
      <c r="BH507" s="39">
        <f t="shared" si="477"/>
        <v>4.0425890227335582E-3</v>
      </c>
      <c r="BI507" s="39">
        <f t="shared" si="478"/>
        <v>0.4</v>
      </c>
    </row>
    <row r="508" spans="1:61" s="39" customFormat="1" x14ac:dyDescent="0.25">
      <c r="A508" s="40">
        <v>7.5</v>
      </c>
      <c r="B508" s="50">
        <f t="shared" si="433"/>
        <v>41</v>
      </c>
      <c r="C508" s="51">
        <f t="shared" si="423"/>
        <v>0</v>
      </c>
      <c r="D508" s="52">
        <f t="shared" si="424"/>
        <v>0</v>
      </c>
      <c r="E508" s="53">
        <f t="shared" si="425"/>
        <v>1</v>
      </c>
      <c r="F508" s="68">
        <f t="shared" si="422"/>
        <v>40</v>
      </c>
      <c r="G508" s="61">
        <f t="shared" si="447"/>
        <v>1.8485610255179246</v>
      </c>
      <c r="H508" s="56">
        <f t="shared" si="434"/>
        <v>4.6296296296296298</v>
      </c>
      <c r="I508" s="52">
        <f t="shared" si="435"/>
        <v>1.38</v>
      </c>
      <c r="J508" s="56">
        <f t="shared" si="436"/>
        <v>4.0668342561394342</v>
      </c>
      <c r="K508" s="56">
        <f t="shared" si="448"/>
        <v>1.0087922726061357E-3</v>
      </c>
      <c r="L508" s="51">
        <f t="shared" si="437"/>
        <v>2.2000000000000002</v>
      </c>
      <c r="M508" s="52">
        <f t="shared" si="426"/>
        <v>0</v>
      </c>
      <c r="N508" s="68">
        <v>0</v>
      </c>
      <c r="O508" s="63">
        <f t="shared" si="438"/>
        <v>4455.1781294019656</v>
      </c>
      <c r="P508" s="58">
        <f t="shared" si="439"/>
        <v>480</v>
      </c>
      <c r="Q508" s="61">
        <f t="shared" si="440"/>
        <v>0.92428051275896228</v>
      </c>
      <c r="R508" s="56">
        <f t="shared" si="441"/>
        <v>2.3148148148148149</v>
      </c>
      <c r="S508" s="56">
        <f t="shared" si="427"/>
        <v>2.0334171280697171</v>
      </c>
      <c r="T508" s="56">
        <f t="shared" si="428"/>
        <v>5.0439613630306785E-4</v>
      </c>
      <c r="U508" s="61">
        <f t="shared" si="442"/>
        <v>0.46214025637948114</v>
      </c>
      <c r="V508" s="56">
        <f t="shared" si="443"/>
        <v>1.1574074074074074</v>
      </c>
      <c r="W508" s="56">
        <f t="shared" si="429"/>
        <v>1.0167085640348585</v>
      </c>
      <c r="X508" s="56">
        <f t="shared" si="430"/>
        <v>2.5219806815153392E-4</v>
      </c>
      <c r="Y508" s="61">
        <f t="shared" si="444"/>
        <v>9.2428051275896261E-2</v>
      </c>
      <c r="Z508" s="56">
        <f t="shared" si="445"/>
        <v>0.23148148148148148</v>
      </c>
      <c r="AA508" s="56">
        <f t="shared" si="431"/>
        <v>0.2033417128069718</v>
      </c>
      <c r="AB508" s="56">
        <f t="shared" si="432"/>
        <v>5.0439613630306808E-5</v>
      </c>
      <c r="AC508" s="64">
        <f t="shared" si="446"/>
        <v>0.37317708333333954</v>
      </c>
      <c r="AD508" s="39">
        <f t="shared" si="449"/>
        <v>1.6223502220417878</v>
      </c>
      <c r="AE508" s="39">
        <f t="shared" si="450"/>
        <v>80.260000000000005</v>
      </c>
      <c r="AF508" s="39">
        <f t="shared" si="451"/>
        <v>0.8111751110208939</v>
      </c>
      <c r="AG508" s="39">
        <f t="shared" si="450"/>
        <v>55.57</v>
      </c>
      <c r="AH508" s="39">
        <f t="shared" si="452"/>
        <v>0.40558755551044695</v>
      </c>
      <c r="AI508" s="39">
        <f t="shared" si="453"/>
        <v>33.340000000000003</v>
      </c>
      <c r="AJ508" s="39">
        <f t="shared" si="454"/>
        <v>8.1117511102089368E-2</v>
      </c>
      <c r="AK508" s="39">
        <f t="shared" si="453"/>
        <v>7.79</v>
      </c>
      <c r="AL508" s="39">
        <f t="shared" si="455"/>
        <v>0.8111751110208939</v>
      </c>
      <c r="AM508" s="39">
        <f t="shared" si="456"/>
        <v>55.57</v>
      </c>
      <c r="AN508" s="39">
        <f t="shared" si="457"/>
        <v>0.40558755551044695</v>
      </c>
      <c r="AO508" s="39">
        <f t="shared" si="458"/>
        <v>33.340000000000003</v>
      </c>
      <c r="AP508" s="39">
        <f t="shared" si="459"/>
        <v>0.20279377775522348</v>
      </c>
      <c r="AQ508" s="39">
        <f t="shared" si="460"/>
        <v>18.36</v>
      </c>
      <c r="AR508" s="39">
        <f t="shared" si="461"/>
        <v>4.0558755551044684E-2</v>
      </c>
      <c r="AS508" s="39">
        <f t="shared" si="462"/>
        <v>3.97</v>
      </c>
      <c r="AT508" s="39">
        <f t="shared" si="463"/>
        <v>0.40558755551044695</v>
      </c>
      <c r="AU508" s="39">
        <f t="shared" si="464"/>
        <v>33.340000000000003</v>
      </c>
      <c r="AV508" s="39">
        <f t="shared" si="465"/>
        <v>0.20279377775522348</v>
      </c>
      <c r="AW508" s="39">
        <f t="shared" si="466"/>
        <v>18.36</v>
      </c>
      <c r="AX508" s="39">
        <f t="shared" si="467"/>
        <v>0.10139688887761174</v>
      </c>
      <c r="AY508" s="39">
        <f t="shared" si="468"/>
        <v>9.64</v>
      </c>
      <c r="AZ508" s="39">
        <f t="shared" si="469"/>
        <v>2.0279377775522342E-2</v>
      </c>
      <c r="BA508" s="39">
        <f t="shared" si="470"/>
        <v>2.0099999999999998</v>
      </c>
      <c r="BB508" s="39">
        <f t="shared" si="471"/>
        <v>8.1117511102089368E-2</v>
      </c>
      <c r="BC508" s="39">
        <f t="shared" si="472"/>
        <v>7.79</v>
      </c>
      <c r="BD508" s="39">
        <f t="shared" si="473"/>
        <v>4.0558755551044684E-2</v>
      </c>
      <c r="BE508" s="39">
        <f t="shared" si="474"/>
        <v>3.97</v>
      </c>
      <c r="BF508" s="39">
        <f t="shared" si="475"/>
        <v>2.0279377775522342E-2</v>
      </c>
      <c r="BG508" s="39">
        <f t="shared" si="476"/>
        <v>2.0099999999999998</v>
      </c>
      <c r="BH508" s="39">
        <f t="shared" si="477"/>
        <v>4.0558755551044681E-3</v>
      </c>
      <c r="BI508" s="39">
        <f t="shared" si="478"/>
        <v>0.4</v>
      </c>
    </row>
    <row r="509" spans="1:61" s="39" customFormat="1" x14ac:dyDescent="0.25">
      <c r="A509" s="40">
        <v>7.5</v>
      </c>
      <c r="B509" s="50">
        <f t="shared" si="433"/>
        <v>41</v>
      </c>
      <c r="C509" s="51">
        <f t="shared" si="423"/>
        <v>0</v>
      </c>
      <c r="D509" s="52">
        <f t="shared" si="424"/>
        <v>0</v>
      </c>
      <c r="E509" s="53">
        <f t="shared" si="425"/>
        <v>1</v>
      </c>
      <c r="F509" s="68">
        <f t="shared" si="422"/>
        <v>40</v>
      </c>
      <c r="G509" s="61">
        <f t="shared" si="447"/>
        <v>1.8497314142287946</v>
      </c>
      <c r="H509" s="56">
        <f t="shared" si="434"/>
        <v>4.6296296296296298</v>
      </c>
      <c r="I509" s="52">
        <f t="shared" si="435"/>
        <v>1.38</v>
      </c>
      <c r="J509" s="56">
        <f t="shared" si="436"/>
        <v>4.0694091113033481</v>
      </c>
      <c r="K509" s="56">
        <f t="shared" si="448"/>
        <v>1.0094309743158294E-3</v>
      </c>
      <c r="L509" s="51">
        <f t="shared" si="437"/>
        <v>2.2000000000000002</v>
      </c>
      <c r="M509" s="52">
        <f t="shared" si="426"/>
        <v>0</v>
      </c>
      <c r="N509" s="68">
        <v>0</v>
      </c>
      <c r="O509" s="63">
        <f t="shared" si="438"/>
        <v>4457.6958314940584</v>
      </c>
      <c r="P509" s="58">
        <f t="shared" si="439"/>
        <v>480</v>
      </c>
      <c r="Q509" s="61">
        <f t="shared" si="440"/>
        <v>0.92486570711439731</v>
      </c>
      <c r="R509" s="56">
        <f t="shared" si="441"/>
        <v>2.3148148148148149</v>
      </c>
      <c r="S509" s="56">
        <f t="shared" si="427"/>
        <v>2.0347045556516741</v>
      </c>
      <c r="T509" s="56">
        <f t="shared" si="428"/>
        <v>5.0471548715791468E-4</v>
      </c>
      <c r="U509" s="61">
        <f t="shared" si="442"/>
        <v>0.46243285355719865</v>
      </c>
      <c r="V509" s="56">
        <f t="shared" si="443"/>
        <v>1.1574074074074074</v>
      </c>
      <c r="W509" s="56">
        <f t="shared" si="429"/>
        <v>1.017352277825837</v>
      </c>
      <c r="X509" s="56">
        <f t="shared" si="430"/>
        <v>2.5235774357895734E-4</v>
      </c>
      <c r="Y509" s="61">
        <f t="shared" si="444"/>
        <v>9.2486570711439758E-2</v>
      </c>
      <c r="Z509" s="56">
        <f t="shared" si="445"/>
        <v>0.23148148148148148</v>
      </c>
      <c r="AA509" s="56">
        <f t="shared" si="431"/>
        <v>0.20347045556516749</v>
      </c>
      <c r="AB509" s="56">
        <f t="shared" si="432"/>
        <v>5.0471548715791485E-5</v>
      </c>
      <c r="AC509" s="64">
        <f t="shared" si="446"/>
        <v>0.37326388888889511</v>
      </c>
      <c r="AD509" s="39">
        <f t="shared" si="449"/>
        <v>1.6276681998576956</v>
      </c>
      <c r="AE509" s="39">
        <f t="shared" si="450"/>
        <v>80.36</v>
      </c>
      <c r="AF509" s="39">
        <f t="shared" si="451"/>
        <v>0.81383409992884781</v>
      </c>
      <c r="AG509" s="39">
        <f t="shared" si="450"/>
        <v>55.68</v>
      </c>
      <c r="AH509" s="39">
        <f t="shared" si="452"/>
        <v>0.4069170499644239</v>
      </c>
      <c r="AI509" s="39">
        <f t="shared" si="453"/>
        <v>33.43</v>
      </c>
      <c r="AJ509" s="39">
        <f t="shared" si="454"/>
        <v>8.138340999288475E-2</v>
      </c>
      <c r="AK509" s="39">
        <f t="shared" si="453"/>
        <v>7.82</v>
      </c>
      <c r="AL509" s="39">
        <f t="shared" si="455"/>
        <v>0.81383409992884781</v>
      </c>
      <c r="AM509" s="39">
        <f t="shared" si="456"/>
        <v>55.68</v>
      </c>
      <c r="AN509" s="39">
        <f t="shared" si="457"/>
        <v>0.4069170499644239</v>
      </c>
      <c r="AO509" s="39">
        <f t="shared" si="458"/>
        <v>33.43</v>
      </c>
      <c r="AP509" s="39">
        <f t="shared" si="459"/>
        <v>0.20345852498221195</v>
      </c>
      <c r="AQ509" s="39">
        <f t="shared" si="460"/>
        <v>18.41</v>
      </c>
      <c r="AR509" s="39">
        <f t="shared" si="461"/>
        <v>4.0691704996442375E-2</v>
      </c>
      <c r="AS509" s="39">
        <f t="shared" si="462"/>
        <v>3.99</v>
      </c>
      <c r="AT509" s="39">
        <f t="shared" si="463"/>
        <v>0.4069170499644239</v>
      </c>
      <c r="AU509" s="39">
        <f t="shared" si="464"/>
        <v>33.43</v>
      </c>
      <c r="AV509" s="39">
        <f t="shared" si="465"/>
        <v>0.20345852498221195</v>
      </c>
      <c r="AW509" s="39">
        <f t="shared" si="466"/>
        <v>18.41</v>
      </c>
      <c r="AX509" s="39">
        <f t="shared" si="467"/>
        <v>0.10172926249110598</v>
      </c>
      <c r="AY509" s="39">
        <f t="shared" si="468"/>
        <v>9.67</v>
      </c>
      <c r="AZ509" s="39">
        <f t="shared" si="469"/>
        <v>2.0345852498221188E-2</v>
      </c>
      <c r="BA509" s="39">
        <f t="shared" si="470"/>
        <v>2.0099999999999998</v>
      </c>
      <c r="BB509" s="39">
        <f t="shared" si="471"/>
        <v>8.138340999288475E-2</v>
      </c>
      <c r="BC509" s="39">
        <f t="shared" si="472"/>
        <v>7.82</v>
      </c>
      <c r="BD509" s="39">
        <f t="shared" si="473"/>
        <v>4.0691704996442375E-2</v>
      </c>
      <c r="BE509" s="39">
        <f t="shared" si="474"/>
        <v>3.99</v>
      </c>
      <c r="BF509" s="39">
        <f t="shared" si="475"/>
        <v>2.0345852498221188E-2</v>
      </c>
      <c r="BG509" s="39">
        <f t="shared" si="476"/>
        <v>2.0099999999999998</v>
      </c>
      <c r="BH509" s="39">
        <f t="shared" si="477"/>
        <v>4.0691704996442379E-3</v>
      </c>
      <c r="BI509" s="39">
        <f t="shared" si="478"/>
        <v>0.41</v>
      </c>
    </row>
    <row r="510" spans="1:61" s="39" customFormat="1" x14ac:dyDescent="0.25">
      <c r="A510" s="40">
        <v>7.5</v>
      </c>
      <c r="B510" s="50">
        <f t="shared" si="433"/>
        <v>41</v>
      </c>
      <c r="C510" s="51">
        <f t="shared" si="423"/>
        <v>0</v>
      </c>
      <c r="D510" s="52">
        <f t="shared" si="424"/>
        <v>0</v>
      </c>
      <c r="E510" s="53">
        <f t="shared" si="425"/>
        <v>1</v>
      </c>
      <c r="F510" s="68">
        <f t="shared" si="422"/>
        <v>40</v>
      </c>
      <c r="G510" s="61">
        <f t="shared" si="447"/>
        <v>1.8508964373274446</v>
      </c>
      <c r="H510" s="56">
        <f t="shared" si="434"/>
        <v>4.6296296296296298</v>
      </c>
      <c r="I510" s="52">
        <f t="shared" si="435"/>
        <v>1.38</v>
      </c>
      <c r="J510" s="56">
        <f t="shared" si="436"/>
        <v>4.0719721621203782</v>
      </c>
      <c r="K510" s="56">
        <f t="shared" si="448"/>
        <v>1.0100667479165395E-3</v>
      </c>
      <c r="L510" s="51">
        <f t="shared" si="437"/>
        <v>2.2000000000000002</v>
      </c>
      <c r="M510" s="52">
        <f t="shared" si="426"/>
        <v>0</v>
      </c>
      <c r="N510" s="68">
        <v>0</v>
      </c>
      <c r="O510" s="63">
        <f t="shared" si="438"/>
        <v>4460.2019941182289</v>
      </c>
      <c r="P510" s="58">
        <f t="shared" si="439"/>
        <v>480</v>
      </c>
      <c r="Q510" s="61">
        <f t="shared" si="440"/>
        <v>0.92544821866372229</v>
      </c>
      <c r="R510" s="56">
        <f t="shared" si="441"/>
        <v>2.3148148148148149</v>
      </c>
      <c r="S510" s="56">
        <f t="shared" si="427"/>
        <v>2.0359860810601891</v>
      </c>
      <c r="T510" s="56">
        <f t="shared" si="428"/>
        <v>5.0503337395826973E-4</v>
      </c>
      <c r="U510" s="61">
        <f t="shared" si="442"/>
        <v>0.46272410933186114</v>
      </c>
      <c r="V510" s="56">
        <f t="shared" si="443"/>
        <v>1.1574074074074074</v>
      </c>
      <c r="W510" s="56">
        <f t="shared" si="429"/>
        <v>1.0179930405300945</v>
      </c>
      <c r="X510" s="56">
        <f t="shared" si="430"/>
        <v>2.5251668697913487E-4</v>
      </c>
      <c r="Y510" s="61">
        <f t="shared" si="444"/>
        <v>9.2544821866372251E-2</v>
      </c>
      <c r="Z510" s="56">
        <f t="shared" si="445"/>
        <v>0.23148148148148148</v>
      </c>
      <c r="AA510" s="56">
        <f t="shared" si="431"/>
        <v>0.20359860810601896</v>
      </c>
      <c r="AB510" s="56">
        <f t="shared" si="432"/>
        <v>5.0503337395826976E-5</v>
      </c>
      <c r="AC510" s="64">
        <f t="shared" si="446"/>
        <v>0.37335069444445068</v>
      </c>
      <c r="AD510" s="39">
        <f t="shared" si="449"/>
        <v>1.6329895271150121</v>
      </c>
      <c r="AE510" s="39">
        <f t="shared" si="450"/>
        <v>80.47</v>
      </c>
      <c r="AF510" s="39">
        <f t="shared" si="451"/>
        <v>0.81649476355750605</v>
      </c>
      <c r="AG510" s="39">
        <f t="shared" si="450"/>
        <v>55.8</v>
      </c>
      <c r="AH510" s="39">
        <f t="shared" si="452"/>
        <v>0.40824738177875303</v>
      </c>
      <c r="AI510" s="39">
        <f t="shared" si="453"/>
        <v>33.520000000000003</v>
      </c>
      <c r="AJ510" s="39">
        <f t="shared" si="454"/>
        <v>8.1649476355750567E-2</v>
      </c>
      <c r="AK510" s="39">
        <f t="shared" si="453"/>
        <v>7.84</v>
      </c>
      <c r="AL510" s="39">
        <f t="shared" si="455"/>
        <v>0.81649476355750605</v>
      </c>
      <c r="AM510" s="39">
        <f t="shared" si="456"/>
        <v>55.8</v>
      </c>
      <c r="AN510" s="39">
        <f t="shared" si="457"/>
        <v>0.40824738177875303</v>
      </c>
      <c r="AO510" s="39">
        <f t="shared" si="458"/>
        <v>33.520000000000003</v>
      </c>
      <c r="AP510" s="39">
        <f t="shared" si="459"/>
        <v>0.20412369088937651</v>
      </c>
      <c r="AQ510" s="39">
        <f t="shared" si="460"/>
        <v>18.46</v>
      </c>
      <c r="AR510" s="39">
        <f t="shared" si="461"/>
        <v>4.0824738177875283E-2</v>
      </c>
      <c r="AS510" s="39">
        <f t="shared" si="462"/>
        <v>4</v>
      </c>
      <c r="AT510" s="39">
        <f t="shared" si="463"/>
        <v>0.40824738177875303</v>
      </c>
      <c r="AU510" s="39">
        <f t="shared" si="464"/>
        <v>33.520000000000003</v>
      </c>
      <c r="AV510" s="39">
        <f t="shared" si="465"/>
        <v>0.20412369088937651</v>
      </c>
      <c r="AW510" s="39">
        <f t="shared" si="466"/>
        <v>18.46</v>
      </c>
      <c r="AX510" s="39">
        <f t="shared" si="467"/>
        <v>0.10206184544468826</v>
      </c>
      <c r="AY510" s="39">
        <f t="shared" si="468"/>
        <v>9.6999999999999993</v>
      </c>
      <c r="AZ510" s="39">
        <f t="shared" si="469"/>
        <v>2.0412369088937642E-2</v>
      </c>
      <c r="BA510" s="39">
        <f t="shared" si="470"/>
        <v>2.02</v>
      </c>
      <c r="BB510" s="39">
        <f t="shared" si="471"/>
        <v>8.1649476355750567E-2</v>
      </c>
      <c r="BC510" s="39">
        <f t="shared" si="472"/>
        <v>7.84</v>
      </c>
      <c r="BD510" s="39">
        <f t="shared" si="473"/>
        <v>4.0824738177875283E-2</v>
      </c>
      <c r="BE510" s="39">
        <f t="shared" si="474"/>
        <v>4</v>
      </c>
      <c r="BF510" s="39">
        <f t="shared" si="475"/>
        <v>2.0412369088937642E-2</v>
      </c>
      <c r="BG510" s="39">
        <f t="shared" si="476"/>
        <v>2.02</v>
      </c>
      <c r="BH510" s="39">
        <f t="shared" si="477"/>
        <v>4.0824738177875292E-3</v>
      </c>
      <c r="BI510" s="39">
        <f t="shared" si="478"/>
        <v>0.41</v>
      </c>
    </row>
    <row r="511" spans="1:61" s="39" customFormat="1" x14ac:dyDescent="0.25">
      <c r="A511" s="40">
        <v>7.5</v>
      </c>
      <c r="B511" s="50">
        <f t="shared" si="433"/>
        <v>41</v>
      </c>
      <c r="C511" s="51">
        <f t="shared" si="423"/>
        <v>0</v>
      </c>
      <c r="D511" s="52">
        <f t="shared" si="424"/>
        <v>0</v>
      </c>
      <c r="E511" s="53">
        <f t="shared" si="425"/>
        <v>1</v>
      </c>
      <c r="F511" s="68">
        <f t="shared" si="422"/>
        <v>40</v>
      </c>
      <c r="G511" s="61">
        <f t="shared" si="447"/>
        <v>1.8520561194123639</v>
      </c>
      <c r="H511" s="56">
        <f t="shared" si="434"/>
        <v>4.6296296296296298</v>
      </c>
      <c r="I511" s="52">
        <f t="shared" si="435"/>
        <v>1.38</v>
      </c>
      <c r="J511" s="56">
        <f t="shared" si="436"/>
        <v>4.0745234627072007</v>
      </c>
      <c r="K511" s="56">
        <f t="shared" si="448"/>
        <v>1.0106996068320942E-3</v>
      </c>
      <c r="L511" s="51">
        <f t="shared" si="437"/>
        <v>2.2000000000000002</v>
      </c>
      <c r="M511" s="52">
        <f t="shared" si="426"/>
        <v>0</v>
      </c>
      <c r="N511" s="68">
        <v>0</v>
      </c>
      <c r="O511" s="63">
        <f t="shared" si="438"/>
        <v>4462.6966701637057</v>
      </c>
      <c r="P511" s="58">
        <f t="shared" si="439"/>
        <v>480</v>
      </c>
      <c r="Q511" s="61">
        <f t="shared" si="440"/>
        <v>0.92602805970618196</v>
      </c>
      <c r="R511" s="56">
        <f t="shared" si="441"/>
        <v>2.3148148148148149</v>
      </c>
      <c r="S511" s="56">
        <f t="shared" si="427"/>
        <v>2.0372617313536003</v>
      </c>
      <c r="T511" s="56">
        <f t="shared" si="428"/>
        <v>5.0534980341604711E-4</v>
      </c>
      <c r="U511" s="61">
        <f t="shared" si="442"/>
        <v>0.46301402985309098</v>
      </c>
      <c r="V511" s="56">
        <f t="shared" si="443"/>
        <v>1.1574074074074074</v>
      </c>
      <c r="W511" s="56">
        <f t="shared" si="429"/>
        <v>1.0186308656768002</v>
      </c>
      <c r="X511" s="56">
        <f t="shared" si="430"/>
        <v>2.5267490170802356E-4</v>
      </c>
      <c r="Y511" s="61">
        <f t="shared" si="444"/>
        <v>9.2602805970618221E-2</v>
      </c>
      <c r="Z511" s="56">
        <f t="shared" si="445"/>
        <v>0.23148148148148148</v>
      </c>
      <c r="AA511" s="56">
        <f t="shared" si="431"/>
        <v>0.20372617313536009</v>
      </c>
      <c r="AB511" s="56">
        <f t="shared" si="432"/>
        <v>5.0534980341604723E-5</v>
      </c>
      <c r="AC511" s="64">
        <f t="shared" si="446"/>
        <v>0.37343750000000625</v>
      </c>
      <c r="AD511" s="39">
        <f t="shared" si="449"/>
        <v>1.6383141884583226</v>
      </c>
      <c r="AE511" s="39">
        <f t="shared" si="450"/>
        <v>80.569999999999993</v>
      </c>
      <c r="AF511" s="39">
        <f t="shared" si="451"/>
        <v>0.81915709422916128</v>
      </c>
      <c r="AG511" s="39">
        <f t="shared" si="450"/>
        <v>55.92</v>
      </c>
      <c r="AH511" s="39">
        <f t="shared" si="452"/>
        <v>0.40957854711458064</v>
      </c>
      <c r="AI511" s="39">
        <f t="shared" si="453"/>
        <v>33.61</v>
      </c>
      <c r="AJ511" s="39">
        <f t="shared" si="454"/>
        <v>8.1915709422916094E-2</v>
      </c>
      <c r="AK511" s="39">
        <f t="shared" si="453"/>
        <v>7.87</v>
      </c>
      <c r="AL511" s="39">
        <f t="shared" si="455"/>
        <v>0.81915709422916128</v>
      </c>
      <c r="AM511" s="39">
        <f t="shared" si="456"/>
        <v>55.92</v>
      </c>
      <c r="AN511" s="39">
        <f t="shared" si="457"/>
        <v>0.40957854711458064</v>
      </c>
      <c r="AO511" s="39">
        <f t="shared" si="458"/>
        <v>33.61</v>
      </c>
      <c r="AP511" s="39">
        <f t="shared" si="459"/>
        <v>0.20478927355729032</v>
      </c>
      <c r="AQ511" s="39">
        <f t="shared" si="460"/>
        <v>18.52</v>
      </c>
      <c r="AR511" s="39">
        <f t="shared" si="461"/>
        <v>4.0957854711458047E-2</v>
      </c>
      <c r="AS511" s="39">
        <f t="shared" si="462"/>
        <v>4.01</v>
      </c>
      <c r="AT511" s="39">
        <f t="shared" si="463"/>
        <v>0.40957854711458064</v>
      </c>
      <c r="AU511" s="39">
        <f t="shared" si="464"/>
        <v>33.61</v>
      </c>
      <c r="AV511" s="39">
        <f t="shared" si="465"/>
        <v>0.20478927355729032</v>
      </c>
      <c r="AW511" s="39">
        <f t="shared" si="466"/>
        <v>18.52</v>
      </c>
      <c r="AX511" s="39">
        <f t="shared" si="467"/>
        <v>0.10239463677864516</v>
      </c>
      <c r="AY511" s="39">
        <f t="shared" si="468"/>
        <v>9.73</v>
      </c>
      <c r="AZ511" s="39">
        <f t="shared" si="469"/>
        <v>2.0478927355729024E-2</v>
      </c>
      <c r="BA511" s="39">
        <f t="shared" si="470"/>
        <v>2.0299999999999998</v>
      </c>
      <c r="BB511" s="39">
        <f t="shared" si="471"/>
        <v>8.1915709422916094E-2</v>
      </c>
      <c r="BC511" s="39">
        <f t="shared" si="472"/>
        <v>7.87</v>
      </c>
      <c r="BD511" s="39">
        <f t="shared" si="473"/>
        <v>4.0957854711458047E-2</v>
      </c>
      <c r="BE511" s="39">
        <f t="shared" si="474"/>
        <v>4.01</v>
      </c>
      <c r="BF511" s="39">
        <f t="shared" si="475"/>
        <v>2.0478927355729024E-2</v>
      </c>
      <c r="BG511" s="39">
        <f t="shared" si="476"/>
        <v>2.0299999999999998</v>
      </c>
      <c r="BH511" s="39">
        <f t="shared" si="477"/>
        <v>4.0957854711458058E-3</v>
      </c>
      <c r="BI511" s="39">
        <f t="shared" si="478"/>
        <v>0.41</v>
      </c>
    </row>
    <row r="512" spans="1:61" s="39" customFormat="1" x14ac:dyDescent="0.25">
      <c r="A512" s="40">
        <v>7.5</v>
      </c>
      <c r="B512" s="50">
        <f t="shared" si="433"/>
        <v>41</v>
      </c>
      <c r="C512" s="51">
        <f t="shared" si="423"/>
        <v>0</v>
      </c>
      <c r="D512" s="52">
        <f t="shared" si="424"/>
        <v>0</v>
      </c>
      <c r="E512" s="53">
        <f t="shared" si="425"/>
        <v>1</v>
      </c>
      <c r="F512" s="68">
        <f t="shared" si="422"/>
        <v>40</v>
      </c>
      <c r="G512" s="61">
        <f t="shared" si="447"/>
        <v>1.8532104849692714</v>
      </c>
      <c r="H512" s="56">
        <f t="shared" si="434"/>
        <v>4.6296296296296298</v>
      </c>
      <c r="I512" s="52">
        <f t="shared" si="435"/>
        <v>1.38</v>
      </c>
      <c r="J512" s="56">
        <f t="shared" si="436"/>
        <v>4.0770630669323973</v>
      </c>
      <c r="K512" s="56">
        <f t="shared" si="448"/>
        <v>1.0113295644247817E-3</v>
      </c>
      <c r="L512" s="51">
        <f t="shared" si="437"/>
        <v>2.2000000000000002</v>
      </c>
      <c r="M512" s="52">
        <f t="shared" si="426"/>
        <v>0</v>
      </c>
      <c r="N512" s="68">
        <v>0</v>
      </c>
      <c r="O512" s="63">
        <f t="shared" si="438"/>
        <v>4465.1799122773073</v>
      </c>
      <c r="P512" s="58">
        <f t="shared" si="439"/>
        <v>480</v>
      </c>
      <c r="Q512" s="61">
        <f t="shared" si="440"/>
        <v>0.92660524248463572</v>
      </c>
      <c r="R512" s="56">
        <f t="shared" si="441"/>
        <v>2.3148148148148149</v>
      </c>
      <c r="S512" s="56">
        <f t="shared" si="427"/>
        <v>2.0385315334661986</v>
      </c>
      <c r="T512" s="56">
        <f t="shared" si="428"/>
        <v>5.0566478221239085E-4</v>
      </c>
      <c r="U512" s="61">
        <f t="shared" si="442"/>
        <v>0.46330262124231786</v>
      </c>
      <c r="V512" s="56">
        <f t="shared" si="443"/>
        <v>1.1574074074074074</v>
      </c>
      <c r="W512" s="56">
        <f t="shared" si="429"/>
        <v>1.0192657667330993</v>
      </c>
      <c r="X512" s="56">
        <f t="shared" si="430"/>
        <v>2.5283239110619542E-4</v>
      </c>
      <c r="Y512" s="61">
        <f t="shared" si="444"/>
        <v>9.2660524248463591E-2</v>
      </c>
      <c r="Z512" s="56">
        <f t="shared" si="445"/>
        <v>0.23148148148148148</v>
      </c>
      <c r="AA512" s="56">
        <f t="shared" si="431"/>
        <v>0.20385315334661991</v>
      </c>
      <c r="AB512" s="56">
        <f t="shared" si="432"/>
        <v>5.0566478221239094E-5</v>
      </c>
      <c r="AC512" s="64">
        <f t="shared" si="446"/>
        <v>0.37352430555556182</v>
      </c>
      <c r="AD512" s="39">
        <f t="shared" si="449"/>
        <v>1.6436421686026093</v>
      </c>
      <c r="AE512" s="39">
        <f t="shared" si="450"/>
        <v>80.67</v>
      </c>
      <c r="AF512" s="39">
        <f t="shared" si="451"/>
        <v>0.82182108430130463</v>
      </c>
      <c r="AG512" s="39">
        <f t="shared" si="450"/>
        <v>56.04</v>
      </c>
      <c r="AH512" s="39">
        <f t="shared" si="452"/>
        <v>0.41091054215065231</v>
      </c>
      <c r="AI512" s="39">
        <f t="shared" si="453"/>
        <v>33.700000000000003</v>
      </c>
      <c r="AJ512" s="39">
        <f t="shared" si="454"/>
        <v>8.2182108430130421E-2</v>
      </c>
      <c r="AK512" s="39">
        <f t="shared" si="453"/>
        <v>7.89</v>
      </c>
      <c r="AL512" s="39">
        <f t="shared" si="455"/>
        <v>0.82182108430130463</v>
      </c>
      <c r="AM512" s="39">
        <f t="shared" si="456"/>
        <v>56.04</v>
      </c>
      <c r="AN512" s="39">
        <f t="shared" si="457"/>
        <v>0.41091054215065231</v>
      </c>
      <c r="AO512" s="39">
        <f t="shared" si="458"/>
        <v>33.700000000000003</v>
      </c>
      <c r="AP512" s="39">
        <f t="shared" si="459"/>
        <v>0.20545527107532616</v>
      </c>
      <c r="AQ512" s="39">
        <f t="shared" si="460"/>
        <v>18.57</v>
      </c>
      <c r="AR512" s="39">
        <f t="shared" si="461"/>
        <v>4.1091054215065211E-2</v>
      </c>
      <c r="AS512" s="39">
        <f t="shared" si="462"/>
        <v>4.03</v>
      </c>
      <c r="AT512" s="39">
        <f t="shared" si="463"/>
        <v>0.41091054215065231</v>
      </c>
      <c r="AU512" s="39">
        <f t="shared" si="464"/>
        <v>33.700000000000003</v>
      </c>
      <c r="AV512" s="39">
        <f t="shared" si="465"/>
        <v>0.20545527107532616</v>
      </c>
      <c r="AW512" s="39">
        <f t="shared" si="466"/>
        <v>18.57</v>
      </c>
      <c r="AX512" s="39">
        <f t="shared" si="467"/>
        <v>0.10272763553766308</v>
      </c>
      <c r="AY512" s="39">
        <f t="shared" si="468"/>
        <v>9.76</v>
      </c>
      <c r="AZ512" s="39">
        <f t="shared" si="469"/>
        <v>2.0545527107532605E-2</v>
      </c>
      <c r="BA512" s="39">
        <f t="shared" si="470"/>
        <v>2.0299999999999998</v>
      </c>
      <c r="BB512" s="39">
        <f t="shared" si="471"/>
        <v>8.2182108430130421E-2</v>
      </c>
      <c r="BC512" s="39">
        <f t="shared" si="472"/>
        <v>7.89</v>
      </c>
      <c r="BD512" s="39">
        <f t="shared" si="473"/>
        <v>4.1091054215065211E-2</v>
      </c>
      <c r="BE512" s="39">
        <f t="shared" si="474"/>
        <v>4.03</v>
      </c>
      <c r="BF512" s="39">
        <f t="shared" si="475"/>
        <v>2.0545527107532605E-2</v>
      </c>
      <c r="BG512" s="39">
        <f t="shared" si="476"/>
        <v>2.0299999999999998</v>
      </c>
      <c r="BH512" s="39">
        <f t="shared" si="477"/>
        <v>4.1091054215065224E-3</v>
      </c>
      <c r="BI512" s="39">
        <f t="shared" si="478"/>
        <v>0.41</v>
      </c>
    </row>
    <row r="513" spans="1:61" s="39" customFormat="1" x14ac:dyDescent="0.25">
      <c r="A513" s="40">
        <v>7.5</v>
      </c>
      <c r="B513" s="50">
        <f t="shared" si="433"/>
        <v>41</v>
      </c>
      <c r="C513" s="51">
        <f t="shared" si="423"/>
        <v>0</v>
      </c>
      <c r="D513" s="52">
        <f t="shared" si="424"/>
        <v>0</v>
      </c>
      <c r="E513" s="53">
        <f t="shared" si="425"/>
        <v>1</v>
      </c>
      <c r="F513" s="68">
        <f t="shared" si="422"/>
        <v>40</v>
      </c>
      <c r="G513" s="61">
        <f t="shared" si="447"/>
        <v>1.8543595583716315</v>
      </c>
      <c r="H513" s="56">
        <f t="shared" si="434"/>
        <v>4.6296296296296298</v>
      </c>
      <c r="I513" s="52">
        <f t="shared" si="435"/>
        <v>1.38</v>
      </c>
      <c r="J513" s="56">
        <f t="shared" si="436"/>
        <v>4.0795910284175898</v>
      </c>
      <c r="K513" s="56">
        <f t="shared" si="448"/>
        <v>1.0119566339956299E-3</v>
      </c>
      <c r="L513" s="51">
        <f t="shared" si="437"/>
        <v>2.2000000000000002</v>
      </c>
      <c r="M513" s="52">
        <f t="shared" si="426"/>
        <v>0</v>
      </c>
      <c r="N513" s="68">
        <v>0</v>
      </c>
      <c r="O513" s="63">
        <f t="shared" si="438"/>
        <v>4467.6517728645549</v>
      </c>
      <c r="P513" s="58">
        <f t="shared" si="439"/>
        <v>480</v>
      </c>
      <c r="Q513" s="61">
        <f t="shared" si="440"/>
        <v>0.92717977918581573</v>
      </c>
      <c r="R513" s="56">
        <f t="shared" si="441"/>
        <v>2.3148148148148149</v>
      </c>
      <c r="S513" s="56">
        <f t="shared" si="427"/>
        <v>2.0397955142087949</v>
      </c>
      <c r="T513" s="56">
        <f t="shared" si="428"/>
        <v>5.0597831699781496E-4</v>
      </c>
      <c r="U513" s="61">
        <f t="shared" si="442"/>
        <v>0.46358988959290787</v>
      </c>
      <c r="V513" s="56">
        <f t="shared" si="443"/>
        <v>1.1574074074074074</v>
      </c>
      <c r="W513" s="56">
        <f t="shared" si="429"/>
        <v>1.0198977571043975</v>
      </c>
      <c r="X513" s="56">
        <f t="shared" si="430"/>
        <v>2.5298915849890748E-4</v>
      </c>
      <c r="Y513" s="61">
        <f t="shared" si="444"/>
        <v>9.2717977918581593E-2</v>
      </c>
      <c r="Z513" s="56">
        <f t="shared" si="445"/>
        <v>0.23148148148148148</v>
      </c>
      <c r="AA513" s="56">
        <f t="shared" si="431"/>
        <v>0.20397955142087951</v>
      </c>
      <c r="AB513" s="56">
        <f t="shared" si="432"/>
        <v>5.0597831699781497E-5</v>
      </c>
      <c r="AC513" s="64">
        <f t="shared" si="446"/>
        <v>0.37361111111111739</v>
      </c>
      <c r="AD513" s="39">
        <f t="shared" si="449"/>
        <v>1.6489734523329278</v>
      </c>
      <c r="AE513" s="39">
        <f t="shared" si="450"/>
        <v>80.78</v>
      </c>
      <c r="AF513" s="39">
        <f t="shared" si="451"/>
        <v>0.8244867261664639</v>
      </c>
      <c r="AG513" s="39">
        <f t="shared" si="450"/>
        <v>56.15</v>
      </c>
      <c r="AH513" s="39">
        <f t="shared" si="452"/>
        <v>0.41224336308323195</v>
      </c>
      <c r="AI513" s="39">
        <f t="shared" si="453"/>
        <v>33.78</v>
      </c>
      <c r="AJ513" s="39">
        <f t="shared" si="454"/>
        <v>8.2448672616646346E-2</v>
      </c>
      <c r="AK513" s="39">
        <f t="shared" si="453"/>
        <v>7.91</v>
      </c>
      <c r="AL513" s="39">
        <f t="shared" si="455"/>
        <v>0.8244867261664639</v>
      </c>
      <c r="AM513" s="39">
        <f t="shared" si="456"/>
        <v>56.15</v>
      </c>
      <c r="AN513" s="39">
        <f t="shared" si="457"/>
        <v>0.41224336308323195</v>
      </c>
      <c r="AO513" s="39">
        <f t="shared" si="458"/>
        <v>33.78</v>
      </c>
      <c r="AP513" s="39">
        <f t="shared" si="459"/>
        <v>0.20612168154161598</v>
      </c>
      <c r="AQ513" s="39">
        <f t="shared" si="460"/>
        <v>18.63</v>
      </c>
      <c r="AR513" s="39">
        <f t="shared" si="461"/>
        <v>4.1224336308323173E-2</v>
      </c>
      <c r="AS513" s="39">
        <f t="shared" si="462"/>
        <v>4.04</v>
      </c>
      <c r="AT513" s="39">
        <f t="shared" si="463"/>
        <v>0.41224336308323195</v>
      </c>
      <c r="AU513" s="39">
        <f t="shared" si="464"/>
        <v>33.78</v>
      </c>
      <c r="AV513" s="39">
        <f t="shared" si="465"/>
        <v>0.20612168154161598</v>
      </c>
      <c r="AW513" s="39">
        <f t="shared" si="466"/>
        <v>18.63</v>
      </c>
      <c r="AX513" s="39">
        <f t="shared" si="467"/>
        <v>0.10306084077080799</v>
      </c>
      <c r="AY513" s="39">
        <f t="shared" si="468"/>
        <v>9.7899999999999991</v>
      </c>
      <c r="AZ513" s="39">
        <f t="shared" si="469"/>
        <v>2.0612168154161586E-2</v>
      </c>
      <c r="BA513" s="39">
        <f t="shared" si="470"/>
        <v>2.04</v>
      </c>
      <c r="BB513" s="39">
        <f t="shared" si="471"/>
        <v>8.2448672616646346E-2</v>
      </c>
      <c r="BC513" s="39">
        <f t="shared" si="472"/>
        <v>7.91</v>
      </c>
      <c r="BD513" s="39">
        <f t="shared" si="473"/>
        <v>4.1224336308323173E-2</v>
      </c>
      <c r="BE513" s="39">
        <f t="shared" si="474"/>
        <v>4.04</v>
      </c>
      <c r="BF513" s="39">
        <f t="shared" si="475"/>
        <v>2.0612168154161586E-2</v>
      </c>
      <c r="BG513" s="39">
        <f t="shared" si="476"/>
        <v>2.04</v>
      </c>
      <c r="BH513" s="39">
        <f t="shared" si="477"/>
        <v>4.1224336308323187E-3</v>
      </c>
      <c r="BI513" s="39">
        <f t="shared" si="478"/>
        <v>0.41</v>
      </c>
    </row>
    <row r="514" spans="1:61" s="39" customFormat="1" x14ac:dyDescent="0.25">
      <c r="A514" s="40">
        <v>7.5</v>
      </c>
      <c r="B514" s="50">
        <f t="shared" si="433"/>
        <v>41</v>
      </c>
      <c r="C514" s="51">
        <f t="shared" si="423"/>
        <v>0</v>
      </c>
      <c r="D514" s="52">
        <f t="shared" si="424"/>
        <v>0</v>
      </c>
      <c r="E514" s="53">
        <f t="shared" si="425"/>
        <v>1</v>
      </c>
      <c r="F514" s="68">
        <f t="shared" si="422"/>
        <v>40</v>
      </c>
      <c r="G514" s="61">
        <f t="shared" si="447"/>
        <v>1.8555033638811691</v>
      </c>
      <c r="H514" s="56">
        <f t="shared" si="434"/>
        <v>4.6296296296296298</v>
      </c>
      <c r="I514" s="52">
        <f t="shared" si="435"/>
        <v>1.38</v>
      </c>
      <c r="J514" s="56">
        <f t="shared" si="436"/>
        <v>4.0821074005385727</v>
      </c>
      <c r="K514" s="56">
        <f t="shared" si="448"/>
        <v>1.0125808287846888E-3</v>
      </c>
      <c r="L514" s="51">
        <f t="shared" si="437"/>
        <v>2.2000000000000002</v>
      </c>
      <c r="M514" s="52">
        <f t="shared" si="426"/>
        <v>0</v>
      </c>
      <c r="N514" s="68">
        <v>0</v>
      </c>
      <c r="O514" s="63">
        <f t="shared" si="438"/>
        <v>4470.1123040907778</v>
      </c>
      <c r="P514" s="58">
        <f t="shared" si="439"/>
        <v>480</v>
      </c>
      <c r="Q514" s="61">
        <f t="shared" si="440"/>
        <v>0.92775168194058455</v>
      </c>
      <c r="R514" s="56">
        <f t="shared" si="441"/>
        <v>2.3148148148148149</v>
      </c>
      <c r="S514" s="56">
        <f t="shared" si="427"/>
        <v>2.0410537002692863</v>
      </c>
      <c r="T514" s="56">
        <f t="shared" si="428"/>
        <v>5.0629041439234439E-4</v>
      </c>
      <c r="U514" s="61">
        <f t="shared" si="442"/>
        <v>0.46387584097029227</v>
      </c>
      <c r="V514" s="56">
        <f t="shared" si="443"/>
        <v>1.1574074074074074</v>
      </c>
      <c r="W514" s="56">
        <f t="shared" si="429"/>
        <v>1.0205268501346432</v>
      </c>
      <c r="X514" s="56">
        <f t="shared" si="430"/>
        <v>2.531452071961722E-4</v>
      </c>
      <c r="Y514" s="61">
        <f t="shared" si="444"/>
        <v>9.2775168194058469E-2</v>
      </c>
      <c r="Z514" s="56">
        <f t="shared" si="445"/>
        <v>0.23148148148148148</v>
      </c>
      <c r="AA514" s="56">
        <f t="shared" si="431"/>
        <v>0.20410537002692863</v>
      </c>
      <c r="AB514" s="56">
        <f t="shared" si="432"/>
        <v>5.0629041439234442E-5</v>
      </c>
      <c r="AC514" s="64">
        <f t="shared" si="446"/>
        <v>0.37369791666667296</v>
      </c>
      <c r="AD514" s="39">
        <f t="shared" si="449"/>
        <v>1.6543080245040862</v>
      </c>
      <c r="AE514" s="39">
        <f t="shared" si="450"/>
        <v>80.88</v>
      </c>
      <c r="AF514" s="39">
        <f t="shared" si="451"/>
        <v>0.8271540122520431</v>
      </c>
      <c r="AG514" s="39">
        <f t="shared" si="450"/>
        <v>56.27</v>
      </c>
      <c r="AH514" s="39">
        <f t="shared" si="452"/>
        <v>0.41357700612602155</v>
      </c>
      <c r="AI514" s="39">
        <f t="shared" si="453"/>
        <v>33.869999999999997</v>
      </c>
      <c r="AJ514" s="39">
        <f t="shared" si="454"/>
        <v>8.2715401225204266E-2</v>
      </c>
      <c r="AK514" s="39">
        <f t="shared" si="453"/>
        <v>7.94</v>
      </c>
      <c r="AL514" s="39">
        <f t="shared" si="455"/>
        <v>0.8271540122520431</v>
      </c>
      <c r="AM514" s="39">
        <f t="shared" si="456"/>
        <v>56.27</v>
      </c>
      <c r="AN514" s="39">
        <f t="shared" si="457"/>
        <v>0.41357700612602155</v>
      </c>
      <c r="AO514" s="39">
        <f t="shared" si="458"/>
        <v>33.869999999999997</v>
      </c>
      <c r="AP514" s="39">
        <f t="shared" si="459"/>
        <v>0.20678850306301078</v>
      </c>
      <c r="AQ514" s="39">
        <f t="shared" si="460"/>
        <v>18.68</v>
      </c>
      <c r="AR514" s="39">
        <f t="shared" si="461"/>
        <v>4.1357700612602133E-2</v>
      </c>
      <c r="AS514" s="39">
        <f t="shared" si="462"/>
        <v>4.05</v>
      </c>
      <c r="AT514" s="39">
        <f t="shared" si="463"/>
        <v>0.41357700612602155</v>
      </c>
      <c r="AU514" s="39">
        <f t="shared" si="464"/>
        <v>33.869999999999997</v>
      </c>
      <c r="AV514" s="39">
        <f t="shared" si="465"/>
        <v>0.20678850306301078</v>
      </c>
      <c r="AW514" s="39">
        <f t="shared" si="466"/>
        <v>18.68</v>
      </c>
      <c r="AX514" s="39">
        <f t="shared" si="467"/>
        <v>0.10339425153150539</v>
      </c>
      <c r="AY514" s="39">
        <f t="shared" si="468"/>
        <v>9.82</v>
      </c>
      <c r="AZ514" s="39">
        <f t="shared" si="469"/>
        <v>2.0678850306301066E-2</v>
      </c>
      <c r="BA514" s="39">
        <f t="shared" si="470"/>
        <v>2.0499999999999998</v>
      </c>
      <c r="BB514" s="39">
        <f t="shared" si="471"/>
        <v>8.2715401225204266E-2</v>
      </c>
      <c r="BC514" s="39">
        <f t="shared" si="472"/>
        <v>7.94</v>
      </c>
      <c r="BD514" s="39">
        <f t="shared" si="473"/>
        <v>4.1357700612602133E-2</v>
      </c>
      <c r="BE514" s="39">
        <f t="shared" si="474"/>
        <v>4.05</v>
      </c>
      <c r="BF514" s="39">
        <f t="shared" si="475"/>
        <v>2.0678850306301066E-2</v>
      </c>
      <c r="BG514" s="39">
        <f t="shared" si="476"/>
        <v>2.0499999999999998</v>
      </c>
      <c r="BH514" s="39">
        <f t="shared" si="477"/>
        <v>4.1357700612602143E-3</v>
      </c>
      <c r="BI514" s="39">
        <f t="shared" si="478"/>
        <v>0.41</v>
      </c>
    </row>
    <row r="515" spans="1:61" s="39" customFormat="1" x14ac:dyDescent="0.25">
      <c r="A515" s="40">
        <v>7.5</v>
      </c>
      <c r="B515" s="50">
        <f t="shared" si="433"/>
        <v>41</v>
      </c>
      <c r="C515" s="51">
        <f t="shared" si="423"/>
        <v>0</v>
      </c>
      <c r="D515" s="52">
        <f t="shared" si="424"/>
        <v>0</v>
      </c>
      <c r="E515" s="53">
        <f t="shared" si="425"/>
        <v>1</v>
      </c>
      <c r="F515" s="68">
        <f t="shared" si="422"/>
        <v>40</v>
      </c>
      <c r="G515" s="61">
        <f t="shared" si="447"/>
        <v>1.8566419256483822</v>
      </c>
      <c r="H515" s="56">
        <f t="shared" si="434"/>
        <v>4.6296296296296298</v>
      </c>
      <c r="I515" s="52">
        <f t="shared" si="435"/>
        <v>1.38</v>
      </c>
      <c r="J515" s="56">
        <f t="shared" si="436"/>
        <v>4.084612236426441</v>
      </c>
      <c r="K515" s="56">
        <f t="shared" si="448"/>
        <v>1.0132021619713102E-3</v>
      </c>
      <c r="L515" s="51">
        <f t="shared" si="437"/>
        <v>2.2000000000000002</v>
      </c>
      <c r="M515" s="52">
        <f t="shared" si="426"/>
        <v>0</v>
      </c>
      <c r="N515" s="68">
        <v>0</v>
      </c>
      <c r="O515" s="63">
        <f t="shared" si="438"/>
        <v>4472.5615578822126</v>
      </c>
      <c r="P515" s="58">
        <f t="shared" si="439"/>
        <v>480</v>
      </c>
      <c r="Q515" s="61">
        <f t="shared" si="440"/>
        <v>0.92832096282419108</v>
      </c>
      <c r="R515" s="56">
        <f t="shared" si="441"/>
        <v>2.3148148148148149</v>
      </c>
      <c r="S515" s="56">
        <f t="shared" si="427"/>
        <v>2.0423061182132205</v>
      </c>
      <c r="T515" s="56">
        <f t="shared" si="428"/>
        <v>5.0660108098565511E-4</v>
      </c>
      <c r="U515" s="61">
        <f t="shared" si="442"/>
        <v>0.46416048141209554</v>
      </c>
      <c r="V515" s="56">
        <f t="shared" si="443"/>
        <v>1.1574074074074074</v>
      </c>
      <c r="W515" s="56">
        <f t="shared" si="429"/>
        <v>1.0211530591066103</v>
      </c>
      <c r="X515" s="56">
        <f t="shared" si="430"/>
        <v>2.5330054049282755E-4</v>
      </c>
      <c r="Y515" s="61">
        <f t="shared" si="444"/>
        <v>9.2832096282419119E-2</v>
      </c>
      <c r="Z515" s="56">
        <f t="shared" si="445"/>
        <v>0.23148148148148148</v>
      </c>
      <c r="AA515" s="56">
        <f t="shared" si="431"/>
        <v>0.20423061182132207</v>
      </c>
      <c r="AB515" s="56">
        <f t="shared" si="432"/>
        <v>5.0660108098565519E-5</v>
      </c>
      <c r="AC515" s="64">
        <f t="shared" si="446"/>
        <v>0.37378472222222853</v>
      </c>
      <c r="AD515" s="39">
        <f t="shared" si="449"/>
        <v>1.6596458700403254</v>
      </c>
      <c r="AE515" s="39">
        <f t="shared" si="450"/>
        <v>80.98</v>
      </c>
      <c r="AF515" s="39">
        <f t="shared" si="451"/>
        <v>0.82982293502016269</v>
      </c>
      <c r="AG515" s="39">
        <f t="shared" si="450"/>
        <v>56.39</v>
      </c>
      <c r="AH515" s="39">
        <f t="shared" si="452"/>
        <v>0.41491146751008134</v>
      </c>
      <c r="AI515" s="39">
        <f t="shared" ref="AI515:AK528" si="479">ROUND((1-EXP(-AH515))*100,2)</f>
        <v>33.96</v>
      </c>
      <c r="AJ515" s="39">
        <f t="shared" si="454"/>
        <v>8.2982293502016219E-2</v>
      </c>
      <c r="AK515" s="39">
        <f t="shared" si="479"/>
        <v>7.96</v>
      </c>
      <c r="AL515" s="39">
        <f t="shared" si="455"/>
        <v>0.82982293502016269</v>
      </c>
      <c r="AM515" s="39">
        <f t="shared" si="456"/>
        <v>56.39</v>
      </c>
      <c r="AN515" s="39">
        <f t="shared" si="457"/>
        <v>0.41491146751008134</v>
      </c>
      <c r="AO515" s="39">
        <f t="shared" si="458"/>
        <v>33.96</v>
      </c>
      <c r="AP515" s="39">
        <f t="shared" si="459"/>
        <v>0.20745573375504067</v>
      </c>
      <c r="AQ515" s="39">
        <f t="shared" si="460"/>
        <v>18.739999999999998</v>
      </c>
      <c r="AR515" s="39">
        <f t="shared" si="461"/>
        <v>4.1491146751008109E-2</v>
      </c>
      <c r="AS515" s="39">
        <f t="shared" si="462"/>
        <v>4.0599999999999996</v>
      </c>
      <c r="AT515" s="39">
        <f t="shared" si="463"/>
        <v>0.41491146751008134</v>
      </c>
      <c r="AU515" s="39">
        <f t="shared" si="464"/>
        <v>33.96</v>
      </c>
      <c r="AV515" s="39">
        <f t="shared" si="465"/>
        <v>0.20745573375504067</v>
      </c>
      <c r="AW515" s="39">
        <f t="shared" si="466"/>
        <v>18.739999999999998</v>
      </c>
      <c r="AX515" s="39">
        <f t="shared" si="467"/>
        <v>0.10372786687752034</v>
      </c>
      <c r="AY515" s="39">
        <f t="shared" si="468"/>
        <v>9.85</v>
      </c>
      <c r="AZ515" s="39">
        <f t="shared" si="469"/>
        <v>2.0745573375504055E-2</v>
      </c>
      <c r="BA515" s="39">
        <f t="shared" si="470"/>
        <v>2.0499999999999998</v>
      </c>
      <c r="BB515" s="39">
        <f t="shared" si="471"/>
        <v>8.2982293502016219E-2</v>
      </c>
      <c r="BC515" s="39">
        <f t="shared" si="472"/>
        <v>7.96</v>
      </c>
      <c r="BD515" s="39">
        <f t="shared" si="473"/>
        <v>4.1491146751008109E-2</v>
      </c>
      <c r="BE515" s="39">
        <f t="shared" si="474"/>
        <v>4.0599999999999996</v>
      </c>
      <c r="BF515" s="39">
        <f t="shared" si="475"/>
        <v>2.0745573375504055E-2</v>
      </c>
      <c r="BG515" s="39">
        <f t="shared" si="476"/>
        <v>2.0499999999999998</v>
      </c>
      <c r="BH515" s="39">
        <f t="shared" si="477"/>
        <v>4.1491146751008118E-3</v>
      </c>
      <c r="BI515" s="39">
        <f t="shared" si="478"/>
        <v>0.41</v>
      </c>
    </row>
    <row r="516" spans="1:61" s="39" customFormat="1" x14ac:dyDescent="0.25">
      <c r="A516" s="40">
        <v>7.5</v>
      </c>
      <c r="B516" s="50">
        <f t="shared" si="433"/>
        <v>41</v>
      </c>
      <c r="C516" s="51">
        <f t="shared" si="423"/>
        <v>0</v>
      </c>
      <c r="D516" s="52">
        <f t="shared" si="424"/>
        <v>0</v>
      </c>
      <c r="E516" s="53">
        <f t="shared" si="425"/>
        <v>1</v>
      </c>
      <c r="F516" s="68">
        <f t="shared" si="422"/>
        <v>40</v>
      </c>
      <c r="G516" s="61">
        <f t="shared" si="447"/>
        <v>1.8577752677130515</v>
      </c>
      <c r="H516" s="56">
        <f t="shared" si="434"/>
        <v>4.6296296296296298</v>
      </c>
      <c r="I516" s="52">
        <f t="shared" si="435"/>
        <v>1.38</v>
      </c>
      <c r="J516" s="56">
        <f t="shared" si="436"/>
        <v>4.0871055889687131</v>
      </c>
      <c r="K516" s="56">
        <f t="shared" si="448"/>
        <v>1.0138206466744257E-3</v>
      </c>
      <c r="L516" s="51">
        <f t="shared" si="437"/>
        <v>2.2000000000000002</v>
      </c>
      <c r="M516" s="52">
        <f t="shared" si="426"/>
        <v>0</v>
      </c>
      <c r="N516" s="68">
        <v>0</v>
      </c>
      <c r="O516" s="63">
        <f t="shared" si="438"/>
        <v>4474.9995859271048</v>
      </c>
      <c r="P516" s="58">
        <f t="shared" si="439"/>
        <v>480</v>
      </c>
      <c r="Q516" s="61">
        <f t="shared" si="440"/>
        <v>0.92888763385652573</v>
      </c>
      <c r="R516" s="56">
        <f t="shared" si="441"/>
        <v>2.3148148148148149</v>
      </c>
      <c r="S516" s="56">
        <f t="shared" si="427"/>
        <v>2.0435527944843566</v>
      </c>
      <c r="T516" s="56">
        <f t="shared" si="428"/>
        <v>5.0691032333721286E-4</v>
      </c>
      <c r="U516" s="61">
        <f t="shared" si="442"/>
        <v>0.46444381692826286</v>
      </c>
      <c r="V516" s="56">
        <f t="shared" si="443"/>
        <v>1.1574074074074074</v>
      </c>
      <c r="W516" s="56">
        <f t="shared" si="429"/>
        <v>1.0217763972421783</v>
      </c>
      <c r="X516" s="56">
        <f t="shared" si="430"/>
        <v>2.5345516166860643E-4</v>
      </c>
      <c r="Y516" s="61">
        <f t="shared" si="444"/>
        <v>9.2888763385652579E-2</v>
      </c>
      <c r="Z516" s="56">
        <f t="shared" si="445"/>
        <v>0.23148148148148148</v>
      </c>
      <c r="AA516" s="56">
        <f t="shared" si="431"/>
        <v>0.20435527944843568</v>
      </c>
      <c r="AB516" s="56">
        <f t="shared" si="432"/>
        <v>5.0691032333721278E-5</v>
      </c>
      <c r="AC516" s="64">
        <f t="shared" si="446"/>
        <v>0.3738715277777841</v>
      </c>
      <c r="AD516" s="39">
        <f t="shared" si="449"/>
        <v>1.6649869739350005</v>
      </c>
      <c r="AE516" s="39">
        <f t="shared" si="450"/>
        <v>81.08</v>
      </c>
      <c r="AF516" s="39">
        <f t="shared" si="451"/>
        <v>0.83249348696750025</v>
      </c>
      <c r="AG516" s="39">
        <f t="shared" si="450"/>
        <v>56.5</v>
      </c>
      <c r="AH516" s="39">
        <f t="shared" si="452"/>
        <v>0.41624674348375013</v>
      </c>
      <c r="AI516" s="39">
        <f t="shared" si="479"/>
        <v>34.049999999999997</v>
      </c>
      <c r="AJ516" s="39">
        <f t="shared" si="454"/>
        <v>8.3249348696749964E-2</v>
      </c>
      <c r="AK516" s="39">
        <f t="shared" si="479"/>
        <v>7.99</v>
      </c>
      <c r="AL516" s="39">
        <f t="shared" si="455"/>
        <v>0.83249348696750025</v>
      </c>
      <c r="AM516" s="39">
        <f t="shared" si="456"/>
        <v>56.5</v>
      </c>
      <c r="AN516" s="39">
        <f t="shared" si="457"/>
        <v>0.41624674348375013</v>
      </c>
      <c r="AO516" s="39">
        <f t="shared" si="458"/>
        <v>34.049999999999997</v>
      </c>
      <c r="AP516" s="39">
        <f t="shared" si="459"/>
        <v>0.20812337174187506</v>
      </c>
      <c r="AQ516" s="39">
        <f t="shared" si="460"/>
        <v>18.79</v>
      </c>
      <c r="AR516" s="39">
        <f t="shared" si="461"/>
        <v>4.1624674348374982E-2</v>
      </c>
      <c r="AS516" s="39">
        <f t="shared" si="462"/>
        <v>4.08</v>
      </c>
      <c r="AT516" s="39">
        <f t="shared" si="463"/>
        <v>0.41624674348375013</v>
      </c>
      <c r="AU516" s="39">
        <f t="shared" si="464"/>
        <v>34.049999999999997</v>
      </c>
      <c r="AV516" s="39">
        <f t="shared" si="465"/>
        <v>0.20812337174187506</v>
      </c>
      <c r="AW516" s="39">
        <f t="shared" si="466"/>
        <v>18.79</v>
      </c>
      <c r="AX516" s="39">
        <f t="shared" si="467"/>
        <v>0.10406168587093753</v>
      </c>
      <c r="AY516" s="39">
        <f t="shared" si="468"/>
        <v>9.8800000000000008</v>
      </c>
      <c r="AZ516" s="39">
        <f t="shared" si="469"/>
        <v>2.0812337174187491E-2</v>
      </c>
      <c r="BA516" s="39">
        <f t="shared" si="470"/>
        <v>2.06</v>
      </c>
      <c r="BB516" s="39">
        <f t="shared" si="471"/>
        <v>8.3249348696749964E-2</v>
      </c>
      <c r="BC516" s="39">
        <f t="shared" si="472"/>
        <v>7.99</v>
      </c>
      <c r="BD516" s="39">
        <f t="shared" si="473"/>
        <v>4.1624674348374982E-2</v>
      </c>
      <c r="BE516" s="39">
        <f t="shared" si="474"/>
        <v>4.08</v>
      </c>
      <c r="BF516" s="39">
        <f t="shared" si="475"/>
        <v>2.0812337174187491E-2</v>
      </c>
      <c r="BG516" s="39">
        <f t="shared" si="476"/>
        <v>2.06</v>
      </c>
      <c r="BH516" s="39">
        <f t="shared" si="477"/>
        <v>4.1624674348374998E-3</v>
      </c>
      <c r="BI516" s="39">
        <f t="shared" si="478"/>
        <v>0.42</v>
      </c>
    </row>
    <row r="517" spans="1:61" s="39" customFormat="1" x14ac:dyDescent="0.25">
      <c r="A517" s="40">
        <v>7.5</v>
      </c>
      <c r="B517" s="50">
        <f t="shared" si="433"/>
        <v>41</v>
      </c>
      <c r="C517" s="51">
        <f t="shared" si="423"/>
        <v>0</v>
      </c>
      <c r="D517" s="52">
        <f t="shared" si="424"/>
        <v>0</v>
      </c>
      <c r="E517" s="53">
        <f t="shared" si="425"/>
        <v>1</v>
      </c>
      <c r="F517" s="68">
        <f t="shared" si="422"/>
        <v>40</v>
      </c>
      <c r="G517" s="61">
        <f t="shared" si="447"/>
        <v>1.8589034140047478</v>
      </c>
      <c r="H517" s="56">
        <f t="shared" si="434"/>
        <v>4.6296296296296298</v>
      </c>
      <c r="I517" s="52">
        <f t="shared" si="435"/>
        <v>1.38</v>
      </c>
      <c r="J517" s="56">
        <f t="shared" si="436"/>
        <v>4.0895875108104454</v>
      </c>
      <c r="K517" s="56">
        <f t="shared" si="448"/>
        <v>1.0144362959528224E-3</v>
      </c>
      <c r="L517" s="51">
        <f t="shared" si="437"/>
        <v>2.2000000000000002</v>
      </c>
      <c r="M517" s="52">
        <f t="shared" si="426"/>
        <v>0</v>
      </c>
      <c r="N517" s="68">
        <v>0</v>
      </c>
      <c r="O517" s="63">
        <f t="shared" si="438"/>
        <v>4477.4264396767903</v>
      </c>
      <c r="P517" s="58">
        <f t="shared" si="439"/>
        <v>480</v>
      </c>
      <c r="Q517" s="61">
        <f t="shared" si="440"/>
        <v>0.92945170700237389</v>
      </c>
      <c r="R517" s="56">
        <f t="shared" si="441"/>
        <v>2.3148148148148149</v>
      </c>
      <c r="S517" s="56">
        <f t="shared" si="427"/>
        <v>2.0447937554052227</v>
      </c>
      <c r="T517" s="56">
        <f t="shared" si="428"/>
        <v>5.0721814797641122E-4</v>
      </c>
      <c r="U517" s="61">
        <f t="shared" si="442"/>
        <v>0.46472585350118695</v>
      </c>
      <c r="V517" s="56">
        <f t="shared" si="443"/>
        <v>1.1574074074074074</v>
      </c>
      <c r="W517" s="56">
        <f t="shared" si="429"/>
        <v>1.0223968777026113</v>
      </c>
      <c r="X517" s="56">
        <f t="shared" si="430"/>
        <v>2.5360907398820561E-4</v>
      </c>
      <c r="Y517" s="61">
        <f t="shared" si="444"/>
        <v>9.2945170700237389E-2</v>
      </c>
      <c r="Z517" s="56">
        <f t="shared" si="445"/>
        <v>0.23148148148148148</v>
      </c>
      <c r="AA517" s="56">
        <f t="shared" si="431"/>
        <v>0.20447937554052228</v>
      </c>
      <c r="AB517" s="56">
        <f t="shared" si="432"/>
        <v>5.0721814797641119E-5</v>
      </c>
      <c r="AC517" s="64">
        <f t="shared" si="446"/>
        <v>0.37395833333333967</v>
      </c>
      <c r="AD517" s="39">
        <f t="shared" si="449"/>
        <v>1.6703313212502642</v>
      </c>
      <c r="AE517" s="39">
        <f t="shared" si="450"/>
        <v>81.180000000000007</v>
      </c>
      <c r="AF517" s="39">
        <f t="shared" si="451"/>
        <v>0.83516566062513209</v>
      </c>
      <c r="AG517" s="39">
        <f t="shared" si="450"/>
        <v>56.62</v>
      </c>
      <c r="AH517" s="39">
        <f t="shared" si="452"/>
        <v>0.41758283031256604</v>
      </c>
      <c r="AI517" s="39">
        <f t="shared" si="479"/>
        <v>34.14</v>
      </c>
      <c r="AJ517" s="39">
        <f t="shared" si="454"/>
        <v>8.3516566062513148E-2</v>
      </c>
      <c r="AK517" s="39">
        <f t="shared" si="479"/>
        <v>8.01</v>
      </c>
      <c r="AL517" s="39">
        <f t="shared" si="455"/>
        <v>0.83516566062513209</v>
      </c>
      <c r="AM517" s="39">
        <f t="shared" si="456"/>
        <v>56.62</v>
      </c>
      <c r="AN517" s="39">
        <f t="shared" si="457"/>
        <v>0.41758283031256604</v>
      </c>
      <c r="AO517" s="39">
        <f t="shared" si="458"/>
        <v>34.14</v>
      </c>
      <c r="AP517" s="39">
        <f t="shared" si="459"/>
        <v>0.20879141515628302</v>
      </c>
      <c r="AQ517" s="39">
        <f t="shared" si="460"/>
        <v>18.84</v>
      </c>
      <c r="AR517" s="39">
        <f t="shared" si="461"/>
        <v>4.1758283031256574E-2</v>
      </c>
      <c r="AS517" s="39">
        <f t="shared" si="462"/>
        <v>4.09</v>
      </c>
      <c r="AT517" s="39">
        <f t="shared" si="463"/>
        <v>0.41758283031256604</v>
      </c>
      <c r="AU517" s="39">
        <f t="shared" si="464"/>
        <v>34.14</v>
      </c>
      <c r="AV517" s="39">
        <f t="shared" si="465"/>
        <v>0.20879141515628302</v>
      </c>
      <c r="AW517" s="39">
        <f t="shared" si="466"/>
        <v>18.84</v>
      </c>
      <c r="AX517" s="39">
        <f t="shared" si="467"/>
        <v>0.10439570757814151</v>
      </c>
      <c r="AY517" s="39">
        <f t="shared" si="468"/>
        <v>9.91</v>
      </c>
      <c r="AZ517" s="39">
        <f t="shared" si="469"/>
        <v>2.0879141515628287E-2</v>
      </c>
      <c r="BA517" s="39">
        <f t="shared" si="470"/>
        <v>2.0699999999999998</v>
      </c>
      <c r="BB517" s="39">
        <f t="shared" si="471"/>
        <v>8.3516566062513148E-2</v>
      </c>
      <c r="BC517" s="39">
        <f t="shared" si="472"/>
        <v>8.01</v>
      </c>
      <c r="BD517" s="39">
        <f t="shared" si="473"/>
        <v>4.1758283031256574E-2</v>
      </c>
      <c r="BE517" s="39">
        <f t="shared" si="474"/>
        <v>4.09</v>
      </c>
      <c r="BF517" s="39">
        <f t="shared" si="475"/>
        <v>2.0879141515628287E-2</v>
      </c>
      <c r="BG517" s="39">
        <f t="shared" si="476"/>
        <v>2.0699999999999998</v>
      </c>
      <c r="BH517" s="39">
        <f t="shared" si="477"/>
        <v>4.1758283031256586E-3</v>
      </c>
      <c r="BI517" s="39">
        <f t="shared" si="478"/>
        <v>0.42</v>
      </c>
    </row>
    <row r="518" spans="1:61" s="39" customFormat="1" x14ac:dyDescent="0.25">
      <c r="A518" s="40">
        <v>7.5</v>
      </c>
      <c r="B518" s="50">
        <f t="shared" si="433"/>
        <v>41</v>
      </c>
      <c r="C518" s="51">
        <f t="shared" si="423"/>
        <v>0</v>
      </c>
      <c r="D518" s="52">
        <f t="shared" si="424"/>
        <v>0</v>
      </c>
      <c r="E518" s="53">
        <f t="shared" si="425"/>
        <v>1</v>
      </c>
      <c r="F518" s="68">
        <f t="shared" si="422"/>
        <v>40</v>
      </c>
      <c r="G518" s="61">
        <f t="shared" si="447"/>
        <v>1.8600263883433379</v>
      </c>
      <c r="H518" s="56">
        <f t="shared" si="434"/>
        <v>4.6296296296296298</v>
      </c>
      <c r="I518" s="52">
        <f t="shared" si="435"/>
        <v>1.38</v>
      </c>
      <c r="J518" s="56">
        <f t="shared" si="436"/>
        <v>4.092058054355344</v>
      </c>
      <c r="K518" s="56">
        <f t="shared" si="448"/>
        <v>1.0150491228054209E-3</v>
      </c>
      <c r="L518" s="51">
        <f t="shared" si="437"/>
        <v>2.2000000000000002</v>
      </c>
      <c r="M518" s="52">
        <f t="shared" si="426"/>
        <v>0</v>
      </c>
      <c r="N518" s="68">
        <v>0</v>
      </c>
      <c r="O518" s="63">
        <f t="shared" si="438"/>
        <v>4479.8421703467902</v>
      </c>
      <c r="P518" s="58">
        <f t="shared" si="439"/>
        <v>480</v>
      </c>
      <c r="Q518" s="61">
        <f t="shared" si="440"/>
        <v>0.93001319417166894</v>
      </c>
      <c r="R518" s="56">
        <f t="shared" si="441"/>
        <v>2.3148148148148149</v>
      </c>
      <c r="S518" s="56">
        <f t="shared" si="427"/>
        <v>2.046029027177672</v>
      </c>
      <c r="T518" s="56">
        <f t="shared" si="428"/>
        <v>5.0752456140271043E-4</v>
      </c>
      <c r="U518" s="61">
        <f t="shared" si="442"/>
        <v>0.46500659708583447</v>
      </c>
      <c r="V518" s="56">
        <f t="shared" si="443"/>
        <v>1.1574074074074074</v>
      </c>
      <c r="W518" s="56">
        <f t="shared" si="429"/>
        <v>1.023014513588836</v>
      </c>
      <c r="X518" s="56">
        <f t="shared" si="430"/>
        <v>2.5376228070135521E-4</v>
      </c>
      <c r="Y518" s="61">
        <f t="shared" si="444"/>
        <v>9.3001319417166897E-2</v>
      </c>
      <c r="Z518" s="56">
        <f t="shared" si="445"/>
        <v>0.23148148148148148</v>
      </c>
      <c r="AA518" s="56">
        <f t="shared" si="431"/>
        <v>0.20460290271776718</v>
      </c>
      <c r="AB518" s="56">
        <f t="shared" si="432"/>
        <v>5.0752456140271047E-5</v>
      </c>
      <c r="AC518" s="64">
        <f t="shared" si="446"/>
        <v>0.37404513888889523</v>
      </c>
      <c r="AD518" s="39">
        <f t="shared" si="449"/>
        <v>1.6756788971167513</v>
      </c>
      <c r="AE518" s="39">
        <f t="shared" si="450"/>
        <v>81.28</v>
      </c>
      <c r="AF518" s="39">
        <f t="shared" si="451"/>
        <v>0.83783944855837567</v>
      </c>
      <c r="AG518" s="39">
        <f t="shared" si="450"/>
        <v>56.74</v>
      </c>
      <c r="AH518" s="39">
        <f t="shared" si="452"/>
        <v>0.41891972427918783</v>
      </c>
      <c r="AI518" s="39">
        <f t="shared" si="479"/>
        <v>34.22</v>
      </c>
      <c r="AJ518" s="39">
        <f t="shared" si="454"/>
        <v>8.3783944855837497E-2</v>
      </c>
      <c r="AK518" s="39">
        <f t="shared" si="479"/>
        <v>8.0399999999999991</v>
      </c>
      <c r="AL518" s="39">
        <f t="shared" si="455"/>
        <v>0.83783944855837567</v>
      </c>
      <c r="AM518" s="39">
        <f t="shared" si="456"/>
        <v>56.74</v>
      </c>
      <c r="AN518" s="39">
        <f t="shared" si="457"/>
        <v>0.41891972427918783</v>
      </c>
      <c r="AO518" s="39">
        <f t="shared" si="458"/>
        <v>34.22</v>
      </c>
      <c r="AP518" s="39">
        <f t="shared" si="459"/>
        <v>0.20945986213959392</v>
      </c>
      <c r="AQ518" s="39">
        <f t="shared" si="460"/>
        <v>18.899999999999999</v>
      </c>
      <c r="AR518" s="39">
        <f t="shared" si="461"/>
        <v>4.1891972427918749E-2</v>
      </c>
      <c r="AS518" s="39">
        <f t="shared" si="462"/>
        <v>4.0999999999999996</v>
      </c>
      <c r="AT518" s="39">
        <f t="shared" si="463"/>
        <v>0.41891972427918783</v>
      </c>
      <c r="AU518" s="39">
        <f t="shared" si="464"/>
        <v>34.22</v>
      </c>
      <c r="AV518" s="39">
        <f t="shared" si="465"/>
        <v>0.20945986213959392</v>
      </c>
      <c r="AW518" s="39">
        <f t="shared" si="466"/>
        <v>18.899999999999999</v>
      </c>
      <c r="AX518" s="39">
        <f t="shared" si="467"/>
        <v>0.10472993106979696</v>
      </c>
      <c r="AY518" s="39">
        <f t="shared" si="468"/>
        <v>9.94</v>
      </c>
      <c r="AZ518" s="39">
        <f t="shared" si="469"/>
        <v>2.0945986213959374E-2</v>
      </c>
      <c r="BA518" s="39">
        <f t="shared" si="470"/>
        <v>2.0699999999999998</v>
      </c>
      <c r="BB518" s="39">
        <f t="shared" si="471"/>
        <v>8.3783944855837497E-2</v>
      </c>
      <c r="BC518" s="39">
        <f t="shared" si="472"/>
        <v>8.0399999999999991</v>
      </c>
      <c r="BD518" s="39">
        <f t="shared" si="473"/>
        <v>4.1891972427918749E-2</v>
      </c>
      <c r="BE518" s="39">
        <f t="shared" si="474"/>
        <v>4.0999999999999996</v>
      </c>
      <c r="BF518" s="39">
        <f t="shared" si="475"/>
        <v>2.0945986213959374E-2</v>
      </c>
      <c r="BG518" s="39">
        <f t="shared" si="476"/>
        <v>2.0699999999999998</v>
      </c>
      <c r="BH518" s="39">
        <f t="shared" si="477"/>
        <v>4.1891972427918764E-3</v>
      </c>
      <c r="BI518" s="39">
        <f t="shared" si="478"/>
        <v>0.42</v>
      </c>
    </row>
    <row r="519" spans="1:61" s="39" customFormat="1" x14ac:dyDescent="0.25">
      <c r="A519" s="40">
        <v>7.5</v>
      </c>
      <c r="B519" s="50">
        <f t="shared" si="433"/>
        <v>41</v>
      </c>
      <c r="C519" s="51">
        <f t="shared" si="423"/>
        <v>0</v>
      </c>
      <c r="D519" s="52">
        <f t="shared" si="424"/>
        <v>0</v>
      </c>
      <c r="E519" s="53">
        <f t="shared" si="425"/>
        <v>1</v>
      </c>
      <c r="F519" s="68">
        <f t="shared" si="422"/>
        <v>40</v>
      </c>
      <c r="G519" s="61">
        <f t="shared" si="447"/>
        <v>1.8611442144394867</v>
      </c>
      <c r="H519" s="56">
        <f t="shared" si="434"/>
        <v>4.6296296296296298</v>
      </c>
      <c r="I519" s="52">
        <f t="shared" si="435"/>
        <v>1.38</v>
      </c>
      <c r="J519" s="56">
        <f t="shared" si="436"/>
        <v>4.094517271766871</v>
      </c>
      <c r="K519" s="56">
        <f t="shared" si="448"/>
        <v>1.0156591401715485E-3</v>
      </c>
      <c r="L519" s="51">
        <f t="shared" si="437"/>
        <v>2.2000000000000002</v>
      </c>
      <c r="M519" s="52">
        <f t="shared" si="426"/>
        <v>0</v>
      </c>
      <c r="N519" s="68">
        <v>0</v>
      </c>
      <c r="O519" s="63">
        <f t="shared" si="438"/>
        <v>4482.2468289178851</v>
      </c>
      <c r="P519" s="58">
        <f t="shared" si="439"/>
        <v>480</v>
      </c>
      <c r="Q519" s="61">
        <f t="shared" si="440"/>
        <v>0.93057210721974337</v>
      </c>
      <c r="R519" s="56">
        <f t="shared" si="441"/>
        <v>2.3148148148148149</v>
      </c>
      <c r="S519" s="56">
        <f t="shared" si="427"/>
        <v>2.0472586358834355</v>
      </c>
      <c r="T519" s="56">
        <f t="shared" si="428"/>
        <v>5.0782957008577427E-4</v>
      </c>
      <c r="U519" s="61">
        <f t="shared" si="442"/>
        <v>0.46528605360987169</v>
      </c>
      <c r="V519" s="56">
        <f t="shared" si="443"/>
        <v>1.1574074074074074</v>
      </c>
      <c r="W519" s="56">
        <f t="shared" si="429"/>
        <v>1.0236293179417177</v>
      </c>
      <c r="X519" s="56">
        <f t="shared" si="430"/>
        <v>2.5391478504288714E-4</v>
      </c>
      <c r="Y519" s="61">
        <f t="shared" si="444"/>
        <v>9.3057210721974343E-2</v>
      </c>
      <c r="Z519" s="56">
        <f t="shared" si="445"/>
        <v>0.23148148148148148</v>
      </c>
      <c r="AA519" s="56">
        <f t="shared" si="431"/>
        <v>0.20472586358834358</v>
      </c>
      <c r="AB519" s="56">
        <f t="shared" si="432"/>
        <v>5.0782957008577429E-5</v>
      </c>
      <c r="AC519" s="64">
        <f t="shared" si="446"/>
        <v>0.3741319444444508</v>
      </c>
      <c r="AD519" s="39">
        <f t="shared" si="449"/>
        <v>1.6810296867332648</v>
      </c>
      <c r="AE519" s="39">
        <f t="shared" si="450"/>
        <v>81.38</v>
      </c>
      <c r="AF519" s="39">
        <f t="shared" si="451"/>
        <v>0.8405148433666324</v>
      </c>
      <c r="AG519" s="39">
        <f t="shared" si="450"/>
        <v>56.85</v>
      </c>
      <c r="AH519" s="39">
        <f t="shared" si="452"/>
        <v>0.4202574216833162</v>
      </c>
      <c r="AI519" s="39">
        <f t="shared" si="479"/>
        <v>34.31</v>
      </c>
      <c r="AJ519" s="39">
        <f t="shared" si="454"/>
        <v>8.4051484336663179E-2</v>
      </c>
      <c r="AK519" s="39">
        <f t="shared" si="479"/>
        <v>8.06</v>
      </c>
      <c r="AL519" s="39">
        <f t="shared" si="455"/>
        <v>0.8405148433666324</v>
      </c>
      <c r="AM519" s="39">
        <f t="shared" si="456"/>
        <v>56.85</v>
      </c>
      <c r="AN519" s="39">
        <f t="shared" si="457"/>
        <v>0.4202574216833162</v>
      </c>
      <c r="AO519" s="39">
        <f t="shared" si="458"/>
        <v>34.31</v>
      </c>
      <c r="AP519" s="39">
        <f t="shared" si="459"/>
        <v>0.2101287108416581</v>
      </c>
      <c r="AQ519" s="39">
        <f t="shared" si="460"/>
        <v>18.95</v>
      </c>
      <c r="AR519" s="39">
        <f t="shared" si="461"/>
        <v>4.202574216833159E-2</v>
      </c>
      <c r="AS519" s="39">
        <f t="shared" si="462"/>
        <v>4.12</v>
      </c>
      <c r="AT519" s="39">
        <f t="shared" si="463"/>
        <v>0.4202574216833162</v>
      </c>
      <c r="AU519" s="39">
        <f t="shared" si="464"/>
        <v>34.31</v>
      </c>
      <c r="AV519" s="39">
        <f t="shared" si="465"/>
        <v>0.2101287108416581</v>
      </c>
      <c r="AW519" s="39">
        <f t="shared" si="466"/>
        <v>18.95</v>
      </c>
      <c r="AX519" s="39">
        <f t="shared" si="467"/>
        <v>0.10506435542082905</v>
      </c>
      <c r="AY519" s="39">
        <f t="shared" si="468"/>
        <v>9.9700000000000006</v>
      </c>
      <c r="AZ519" s="39">
        <f t="shared" si="469"/>
        <v>2.1012871084165795E-2</v>
      </c>
      <c r="BA519" s="39">
        <f t="shared" si="470"/>
        <v>2.08</v>
      </c>
      <c r="BB519" s="39">
        <f t="shared" si="471"/>
        <v>8.4051484336663179E-2</v>
      </c>
      <c r="BC519" s="39">
        <f t="shared" si="472"/>
        <v>8.06</v>
      </c>
      <c r="BD519" s="39">
        <f t="shared" si="473"/>
        <v>4.202574216833159E-2</v>
      </c>
      <c r="BE519" s="39">
        <f t="shared" si="474"/>
        <v>4.12</v>
      </c>
      <c r="BF519" s="39">
        <f t="shared" si="475"/>
        <v>2.1012871084165795E-2</v>
      </c>
      <c r="BG519" s="39">
        <f t="shared" si="476"/>
        <v>2.08</v>
      </c>
      <c r="BH519" s="39">
        <f t="shared" si="477"/>
        <v>4.2025742168331605E-3</v>
      </c>
      <c r="BI519" s="39">
        <f t="shared" si="478"/>
        <v>0.42</v>
      </c>
    </row>
    <row r="520" spans="1:61" s="39" customFormat="1" x14ac:dyDescent="0.25">
      <c r="A520" s="40">
        <v>7.5</v>
      </c>
      <c r="B520" s="50">
        <f t="shared" si="433"/>
        <v>41</v>
      </c>
      <c r="C520" s="51">
        <f t="shared" si="423"/>
        <v>0</v>
      </c>
      <c r="D520" s="52">
        <f t="shared" si="424"/>
        <v>0</v>
      </c>
      <c r="E520" s="53">
        <f t="shared" si="425"/>
        <v>1</v>
      </c>
      <c r="F520" s="68">
        <f t="shared" si="422"/>
        <v>40</v>
      </c>
      <c r="G520" s="61">
        <f t="shared" si="447"/>
        <v>1.8622569158951587</v>
      </c>
      <c r="H520" s="56">
        <f t="shared" si="434"/>
        <v>4.6296296296296298</v>
      </c>
      <c r="I520" s="52">
        <f t="shared" si="435"/>
        <v>1.38</v>
      </c>
      <c r="J520" s="56">
        <f t="shared" si="436"/>
        <v>4.0969652149693498</v>
      </c>
      <c r="K520" s="56">
        <f t="shared" si="448"/>
        <v>1.016266360931212E-3</v>
      </c>
      <c r="L520" s="51">
        <f t="shared" si="437"/>
        <v>2.2000000000000002</v>
      </c>
      <c r="M520" s="52">
        <f t="shared" si="426"/>
        <v>0</v>
      </c>
      <c r="N520" s="68">
        <v>0</v>
      </c>
      <c r="O520" s="63">
        <f t="shared" si="438"/>
        <v>4484.6404661371962</v>
      </c>
      <c r="P520" s="58">
        <f t="shared" si="439"/>
        <v>480</v>
      </c>
      <c r="Q520" s="61">
        <f t="shared" si="440"/>
        <v>0.93112845794757937</v>
      </c>
      <c r="R520" s="56">
        <f t="shared" si="441"/>
        <v>2.3148148148148149</v>
      </c>
      <c r="S520" s="56">
        <f t="shared" si="427"/>
        <v>2.0484826074846749</v>
      </c>
      <c r="T520" s="56">
        <f t="shared" si="428"/>
        <v>5.0813318046560602E-4</v>
      </c>
      <c r="U520" s="61">
        <f t="shared" si="442"/>
        <v>0.46556422897378968</v>
      </c>
      <c r="V520" s="56">
        <f t="shared" si="443"/>
        <v>1.1574074074074074</v>
      </c>
      <c r="W520" s="56">
        <f t="shared" si="429"/>
        <v>1.0242413037423375</v>
      </c>
      <c r="X520" s="56">
        <f t="shared" si="430"/>
        <v>2.5406659023280301E-4</v>
      </c>
      <c r="Y520" s="61">
        <f t="shared" si="444"/>
        <v>9.311284579475794E-2</v>
      </c>
      <c r="Z520" s="56">
        <f t="shared" si="445"/>
        <v>0.23148148148148148</v>
      </c>
      <c r="AA520" s="56">
        <f t="shared" si="431"/>
        <v>0.20484826074846749</v>
      </c>
      <c r="AB520" s="56">
        <f t="shared" si="432"/>
        <v>5.0813318046560608E-5</v>
      </c>
      <c r="AC520" s="64">
        <f t="shared" si="446"/>
        <v>0.37421875000000637</v>
      </c>
      <c r="AD520" s="39">
        <f t="shared" si="449"/>
        <v>1.6863836753664634</v>
      </c>
      <c r="AE520" s="39">
        <f t="shared" si="450"/>
        <v>81.48</v>
      </c>
      <c r="AF520" s="39">
        <f t="shared" si="451"/>
        <v>0.84319183768323169</v>
      </c>
      <c r="AG520" s="39">
        <f t="shared" si="450"/>
        <v>56.97</v>
      </c>
      <c r="AH520" s="39">
        <f t="shared" si="452"/>
        <v>0.42159591884161585</v>
      </c>
      <c r="AI520" s="39">
        <f t="shared" si="479"/>
        <v>34.4</v>
      </c>
      <c r="AJ520" s="39">
        <f t="shared" si="454"/>
        <v>8.4319183768323105E-2</v>
      </c>
      <c r="AK520" s="39">
        <f t="shared" si="479"/>
        <v>8.09</v>
      </c>
      <c r="AL520" s="39">
        <f t="shared" si="455"/>
        <v>0.84319183768323169</v>
      </c>
      <c r="AM520" s="39">
        <f t="shared" si="456"/>
        <v>56.97</v>
      </c>
      <c r="AN520" s="39">
        <f t="shared" si="457"/>
        <v>0.42159591884161585</v>
      </c>
      <c r="AO520" s="39">
        <f t="shared" si="458"/>
        <v>34.4</v>
      </c>
      <c r="AP520" s="39">
        <f t="shared" si="459"/>
        <v>0.21079795942080792</v>
      </c>
      <c r="AQ520" s="39">
        <f t="shared" si="460"/>
        <v>19.010000000000002</v>
      </c>
      <c r="AR520" s="39">
        <f t="shared" si="461"/>
        <v>4.2159591884161553E-2</v>
      </c>
      <c r="AS520" s="39">
        <f t="shared" si="462"/>
        <v>4.13</v>
      </c>
      <c r="AT520" s="39">
        <f t="shared" si="463"/>
        <v>0.42159591884161585</v>
      </c>
      <c r="AU520" s="39">
        <f t="shared" si="464"/>
        <v>34.4</v>
      </c>
      <c r="AV520" s="39">
        <f t="shared" si="465"/>
        <v>0.21079795942080792</v>
      </c>
      <c r="AW520" s="39">
        <f t="shared" si="466"/>
        <v>19.010000000000002</v>
      </c>
      <c r="AX520" s="39">
        <f t="shared" si="467"/>
        <v>0.10539897971040396</v>
      </c>
      <c r="AY520" s="39">
        <f t="shared" si="468"/>
        <v>10</v>
      </c>
      <c r="AZ520" s="39">
        <f t="shared" si="469"/>
        <v>2.1079795942080776E-2</v>
      </c>
      <c r="BA520" s="39">
        <f t="shared" si="470"/>
        <v>2.09</v>
      </c>
      <c r="BB520" s="39">
        <f t="shared" si="471"/>
        <v>8.4319183768323105E-2</v>
      </c>
      <c r="BC520" s="39">
        <f t="shared" si="472"/>
        <v>8.09</v>
      </c>
      <c r="BD520" s="39">
        <f t="shared" si="473"/>
        <v>4.2159591884161553E-2</v>
      </c>
      <c r="BE520" s="39">
        <f t="shared" si="474"/>
        <v>4.13</v>
      </c>
      <c r="BF520" s="39">
        <f t="shared" si="475"/>
        <v>2.1079795942080776E-2</v>
      </c>
      <c r="BG520" s="39">
        <f t="shared" si="476"/>
        <v>2.09</v>
      </c>
      <c r="BH520" s="39">
        <f t="shared" si="477"/>
        <v>4.2159591884161568E-3</v>
      </c>
      <c r="BI520" s="39">
        <f t="shared" si="478"/>
        <v>0.42</v>
      </c>
    </row>
    <row r="521" spans="1:61" s="39" customFormat="1" x14ac:dyDescent="0.25">
      <c r="A521" s="40">
        <v>7.5</v>
      </c>
      <c r="B521" s="50">
        <f t="shared" si="433"/>
        <v>41</v>
      </c>
      <c r="C521" s="51">
        <f t="shared" si="423"/>
        <v>0</v>
      </c>
      <c r="D521" s="52">
        <f t="shared" si="424"/>
        <v>0</v>
      </c>
      <c r="E521" s="53">
        <f t="shared" si="425"/>
        <v>1</v>
      </c>
      <c r="F521" s="68">
        <f t="shared" si="422"/>
        <v>40</v>
      </c>
      <c r="G521" s="61">
        <f t="shared" si="447"/>
        <v>1.8633645162041157</v>
      </c>
      <c r="H521" s="56">
        <f t="shared" si="434"/>
        <v>4.6296296296296298</v>
      </c>
      <c r="I521" s="52">
        <f t="shared" si="435"/>
        <v>1.38</v>
      </c>
      <c r="J521" s="56">
        <f t="shared" si="436"/>
        <v>4.0994019356490545</v>
      </c>
      <c r="K521" s="56">
        <f t="shared" si="448"/>
        <v>1.0168707979053709E-3</v>
      </c>
      <c r="L521" s="51">
        <f t="shared" si="437"/>
        <v>2.2000000000000002</v>
      </c>
      <c r="M521" s="52">
        <f t="shared" si="426"/>
        <v>0</v>
      </c>
      <c r="N521" s="68">
        <v>0</v>
      </c>
      <c r="O521" s="63">
        <f t="shared" si="438"/>
        <v>4487.0231325192526</v>
      </c>
      <c r="P521" s="58">
        <f t="shared" si="439"/>
        <v>480</v>
      </c>
      <c r="Q521" s="61">
        <f t="shared" si="440"/>
        <v>0.93168225810205785</v>
      </c>
      <c r="R521" s="56">
        <f t="shared" si="441"/>
        <v>2.3148148148148149</v>
      </c>
      <c r="S521" s="56">
        <f t="shared" si="427"/>
        <v>2.0497009678245273</v>
      </c>
      <c r="T521" s="56">
        <f t="shared" si="428"/>
        <v>5.0843539895268546E-4</v>
      </c>
      <c r="U521" s="61">
        <f t="shared" si="442"/>
        <v>0.46584112905102892</v>
      </c>
      <c r="V521" s="56">
        <f t="shared" si="443"/>
        <v>1.1574074074074074</v>
      </c>
      <c r="W521" s="56">
        <f t="shared" si="429"/>
        <v>1.0248504839122636</v>
      </c>
      <c r="X521" s="56">
        <f t="shared" si="430"/>
        <v>2.5421769947634273E-4</v>
      </c>
      <c r="Y521" s="61">
        <f t="shared" si="444"/>
        <v>9.3168225810205785E-2</v>
      </c>
      <c r="Z521" s="56">
        <f t="shared" si="445"/>
        <v>0.23148148148148148</v>
      </c>
      <c r="AA521" s="56">
        <f t="shared" si="431"/>
        <v>0.20497009678245273</v>
      </c>
      <c r="AB521" s="56">
        <f t="shared" si="432"/>
        <v>5.0843539895268542E-5</v>
      </c>
      <c r="AC521" s="64">
        <f t="shared" si="446"/>
        <v>0.37430555555556194</v>
      </c>
      <c r="AD521" s="39">
        <f t="shared" si="449"/>
        <v>1.6917408483505503</v>
      </c>
      <c r="AE521" s="39">
        <f t="shared" si="450"/>
        <v>81.58</v>
      </c>
      <c r="AF521" s="39">
        <f t="shared" si="451"/>
        <v>0.84587042417527514</v>
      </c>
      <c r="AG521" s="39">
        <f t="shared" si="450"/>
        <v>57.08</v>
      </c>
      <c r="AH521" s="39">
        <f t="shared" si="452"/>
        <v>0.42293521208763757</v>
      </c>
      <c r="AI521" s="39">
        <f t="shared" si="479"/>
        <v>34.49</v>
      </c>
      <c r="AJ521" s="39">
        <f t="shared" si="454"/>
        <v>8.4587042417527444E-2</v>
      </c>
      <c r="AK521" s="39">
        <f t="shared" si="479"/>
        <v>8.11</v>
      </c>
      <c r="AL521" s="39">
        <f t="shared" si="455"/>
        <v>0.84587042417527514</v>
      </c>
      <c r="AM521" s="39">
        <f t="shared" si="456"/>
        <v>57.08</v>
      </c>
      <c r="AN521" s="39">
        <f t="shared" si="457"/>
        <v>0.42293521208763757</v>
      </c>
      <c r="AO521" s="39">
        <f t="shared" si="458"/>
        <v>34.49</v>
      </c>
      <c r="AP521" s="39">
        <f t="shared" si="459"/>
        <v>0.21146760604381878</v>
      </c>
      <c r="AQ521" s="39">
        <f t="shared" si="460"/>
        <v>19.059999999999999</v>
      </c>
      <c r="AR521" s="39">
        <f t="shared" si="461"/>
        <v>4.2293521208763722E-2</v>
      </c>
      <c r="AS521" s="39">
        <f t="shared" si="462"/>
        <v>4.1399999999999997</v>
      </c>
      <c r="AT521" s="39">
        <f t="shared" si="463"/>
        <v>0.42293521208763757</v>
      </c>
      <c r="AU521" s="39">
        <f t="shared" si="464"/>
        <v>34.49</v>
      </c>
      <c r="AV521" s="39">
        <f t="shared" si="465"/>
        <v>0.21146760604381878</v>
      </c>
      <c r="AW521" s="39">
        <f t="shared" si="466"/>
        <v>19.059999999999999</v>
      </c>
      <c r="AX521" s="39">
        <f t="shared" si="467"/>
        <v>0.10573380302190939</v>
      </c>
      <c r="AY521" s="39">
        <f t="shared" si="468"/>
        <v>10.029999999999999</v>
      </c>
      <c r="AZ521" s="39">
        <f t="shared" si="469"/>
        <v>2.1146760604381861E-2</v>
      </c>
      <c r="BA521" s="39">
        <f t="shared" si="470"/>
        <v>2.09</v>
      </c>
      <c r="BB521" s="39">
        <f t="shared" si="471"/>
        <v>8.4587042417527444E-2</v>
      </c>
      <c r="BC521" s="39">
        <f t="shared" si="472"/>
        <v>8.11</v>
      </c>
      <c r="BD521" s="39">
        <f t="shared" si="473"/>
        <v>4.2293521208763722E-2</v>
      </c>
      <c r="BE521" s="39">
        <f t="shared" si="474"/>
        <v>4.1399999999999997</v>
      </c>
      <c r="BF521" s="39">
        <f t="shared" si="475"/>
        <v>2.1146760604381861E-2</v>
      </c>
      <c r="BG521" s="39">
        <f t="shared" si="476"/>
        <v>2.09</v>
      </c>
      <c r="BH521" s="39">
        <f t="shared" si="477"/>
        <v>4.2293521208763736E-3</v>
      </c>
      <c r="BI521" s="39">
        <f t="shared" si="478"/>
        <v>0.42</v>
      </c>
    </row>
    <row r="522" spans="1:61" s="39" customFormat="1" x14ac:dyDescent="0.25">
      <c r="A522" s="40">
        <v>7.5</v>
      </c>
      <c r="B522" s="50">
        <f t="shared" si="433"/>
        <v>41</v>
      </c>
      <c r="C522" s="51">
        <f t="shared" si="423"/>
        <v>0</v>
      </c>
      <c r="D522" s="52">
        <f t="shared" si="424"/>
        <v>0</v>
      </c>
      <c r="E522" s="53">
        <f t="shared" si="425"/>
        <v>1</v>
      </c>
      <c r="F522" s="68">
        <f t="shared" si="422"/>
        <v>40</v>
      </c>
      <c r="G522" s="61">
        <f t="shared" si="447"/>
        <v>1.8644670387524129</v>
      </c>
      <c r="H522" s="56">
        <f t="shared" si="434"/>
        <v>4.6296296296296298</v>
      </c>
      <c r="I522" s="52">
        <f t="shared" si="435"/>
        <v>1.38</v>
      </c>
      <c r="J522" s="56">
        <f t="shared" si="436"/>
        <v>4.1018274852553089</v>
      </c>
      <c r="K522" s="56">
        <f t="shared" si="448"/>
        <v>1.0174724638562069E-3</v>
      </c>
      <c r="L522" s="51">
        <f t="shared" si="437"/>
        <v>2.2000000000000002</v>
      </c>
      <c r="M522" s="52">
        <f t="shared" si="426"/>
        <v>0</v>
      </c>
      <c r="N522" s="68">
        <v>0</v>
      </c>
      <c r="O522" s="63">
        <f t="shared" si="438"/>
        <v>4489.3948783470578</v>
      </c>
      <c r="P522" s="58">
        <f t="shared" si="439"/>
        <v>480</v>
      </c>
      <c r="Q522" s="61">
        <f t="shared" si="440"/>
        <v>0.93223351937620647</v>
      </c>
      <c r="R522" s="56">
        <f t="shared" si="441"/>
        <v>2.3148148148148149</v>
      </c>
      <c r="S522" s="56">
        <f t="shared" si="427"/>
        <v>2.0509137426276545</v>
      </c>
      <c r="T522" s="56">
        <f t="shared" si="428"/>
        <v>5.0873623192810343E-4</v>
      </c>
      <c r="U522" s="61">
        <f t="shared" si="442"/>
        <v>0.46611675968810323</v>
      </c>
      <c r="V522" s="56">
        <f t="shared" si="443"/>
        <v>1.1574074074074074</v>
      </c>
      <c r="W522" s="56">
        <f t="shared" si="429"/>
        <v>1.0254568713138272</v>
      </c>
      <c r="X522" s="56">
        <f t="shared" si="430"/>
        <v>2.5436811596405172E-4</v>
      </c>
      <c r="Y522" s="61">
        <f t="shared" si="444"/>
        <v>9.3223351937620644E-2</v>
      </c>
      <c r="Z522" s="56">
        <f t="shared" si="445"/>
        <v>0.23148148148148148</v>
      </c>
      <c r="AA522" s="56">
        <f t="shared" si="431"/>
        <v>0.20509137426276544</v>
      </c>
      <c r="AB522" s="56">
        <f t="shared" si="432"/>
        <v>5.0873623192810337E-5</v>
      </c>
      <c r="AC522" s="64">
        <f t="shared" si="446"/>
        <v>0.37439236111111751</v>
      </c>
      <c r="AD522" s="39">
        <f t="shared" si="449"/>
        <v>1.6971011910869636</v>
      </c>
      <c r="AE522" s="39">
        <f t="shared" si="450"/>
        <v>81.680000000000007</v>
      </c>
      <c r="AF522" s="39">
        <f t="shared" si="451"/>
        <v>0.84855059554348178</v>
      </c>
      <c r="AG522" s="39">
        <f t="shared" si="450"/>
        <v>57.2</v>
      </c>
      <c r="AH522" s="39">
        <f t="shared" si="452"/>
        <v>0.42427529777174089</v>
      </c>
      <c r="AI522" s="39">
        <f t="shared" si="479"/>
        <v>34.58</v>
      </c>
      <c r="AJ522" s="39">
        <f t="shared" si="454"/>
        <v>8.4855059554348106E-2</v>
      </c>
      <c r="AK522" s="39">
        <f t="shared" si="479"/>
        <v>8.14</v>
      </c>
      <c r="AL522" s="39">
        <f t="shared" si="455"/>
        <v>0.84855059554348178</v>
      </c>
      <c r="AM522" s="39">
        <f t="shared" si="456"/>
        <v>57.2</v>
      </c>
      <c r="AN522" s="39">
        <f t="shared" si="457"/>
        <v>0.42427529777174089</v>
      </c>
      <c r="AO522" s="39">
        <f t="shared" si="458"/>
        <v>34.58</v>
      </c>
      <c r="AP522" s="39">
        <f t="shared" si="459"/>
        <v>0.21213764888587044</v>
      </c>
      <c r="AQ522" s="39">
        <f t="shared" si="460"/>
        <v>19.11</v>
      </c>
      <c r="AR522" s="39">
        <f t="shared" si="461"/>
        <v>4.2427529777174053E-2</v>
      </c>
      <c r="AS522" s="39">
        <f t="shared" si="462"/>
        <v>4.1500000000000004</v>
      </c>
      <c r="AT522" s="39">
        <f t="shared" si="463"/>
        <v>0.42427529777174089</v>
      </c>
      <c r="AU522" s="39">
        <f t="shared" si="464"/>
        <v>34.58</v>
      </c>
      <c r="AV522" s="39">
        <f t="shared" si="465"/>
        <v>0.21213764888587044</v>
      </c>
      <c r="AW522" s="39">
        <f t="shared" si="466"/>
        <v>19.11</v>
      </c>
      <c r="AX522" s="39">
        <f t="shared" si="467"/>
        <v>0.10606882444293522</v>
      </c>
      <c r="AY522" s="39">
        <f t="shared" si="468"/>
        <v>10.06</v>
      </c>
      <c r="AZ522" s="39">
        <f t="shared" si="469"/>
        <v>2.1213764888587026E-2</v>
      </c>
      <c r="BA522" s="39">
        <f t="shared" si="470"/>
        <v>2.1</v>
      </c>
      <c r="BB522" s="39">
        <f t="shared" si="471"/>
        <v>8.4855059554348106E-2</v>
      </c>
      <c r="BC522" s="39">
        <f t="shared" si="472"/>
        <v>8.14</v>
      </c>
      <c r="BD522" s="39">
        <f t="shared" si="473"/>
        <v>4.2427529777174053E-2</v>
      </c>
      <c r="BE522" s="39">
        <f t="shared" si="474"/>
        <v>4.1500000000000004</v>
      </c>
      <c r="BF522" s="39">
        <f t="shared" si="475"/>
        <v>2.1213764888587026E-2</v>
      </c>
      <c r="BG522" s="39">
        <f t="shared" si="476"/>
        <v>2.1</v>
      </c>
      <c r="BH522" s="39">
        <f t="shared" si="477"/>
        <v>4.2427529777174068E-3</v>
      </c>
      <c r="BI522" s="39">
        <f t="shared" si="478"/>
        <v>0.42</v>
      </c>
    </row>
    <row r="523" spans="1:61" s="39" customFormat="1" x14ac:dyDescent="0.25">
      <c r="A523" s="40">
        <v>7.5</v>
      </c>
      <c r="B523" s="50">
        <f t="shared" si="433"/>
        <v>41</v>
      </c>
      <c r="C523" s="51">
        <f t="shared" si="423"/>
        <v>0</v>
      </c>
      <c r="D523" s="52">
        <f t="shared" si="424"/>
        <v>0</v>
      </c>
      <c r="E523" s="53">
        <f t="shared" si="425"/>
        <v>1</v>
      </c>
      <c r="F523" s="68">
        <f t="shared" si="422"/>
        <v>40</v>
      </c>
      <c r="G523" s="61">
        <f t="shared" si="447"/>
        <v>1.8655645068188931</v>
      </c>
      <c r="H523" s="56">
        <f t="shared" si="434"/>
        <v>4.6296296296296298</v>
      </c>
      <c r="I523" s="52">
        <f t="shared" si="435"/>
        <v>1.38</v>
      </c>
      <c r="J523" s="56">
        <f t="shared" si="436"/>
        <v>4.1042419150015652</v>
      </c>
      <c r="K523" s="56">
        <f t="shared" si="448"/>
        <v>1.0180713714873935E-3</v>
      </c>
      <c r="L523" s="51">
        <f t="shared" si="437"/>
        <v>2.2000000000000002</v>
      </c>
      <c r="M523" s="52">
        <f t="shared" si="426"/>
        <v>0</v>
      </c>
      <c r="N523" s="68">
        <v>0</v>
      </c>
      <c r="O523" s="63">
        <f t="shared" si="438"/>
        <v>4491.755753673152</v>
      </c>
      <c r="P523" s="58">
        <f t="shared" si="439"/>
        <v>480</v>
      </c>
      <c r="Q523" s="61">
        <f t="shared" si="440"/>
        <v>0.93278225340944654</v>
      </c>
      <c r="R523" s="56">
        <f t="shared" si="441"/>
        <v>2.3148148148148149</v>
      </c>
      <c r="S523" s="56">
        <f t="shared" si="427"/>
        <v>2.0521209575007826</v>
      </c>
      <c r="T523" s="56">
        <f t="shared" si="428"/>
        <v>5.0903568574369677E-4</v>
      </c>
      <c r="U523" s="61">
        <f t="shared" si="442"/>
        <v>0.46639112670472327</v>
      </c>
      <c r="V523" s="56">
        <f t="shared" si="443"/>
        <v>1.1574074074074074</v>
      </c>
      <c r="W523" s="56">
        <f t="shared" si="429"/>
        <v>1.0260604787503913</v>
      </c>
      <c r="X523" s="56">
        <f t="shared" si="430"/>
        <v>2.5451784287184838E-4</v>
      </c>
      <c r="Y523" s="61">
        <f t="shared" si="444"/>
        <v>9.3278225340944654E-2</v>
      </c>
      <c r="Z523" s="56">
        <f t="shared" si="445"/>
        <v>0.23148148148148148</v>
      </c>
      <c r="AA523" s="56">
        <f t="shared" si="431"/>
        <v>0.20521209575007826</v>
      </c>
      <c r="AB523" s="56">
        <f t="shared" si="432"/>
        <v>5.0903568574369685E-5</v>
      </c>
      <c r="AC523" s="64">
        <f t="shared" si="446"/>
        <v>0.37447916666667308</v>
      </c>
      <c r="AD523" s="39">
        <f t="shared" si="449"/>
        <v>1.7024646890440678</v>
      </c>
      <c r="AE523" s="39">
        <f t="shared" si="450"/>
        <v>81.78</v>
      </c>
      <c r="AF523" s="39">
        <f t="shared" si="451"/>
        <v>0.85123234452203389</v>
      </c>
      <c r="AG523" s="39">
        <f t="shared" si="450"/>
        <v>57.31</v>
      </c>
      <c r="AH523" s="39">
        <f t="shared" si="452"/>
        <v>0.42561617226101695</v>
      </c>
      <c r="AI523" s="39">
        <f t="shared" si="479"/>
        <v>34.659999999999997</v>
      </c>
      <c r="AJ523" s="39">
        <f t="shared" si="454"/>
        <v>8.5123234452203322E-2</v>
      </c>
      <c r="AK523" s="39">
        <f t="shared" si="479"/>
        <v>8.16</v>
      </c>
      <c r="AL523" s="39">
        <f t="shared" si="455"/>
        <v>0.85123234452203389</v>
      </c>
      <c r="AM523" s="39">
        <f t="shared" si="456"/>
        <v>57.31</v>
      </c>
      <c r="AN523" s="39">
        <f t="shared" si="457"/>
        <v>0.42561617226101695</v>
      </c>
      <c r="AO523" s="39">
        <f t="shared" si="458"/>
        <v>34.659999999999997</v>
      </c>
      <c r="AP523" s="39">
        <f t="shared" si="459"/>
        <v>0.21280808613050847</v>
      </c>
      <c r="AQ523" s="39">
        <f t="shared" si="460"/>
        <v>19.170000000000002</v>
      </c>
      <c r="AR523" s="39">
        <f t="shared" si="461"/>
        <v>4.2561617226101661E-2</v>
      </c>
      <c r="AS523" s="39">
        <f t="shared" si="462"/>
        <v>4.17</v>
      </c>
      <c r="AT523" s="39">
        <f t="shared" si="463"/>
        <v>0.42561617226101695</v>
      </c>
      <c r="AU523" s="39">
        <f t="shared" si="464"/>
        <v>34.659999999999997</v>
      </c>
      <c r="AV523" s="39">
        <f t="shared" si="465"/>
        <v>0.21280808613050847</v>
      </c>
      <c r="AW523" s="39">
        <f t="shared" si="466"/>
        <v>19.170000000000002</v>
      </c>
      <c r="AX523" s="39">
        <f t="shared" si="467"/>
        <v>0.10640404306525424</v>
      </c>
      <c r="AY523" s="39">
        <f t="shared" si="468"/>
        <v>10.09</v>
      </c>
      <c r="AZ523" s="39">
        <f t="shared" si="469"/>
        <v>2.1280808613050831E-2</v>
      </c>
      <c r="BA523" s="39">
        <f t="shared" si="470"/>
        <v>2.11</v>
      </c>
      <c r="BB523" s="39">
        <f t="shared" si="471"/>
        <v>8.5123234452203322E-2</v>
      </c>
      <c r="BC523" s="39">
        <f t="shared" si="472"/>
        <v>8.16</v>
      </c>
      <c r="BD523" s="39">
        <f t="shared" si="473"/>
        <v>4.2561617226101661E-2</v>
      </c>
      <c r="BE523" s="39">
        <f t="shared" si="474"/>
        <v>4.17</v>
      </c>
      <c r="BF523" s="39">
        <f t="shared" si="475"/>
        <v>2.1280808613050831E-2</v>
      </c>
      <c r="BG523" s="39">
        <f t="shared" si="476"/>
        <v>2.11</v>
      </c>
      <c r="BH523" s="39">
        <f t="shared" si="477"/>
        <v>4.2561617226101675E-3</v>
      </c>
      <c r="BI523" s="39">
        <f t="shared" si="478"/>
        <v>0.42</v>
      </c>
    </row>
    <row r="524" spans="1:61" s="39" customFormat="1" x14ac:dyDescent="0.25">
      <c r="A524" s="40">
        <v>7.5</v>
      </c>
      <c r="B524" s="50">
        <f t="shared" si="433"/>
        <v>41</v>
      </c>
      <c r="C524" s="51">
        <f t="shared" si="423"/>
        <v>0</v>
      </c>
      <c r="D524" s="52">
        <f t="shared" si="424"/>
        <v>0</v>
      </c>
      <c r="E524" s="53">
        <f t="shared" si="425"/>
        <v>1</v>
      </c>
      <c r="F524" s="68">
        <f t="shared" si="422"/>
        <v>40</v>
      </c>
      <c r="G524" s="61">
        <f t="shared" si="447"/>
        <v>1.8666569435756777</v>
      </c>
      <c r="H524" s="56">
        <f t="shared" si="434"/>
        <v>4.6296296296296298</v>
      </c>
      <c r="I524" s="52">
        <f t="shared" si="435"/>
        <v>1.38</v>
      </c>
      <c r="J524" s="56">
        <f t="shared" si="436"/>
        <v>4.1066452758664909</v>
      </c>
      <c r="K524" s="56">
        <f t="shared" si="448"/>
        <v>1.0186675334443657E-3</v>
      </c>
      <c r="L524" s="51">
        <f t="shared" si="437"/>
        <v>2.2000000000000002</v>
      </c>
      <c r="M524" s="52">
        <f t="shared" si="426"/>
        <v>0</v>
      </c>
      <c r="N524" s="68">
        <v>0</v>
      </c>
      <c r="O524" s="63">
        <f t="shared" si="438"/>
        <v>4494.1058083206681</v>
      </c>
      <c r="P524" s="58">
        <f t="shared" si="439"/>
        <v>480</v>
      </c>
      <c r="Q524" s="61">
        <f t="shared" si="440"/>
        <v>0.93332847178783884</v>
      </c>
      <c r="R524" s="56">
        <f t="shared" si="441"/>
        <v>2.3148148148148149</v>
      </c>
      <c r="S524" s="56">
        <f t="shared" si="427"/>
        <v>2.0533226379332454</v>
      </c>
      <c r="T524" s="56">
        <f t="shared" si="428"/>
        <v>5.0933376672218287E-4</v>
      </c>
      <c r="U524" s="61">
        <f t="shared" si="442"/>
        <v>0.46666423589391942</v>
      </c>
      <c r="V524" s="56">
        <f t="shared" si="443"/>
        <v>1.1574074074074074</v>
      </c>
      <c r="W524" s="56">
        <f t="shared" si="429"/>
        <v>1.0266613189666227</v>
      </c>
      <c r="X524" s="56">
        <f t="shared" si="430"/>
        <v>2.5466688336109143E-4</v>
      </c>
      <c r="Y524" s="61">
        <f t="shared" si="444"/>
        <v>9.3332847178783887E-2</v>
      </c>
      <c r="Z524" s="56">
        <f t="shared" si="445"/>
        <v>0.23148148148148148</v>
      </c>
      <c r="AA524" s="56">
        <f t="shared" si="431"/>
        <v>0.20533226379332456</v>
      </c>
      <c r="AB524" s="56">
        <f t="shared" si="432"/>
        <v>5.0933376672218287E-5</v>
      </c>
      <c r="AC524" s="64">
        <f t="shared" si="446"/>
        <v>0.37456597222222865</v>
      </c>
      <c r="AD524" s="39">
        <f t="shared" si="449"/>
        <v>1.7078313277568478</v>
      </c>
      <c r="AE524" s="39">
        <f t="shared" si="450"/>
        <v>81.87</v>
      </c>
      <c r="AF524" s="39">
        <f t="shared" si="451"/>
        <v>0.85391566387842388</v>
      </c>
      <c r="AG524" s="39">
        <f t="shared" si="450"/>
        <v>57.43</v>
      </c>
      <c r="AH524" s="39">
        <f t="shared" si="452"/>
        <v>0.42695783193921194</v>
      </c>
      <c r="AI524" s="39">
        <f t="shared" si="479"/>
        <v>34.75</v>
      </c>
      <c r="AJ524" s="39">
        <f t="shared" si="454"/>
        <v>8.539156638784233E-2</v>
      </c>
      <c r="AK524" s="39">
        <f t="shared" si="479"/>
        <v>8.18</v>
      </c>
      <c r="AL524" s="39">
        <f t="shared" si="455"/>
        <v>0.85391566387842388</v>
      </c>
      <c r="AM524" s="39">
        <f t="shared" si="456"/>
        <v>57.43</v>
      </c>
      <c r="AN524" s="39">
        <f t="shared" si="457"/>
        <v>0.42695783193921194</v>
      </c>
      <c r="AO524" s="39">
        <f t="shared" si="458"/>
        <v>34.75</v>
      </c>
      <c r="AP524" s="39">
        <f t="shared" si="459"/>
        <v>0.21347891596960597</v>
      </c>
      <c r="AQ524" s="39">
        <f t="shared" si="460"/>
        <v>19.22</v>
      </c>
      <c r="AR524" s="39">
        <f t="shared" si="461"/>
        <v>4.2695783193921165E-2</v>
      </c>
      <c r="AS524" s="39">
        <f t="shared" si="462"/>
        <v>4.18</v>
      </c>
      <c r="AT524" s="39">
        <f t="shared" si="463"/>
        <v>0.42695783193921194</v>
      </c>
      <c r="AU524" s="39">
        <f t="shared" si="464"/>
        <v>34.75</v>
      </c>
      <c r="AV524" s="39">
        <f t="shared" si="465"/>
        <v>0.21347891596960597</v>
      </c>
      <c r="AW524" s="39">
        <f t="shared" si="466"/>
        <v>19.22</v>
      </c>
      <c r="AX524" s="39">
        <f t="shared" si="467"/>
        <v>0.10673945798480299</v>
      </c>
      <c r="AY524" s="39">
        <f t="shared" si="468"/>
        <v>10.119999999999999</v>
      </c>
      <c r="AZ524" s="39">
        <f t="shared" si="469"/>
        <v>2.1347891596960582E-2</v>
      </c>
      <c r="BA524" s="39">
        <f t="shared" si="470"/>
        <v>2.11</v>
      </c>
      <c r="BB524" s="39">
        <f t="shared" si="471"/>
        <v>8.539156638784233E-2</v>
      </c>
      <c r="BC524" s="39">
        <f t="shared" si="472"/>
        <v>8.18</v>
      </c>
      <c r="BD524" s="39">
        <f t="shared" si="473"/>
        <v>4.2695783193921165E-2</v>
      </c>
      <c r="BE524" s="39">
        <f t="shared" si="474"/>
        <v>4.18</v>
      </c>
      <c r="BF524" s="39">
        <f t="shared" si="475"/>
        <v>2.1347891596960582E-2</v>
      </c>
      <c r="BG524" s="39">
        <f t="shared" si="476"/>
        <v>2.11</v>
      </c>
      <c r="BH524" s="39">
        <f t="shared" si="477"/>
        <v>4.2695783193921174E-3</v>
      </c>
      <c r="BI524" s="39">
        <f t="shared" si="478"/>
        <v>0.43</v>
      </c>
    </row>
    <row r="525" spans="1:61" s="39" customFormat="1" x14ac:dyDescent="0.25">
      <c r="A525" s="40">
        <v>7.5</v>
      </c>
      <c r="B525" s="50">
        <f t="shared" si="433"/>
        <v>41</v>
      </c>
      <c r="C525" s="51">
        <f t="shared" si="423"/>
        <v>0</v>
      </c>
      <c r="D525" s="52">
        <f t="shared" si="424"/>
        <v>0</v>
      </c>
      <c r="E525" s="53">
        <f t="shared" si="425"/>
        <v>1</v>
      </c>
      <c r="F525" s="68">
        <f t="shared" si="422"/>
        <v>40</v>
      </c>
      <c r="G525" s="61">
        <f t="shared" si="447"/>
        <v>1.8677443720886562</v>
      </c>
      <c r="H525" s="56">
        <f t="shared" si="434"/>
        <v>4.6296296296296298</v>
      </c>
      <c r="I525" s="52">
        <f t="shared" si="435"/>
        <v>1.38</v>
      </c>
      <c r="J525" s="56">
        <f t="shared" si="436"/>
        <v>4.1090376185950443</v>
      </c>
      <c r="K525" s="56">
        <f t="shared" si="448"/>
        <v>1.0192609623145849E-3</v>
      </c>
      <c r="L525" s="51">
        <f t="shared" si="437"/>
        <v>2.2000000000000002</v>
      </c>
      <c r="M525" s="52">
        <f t="shared" si="426"/>
        <v>0</v>
      </c>
      <c r="N525" s="68">
        <v>0</v>
      </c>
      <c r="O525" s="63">
        <f t="shared" si="438"/>
        <v>4496.4450918843841</v>
      </c>
      <c r="P525" s="58">
        <f t="shared" si="439"/>
        <v>480</v>
      </c>
      <c r="Q525" s="61">
        <f t="shared" si="440"/>
        <v>0.93387218604432809</v>
      </c>
      <c r="R525" s="56">
        <f t="shared" si="441"/>
        <v>2.3148148148148149</v>
      </c>
      <c r="S525" s="56">
        <f t="shared" si="427"/>
        <v>2.0545188092975222</v>
      </c>
      <c r="T525" s="56">
        <f t="shared" si="428"/>
        <v>5.0963048115729246E-4</v>
      </c>
      <c r="U525" s="61">
        <f t="shared" si="442"/>
        <v>0.46693609302216404</v>
      </c>
      <c r="V525" s="56">
        <f t="shared" si="443"/>
        <v>1.1574074074074074</v>
      </c>
      <c r="W525" s="56">
        <f t="shared" si="429"/>
        <v>1.0272594046487611</v>
      </c>
      <c r="X525" s="56">
        <f t="shared" si="430"/>
        <v>2.5481524057864623E-4</v>
      </c>
      <c r="Y525" s="61">
        <f t="shared" si="444"/>
        <v>9.3387218604432817E-2</v>
      </c>
      <c r="Z525" s="56">
        <f t="shared" si="445"/>
        <v>0.23148148148148148</v>
      </c>
      <c r="AA525" s="56">
        <f t="shared" si="431"/>
        <v>0.20545188092975222</v>
      </c>
      <c r="AB525" s="56">
        <f t="shared" si="432"/>
        <v>5.0963048115729255E-5</v>
      </c>
      <c r="AC525" s="64">
        <f t="shared" si="446"/>
        <v>0.37465277777778422</v>
      </c>
      <c r="AD525" s="39">
        <f t="shared" si="449"/>
        <v>1.7132010928266026</v>
      </c>
      <c r="AE525" s="39">
        <f t="shared" si="450"/>
        <v>81.97</v>
      </c>
      <c r="AF525" s="39">
        <f t="shared" si="451"/>
        <v>0.8566005464133013</v>
      </c>
      <c r="AG525" s="39">
        <f t="shared" si="450"/>
        <v>57.54</v>
      </c>
      <c r="AH525" s="39">
        <f t="shared" si="452"/>
        <v>0.42830027320665065</v>
      </c>
      <c r="AI525" s="39">
        <f t="shared" si="479"/>
        <v>34.840000000000003</v>
      </c>
      <c r="AJ525" s="39">
        <f t="shared" si="454"/>
        <v>8.5660054641330072E-2</v>
      </c>
      <c r="AK525" s="39">
        <f t="shared" si="479"/>
        <v>8.2100000000000009</v>
      </c>
      <c r="AL525" s="39">
        <f t="shared" si="455"/>
        <v>0.8566005464133013</v>
      </c>
      <c r="AM525" s="39">
        <f t="shared" si="456"/>
        <v>57.54</v>
      </c>
      <c r="AN525" s="39">
        <f t="shared" si="457"/>
        <v>0.42830027320665065</v>
      </c>
      <c r="AO525" s="39">
        <f t="shared" si="458"/>
        <v>34.840000000000003</v>
      </c>
      <c r="AP525" s="39">
        <f t="shared" si="459"/>
        <v>0.21415013660332533</v>
      </c>
      <c r="AQ525" s="39">
        <f t="shared" si="460"/>
        <v>19.28</v>
      </c>
      <c r="AR525" s="39">
        <f t="shared" si="461"/>
        <v>4.2830027320665036E-2</v>
      </c>
      <c r="AS525" s="39">
        <f t="shared" si="462"/>
        <v>4.1900000000000004</v>
      </c>
      <c r="AT525" s="39">
        <f t="shared" si="463"/>
        <v>0.42830027320665065</v>
      </c>
      <c r="AU525" s="39">
        <f t="shared" si="464"/>
        <v>34.840000000000003</v>
      </c>
      <c r="AV525" s="39">
        <f t="shared" si="465"/>
        <v>0.21415013660332533</v>
      </c>
      <c r="AW525" s="39">
        <f t="shared" si="466"/>
        <v>19.28</v>
      </c>
      <c r="AX525" s="39">
        <f t="shared" si="467"/>
        <v>0.10707506830166266</v>
      </c>
      <c r="AY525" s="39">
        <f t="shared" si="468"/>
        <v>10.15</v>
      </c>
      <c r="AZ525" s="39">
        <f t="shared" si="469"/>
        <v>2.1415013660332518E-2</v>
      </c>
      <c r="BA525" s="39">
        <f t="shared" si="470"/>
        <v>2.12</v>
      </c>
      <c r="BB525" s="39">
        <f t="shared" si="471"/>
        <v>8.5660054641330072E-2</v>
      </c>
      <c r="BC525" s="39">
        <f t="shared" si="472"/>
        <v>8.2100000000000009</v>
      </c>
      <c r="BD525" s="39">
        <f t="shared" si="473"/>
        <v>4.2830027320665036E-2</v>
      </c>
      <c r="BE525" s="39">
        <f t="shared" si="474"/>
        <v>4.1900000000000004</v>
      </c>
      <c r="BF525" s="39">
        <f t="shared" si="475"/>
        <v>2.1415013660332518E-2</v>
      </c>
      <c r="BG525" s="39">
        <f t="shared" si="476"/>
        <v>2.12</v>
      </c>
      <c r="BH525" s="39">
        <f t="shared" si="477"/>
        <v>4.2830027320665048E-3</v>
      </c>
      <c r="BI525" s="39">
        <f t="shared" si="478"/>
        <v>0.43</v>
      </c>
    </row>
    <row r="526" spans="1:61" s="39" customFormat="1" x14ac:dyDescent="0.25">
      <c r="A526" s="40">
        <v>7.5</v>
      </c>
      <c r="B526" s="50">
        <f t="shared" si="433"/>
        <v>41</v>
      </c>
      <c r="C526" s="51">
        <f t="shared" si="423"/>
        <v>0</v>
      </c>
      <c r="D526" s="52">
        <f t="shared" si="424"/>
        <v>0</v>
      </c>
      <c r="E526" s="53">
        <f t="shared" si="425"/>
        <v>1</v>
      </c>
      <c r="F526" s="68">
        <f t="shared" si="422"/>
        <v>40</v>
      </c>
      <c r="G526" s="61">
        <f t="shared" si="447"/>
        <v>1.8688268153179735</v>
      </c>
      <c r="H526" s="56">
        <f t="shared" si="434"/>
        <v>4.6296296296296298</v>
      </c>
      <c r="I526" s="52">
        <f t="shared" si="435"/>
        <v>1.38</v>
      </c>
      <c r="J526" s="56">
        <f t="shared" si="436"/>
        <v>4.1114189936995418</v>
      </c>
      <c r="K526" s="56">
        <f t="shared" si="448"/>
        <v>1.0198516706278061E-3</v>
      </c>
      <c r="L526" s="51">
        <f t="shared" si="437"/>
        <v>2.2000000000000002</v>
      </c>
      <c r="M526" s="52">
        <f t="shared" si="426"/>
        <v>0</v>
      </c>
      <c r="N526" s="68">
        <v>0</v>
      </c>
      <c r="O526" s="63">
        <f t="shared" si="438"/>
        <v>4498.773653731766</v>
      </c>
      <c r="P526" s="58">
        <f t="shared" si="439"/>
        <v>480</v>
      </c>
      <c r="Q526" s="61">
        <f t="shared" si="440"/>
        <v>0.93441340765898673</v>
      </c>
      <c r="R526" s="56">
        <f t="shared" si="441"/>
        <v>2.3148148148148149</v>
      </c>
      <c r="S526" s="56">
        <f t="shared" si="427"/>
        <v>2.0557094968497709</v>
      </c>
      <c r="T526" s="56">
        <f t="shared" si="428"/>
        <v>5.0992583531390306E-4</v>
      </c>
      <c r="U526" s="61">
        <f t="shared" si="442"/>
        <v>0.46720670382949336</v>
      </c>
      <c r="V526" s="56">
        <f t="shared" si="443"/>
        <v>1.1574074074074074</v>
      </c>
      <c r="W526" s="56">
        <f t="shared" si="429"/>
        <v>1.0278547484248854</v>
      </c>
      <c r="X526" s="56">
        <f t="shared" si="430"/>
        <v>2.5496291765695153E-4</v>
      </c>
      <c r="Y526" s="61">
        <f t="shared" si="444"/>
        <v>9.3441340765898676E-2</v>
      </c>
      <c r="Z526" s="56">
        <f t="shared" si="445"/>
        <v>0.23148148148148148</v>
      </c>
      <c r="AA526" s="56">
        <f t="shared" si="431"/>
        <v>0.20557094968497711</v>
      </c>
      <c r="AB526" s="56">
        <f t="shared" si="432"/>
        <v>5.0992583531390304E-5</v>
      </c>
      <c r="AC526" s="64">
        <f t="shared" si="446"/>
        <v>0.37473958333333979</v>
      </c>
      <c r="AD526" s="39">
        <f t="shared" si="449"/>
        <v>1.7185739699206417</v>
      </c>
      <c r="AE526" s="39">
        <f t="shared" si="450"/>
        <v>82.07</v>
      </c>
      <c r="AF526" s="39">
        <f t="shared" si="451"/>
        <v>0.85928698496032085</v>
      </c>
      <c r="AG526" s="39">
        <f t="shared" si="450"/>
        <v>57.65</v>
      </c>
      <c r="AH526" s="39">
        <f t="shared" si="452"/>
        <v>0.42964349248016043</v>
      </c>
      <c r="AI526" s="39">
        <f t="shared" si="479"/>
        <v>34.93</v>
      </c>
      <c r="AJ526" s="39">
        <f t="shared" si="454"/>
        <v>8.5928698496032033E-2</v>
      </c>
      <c r="AK526" s="39">
        <f t="shared" si="479"/>
        <v>8.23</v>
      </c>
      <c r="AL526" s="39">
        <f t="shared" si="455"/>
        <v>0.85928698496032085</v>
      </c>
      <c r="AM526" s="39">
        <f t="shared" si="456"/>
        <v>57.65</v>
      </c>
      <c r="AN526" s="39">
        <f t="shared" si="457"/>
        <v>0.42964349248016043</v>
      </c>
      <c r="AO526" s="39">
        <f t="shared" si="458"/>
        <v>34.93</v>
      </c>
      <c r="AP526" s="39">
        <f t="shared" si="459"/>
        <v>0.21482174624008021</v>
      </c>
      <c r="AQ526" s="39">
        <f t="shared" si="460"/>
        <v>19.329999999999998</v>
      </c>
      <c r="AR526" s="39">
        <f t="shared" si="461"/>
        <v>4.2964349248016016E-2</v>
      </c>
      <c r="AS526" s="39">
        <f t="shared" si="462"/>
        <v>4.21</v>
      </c>
      <c r="AT526" s="39">
        <f t="shared" si="463"/>
        <v>0.42964349248016043</v>
      </c>
      <c r="AU526" s="39">
        <f t="shared" si="464"/>
        <v>34.93</v>
      </c>
      <c r="AV526" s="39">
        <f t="shared" si="465"/>
        <v>0.21482174624008021</v>
      </c>
      <c r="AW526" s="39">
        <f t="shared" si="466"/>
        <v>19.329999999999998</v>
      </c>
      <c r="AX526" s="39">
        <f t="shared" si="467"/>
        <v>0.10741087312004011</v>
      </c>
      <c r="AY526" s="39">
        <f t="shared" si="468"/>
        <v>10.18</v>
      </c>
      <c r="AZ526" s="39">
        <f t="shared" si="469"/>
        <v>2.1482174624008008E-2</v>
      </c>
      <c r="BA526" s="39">
        <f t="shared" si="470"/>
        <v>2.13</v>
      </c>
      <c r="BB526" s="39">
        <f t="shared" si="471"/>
        <v>8.5928698496032033E-2</v>
      </c>
      <c r="BC526" s="39">
        <f t="shared" si="472"/>
        <v>8.23</v>
      </c>
      <c r="BD526" s="39">
        <f t="shared" si="473"/>
        <v>4.2964349248016016E-2</v>
      </c>
      <c r="BE526" s="39">
        <f t="shared" si="474"/>
        <v>4.21</v>
      </c>
      <c r="BF526" s="39">
        <f t="shared" si="475"/>
        <v>2.1482174624008008E-2</v>
      </c>
      <c r="BG526" s="39">
        <f t="shared" si="476"/>
        <v>2.13</v>
      </c>
      <c r="BH526" s="39">
        <f t="shared" si="477"/>
        <v>4.2964349248016025E-3</v>
      </c>
      <c r="BI526" s="39">
        <f t="shared" si="478"/>
        <v>0.43</v>
      </c>
    </row>
    <row r="527" spans="1:61" s="39" customFormat="1" x14ac:dyDescent="0.25">
      <c r="A527" s="40">
        <v>7.5</v>
      </c>
      <c r="B527" s="50">
        <f t="shared" si="433"/>
        <v>41</v>
      </c>
      <c r="C527" s="51">
        <f t="shared" si="423"/>
        <v>0</v>
      </c>
      <c r="D527" s="52">
        <f t="shared" si="424"/>
        <v>0</v>
      </c>
      <c r="E527" s="53">
        <f t="shared" si="425"/>
        <v>1</v>
      </c>
      <c r="F527" s="68">
        <f t="shared" si="422"/>
        <v>40</v>
      </c>
      <c r="G527" s="61">
        <f t="shared" si="447"/>
        <v>1.8699042961185139</v>
      </c>
      <c r="H527" s="56">
        <f t="shared" si="434"/>
        <v>4.6296296296296298</v>
      </c>
      <c r="I527" s="52">
        <f t="shared" si="435"/>
        <v>1.38</v>
      </c>
      <c r="J527" s="56">
        <f t="shared" si="436"/>
        <v>4.1137894514607307</v>
      </c>
      <c r="K527" s="56">
        <f t="shared" si="448"/>
        <v>1.0204396708563418E-3</v>
      </c>
      <c r="L527" s="51">
        <f t="shared" si="437"/>
        <v>2.2000000000000002</v>
      </c>
      <c r="M527" s="52">
        <f t="shared" si="426"/>
        <v>0</v>
      </c>
      <c r="N527" s="68">
        <v>0</v>
      </c>
      <c r="O527" s="63">
        <f t="shared" si="438"/>
        <v>4501.0915430040141</v>
      </c>
      <c r="P527" s="58">
        <f t="shared" si="439"/>
        <v>480</v>
      </c>
      <c r="Q527" s="61">
        <f t="shared" si="440"/>
        <v>0.93495214805925697</v>
      </c>
      <c r="R527" s="56">
        <f t="shared" si="441"/>
        <v>2.3148148148148149</v>
      </c>
      <c r="S527" s="56">
        <f t="shared" si="427"/>
        <v>2.0568947257303654</v>
      </c>
      <c r="T527" s="56">
        <f t="shared" si="428"/>
        <v>5.1021983542817089E-4</v>
      </c>
      <c r="U527" s="61">
        <f t="shared" si="442"/>
        <v>0.46747607402962849</v>
      </c>
      <c r="V527" s="56">
        <f t="shared" si="443"/>
        <v>1.1574074074074074</v>
      </c>
      <c r="W527" s="56">
        <f t="shared" si="429"/>
        <v>1.0284473628651827</v>
      </c>
      <c r="X527" s="56">
        <f t="shared" si="430"/>
        <v>2.5510991771408544E-4</v>
      </c>
      <c r="Y527" s="61">
        <f t="shared" si="444"/>
        <v>9.3495214805925708E-2</v>
      </c>
      <c r="Z527" s="56">
        <f t="shared" si="445"/>
        <v>0.23148148148148148</v>
      </c>
      <c r="AA527" s="56">
        <f t="shared" si="431"/>
        <v>0.20568947257303657</v>
      </c>
      <c r="AB527" s="56">
        <f t="shared" si="432"/>
        <v>5.1021983542817094E-5</v>
      </c>
      <c r="AC527" s="64">
        <f t="shared" si="446"/>
        <v>0.37482638888889536</v>
      </c>
      <c r="AD527" s="39">
        <f t="shared" si="449"/>
        <v>1.7239499447719824</v>
      </c>
      <c r="AE527" s="39">
        <f t="shared" si="450"/>
        <v>82.16</v>
      </c>
      <c r="AF527" s="39">
        <f t="shared" si="451"/>
        <v>0.86197497238599119</v>
      </c>
      <c r="AG527" s="39">
        <f t="shared" si="450"/>
        <v>57.77</v>
      </c>
      <c r="AH527" s="39">
        <f t="shared" si="452"/>
        <v>0.43098748619299559</v>
      </c>
      <c r="AI527" s="39">
        <f t="shared" si="479"/>
        <v>35.01</v>
      </c>
      <c r="AJ527" s="39">
        <f t="shared" si="454"/>
        <v>8.6197497238599069E-2</v>
      </c>
      <c r="AK527" s="39">
        <f t="shared" si="479"/>
        <v>8.26</v>
      </c>
      <c r="AL527" s="39">
        <f t="shared" si="455"/>
        <v>0.86197497238599119</v>
      </c>
      <c r="AM527" s="39">
        <f t="shared" si="456"/>
        <v>57.77</v>
      </c>
      <c r="AN527" s="39">
        <f t="shared" si="457"/>
        <v>0.43098748619299559</v>
      </c>
      <c r="AO527" s="39">
        <f t="shared" si="458"/>
        <v>35.01</v>
      </c>
      <c r="AP527" s="39">
        <f t="shared" si="459"/>
        <v>0.2154937430964978</v>
      </c>
      <c r="AQ527" s="39">
        <f t="shared" si="460"/>
        <v>19.39</v>
      </c>
      <c r="AR527" s="39">
        <f t="shared" si="461"/>
        <v>4.3098748619299534E-2</v>
      </c>
      <c r="AS527" s="39">
        <f t="shared" si="462"/>
        <v>4.22</v>
      </c>
      <c r="AT527" s="39">
        <f t="shared" si="463"/>
        <v>0.43098748619299559</v>
      </c>
      <c r="AU527" s="39">
        <f t="shared" si="464"/>
        <v>35.01</v>
      </c>
      <c r="AV527" s="39">
        <f t="shared" si="465"/>
        <v>0.2154937430964978</v>
      </c>
      <c r="AW527" s="39">
        <f t="shared" si="466"/>
        <v>19.39</v>
      </c>
      <c r="AX527" s="39">
        <f t="shared" si="467"/>
        <v>0.1077468715482489</v>
      </c>
      <c r="AY527" s="39">
        <f t="shared" si="468"/>
        <v>10.210000000000001</v>
      </c>
      <c r="AZ527" s="39">
        <f t="shared" si="469"/>
        <v>2.1549374309649767E-2</v>
      </c>
      <c r="BA527" s="39">
        <f t="shared" si="470"/>
        <v>2.13</v>
      </c>
      <c r="BB527" s="39">
        <f t="shared" si="471"/>
        <v>8.6197497238599069E-2</v>
      </c>
      <c r="BC527" s="39">
        <f t="shared" si="472"/>
        <v>8.26</v>
      </c>
      <c r="BD527" s="39">
        <f t="shared" si="473"/>
        <v>4.3098748619299534E-2</v>
      </c>
      <c r="BE527" s="39">
        <f t="shared" si="474"/>
        <v>4.22</v>
      </c>
      <c r="BF527" s="39">
        <f t="shared" si="475"/>
        <v>2.1549374309649767E-2</v>
      </c>
      <c r="BG527" s="39">
        <f t="shared" si="476"/>
        <v>2.13</v>
      </c>
      <c r="BH527" s="39">
        <f t="shared" si="477"/>
        <v>4.3098748619299545E-3</v>
      </c>
      <c r="BI527" s="39">
        <f t="shared" si="478"/>
        <v>0.43</v>
      </c>
    </row>
    <row r="528" spans="1:61" s="39" customFormat="1" x14ac:dyDescent="0.25">
      <c r="A528" s="40">
        <v>7.5</v>
      </c>
      <c r="B528" s="50">
        <f t="shared" si="433"/>
        <v>41</v>
      </c>
      <c r="C528" s="51">
        <f t="shared" si="423"/>
        <v>0</v>
      </c>
      <c r="D528" s="52">
        <f t="shared" si="424"/>
        <v>0</v>
      </c>
      <c r="E528" s="53">
        <f t="shared" si="425"/>
        <v>1</v>
      </c>
      <c r="F528" s="68">
        <f t="shared" si="422"/>
        <v>40</v>
      </c>
      <c r="G528" s="61">
        <f t="shared" si="447"/>
        <v>1.8709768372403848</v>
      </c>
      <c r="H528" s="56">
        <f t="shared" si="434"/>
        <v>4.6296296296296298</v>
      </c>
      <c r="I528" s="52">
        <f t="shared" si="435"/>
        <v>1.38</v>
      </c>
      <c r="J528" s="56">
        <f t="shared" si="436"/>
        <v>4.1161490419288471</v>
      </c>
      <c r="K528" s="56">
        <f t="shared" si="448"/>
        <v>1.0210249754153255E-3</v>
      </c>
      <c r="L528" s="51">
        <f t="shared" si="437"/>
        <v>2.2000000000000002</v>
      </c>
      <c r="M528" s="52">
        <f t="shared" si="426"/>
        <v>0</v>
      </c>
      <c r="N528" s="68">
        <v>0</v>
      </c>
      <c r="O528" s="63">
        <f t="shared" si="438"/>
        <v>4503.3988086170975</v>
      </c>
      <c r="P528" s="58">
        <f t="shared" si="439"/>
        <v>480</v>
      </c>
      <c r="Q528" s="61">
        <f t="shared" si="440"/>
        <v>0.93548841862019239</v>
      </c>
      <c r="R528" s="56">
        <f t="shared" si="441"/>
        <v>2.3148148148148149</v>
      </c>
      <c r="S528" s="56">
        <f t="shared" si="427"/>
        <v>2.0580745209644236</v>
      </c>
      <c r="T528" s="56">
        <f t="shared" si="428"/>
        <v>5.1051248770766274E-4</v>
      </c>
      <c r="U528" s="61">
        <f t="shared" si="442"/>
        <v>0.46774420931009619</v>
      </c>
      <c r="V528" s="56">
        <f t="shared" si="443"/>
        <v>1.1574074074074074</v>
      </c>
      <c r="W528" s="56">
        <f t="shared" si="429"/>
        <v>1.0290372604822118</v>
      </c>
      <c r="X528" s="56">
        <f t="shared" si="430"/>
        <v>2.5525624385383137E-4</v>
      </c>
      <c r="Y528" s="61">
        <f t="shared" si="444"/>
        <v>9.3548841862019255E-2</v>
      </c>
      <c r="Z528" s="56">
        <f t="shared" si="445"/>
        <v>0.23148148148148148</v>
      </c>
      <c r="AA528" s="56">
        <f t="shared" si="431"/>
        <v>0.20580745209644238</v>
      </c>
      <c r="AB528" s="56">
        <f t="shared" si="432"/>
        <v>5.1051248770766292E-5</v>
      </c>
      <c r="AC528" s="64">
        <f t="shared" si="446"/>
        <v>0.37491319444445093</v>
      </c>
      <c r="AD528" s="39">
        <f t="shared" si="449"/>
        <v>1.7293290031790485</v>
      </c>
      <c r="AE528" s="39">
        <f t="shared" si="450"/>
        <v>82.26</v>
      </c>
      <c r="AF528" s="39">
        <f t="shared" si="451"/>
        <v>0.86466450158952424</v>
      </c>
      <c r="AG528" s="39">
        <f t="shared" si="450"/>
        <v>57.88</v>
      </c>
      <c r="AH528" s="39">
        <f t="shared" si="452"/>
        <v>0.43233225079476212</v>
      </c>
      <c r="AI528" s="39">
        <f t="shared" si="479"/>
        <v>35.1</v>
      </c>
      <c r="AJ528" s="39">
        <f t="shared" si="454"/>
        <v>8.6466450158952379E-2</v>
      </c>
      <c r="AK528" s="39">
        <f t="shared" si="479"/>
        <v>8.2799999999999994</v>
      </c>
      <c r="AL528" s="39">
        <f t="shared" si="455"/>
        <v>0.86466450158952424</v>
      </c>
      <c r="AM528" s="39">
        <f t="shared" si="456"/>
        <v>57.88</v>
      </c>
      <c r="AN528" s="39">
        <f t="shared" si="457"/>
        <v>0.43233225079476212</v>
      </c>
      <c r="AO528" s="39">
        <f t="shared" si="458"/>
        <v>35.1</v>
      </c>
      <c r="AP528" s="39">
        <f t="shared" si="459"/>
        <v>0.21616612539738106</v>
      </c>
      <c r="AQ528" s="39">
        <f t="shared" si="460"/>
        <v>19.440000000000001</v>
      </c>
      <c r="AR528" s="39">
        <f t="shared" si="461"/>
        <v>4.323322507947619E-2</v>
      </c>
      <c r="AS528" s="39">
        <f t="shared" si="462"/>
        <v>4.2300000000000004</v>
      </c>
      <c r="AT528" s="39">
        <f t="shared" si="463"/>
        <v>0.43233225079476212</v>
      </c>
      <c r="AU528" s="39">
        <f t="shared" si="464"/>
        <v>35.1</v>
      </c>
      <c r="AV528" s="39">
        <f t="shared" si="465"/>
        <v>0.21616612539738106</v>
      </c>
      <c r="AW528" s="39">
        <f t="shared" si="466"/>
        <v>19.440000000000001</v>
      </c>
      <c r="AX528" s="39">
        <f t="shared" si="467"/>
        <v>0.10808306269869053</v>
      </c>
      <c r="AY528" s="39">
        <f t="shared" si="468"/>
        <v>10.24</v>
      </c>
      <c r="AZ528" s="39">
        <f t="shared" si="469"/>
        <v>2.1616612539738095E-2</v>
      </c>
      <c r="BA528" s="39">
        <f t="shared" si="470"/>
        <v>2.14</v>
      </c>
      <c r="BB528" s="39">
        <f t="shared" si="471"/>
        <v>8.6466450158952379E-2</v>
      </c>
      <c r="BC528" s="39">
        <f t="shared" si="472"/>
        <v>8.2799999999999994</v>
      </c>
      <c r="BD528" s="39">
        <f t="shared" si="473"/>
        <v>4.323322507947619E-2</v>
      </c>
      <c r="BE528" s="39">
        <f t="shared" si="474"/>
        <v>4.2300000000000004</v>
      </c>
      <c r="BF528" s="39">
        <f t="shared" si="475"/>
        <v>2.1616612539738095E-2</v>
      </c>
      <c r="BG528" s="39">
        <f t="shared" si="476"/>
        <v>2.14</v>
      </c>
      <c r="BH528" s="39">
        <f t="shared" si="477"/>
        <v>4.3233225079476198E-3</v>
      </c>
      <c r="BI528" s="39">
        <f t="shared" si="478"/>
        <v>0.43</v>
      </c>
    </row>
  </sheetData>
  <sheetProtection algorithmName="SHA-512" hashValue="o8ji+3qSlOvfS7VoLnlrzHv9URtDK25MWB/4lbMiv+vkzV+GkB37XRxhfFf6T0GEPx7f9ESgShx1Xj90wnDXEA==" saltValue="29lRhI7edxU0O9uQ6au0qg==" spinCount="100000" sheet="1" selectLockedCells="1"/>
  <mergeCells count="113">
    <mergeCell ref="G15:I15"/>
    <mergeCell ref="G17:I17"/>
    <mergeCell ref="G16:I16"/>
    <mergeCell ref="P2:S2"/>
    <mergeCell ref="G4:G7"/>
    <mergeCell ref="N4:N7"/>
    <mergeCell ref="N9:O10"/>
    <mergeCell ref="P9:S9"/>
    <mergeCell ref="N11:N14"/>
    <mergeCell ref="D8:D9"/>
    <mergeCell ref="E8:E9"/>
    <mergeCell ref="G9:I9"/>
    <mergeCell ref="G10:H10"/>
    <mergeCell ref="J10:L10"/>
    <mergeCell ref="G11:H11"/>
    <mergeCell ref="G2:H3"/>
    <mergeCell ref="I2:L2"/>
    <mergeCell ref="N2:O3"/>
    <mergeCell ref="G18:H19"/>
    <mergeCell ref="I18:J19"/>
    <mergeCell ref="K18:L19"/>
    <mergeCell ref="M18:N19"/>
    <mergeCell ref="O18:O19"/>
    <mergeCell ref="P18:P19"/>
    <mergeCell ref="C15:D15"/>
    <mergeCell ref="G12:H12"/>
    <mergeCell ref="J12:K12"/>
    <mergeCell ref="G13:H13"/>
    <mergeCell ref="J13:K14"/>
    <mergeCell ref="B17:D17"/>
    <mergeCell ref="G14:H14"/>
    <mergeCell ref="M25:M26"/>
    <mergeCell ref="N25:N26"/>
    <mergeCell ref="O25:O26"/>
    <mergeCell ref="P25:P26"/>
    <mergeCell ref="Q25:Q26"/>
    <mergeCell ref="R25:R26"/>
    <mergeCell ref="B22:B24"/>
    <mergeCell ref="G25:H26"/>
    <mergeCell ref="I25:I26"/>
    <mergeCell ref="J25:J26"/>
    <mergeCell ref="K25:K26"/>
    <mergeCell ref="L25:L26"/>
    <mergeCell ref="C26:D26"/>
    <mergeCell ref="K20:K23"/>
    <mergeCell ref="L20:L23"/>
    <mergeCell ref="M20:M23"/>
    <mergeCell ref="N20:N23"/>
    <mergeCell ref="O20:O23"/>
    <mergeCell ref="P20:P23"/>
    <mergeCell ref="AL46:AM46"/>
    <mergeCell ref="AN46:AO46"/>
    <mergeCell ref="AP46:AQ46"/>
    <mergeCell ref="AR46:AS46"/>
    <mergeCell ref="H27:I27"/>
    <mergeCell ref="AD45:AK45"/>
    <mergeCell ref="AL45:AS45"/>
    <mergeCell ref="AT45:BA45"/>
    <mergeCell ref="BB45:BI45"/>
    <mergeCell ref="Q46:T46"/>
    <mergeCell ref="U46:X46"/>
    <mergeCell ref="Y46:AB46"/>
    <mergeCell ref="AD46:AE46"/>
    <mergeCell ref="AF46:AG46"/>
    <mergeCell ref="O47:O48"/>
    <mergeCell ref="P47:P48"/>
    <mergeCell ref="Q47:Q48"/>
    <mergeCell ref="R47:R48"/>
    <mergeCell ref="S47:S48"/>
    <mergeCell ref="T47:T48"/>
    <mergeCell ref="BF46:BG46"/>
    <mergeCell ref="BH46:BI46"/>
    <mergeCell ref="C47:E47"/>
    <mergeCell ref="F47:F48"/>
    <mergeCell ref="G47:G48"/>
    <mergeCell ref="H47:H48"/>
    <mergeCell ref="I47:I48"/>
    <mergeCell ref="J47:J48"/>
    <mergeCell ref="K47:K48"/>
    <mergeCell ref="L47:N47"/>
    <mergeCell ref="AT46:AU46"/>
    <mergeCell ref="AV46:AW46"/>
    <mergeCell ref="AX46:AY46"/>
    <mergeCell ref="AZ46:BA46"/>
    <mergeCell ref="BB46:BC46"/>
    <mergeCell ref="BD46:BE46"/>
    <mergeCell ref="AH46:AI46"/>
    <mergeCell ref="AJ46:AK46"/>
    <mergeCell ref="AA47:AA48"/>
    <mergeCell ref="AB47:AB48"/>
    <mergeCell ref="AC47:AC48"/>
    <mergeCell ref="AD47:AD48"/>
    <mergeCell ref="AF47:AF48"/>
    <mergeCell ref="AH47:AH48"/>
    <mergeCell ref="U47:U48"/>
    <mergeCell ref="V47:V48"/>
    <mergeCell ref="W47:W48"/>
    <mergeCell ref="X47:X48"/>
    <mergeCell ref="Y47:Y48"/>
    <mergeCell ref="Z47:Z48"/>
    <mergeCell ref="BH47:BH48"/>
    <mergeCell ref="AV47:AV48"/>
    <mergeCell ref="AX47:AX48"/>
    <mergeCell ref="AZ47:AZ48"/>
    <mergeCell ref="BB47:BB48"/>
    <mergeCell ref="BD47:BD48"/>
    <mergeCell ref="BF47:BF48"/>
    <mergeCell ref="AJ47:AJ48"/>
    <mergeCell ref="AL47:AL48"/>
    <mergeCell ref="AN47:AN48"/>
    <mergeCell ref="AP47:AP48"/>
    <mergeCell ref="AR47:AR48"/>
    <mergeCell ref="AT47:AT48"/>
  </mergeCells>
  <conditionalFormatting sqref="I4:L7">
    <cfRule type="colorScale" priority="8">
      <colorScale>
        <cfvo type="num" val="0"/>
        <cfvo type="num" val="50"/>
        <cfvo type="num" val="100"/>
        <color rgb="FF63BE7B"/>
        <color rgb="FFFFEB84"/>
        <color rgb="FFF8696B"/>
      </colorScale>
    </cfRule>
  </conditionalFormatting>
  <conditionalFormatting sqref="P4:S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K14">
    <cfRule type="expression" dxfId="4" priority="4">
      <formula>IF($I$14&lt;1,TRUE,FALSE)</formula>
    </cfRule>
    <cfRule type="expression" dxfId="3" priority="5">
      <formula>IF($I$14&lt;2,TRUE,FALSE)</formula>
    </cfRule>
    <cfRule type="expression" dxfId="2" priority="6">
      <formula>IF($I$14&gt;2,TRUE,FALSE)</formula>
    </cfRule>
  </conditionalFormatting>
  <conditionalFormatting sqref="I12:K12">
    <cfRule type="expression" dxfId="1" priority="2">
      <formula>IF($I$12&gt;1000,TRUE,FALSE)</formula>
    </cfRule>
    <cfRule type="expression" dxfId="0" priority="3">
      <formula>IF($I$12&lt;=1000,TRUE,FALSE)</formula>
    </cfRule>
  </conditionalFormatting>
  <conditionalFormatting sqref="P11:S14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dataValidations count="4">
    <dataValidation type="list" allowBlank="1" showInputMessage="1" showErrorMessage="1" sqref="C9 C11" xr:uid="{590BA8D1-A0EC-4189-836E-9B9244FE65F2}">
      <formula1>"400,480"</formula1>
    </dataValidation>
    <dataValidation type="list" allowBlank="1" showInputMessage="1" showErrorMessage="1" sqref="C15 M29" xr:uid="{F07377B6-5FA4-48C2-948B-D46AB28C4843}">
      <formula1>"No Mask / Cloth Mask,Surgical Mask,KN95 Mask,N95 Mask"</formula1>
    </dataValidation>
    <dataValidation type="list" allowBlank="1" showInputMessage="1" showErrorMessage="1" sqref="C8 G29" xr:uid="{406BC381-9B03-4C85-A0EF-162E841C679D}">
      <formula1>"0.7,2.2,6"</formula1>
    </dataValidation>
    <dataValidation type="list" allowBlank="1" showInputMessage="1" showErrorMessage="1" sqref="J29 L29" xr:uid="{04969C56-3856-42ED-BB70-43B2B95F5642}">
      <formula1>"0,1,2,3,4,5,6,7,8"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Computations</vt:lpstr>
      <vt:lpstr>Computations!Print_Area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2022-10-26T07:08:41Z</dcterms:created>
  <dcterms:modified xsi:type="dcterms:W3CDTF">2022-11-28T07:25:05Z</dcterms:modified>
</cp:coreProperties>
</file>