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Solutions Delivery\"/>
    </mc:Choice>
  </mc:AlternateContent>
  <bookViews>
    <workbookView xWindow="0" yWindow="0" windowWidth="23580" windowHeight="10710" activeTab="1"/>
  </bookViews>
  <sheets>
    <sheet name="SD Active Projects 091317" sheetId="1" r:id="rId1"/>
    <sheet name="SD 2017 only" sheetId="2" r:id="rId2"/>
  </sheets>
  <calcPr calcId="0"/>
</workbook>
</file>

<file path=xl/calcChain.xml><?xml version="1.0" encoding="utf-8"?>
<calcChain xmlns="http://schemas.openxmlformats.org/spreadsheetml/2006/main">
  <c r="Z3" i="2" l="1"/>
  <c r="Z4" i="2"/>
  <c r="Z5" i="2"/>
  <c r="Z7" i="2"/>
  <c r="Z8" i="2"/>
  <c r="Z9" i="2"/>
  <c r="Z11" i="2"/>
  <c r="Z12" i="2"/>
  <c r="Z13" i="2"/>
  <c r="Z14" i="2"/>
  <c r="Z15" i="2"/>
  <c r="Z16" i="2"/>
  <c r="Z17" i="2"/>
  <c r="Z18" i="2"/>
  <c r="Z19" i="2"/>
  <c r="Z20" i="2"/>
  <c r="Z21" i="2"/>
  <c r="Z22" i="2"/>
  <c r="Z23" i="2"/>
  <c r="Z24" i="2"/>
  <c r="Z25" i="2"/>
  <c r="Z26" i="2"/>
  <c r="Z28" i="2"/>
  <c r="Z29" i="2"/>
  <c r="Z34"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Z2" i="2"/>
  <c r="Y2" i="2"/>
  <c r="H74" i="2"/>
  <c r="H73" i="2"/>
  <c r="AA34" i="2" s="1"/>
  <c r="H72" i="2"/>
  <c r="AA32" i="2" s="1"/>
  <c r="H71" i="2"/>
  <c r="H70" i="2"/>
  <c r="AA31" i="2" s="1"/>
  <c r="H69" i="2"/>
  <c r="H68" i="2"/>
  <c r="AA30" i="2" s="1"/>
  <c r="H67" i="2"/>
  <c r="H66" i="2"/>
  <c r="H65" i="2"/>
  <c r="AA29" i="2" s="1"/>
  <c r="H64" i="2"/>
  <c r="AA28" i="2" s="1"/>
  <c r="H63" i="2"/>
  <c r="H62" i="2"/>
  <c r="AA26" i="2" s="1"/>
  <c r="H61" i="2"/>
  <c r="H60" i="2"/>
  <c r="AA25" i="2" s="1"/>
  <c r="H59" i="2"/>
  <c r="H58" i="2"/>
  <c r="H57" i="2"/>
  <c r="H56" i="2"/>
  <c r="H55" i="2"/>
  <c r="H54" i="2"/>
  <c r="H53" i="2"/>
  <c r="H52" i="2"/>
  <c r="H51" i="2"/>
  <c r="H50" i="2"/>
  <c r="H49" i="2"/>
  <c r="H48" i="2"/>
  <c r="H47" i="2"/>
  <c r="H46" i="2"/>
  <c r="AA24" i="2" s="1"/>
  <c r="H45" i="2"/>
  <c r="AA23" i="2" s="1"/>
  <c r="H44" i="2"/>
  <c r="AA22" i="2" s="1"/>
  <c r="H43" i="2"/>
  <c r="AA21" i="2" s="1"/>
  <c r="H42" i="2"/>
  <c r="H41" i="2"/>
  <c r="H40" i="2"/>
  <c r="H39" i="2"/>
  <c r="H38" i="2"/>
  <c r="H37" i="2"/>
  <c r="AA20" i="2" s="1"/>
  <c r="H36" i="2"/>
  <c r="H35" i="2"/>
  <c r="H34" i="2"/>
  <c r="AA19" i="2" s="1"/>
  <c r="H33" i="2"/>
  <c r="AA18" i="2" s="1"/>
  <c r="H32" i="2"/>
  <c r="H31" i="2"/>
  <c r="H30" i="2"/>
  <c r="AA17" i="2" s="1"/>
  <c r="H29" i="2"/>
  <c r="H28" i="2"/>
  <c r="H27" i="2"/>
  <c r="H26" i="2"/>
  <c r="AA16" i="2" s="1"/>
  <c r="H25" i="2"/>
  <c r="AA15" i="2" s="1"/>
  <c r="H24" i="2"/>
  <c r="AA14" i="2" s="1"/>
  <c r="H23" i="2"/>
  <c r="AA13" i="2" s="1"/>
  <c r="H22" i="2"/>
  <c r="AA12" i="2" s="1"/>
  <c r="H21" i="2"/>
  <c r="H20" i="2"/>
  <c r="AA11" i="2" s="1"/>
  <c r="H19" i="2"/>
  <c r="H18" i="2"/>
  <c r="H17" i="2"/>
  <c r="H16" i="2"/>
  <c r="AA9" i="2" s="1"/>
  <c r="H15" i="2"/>
  <c r="H14" i="2"/>
  <c r="AA8" i="2" s="1"/>
  <c r="H13" i="2"/>
  <c r="H12" i="2"/>
  <c r="H11" i="2"/>
  <c r="H10" i="2"/>
  <c r="AA7" i="2" s="1"/>
  <c r="H9" i="2"/>
  <c r="AA5" i="2" s="1"/>
  <c r="H8" i="2"/>
  <c r="H7" i="2"/>
  <c r="H6" i="2"/>
  <c r="H5" i="2"/>
  <c r="AA4" i="2" s="1"/>
  <c r="H4" i="2"/>
  <c r="AA3" i="2" s="1"/>
  <c r="H3" i="2"/>
  <c r="H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2" i="1"/>
  <c r="AA2" i="2" l="1"/>
</calcChain>
</file>

<file path=xl/sharedStrings.xml><?xml version="1.0" encoding="utf-8"?>
<sst xmlns="http://schemas.openxmlformats.org/spreadsheetml/2006/main" count="2425" uniqueCount="481">
  <si>
    <t>Change No.</t>
  </si>
  <si>
    <t>Assign Dept</t>
  </si>
  <si>
    <t>Category</t>
  </si>
  <si>
    <t>Chs Change Level</t>
  </si>
  <si>
    <t>Current Phase</t>
  </si>
  <si>
    <t>Orig Date Entered</t>
  </si>
  <si>
    <t>Requested Date</t>
  </si>
  <si>
    <t>Close Time</t>
  </si>
  <si>
    <t>Change Status</t>
  </si>
  <si>
    <t>Title</t>
  </si>
  <si>
    <t>Description</t>
  </si>
  <si>
    <t>Requested by</t>
  </si>
  <si>
    <t>Estimated LOE</t>
  </si>
  <si>
    <t>Chs Project</t>
  </si>
  <si>
    <t>Owner</t>
  </si>
  <si>
    <t>Chs Est Hours over 100</t>
  </si>
  <si>
    <t>Priority Code</t>
  </si>
  <si>
    <t>Logical Name</t>
  </si>
  <si>
    <t>Affected Item</t>
  </si>
  <si>
    <t>Actual Outage End</t>
  </si>
  <si>
    <t>C1020964</t>
  </si>
  <si>
    <t>SOLUTIONS_DELIVERY_CLINICAL</t>
  </si>
  <si>
    <t>IN PROGRESS</t>
  </si>
  <si>
    <t>GE Muse Ambulatory Build-out (version 8)</t>
  </si>
  <si>
    <t>GE Muse Upgrade_x000D_
•	The objective of the project is to upgrade the GE Muse System to the latest version and migrate the server hardware hosting the product from GE-supplied hardware to TSG-supplied hardware._x000D_
•	The project will also address moving the CRMH site from a six-digit MRN scheme to a seven-digit MRN scheme to avoid an issue that will take place sometime in 2014 when MRNs for CRMH will expand to seven digits.</t>
  </si>
  <si>
    <t>DPMARTIN</t>
  </si>
  <si>
    <t>INNOVATION</t>
  </si>
  <si>
    <t>YES</t>
  </si>
  <si>
    <t>2 - HIGH</t>
  </si>
  <si>
    <t xml:space="preserve">MUSE </t>
  </si>
  <si>
    <t>APPLICATION SERVICES</t>
  </si>
  <si>
    <t>C1058938</t>
  </si>
  <si>
    <t>Rees Scientific Temperature Monitoring</t>
  </si>
  <si>
    <t>TLFREEMAN</t>
  </si>
  <si>
    <t>REES TEMPERATURE MONITORING</t>
  </si>
  <si>
    <t>C1076595</t>
  </si>
  <si>
    <t>Rauland Responder 5 - Install Nurse Call at RMH</t>
  </si>
  <si>
    <t>Install Nurse Call at RMH</t>
  </si>
  <si>
    <t>MMSCHEAFFEL</t>
  </si>
  <si>
    <t>RBFARRIS</t>
  </si>
  <si>
    <t>UNDETERMINED</t>
  </si>
  <si>
    <t>UNDETERMINED SERVICES</t>
  </si>
  <si>
    <t>C1084282</t>
  </si>
  <si>
    <t>SOLUTIONS_DELIVERY_NONCLINICAL</t>
  </si>
  <si>
    <t>2.4 Patient Prompt - Patient Appt Reminder Replacement - (Access to Care)</t>
  </si>
  <si>
    <t>Patient Appt Reminder Software Replacement</t>
  </si>
  <si>
    <t>DRAQUILO</t>
  </si>
  <si>
    <t>3 - MEDIUM</t>
  </si>
  <si>
    <t>C1086315</t>
  </si>
  <si>
    <t>PENDING REVIEW</t>
  </si>
  <si>
    <t>Kronos v8 Upgrade</t>
  </si>
  <si>
    <t>KRONOS SCHEDULER / VORTEX</t>
  </si>
  <si>
    <t>C1094535</t>
  </si>
  <si>
    <t>Enterprise PaceArt Activation</t>
  </si>
  <si>
    <t>C1097125</t>
  </si>
  <si>
    <t>Safewatch (Formerly Riskonnect) with related integration</t>
  </si>
  <si>
    <t>SafeWatch (Formerly Riskonnect)</t>
  </si>
  <si>
    <t>SAFEWATCH</t>
  </si>
  <si>
    <t>C1114180</t>
  </si>
  <si>
    <t>7 Infor Contract Management</t>
  </si>
  <si>
    <t>Infor Contract Management</t>
  </si>
  <si>
    <t xml:space="preserve">LAWSON </t>
  </si>
  <si>
    <t>C1117669</t>
  </si>
  <si>
    <t>PENDING CUSTOMER</t>
  </si>
  <si>
    <t>Healthy Planet (Epic) Implementation</t>
  </si>
  <si>
    <t>Implement Healthy Planet / Care Planning functions and assests within Epic</t>
  </si>
  <si>
    <t>DMLITTLEPAGE</t>
  </si>
  <si>
    <t>1 - CRITICAL</t>
  </si>
  <si>
    <t>EPIC CARE AMBULATORY</t>
  </si>
  <si>
    <t>C1123572</t>
  </si>
  <si>
    <t>TSG PHOENIX - Disaster Recovery Information System - Tech Only</t>
  </si>
  <si>
    <t>TSG PHOENIX - Disaster Recovery Information System Implementation Project_x000D_
_x000D_
The purpose of this initiative is to design and implement an application information system to support TSG's disaster recovery program.</t>
  </si>
  <si>
    <t>C1135637</t>
  </si>
  <si>
    <t>SAP SuccessFactors: Applicant Tracking and Onboarding Modules</t>
  </si>
  <si>
    <t>SAP SuccessFactors: ATS and Onboarding Modules</t>
  </si>
  <si>
    <t>APPLICATION</t>
  </si>
  <si>
    <t>C1136341</t>
  </si>
  <si>
    <t>2.8 Teletracking ORchestrate Implementation</t>
  </si>
  <si>
    <t>RFC for Teletracking ORchestrate implementation</t>
  </si>
  <si>
    <t xml:space="preserve">TELETRACKING </t>
  </si>
  <si>
    <t>C1142102</t>
  </si>
  <si>
    <t>Dose tracking appliction within Sectra</t>
  </si>
  <si>
    <t>CORT: Dose tracking appliction within Sectra.  This part of the Sectra PACS project._x000D_
CC 13-70-9151-176700_x000D_
CapID 85584_x000D_
PO 1304343</t>
  </si>
  <si>
    <t>EMGARCIA</t>
  </si>
  <si>
    <t>AJRAY</t>
  </si>
  <si>
    <t>SECTRA PACS</t>
  </si>
  <si>
    <t>C1143965</t>
  </si>
  <si>
    <t>INTAKE_IT_GOVERNANCE</t>
  </si>
  <si>
    <t>Financial Systems Review</t>
  </si>
  <si>
    <t>RDWEBB</t>
  </si>
  <si>
    <t>INTAKEPROCESS</t>
  </si>
  <si>
    <t>STRATA JAZZ</t>
  </si>
  <si>
    <t>C1146673</t>
  </si>
  <si>
    <t>EPIC SERVICES REQUEST</t>
  </si>
  <si>
    <t>EPIC Optime - SSI and ERAS (Clinical Pathways)</t>
  </si>
  <si>
    <t>Consider Clinical Pathways for SSI  and ERAS initiative for streamlined defined care of the patient_x000D_
_x000D_
Epic application module to be optimized: OR (Optime)_x000D_
_x000D_
Improvement Initiative this Optimization will effect: Quality and Safety_x000D_
_x000D_
Who will be impacted by this Optimization: 1-ENTERPRISE / HOSPITAL_x000D_
_x000D_
Benefit / Value:_x000D_
SBAR attached</t>
  </si>
  <si>
    <t>DRWALKER</t>
  </si>
  <si>
    <t>PEKANODE</t>
  </si>
  <si>
    <t xml:space="preserve">EPIC OPTIME </t>
  </si>
  <si>
    <t>C1149984</t>
  </si>
  <si>
    <t>Health Analytics Department Cube Build Project</t>
  </si>
  <si>
    <t>SRMUNSEY</t>
  </si>
  <si>
    <t>CASTOKES</t>
  </si>
  <si>
    <t>C1151870</t>
  </si>
  <si>
    <t>Uniform Data System (UDS) and EPIC applications data exchange interfaces</t>
  </si>
  <si>
    <t>SD-Need HL7 interface to provide automated, bidirectional data exchanges to ensure consistency between Uniform Data System (UDS) and EPIC applications.  The transactions will provide immediate, concurrent info in both UDS &amp; Epic.  These interfaces will tremendous amounts of time. The following is a breakdown of the total needs._x000D_
HL7 License Fee - $3,495 - one time fee (not dependent on the number of interfaces selected)_x000D_
ADT - patient demographics and insurance information into UDS, build and deployment to UAT/LIVE environments - $3,000 (one time fee)_x000D_
IRF_PAI interface - FIM assessments and quality indicators into UDS, build and deployment to UAT/LIVE environments - $4,000 (one time fee)_x000D_
DFT, CMG and CMS Accepted Date back to your billing system, build and deployment to UAT/LIVE environment - $2,500 (one time fee)_x000D_
IRF-PAI document exchange as an embedded PDF back to the medical record, build and deployment to UAT/LIVE environment - $5,000 (one time fee)_x000D_
HL7 Support Fee - $250.00 a month billed annually_x000D_
_x000D_
Debbie Poore is aware of this need._x000D_
_x000D_
Epic application module to be optimized: Inpatient_x000D_
_x000D_
Improvement Initiative this Optimization will effect: Regulatory_x000D_
_x000D_
Who will be impacted by this Optimization: 1-ENTERPRISE / HOSPITAL_x000D_
_x000D_
Benefit / Value:_x000D_
HL7 will benefit in may ways. All functions are currently being handled manually, so this will save time, money and ensure timeliness of documentation._x000D_
1. Accurate patient demographics and insurance information will move from EPIC to UDS_x000D_
2. Current collected data and new CMS required quality indicators data will move from EPIC to UDS_x000D_
3. Current data provided by UDS will move back to EPIC_x000D_
4. IRF-PAI (18 page document ) which is now printed on every patient and sent to be scanned in to EPIC will move to EPIC on its own.</t>
  </si>
  <si>
    <t>SRSMITH2</t>
  </si>
  <si>
    <t>TCBERBERT</t>
  </si>
  <si>
    <t xml:space="preserve">EPIC CARE INPATIENT </t>
  </si>
  <si>
    <t>C1152137</t>
  </si>
  <si>
    <t>INTAKE_DEFERRED_REQUESTS</t>
  </si>
  <si>
    <t>DEFERRED</t>
  </si>
  <si>
    <t>OnBase - Sovera Document Image Storage Replacement Solution</t>
  </si>
  <si>
    <t>Sovera Document Image Storage Replacement Solution (OnBase)</t>
  </si>
  <si>
    <t>GTWOLFORD</t>
  </si>
  <si>
    <t>SOVERA</t>
  </si>
  <si>
    <t>C1155556</t>
  </si>
  <si>
    <t>1 ACR Select™ Implementation</t>
  </si>
  <si>
    <t>ACR Select™, a licensed product of the ACR, is the digitally consumable version of the ACR Appropriateness Criteria®, ready to incorporate into computerized ordering and EHR systems to guide providers when ordering medical imaging scans._x000D_
_x000D_
ACR Select can be integrated with a wide variety of solutions for payers and providers for streamlined workflow at the point-of-care.</t>
  </si>
  <si>
    <t>EPIC RADIANT</t>
  </si>
  <si>
    <t>C1159059</t>
  </si>
  <si>
    <t>UpToDate Integration With Epic</t>
  </si>
  <si>
    <t>UpToDate Anywhere in Epic Project produced by Wolters Kluwer._x000D_
_x000D_
UpToDate is a software integrated with Epic.  Users can press a blue "i" icon embedded in Epic and are automatically linked with the UpToDate website where clinicaians have access to more than 10,500 topics in over 20 specialities with a single click.  There is a yearly subscription to the UpToDate website.  The UpToDate website is available via Mobile Devices and when accessed via Epic, passes login credentials.  Users will earn CME credits by using website and it is tracked internally.</t>
  </si>
  <si>
    <t>JLGLEASON</t>
  </si>
  <si>
    <t>C1162771</t>
  </si>
  <si>
    <t>AEAC: 31.3  Pilot Project for VT Research Dementia App Team (DESA)</t>
  </si>
  <si>
    <t>Pilot Project for VT Research Dementia App Team (DESA)_x000D_
_x000D_
Anne M. Brown, Ph.D., is working with Drs. Trinkle and Bankole to submit a RAP grant for approval:_x000D_
=========================================_x000D_
Brief summary --_x000D_
_x000D_
Two of my students won the Global Health Hackathon sponsored by Carilion Clinic in Spring 2016. The winning app proposed to be a platform for mental health/cognition assessment to be taken in real time/real environment by individuals on smart devices as "prescribed" by a physician. Carilion would like to see what having this app piloted would look like. By having individuals answer questions (even taking already validated exams like MoCA) relevant to mental health/cognition in real time, more insight and data could be provided to a physician to better understand an individual's baseline and how events affect scores and (hypothesized) aid in physician diagnosis.  The RAP grant that is in preparation would be the pilot study to test this app, relevant to mild cognitive impairment (comparing to MoCA). The study is looking to better understand usability by both patient and physician, usage of digital platforms to test cognition (vs pen and paper test), and test out the flow of information relevant to collecting data on patients in this way and integrating that into an EMR._x000D_
=========================================_x000D_
Keith, Barbara, Dr. Morgan, Dr, Speaker, Vicki R. and Ashley Quick met with Anne Brown and her team on Thu Nov 10 to review._x000D_
_x000D_
There would be two phases:_x000D_
_x000D_
phase 1- The physician would access the patient record in the DESA application using a secure link from Epic that identifies the patient by the unique ID created in Epic._x000D_
_x000D_
phase 2 - The DESA application would send back discrete values to Epic.</t>
  </si>
  <si>
    <t>VJRIGGINS</t>
  </si>
  <si>
    <t>EPIC (CACHE)</t>
  </si>
  <si>
    <t>C1163332</t>
  </si>
  <si>
    <t>CTaC Evacuation Project (CCPT)</t>
  </si>
  <si>
    <t>CTaC Evacuation Project - CCPT_x000D_
_x000D_
_x000D_
Assess the needs for building out a space for CTaC to have an operations center in case of emergency._x000D_
_x000D_
New Department:  CTaC needed in Maximo for this site_x000D_
_x000D_
Site Name:  CCPT_x000D_
_x000D_
Description:  CTaC Evacualtion Project_x000D_
_x000D_
Physical Address: McClanahan (Current CPTS Site)_x000D_
_x000D_
Contacts:  Chris Tuck, Mel Morris, Vasile Gocan_x000D_
_x000D_
Cost Center: 14-70-8341-800336_x000D_
_x000D_
Capital Project/Strata #: TBD_x000D_
_x000D_
Timeline:  TBD_x000D_
_x000D_
_x000D_
** Tasks to be spun off of this change:  Purchase/Install Hardware, Assess Phone/Gateway, Wireless, Cabling</t>
  </si>
  <si>
    <t>HDKELLEY</t>
  </si>
  <si>
    <t>4 - LOW</t>
  </si>
  <si>
    <t>C1164198</t>
  </si>
  <si>
    <t>SERVICE CATALOG REQUEST</t>
  </si>
  <si>
    <t>VNA: Move OB/GYN Ultrasounds at Riverside to VNA (Sectra)</t>
  </si>
  <si>
    <t>OB/GYN Ultrasounds to VNA (Sectra)_x000D_
_x000D_
Software or Application: SECTRA PACS_x000D_
_x000D_
Requested By Date: 01/06/17 00:00:00_x000D_
_x000D_
Description:_x000D_
OB/GYN is consolidating 2 practices into 3 Riverside 2 North. The practices will procure two new Philips Affiniti ultrasounds that are dicom compatible. We would like to use Sectra PACS as a means to store and manage these images. PACS is already in the building and Clinical Engineering has validated that the ultrasounds meet the enterprise requirements to connect to PACS, however there are questions whether or not the VNA can accept ultrasound studies. Please advise.</t>
  </si>
  <si>
    <t>SLUNDERWOOD</t>
  </si>
  <si>
    <t>TRSTUCKEY</t>
  </si>
  <si>
    <t>C1165208</t>
  </si>
  <si>
    <t>SOFTWARE REQUEST</t>
  </si>
  <si>
    <t>2.7 Clockwise MD - (Contract Pending)</t>
  </si>
  <si>
    <t>Clockwise MD is the System to replace I-Triage_x000D_
Requested By Date: 12/30/16 00:00:00_x000D_
Provide a short description of the business issue or need you are trying to address:_x000D_
Please arrange demonstration with Clockwise. System to replace I-Triage which is not renewing contracts. Karen Hodges has information_x000D_
Provide clinical and/or financial background information pertinent to the business need:_x000D_
Replace I-Triage for VelocityCare sites. Karen knows contacts._x000D_
What are you attempting to achieve and what benefits are you attempting to attain? Necessary to maintain existing revenue or service (break-fix) To provide a means of pre-registration to the patients for our VelocityCare sites. This application provides wait times for the patients as well as robust reporting functionality._x000D_
Has a product or vendor already been reviewed or selected? No- exploring options_x000D_
  Would there be an ongoing contract associated with this proposed solution? No contract required; can set up on a month-to-month basis_x000D_
  Would this solution be purchased or leased? null_x000D_
  Would the solution be hosted offsite in the "cloud"? null_x000D_
  From what devices would the solution be accessed? tablets, front desk workstations, exam rooms &amp;/or nurses' stations_x000D_
  What other vendors were researched and considered for this solution? none_x000D_
  Please list at least 2 reference locations (non-Carilion) that are using this product: null_x000D_
  Please provide the name of the selected vendor: Clockwise.md_x000D_
  Please provide the URL of the selected vendor's web site: https://clockwise.md/_x000D_
Would this initiative replace an existing solution? Yes_x000D_
  What is the solution being replaced? I-Triage_x000D_
If this request is denied or delayed, what may happen as a result? I-Triage is not renewing contracts. VC sites would lose internet presence._x000D_
Who is your financial advisor? Adrienne Sowers_x000D_
Have you discussed this solution with your financial advisor? Yes_x000D_
  What dollar amount are you requesting? Monthly subscription_x000D_
  What would the annual operating cost be? Depends on services_x000D_
  How many net new FTEs would be required for this solution? 0_x000D_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Non-Clinical</t>
  </si>
  <si>
    <t>MBLOWERY</t>
  </si>
  <si>
    <t>C1166347</t>
  </si>
  <si>
    <t>INTAKE_RAPID_ASSESSMENT</t>
  </si>
  <si>
    <t>Muse v9 Upgrade - Tech Only</t>
  </si>
  <si>
    <t>(RAT Assignment: Tony Koliba 9/5/17)_x000D_
_x000D_
Requested By Date: 12/24/16 00:00:00_x000D_
Provide a short description of the business issue or need you are trying to address:_x000D_
Muse v9 Upgrade_x000D_
Provide clinical and/or financial background information pertinent to the business need:_x000D_
This upgrade will keep us current and allow us to import non-GE waveforms_x000D_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Muse Carts, devices access Muse from a CITRIX-Published application_x000D_
  What other vendors were researched and considered for this solution? None_x000D_
  Please list at least 2 reference locations (non-Carilion) that are using this product: N/A Logging request to reconcile open Cardiology request with SET list_x000D_
  Please provide the name of the selected vendor: GE_x000D_
  Please provide the URL of the selected vendor's web site: ge.com_x000D_
Would this initiative replace an existing solution? No_x000D_
  What is the solution being replaced? null_x000D_
If this request is denied or delayed, what may happen as a result? Muse will fall behind on supported versions. We will not be able to take advantage of importing external waveforms._x000D_
Who is your financial advisor? Adriane Sowers, Captial ID is 8128_x000D_
Have you discussed this solution with your financial advisor? Yes_x000D_
  What dollar amount are you requesting? 144,256 Capital ID is 8128_x000D_
  What would the annual operating cost be? no change from existing contracts_x000D_
  How many net new FTEs would be required for this solution? None_x000D_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</si>
  <si>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C1166367</t>
  </si>
  <si>
    <t>Improving Hybrid OR &amp; EP Invasive Procedure workflow</t>
  </si>
  <si>
    <t>CORT:  Improving Hybrid OR &amp; EP Invasive Procedure workflow_x000D_
Requested By Date: 12/24/16 00:00:00_x000D_
Provide a short description of the business issue or need you are trying to address:_x000D_
Improving Hybrid OR workflow_x000D_
Provide clinical and/or financial background information pertinent to the business need:_x000D_
Currently there are two encounters created for certain cases in Hybrid OR. For TAVR cases, one Cath Lab and one OpTime encounter is created and procedure is documented in both encounters. It would be beneficial for number of reasons to combine two encounters into one case where documentation can be shared between Cupid and OpTime. Supplies from the Cath Lab/CS OR/Vas OR are used and sometimes this can create challenges with supply ordering and charging. It is hard to tell what charges are captured by Vas OR and what should be charged by the CathLab. This could potentially cause loss in revenue or overcharges._x000D_
Similar challenges present with EP workflows._x000D_
What are you attempting to achieve and what benefits are you attempting to attain? Necessary to maintain existing revenue or service (break-fix)_x000D_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Continue with existing process using existing workflows_x000D_
Who is your financial advisor? Benjamin Pinckard_x000D_
Have you discussed this solution with your financial advisor? Yes_x000D_
  What dollar amount are you requesting? N/A_x000D_
  What would the annual operating cost be? N/A_x000D_
  How many net new FTEs would be required for this solution? None_x000D_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</si>
  <si>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EXSABANOVIC1</t>
  </si>
  <si>
    <t>KMSAUNDERS</t>
  </si>
  <si>
    <t>EPIC CUPID (CARDIANT)</t>
  </si>
  <si>
    <t>C1166368</t>
  </si>
  <si>
    <t>ROSA Robotic System for Neurosurgery</t>
  </si>
  <si>
    <t>Purchase of the ROSA robotic system for neurosurgery_x000D_
Requested By Date: 12/24/16 00:00:00_x000D_
Provide a short description of the business issue or need you are trying to address:_x000D_
Purchase of the ROSA robotic system for neurosurgery_x000D_
Provide clinical and/or financial background information pertinent to the business need:_x000D_
Care of the epileptic patient who is refractory to medications_x000D_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The robot itself_x000D_
  What other vendors were researched and considered for this solution? Proprietary_x000D_
  Please list at least 2 reference locations (non-Carilion) that are using this product: Duke, Pittsburgh_x000D_
  Please provide the name of the selected vendor: Med Tech_x000D_
  Please provide the URL of the selected vendor's web site: http://www.medtech.fr/en/epilepsy_x000D_
Would this initiative replace an existing solution? No_x000D_
  What is the solution being replaced? null_x000D_
If this request is denied or delayed, what may happen as a result? We will not be able to provide advanced epileptic services to our community---the primary purpose for bringing Dr. Mark Witcher on board_x000D_
Who is your financial advisor? Regina Martin_x000D_
Have you discussed this solution with your financial advisor? Yes_x000D_
  What dollar amount are you requesting? 526,300.00_x000D_
  What would the annual operating cost be? approx 12,000 for dispopsables_x000D_
  How many net new FTEs would be required for this solution? 0_x000D_
Would there be any cost savings associated with this request? Yes_x000D_
  Provide a descritpion of the cost savings:_x000D_
To provide this services manually, the procedure can take 8-10 hours.  To provide using ROSA, the operative time reduces to about 2.5 hours.  The second part is that to perform manually, this requires a craniectomy (removal of skull flap) where the ROSA is minimally invasive and only requires a burr hole._x000D_
Will confidential Carilion Clinic information be stored or transmitted by this system? No_x000D_
  Please check information types that apply: null_x000D_
Is this a clinical or non-clinical based system? Clinical</t>
  </si>
  <si>
    <t>SWLOVERN</t>
  </si>
  <si>
    <t>C1166373</t>
  </si>
  <si>
    <t>VNA: Pentax Archive - Centralize the archival of legacy endoscopy images</t>
  </si>
  <si>
    <t>Centralize the archival of legacy endoscopy image studies from Pentax systems at CRMH, CFMH, CNRVMC and CRCH as they are antiquated hardware running the Windows 2003 server operating system._x000D_
Requested By Date: 12/24/16 00:00:00_x000D_
Provide a short description of the business issue or need you are trying to address:_x000D_
Centralize the archival of legacy endoscopy image studies from Pentax systems at CRMH, CFMH, CNRVMC and CRCH as they are antiquated hardware running the Windows 2003 server operating system._x000D_
Provide clinical and/or financial background information pertinent to the business need:_x000D_
These image studies are part of the patients medical records.  Note the response to question #3 below is regulatory, while this more of legal requirement, which was not a selection._x000D_
What are you attempting to achieve and what benefits are you attempting to attain? Regulatory requirement_x000D_
Has a product or vendor already been reviewed or selected? Yes_x000D_
  Would there be an ongoing contract associated with this proposed solution? No_x000D_
  Would this solution be purchased or leased? Purchased_x000D_
  Would the solution be hosted offsite in the "cloud"? No_x000D_
  From what devices would the solution be accessed? PC's_x000D_
  What other vendors were researched and considered for this solution? No, as this was a migration from an existing system that had a priority format_x000D_
  Please list at least 2 reference locations (non-Carilion) that are using this product: N/A_x000D_
  Please provide the name of the selected vendor: Pentax_x000D_
  Please provide the URL of the selected vendor's web site: http://www.pentaxmedical.com_x000D_
Would this initiative replace an existing solution? Yes_x000D_
  What is the solution being replaced? Legacy Pentax EndoPro system_x000D_
If this request is denied or delayed, what may happen as a result? Servers will need to be taken off line as they are security liability due to the Windows 2003 server operating system._x000D_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</si>
  <si>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CDRIHA</t>
  </si>
  <si>
    <t>C1166374</t>
  </si>
  <si>
    <t>Atlassian Suite Implementation - Tech Only</t>
  </si>
  <si>
    <t>Implement Atlassian Suite of Project and Portfolio Management Products for TSG_x000D_
Requested By Date: 12/24/16 00:00:00_x000D_
Provide a short description of the business issue or need you are trying to address:_x000D_
Implement Atlassian Suite of Project and Portfolio Management Products for TSG_x000D_
Provide clinical and/or financial background information pertinent to the business need:_x000D_
TSG does not have a system designed to manage and coordinate projects, programs, and/or portolios. Manual systems have been in place for years and we need to improve our service delivery in this endeavor._x000D_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Clinic personal computers_x000D_
  What other vendors were researched and considered for this solution? A full list of evaluated solutions is available._x000D_
  Please list at least 2 reference locations (non-Carilion) that are using this product: Nasa, Kaiser Permanente_x000D_
  Please provide the name of the selected vendor: Atlassian_x000D_
  Please provide the URL of the selected vendor's web site: www.atlassian.com_x000D_
Would this initiative replace an existing solution? No_x000D_
  What is the solution being replaced? null_x000D_
If this request is denied or delayed, what may happen as a result? Continued performance challenges at coordinating and delivering projects_x000D_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Employee_x000D_
Is this a clinical or non-clinical based system? Non-Clinical</t>
  </si>
  <si>
    <t>KLLAWTON</t>
  </si>
  <si>
    <t>C1166873</t>
  </si>
  <si>
    <t>MU3/MIPS Project</t>
  </si>
  <si>
    <t>C1167885</t>
  </si>
  <si>
    <t>2.12 Process Credit Card transactions using the EPIC Credit Card Framework / Terminals</t>
  </si>
  <si>
    <t>We are currently processing credit card transactions using standalone credit card terminals that are connected to a dedicated analog phone line with no connection to Epic. Utilizing the Epic Credit Card Framework we would like to have credit card terminals that are connected to a computer via USB and have transactions processed through Epic._x000D_
_x000D_
Epic application module to be optimized: Ambulatory_x000D_
_x000D_
Improvement Initiative this Optimization will effect: Throughput and Access_x000D_
_x000D_
Who will be impacted by this Optimization: 1-ENTERPRISE / HOSPITAL_x000D_
_x000D_
Benefit / Value:_x000D_
Credit card transaction processing will be improved as payments will be processed and posted to the patient account in Epic without manual entry of amount. Reconciliation of credit card transactions would be streamlined from a practice/revenue cycle/accounting perspective. Credit card receipt information is captured in Epic without having to store paper receipts.</t>
  </si>
  <si>
    <t>JHLAPUASA</t>
  </si>
  <si>
    <t>SLMOREJON</t>
  </si>
  <si>
    <t>EPIC PROFESSIONAL BILLING</t>
  </si>
  <si>
    <t>C1168169</t>
  </si>
  <si>
    <t>TSG Hosting to support rebuild by Modea (www.carilionclinic.org)</t>
  </si>
  <si>
    <t>www.carilionclinic.org rebuild by Modea_x000D_
_x000D_
John Taylor [john.taylor@modea.com], Sr. Project Manager from Modea, requested a Linux VM today so I am opening this RFC to track requests for any work that TSG needs to do to support Modea and MRC for this project._x000D_
_x000D_
Per Tyler Leskanic [tyler.leskanic@modea.com], Modea Software Engineering Lead Developer, he would like Ubuntu 16.04 VM if possible._x000D_
_x000D_
This is to support the migration of www.carilionclinic.org from Acquia to an in-house solution._x000D_
_x000D_
Note: Emily Gentry ?[emily.gentry@modea.com]?? is another contact for this project.</t>
  </si>
  <si>
    <t>CARILIONCLINIC.ORG</t>
  </si>
  <si>
    <t>WEB SERVICES</t>
  </si>
  <si>
    <t>C1168811</t>
  </si>
  <si>
    <t>Syngo Upgrade to v20</t>
  </si>
  <si>
    <t>Syngo Upgrade to v20_x000D_
Requested By Date: 04/01/17 00:00:00_x000D_
Provide a short description of the business issue or need you are trying to address:_x000D_
We have received approval for the Syngo upgrade to v20 and would like to proceed with implementation.  Additional servers were budgeted for the regional facilities to increase performance and replace existing infrastructure._x000D_
Provide clinical and/or financial background information pertinent to the business need:_x000D_
_x000D_
Funding for your project has been approved. Action is required to continue the ordering process._x000D_
Capital ID: A0814_x000D_
Name: Syngo Upgrade_x000D_
If this proposal is related to a PRF, please send this notification with the PRF number to Jennifer T. Smith in TSG._x000D_
If this proposal is related to a construction project, please send this notification electronically to your Project Management contact._x000D_
If this proposal is for medical equipment, please send this notification, a completed and signed Material Request Form, and the quotation from the vendor electronically to Travis Hurt in Corporate Purchasing._x000D_
Michelle Blanchard: 224-5334_x000D_
Michelle McNeil: 224-5046_x000D_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PCs_x000D_
  What other vendors were researched and considered for this solution? N/A_x000D_
  Please list at least 2 reference locations (non-Carilion) that are using this product: N/A_x000D_
  Please provide the name of the selected vendor: Siemens - Syngo Dynamics_x000D_
  Please provide the URL of the selected vendor's web site: N/A_x000D_
Would this initiative replace an existing solution? No_x000D_
  What is the solution being replaced? null_x000D_
If this request is denied or delayed, what may happen as a result? This upgrade has been approved_x000D_
Who is your financial advisor? Benjamin Pinckard_x000D_
Have you discussed this solution with your financial advisor? Yes_x000D_
  What dollar amount are you requesting? 158,343.00_x000D_
  What would the annual operating cost be? Contract in place_x000D_
  How many net new FTEs would be required for this solution? None_x000D_
Would there be any cost savings associated with this request? Yes_x000D_
  Provide a descritpion of the cost savings:_x000D_
Software was provided free of charge from Siemens. Need to purchase hardware and provide training._x000D_
Will confidential Carilion Clinic information be stored or transmitted by this system? Yes_x000D_
  Please check information types that apply: Patient_x000D_
Is this a clinical or non-clinical based system? Clinical</t>
  </si>
  <si>
    <t>SYNGO DYNAMICS</t>
  </si>
  <si>
    <t>C1169525</t>
  </si>
  <si>
    <t>Sleep Lab - Integration with Epic</t>
  </si>
  <si>
    <t>Sleep Lab - Epic Integration</t>
  </si>
  <si>
    <t>JMYERS</t>
  </si>
  <si>
    <t>COMPUMEDICS PROFUSION</t>
  </si>
  <si>
    <t>C1169685</t>
  </si>
  <si>
    <t>Edison / Modea Project Phase II</t>
  </si>
  <si>
    <t>Edison / Modea Project Phase II_x000D_
	_x000D_
High Level Scope:_x000D_
1.  Native mobile app version of the Edison web application_x000D_
2.  Integration with TMS (Formerly Four Rivers)_x000D_
3.  Edison application feature enhancements</t>
  </si>
  <si>
    <t>EDISON</t>
  </si>
  <si>
    <t>C1170058</t>
  </si>
  <si>
    <t>Olympus Knowledge Enterprise Software Solution For Managing Endoscopy Images</t>
  </si>
  <si>
    <t>Requested By Date: 02/01/17 00:00:00_x000D_
Provide a short description of the business issue or need you are trying to address:_x000D_
Investigate implementing Olympus Knowledge Enterprise software for managing endoscopy images_x000D_
Provide clinical and/or financial background information pertinent to the business need:_x000D_
Increased efficiency of endoscope management and reduce expenses due to improved inventory management as well as improved quality control for infection management._x000D_
What are you attempting to achieve and what benefits are you attempting to attain? Net new item_x000D_
Has a product or vendor already been reviewed or selected? Yes_x000D_
  Would there be an ongoing contract associated with this proposed solution? No_x000D_
  Would this solution be purchased or leased? Purchased_x000D_
  Would the solution be hosted offsite in the "cloud"? No_x000D_
  From what devices would the solution be accessed? Olympus endoscopy system and scope processors_x000D_
  What other vendors were researched and considered for this solution? Yes_x000D_
  Please list at least 2 reference locations (non-Carilion) that are using this product: TBD_x000D_
  Please provide the name of the selected vendor: OLYMPUS_x000D_
  Please provide the URL of the selected vendor's web site: TBD_x000D_
Would this initiative replace an existing solution? No_x000D_
  What is the solution being replaced? null_x000D_
If this request is denied or delayed, what may happen as a result? Lack of management for scopes which would affect quality control, potentially affecting patient outcomes_x000D_
Who is your financial advisor? Rhonda Shannon_x000D_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Automate multiple manual operations as well as potentially reduce scope inventory._x000D_
Will confidential Carilion Clinic information be stored or transmitted by this system? Yes_x000D_
  Please check information types that apply: Patient, Employee, Other_x000D_
Is this a clinical or non-clinical based system? Clinical</t>
  </si>
  <si>
    <t>C1170085</t>
  </si>
  <si>
    <t>Office 365 POC Configuration and Testing - Tech Only</t>
  </si>
  <si>
    <t>Office 365 Proof of Concept Configuration and Testing</t>
  </si>
  <si>
    <t>CARICKETTS</t>
  </si>
  <si>
    <t xml:space="preserve">EXCHANGE </t>
  </si>
  <si>
    <t>MESSAGING SERVICES</t>
  </si>
  <si>
    <t>C1170528</t>
  </si>
  <si>
    <t>Roundtable Analytics and ED Analytical  Predictive Modeling Software Solution</t>
  </si>
  <si>
    <t>The Department of Emergency Medicine is partnering with Roundtable Analytics on an analytical  predictive modeling software tool_x000D_
Requested By Date: 02/10/17 00:00:00_x000D_
Provide clinical and/or financial background information pertinent to the business need:_x000D_
This tool will allow us to optimize provider and nurse staffing for the ED at RMH.  It could enhance our ability to appropriately staff the dept. during and after upcoming renovations._x000D_
What are you attempting to achieve and what benefits are you attempting to attain? Must do to prevent patient harm_x000D_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Web-based product_x000D_
  What other vendors were researched and considered for this solution? Currently, this is the only vendor offering this product_x000D_
  Please list at least 2 reference locations (non-Carilion) that are using this product: Carolinas Medical Center, U of Florida_x000D_
  Please provide the name of the selected vendor: Roundtable Analytics_x000D_
  Please provide the URL of the selected vendor's web site: http://roundtableanalytics.com/_x000D_
Would this initiative replace an existing solution? No_x000D_
  What is the solution being replaced? null_x000D_
If this request is denied or delayed, what may happen as a result? Inefficient staffing of the ED_x000D_
Who is your financial advisor? Kari Harvey_x000D_
Have you discussed this solution with your financial advisor? Yes_x000D_
  What dollar amount are you requesting? 50,000_x000D_
  What would the annual operating cost be? 60,000_x000D_
  How many net new FTEs would be required for this solution? 0_x000D_
Would there be any cost savings associated with this request? Yes_x000D_
  Provide a descritpion of the cost savings:_x000D_
There is a potential cost savings associated with increased patient flow due to the optimized staffing model obtained with this product_x000D_
Will confidential Carilion Clinic information be stored or transmitted by this system? No_x000D_
  Please check information types that apply: null_x000D_
Is this a clinical or non-clinical based system? Non-Clinical</t>
  </si>
  <si>
    <t>JMRODGERS</t>
  </si>
  <si>
    <t>C1173404</t>
  </si>
  <si>
    <t>Kronos Extensions: Forecaster and Target Intelligence</t>
  </si>
  <si>
    <t>KRONOS SCHEDULER</t>
  </si>
  <si>
    <t>C1173531</t>
  </si>
  <si>
    <t>Tangier / Peake Physician Scheduling Project</t>
  </si>
  <si>
    <t>UNLISTED  APPLICATION</t>
  </si>
  <si>
    <t>C1173532</t>
  </si>
  <si>
    <t>Kronos Absence Management (Attendance)</t>
  </si>
  <si>
    <t>KRONOS TIMEKEEPER</t>
  </si>
  <si>
    <t>C1173533</t>
  </si>
  <si>
    <t>Kronos Extension: Workload Manager</t>
  </si>
  <si>
    <t>KRONOS MOBILE / OTHER</t>
  </si>
  <si>
    <t>C1173914</t>
  </si>
  <si>
    <t>5 Display lab cost data in Epic</t>
  </si>
  <si>
    <t>S&amp;D- CRITICAL  PRIORITY, SOLUTIONS DELIVERY: determine how to display lab cost data in Epic_x000D_
_x000D_
Epic application module to be optimized: Inpatient_x000D_
_x000D_
Improvement Initiative this Optimization will effect: Cost Containment_x000D_
_x000D_
Who will be impacted by this Optimization: 1-ENTERPRISE / HOSPITAL_x000D_
_x000D_
Benefit / Value:_x000D_
helps providers understand the cost of test they will be performing</t>
  </si>
  <si>
    <t>MLSPEAKER</t>
  </si>
  <si>
    <t>MMJONES</t>
  </si>
  <si>
    <t>C1174335</t>
  </si>
  <si>
    <t>Lung Cancer Screening Build in Epic Radiant</t>
  </si>
  <si>
    <t>I would like to request the the lung cancer screening upgrade module be built in order to better track lung cancer screening patients, recommended follow up and outcomes._x000D_
_x000D_
Epic application module to be optimized: Radiology (Radiant)_x000D_
_x000D_
Improvement Initiative this Optimization will effect: Quality and Safety_x000D_
_x000D_
Who will be impacted by this Optimization: 1-ENTERPRISE / HOSPITAL_x000D_
_x000D_
Benefit / Value:_x000D_
AEAC:  The lung cancer screening module will allow functionality much like what is in the mammography module.  Addition of this would allow us to send patient result and follow up letters, track recommended follow-ups and call patients to schedule.  Better tracking of biopsy and result outcomes and a standardized approach in which to submit required patient demographic data to the ACR.</t>
  </si>
  <si>
    <t>LLATKINSON</t>
  </si>
  <si>
    <t xml:space="preserve">EPIC RADIANT </t>
  </si>
  <si>
    <t>C1175564</t>
  </si>
  <si>
    <t>Salesforce Project (Multiple Projects)</t>
  </si>
  <si>
    <t>RFC For Salesforce Project</t>
  </si>
  <si>
    <t>RKPERRY</t>
  </si>
  <si>
    <t>MGWHEELER</t>
  </si>
  <si>
    <t>SALESFORCE</t>
  </si>
  <si>
    <t>C1175600</t>
  </si>
  <si>
    <t>MRO to replace CIOX</t>
  </si>
  <si>
    <t>MRO to replace CIOX_x000D_
_x000D_
Requesting new software / Release of Information Vendor for the system._x000D_
Requested By Date: 08/01/17 00:00:00_x000D_
Provide a short description of the business issue or need you are trying to address:_x000D_
Requesting new software / Release of Information Vendor for the system.  Currently, Ciox is providing ROI services for the organization.  Their contract / service will be replaced with a new vendor. Requesting project for operational and technical services for successful implementation._x000D_
Provide clinical and/or financial background information pertinent to the business need:_x000D_
Replacing current vendor, Ciox for System level support for Release of Information services for our patients, clients and stakeholders._x000D_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issued PCs_x000D_
  What other vendors were researched and considered for this solution? N/A_x000D_
  Please list at least 2 reference locations (non-Carilion) that are using this product: Unknown information from submitter of request_x000D_
  Please provide the name of the selected vendor: MRO_x000D_
  Please provide the URL of the selected vendor's web site: www.mrocorp.com_x000D_
Would this initiative replace an existing solution? Yes_x000D_
  What is the solution being replaced? Release of Information_x000D_
If this request is denied or delayed, what may happen as a result? Lack in ROI support  for the  organizaiton, patients, clients and stakeholders_x000D_
Who is your financial advisor? Unknown information provided to the submitter_x000D_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savings for our clients, patients, and stakeholders_x000D_
Will confidential Carilion Clinic information be stored or transmitted by this system? Yes_x000D_
  Please check information types that apply: Patient_x000D_
Is this a clinical or non-clinical based system? Non-Clinical</t>
  </si>
  <si>
    <t>ARBARGER</t>
  </si>
  <si>
    <t>C1176561</t>
  </si>
  <si>
    <t>Sunquest Lab Collection Manager implementation</t>
  </si>
  <si>
    <t>Wireless connectivity is all that will be needed from Carilion at this time._x000D_
_x000D_
_x000D_
_x000D_
To decrease risk of mislabeling of labs specimens, we request that "Collection Manager" (lab label printers) be installed in each ED room and at each ED nurses station._x000D_
Requested By Date: 12/24/16 00:00:00_x000D_
Provide a short description of the business issue or need you are trying to address:_x000D_
To decrease risk of mislabeling of labs specimens, we request that "Collection Manager" (lab label printers) be installed in each ED room and at each ED nurses station._x000D_
Provide clinical and/or financial background information pertinent to the business need:_x000D_
Mislabeling of lab specimens can results in the wrong labs getting entered into the wrong medical record, potentially, leading to inappropriate admissions. It also can lead to failure to meet regulatory standards._x000D_
What are you attempting to achieve and what benefits are you attempting to attain? Must do to prevent patient harm_x000D_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Further mislabeling errors that can lead to patient harm._x000D_
Who is your financial advisor? Carrie Callahan_x000D_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Employee, Patient_x000D_
Is this a clinical or non-clinical based system? Clinical</t>
  </si>
  <si>
    <t>EWBROWN</t>
  </si>
  <si>
    <t>C1176702</t>
  </si>
  <si>
    <t>2.3 Epicare EAP &amp; Security Refactoring Project - (Access to Care)</t>
  </si>
  <si>
    <t>Epicare EAP &amp; Security Refactoring Project - FY18</t>
  </si>
  <si>
    <t>EPIC CARE ORDERSET</t>
  </si>
  <si>
    <t>C1179529</t>
  </si>
  <si>
    <t>EPIC Rover Solution</t>
  </si>
  <si>
    <t>Requested By Date: 01/15/18 00:00:00_x000D_
Provide a short description of the business issue or need you are trying to address:_x000D_
Epic's Rover application was reviewed by System Nursing Informatics and Technology Council and overwhelmingly requested to have this submitted as a technology solution to enhance workflow._x000D_
Provide clinical and/or financial background information pertinent to the business need:_x000D_
Rover would support mobile documentation for quick items such as VS, Safety rounds, PRN Medications and other items where a WOW would not be needed.  This could support Respiratory workflow as well._x000D_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Iphone's deployed for Nurse Call_x000D_
  What other vendors were researched and considered for this solution? None as Epic Rover integrates wtih current EMR/documentation system_x000D_
  Please list at least 2 reference locations (non-Carilion) that are using this product: University of Mississippi Medical Center; Scripps Health; Univ of Colorado_x000D_
  Please provide the name of the selected vendor: Epic_x000D_
  Please provide the URL of the selected vendor's web site: www.epic.com_x000D_
Would this initiative replace an existing solution? No_x000D_
  What is the solution being replaced? null_x000D_
If this request is denied or delayed, what may happen as a result? Additional WOW carts may be needed;  RT solution to support documentation may be needed_x000D_
Who is your financial advisor? Unknown_x000D_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</si>
  <si>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PAGALLAGHER</t>
  </si>
  <si>
    <t>C1180373</t>
  </si>
  <si>
    <t>Provide assisted living pharmacy services to Westlake</t>
  </si>
  <si>
    <t>Need Salem Pharmacy Qs/1 upgraded to Qs/1 Primecare_x000D_
Provide clinical and/or financial background information pertinent to the business need:_x000D_
approved capital project #8734_x000D_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PCs_x000D_
  What other vendors were researched and considered for this solution? epic, scriptpro_x000D_
  Please list at least 2 reference locations (non-Carilion) that are using this product: 1_x000D_
  Please provide the name of the selected vendor: Qs/1 Primecare_x000D_
  Please provide the URL of the selected vendor's web site: qs1.com_x000D_
Would this initiative replace an existing solution? No_x000D_
  What is the solution being replaced? null_x000D_
If this request is denied or delayed, what may happen as a result? lose contract_x000D_
Who is your financial advisor? Carolyn Brandt_x000D_
Have you discussed this solution with your financial advisor? Yes_x000D_
  What dollar amount are you requesting? already approved_x000D_
  What would the annual operating cost be? 874_x000D_
  How many net new FTEs would be required for this solution? 0_x000D_
Would there be any cost savings associated with this request? Yes_x000D_
  Provide a descritpion of the cost savings:_x000D_
needed to obtain additional cash flow_x000D_
Will confidential Carilion Clinic information be stored or transmitted by this system? No_x000D_
  Please check information types that apply: null_x000D_
Is this a clinical or non-clinical based system? Clinical</t>
  </si>
  <si>
    <t>CEALVAREZ</t>
  </si>
  <si>
    <t>USLEE</t>
  </si>
  <si>
    <t>C1182535</t>
  </si>
  <si>
    <t>EMU/EEG server upgrade</t>
  </si>
  <si>
    <t>EMU/EEG server upgrade_x000D_
_x000D_
Is this for a new FTE (Full Time Employee)?_x000D_
_x000D_
Yes_x000D_
_x000D_
What device(s) will you be implementing?:_x000D_
_x000D_
PC / Computer: null_x000D_
_x000D_
Laptop: null_x000D_
_x000D_
Printer: null_x000D_
_x000D_
Scanner: null_x000D_
_x000D_
Webcam: null_x000D_
_x000D_
Monitor: null_x000D_
_x000D_
Docking Station: null_x000D_
_x000D_
Keyboard: null_x000D_
_x000D_
Mouse: null_x000D_
_x000D_
Other: EEG / EMU Lab_x000D_
_x000D_
Location: ROANOKE MEMORIAL HOSPITAL_x000D_
_x000D_
Floor: 7_x000D_
_x000D_
Room: EMU Control Room_x000D_
_x000D_
Cost Center: 01-01-7033-800600_x000D_
_x000D_
Requested By Date: 05/31/17 00:00:00_x000D_
_x000D_
Description:_x000D_
This request was submitted via Pbase (206191). The current EMU/EEG system needs to be upgraded due to the addition of new EMU Doc.  Current hardware is vendor provided. Desktops would be reused, but need to be placed on the domain. The server needs to be upgraded and the VM environment can be used. There is currently two Citrix servers that can possibly be reused. If not, VM can be used for Citrix. Current studies stored on local NAS will need to be moved like the SLAB. Current data is possibly in the 30-40TB range. The new type of studies will exceed a TB per study depending on the number of days the patient is monitored.</t>
  </si>
  <si>
    <t>RDHUFFMAN</t>
  </si>
  <si>
    <t>NOT.LISTED</t>
  </si>
  <si>
    <t>HARDWARE SERVICES</t>
  </si>
  <si>
    <t>C1183166</t>
  </si>
  <si>
    <t>HeartIT Phase 2 - Implement structure reports</t>
  </si>
  <si>
    <t>HeartIT Phase 2_x000D_
Requested By Date: 03/21/17 00:00:00_x000D_
Provide a short description of the business issue or need you are trying to address:_x000D_
We have implemented a Phase I of the Heart IT project. Currently providers can view studies on HeartIT software and use PowerScribe to dictate report. The goal is to proceed with Phase II and replace PowerScribe reports with the structured report.  Kirk was the project manager and the decision was made to implement Heart IT project in phases as we were working with Compliance to answer questions regarding image sharing.  It was important to move forward as the Leonardo system is outdated and not supported any longer._x000D_
Provide clinical and/or financial background information pertinent to the business need:_x000D_
We received a capital approval to implement Phase I and Phase II. We are being asked to pay remaining balance of $51,182.50 upon installation/Go Live. I don't believe software is fully implemented until we complete phase II and report is created using structured reports._x000D_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Any carilion device is compatible as this is web based application_x000D_
  What other vendors were researched and considered for this solution? Multiple_x000D_
  Please list at least 2 reference locations (non-Carilion) that are using this product: N/A_x000D_
  Please provide the name of the selected vendor: Heart IT (Precession software)_x000D_
  Please provide the URL of the selected vendor's web site: www.http://heartit.com/_x000D_
Would this initiative replace an existing solution? Yes_x000D_
  What is the solution being replaced? Leonardo system from Siemens_x000D_
If this request is denied or delayed, what may happen as a result? We may need to pay remaining balance and the project is not fully implemented. In addtion physicians may be less likely to use structured reporting if not implemented soon._x000D_
Who is your financial advisor? N/A - project approved_x000D_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Employee, Other_x000D_
Is this a clinical or non-clinical based system? Clinical</t>
  </si>
  <si>
    <t>HEARTIT</t>
  </si>
  <si>
    <t>C1185343</t>
  </si>
  <si>
    <t>Qs/1 NRX system Upgrade and add SharpRx/ShipRx mail order module</t>
  </si>
  <si>
    <t>Upgrade Qs/1 NRX system to SharpRx and add ShipRx mail order module_x000D_
_x000D_
Provide clinical and/or financial background information pertinent to the business need: software replacement due to age of software_x000D_
_x000D_
What are you attempting to achieve and what benefits are you attempting to attain? Necessary to maintain existing revenue or service (break-fix)_x000D_
_x000D_
Has a product or vendor already been reviewed or selected? Yes_x000D_
_x000D_
Would there be an ongoing contract associated with this proposed solution? Yes_x000D_
  Would this solution be purchased or leased? Purchased_x000D_
  Would the solution be hosted offsite in the "cloud"? No_x000D_
  From what devices would the solution be accessed? PCs_x000D_
  What other vendors were researched and considered for this solution? Epic, ScriptPro_x000D_
  Please list at least 2 reference locations (non-Carilion) that are using this product: University of Michigan, Novant_x000D_
  Please provide the name of the selected vendor: Qs/1_x000D_
  Please provide the URL of the selected vendor's web site: qs1.com_x000D_
Would this initiative replace an existing solution? No_x000D_
  What is the solution being replaced? null_x000D_
If this request is denied or delayed, what may happen as a result? outdated software_x000D_
Who is your financial advisor? Carolyn Brandt_x000D_
Have you discussed this solution with your financial advisor? Yes_x000D_
  What dollar amount are you requesting? $50K_x000D_
  What would the annual operating cost be? $800_x000D_
  How many net new FTEs would be required for this solution? 0_x000D_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Employee, Financial, Other_x000D_
Is this a clinical or non-clinical based system? Clinical</t>
  </si>
  <si>
    <t>BXDONALD</t>
  </si>
  <si>
    <t>C1188353</t>
  </si>
  <si>
    <t>VNA: Move All Enterprise Image Storage to VNA (including non-radiology and non-cardiology)</t>
  </si>
  <si>
    <t>(RAT Assignment: David Henley 9/5/17)_x000D_
_x000D_
_x000D_
USL] Requested By Date: 05/15/17 00:00:00_x000D_
Provide a short description of the business issue or need you are trying to address:_x000D_
We need an enterprise Image Storage Solution for non-radiology and non-cardiology images.  There needs to be a method for accessioning and indexing the images.  Also, clinicians will need be ability to access via an enterprise viewer._x000D_
_x000D_
Please review RFC C1164198 &amp; Problem PM10837 for background information._x000D_
Provide clinical and/or financial background information pertinent to the business need:_x000D_
The TSG Medical Imaging Team has several requests from Urology, ED, Amb, OB/GYN, Endo, etc. requesting the ability store and retrieve their acquired images long-term.  Also, PISO is also require that a solution._x000D_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There will not be a method to store/access the non-radiology/cardiology images long-term.  There may be issues with reimbursement and compliance._x000D_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</si>
  <si>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C1188771</t>
  </si>
  <si>
    <t>Lexicomp implementation</t>
  </si>
  <si>
    <t>Implement Lexicomp to replace Micromedix for Drug info and Patient education</t>
  </si>
  <si>
    <t>PBTRIGGER</t>
  </si>
  <si>
    <t>C1189848</t>
  </si>
  <si>
    <t>3M 360 Encompass Upgrade to Release 2</t>
  </si>
  <si>
    <t>The current 3M 360 Encompass product in use at Carilion is the originally installed Release 1 version.  Release 1 will be sunsetted at the end of 2018 (12/31/18).  The implmentation period for Release 2 is significant.  The implementation and training fees for Release 2 will also be significant.  (Order of Magnitude estimate in the $1 million range)._x000D_
_x000D_
The clients will need to make certain configuration and component decisions as a part of arriving at a final proposal.  The intent of this RFC is to work with clients and other TSG teams to develop the final proposal for the Release 2 upgrade.  A subsequent RFC will be submitted for actual implementation once the project is approved.</t>
  </si>
  <si>
    <t>3M ENCOMPASS 360</t>
  </si>
  <si>
    <t>C1189903</t>
  </si>
  <si>
    <t>Phynd - Provider information subscription service for Epic and Cactus</t>
  </si>
  <si>
    <t>This RFC is to develop the proposal for acquiring and implementing the Phynd provider information product.  If implemented as proposed, Phynd will eliminate our need to manually research/validate external provider information (address, phone, fax, license, etc.) and enable us to interface that information to the existing Cactus and Epic (SER masterfile) systems._x000D_
_x000D_
The solution will include costs for licensing and implementation from Phynd as well as from Cactus and Epic.  Both the proposal development and the eventual implementation (via a separate RFC) will require input from the user community, TSG application support team (Administrative Applications/SER), integration team, Chief IT Architect, Carilion Privacy and Information Security, and contracting resources.</t>
  </si>
  <si>
    <t>C1190012</t>
  </si>
  <si>
    <t>KPI Fire</t>
  </si>
  <si>
    <t>Project  / Portfolio Solution for Process Improvement / Quality_x000D_
Requested By Date: 08/01/17 00:00:00_x000D_
Provide a short description of the business issue or need you are trying to address:_x000D_
1. Creating a list of active improvement projects in the organization_x000D_
2. Understanding what strategic initiative(s) a project is aligned to_x000D_
3. Avoid recreating the wheel via a searchable knowledge base of ACTIVE and COMPLETED projects_x000D_
4. Provide facilitation tools to assist teams working on continuous improvement projects_x000D_
_x000D_
NOTE:  THIS PROJECT IS UNDER EVALUATION.  PER DOUG MARTIN'S REQUEST, THE PURPOSE OF THIS SUBMISSION IS TO GIVE A HEADS-UP ON THE POTENTIAL FORMAL REQUEST TO COME.  ALTHOUGH THE SOFTWARE HAS BEEN DESIGNATED FOR KRISTEN GORMAN, IT IS INTENDED TO BE AN ENTERPRISE-LEVEL PRODUCT (no 'enterprise' option in the 'Requested for' field above)._x000D_
_x000D_
https://www.kpifire.com/_x000D_
Provide clinical and/or financial background information pertinent to the business need:_x000D_
The organization currently has no way of knowing what improvement projects are currently being worked on, nor what strategic goals the projects align to.  Thus, as an organization we may dedicate resources to solving a problem that does little or nothing to advance the organization's strategic goals.  The software also provides the ability to load continuous improvement frameworks/methodologies.  This facilitates the efficient and effective execution of an improvement project._x000D_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As an organization, we continue to reinvent the wheel.  We continue lauching projects that my not align to a strategic objective.  We may continue to overextend our people with projects that do not impact higher priority needs._x000D_
Who is your financial advisor? Rhonda Shannon_x000D_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As I mentioned earlier, we are at the initial phase of determining if the product will potentially meet our needs.  Regarding cost savings, we will arrive at and execute solutions to problems much efficiently and effectively.  If we decide to go forward with a request to purchase the project, we can provide a more detailed financial analysis then._x000D_
Will confidential Carilion Clinic information be stored or transmitted by this system? No_x000D_
  Please check information types that apply: null_x000D_
Is this a clinical or non-clinical based system? Non-Clinical</t>
  </si>
  <si>
    <t>PNOQUINN</t>
  </si>
  <si>
    <t>C1190206</t>
  </si>
  <si>
    <t>VNA: Decommission the InfiniVault archive (Syngo Dynamics) - Tech Only</t>
  </si>
  <si>
    <t>Decommission the InfiniVault archive and migrate / store the data on the VNA_x000D_
Software or Application: SYNGO DYNAMICS_x000D_
_x000D_
Requested By Date: 00:00:00_x000D_
_x000D_
Description:_x000D_
SITUATION_x000D_
The Siemens Syngo Dynamics (sD) Cardiology archive, ProStor InfiniVault, current state:_x000D_
•	Supported 1TB tape cartridge capacity has been reached._x000D_
•	The 1TB tapes cartridges are being replaced with 2TB tapes (not an officially supported version)._x000D_
•	Both the primary and secondary archive resides in the same location.  Thus, based on our IBM Business Resiliency program the InfiniVault cannot be used in an active recovery environment._x000D_
_x000D_
BACKGROUND_x000D_
•	The Siemens sD cardiovascular studies were originally slated to be migrated to the Vendor Neutral Archive (VNA).  But, the migration was postponed due to Siemens’ proprietary annotation storage process.  If migrated in this state, clinicians could not view annotations via the enterprise viewer.  They would only be accessible within the sD application._x000D_
•	We are currently in the process of upgrading sD.  Once the upgrade is complete, any newly acquired images will store annotations in a standard format._x000D_
_x000D_
ASSESSMENT_x000D_
•	We need to replace or upgrade the InfiniVault system. The decision will affect the storage and retrieval processes to allow for industry standard communication protocols and the ability to integrate the mandatory IBM Resiliency program._x000D_
_x000D_
RECOMMENDATION_x000D_
1.	Our recommendation is to decommission the InfiniVault archive and migrate / store the data on the VNA.  This will provide seamless integration with the IBM Resiliency program. By doing so, it will also allow all referring clinicians the ability to view cardiovascular images, to include annotations, within EPIC Chart Review with the EPIC link.  Estimated cost would be $420k._x000D_
2.	Alternative – Continue replacing the 1TB tape cartridges with 2TB tapes.  At our current burn-rate, we estimate capacity would be reached within 40 months._x000D_
a.	Risks include:_x000D_
i.	Inability to recover the archive from the secondary datacenter._x000D_
ii.	The 2TB cartridges are not officially supported by the vendor._x000D_
iii.	Future migration costs will rise as there will be more studies on the InfiniVault to migrate._x000D_
_x000D_
Per Elaine Sullivan (TSG Financial Advisor), the costs to migrate sD images to the VNA would be an operational expense.  Also, since this is an enterprise application, it should be covered under a TSG cost center.</t>
  </si>
  <si>
    <t>LLWALKIEWICZ</t>
  </si>
  <si>
    <t>C1190408</t>
  </si>
  <si>
    <t>Remediation of vulnerabilities and security concerns - Tech Only</t>
  </si>
  <si>
    <t>This is a parent / master RFC for the remediation of vulnerabilities and security concerns documented as the result of recent penetration testing.</t>
  </si>
  <si>
    <t>JEKRISCH</t>
  </si>
  <si>
    <t>C1191386</t>
  </si>
  <si>
    <t>IBM - Phase 2  Business Continuity Documentation Gaps &amp; Remediation - Tech Only</t>
  </si>
  <si>
    <t>Master Incident. IBM - Phase 2  Business Continuity Documentation Gaps &amp; Remediation_x000D_
_x000D_
**See attached Recovery Remediation Action Items Workbook.</t>
  </si>
  <si>
    <t>C1192976</t>
  </si>
  <si>
    <t>HIMSS Stage 7 organizational preparation - Tech Only</t>
  </si>
  <si>
    <t>Master request to prepare the organization for the achievement of HIMSS Stage 7.  This will be a multi-level project that will require multiple parallel efforts.</t>
  </si>
  <si>
    <t>TWMARLOW</t>
  </si>
  <si>
    <t>EPIC CARE INPATIENT</t>
  </si>
  <si>
    <t>C1193591</t>
  </si>
  <si>
    <t>B-Line Medical Video at CRMH (Video trauma team activities)</t>
  </si>
  <si>
    <t>B-Line Medical Video at CRMH_x000D_
IEAC: 27.8_x000D_
Requested By Date: 09/11/17 00:00:00_x000D_
Provide a short description of the business issue or need you are trying to address:_x000D_
Please refer to Edison request C1159650 - for TSG to identify a solution for videotaping trauma team activities in rooms Trauma A and B in the ED at CRMH._x000D_
Provide clinical and/or financial background information pertinent to the business need:_x000D_
B-Line has been identified as a viable solution._x000D_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Accessed on only one PC located in the Trauma PI office (Dan Freeman) on 9 South at CRMH._x000D_
  What other vendors were researched and considered for this solution? Mangold,  Lee Hartman_x000D_
  Please list at least 2 reference locations (non-Carilion) that are using this product: None_x000D_
  Please provide the name of the selected vendor: B-Line_x000D_
  Please provide the URL of the selected vendor's web site: wwwblinemedical.com_x000D_
Would this initiative replace an existing solution? No_x000D_
  What is the solution being replaced? null_x000D_
If this request is denied or delayed, what may happen as a result? Inability to observe team resuscitation of critically injured patients and a missed opportunity to inmprove patient care and outcomes and provide data about quality._x000D_
Who is your financial advisor? Regina Martin_x000D_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Better patient care through teamwork would decrease length of stay in ED and assist with throughput as well as improve outcomes, decrease length of hospital stay._x000D_
Will confidential Carilion Clinic information be stored or transmitted by this system? Yes_x000D_
  Please check information types that apply: Patient, Employee_x000D_
Is this a clinical or non-clinical based system? Clinical</t>
  </si>
  <si>
    <t>ACWRIGHT</t>
  </si>
  <si>
    <t>C1193729</t>
  </si>
  <si>
    <t>Implement the Epic Rehab module</t>
  </si>
  <si>
    <t>Utilize the rehab for the IRF to have information needed for CMS  payment r/t IRF-PI_x000D_
Requested By Date: 05/03/17 00:00:00_x000D_
Provide a short description of the business issue or need you are trying to address:_x000D_
Utilize the rehab module which will allow the IRF to have information needed for CMS  payment r/t IRF-PI; reporting patient outcomes, reports, see rolling 7 min for therapy, etc_x000D_
Provide clinical and/or financial background information pertinent to the business need:_x000D_
This rehab module would enable us to capture potential revenue that we are currently loosing due to manual processes being done today._x000D_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This is an Epic solution_x000D_
  What other vendors were researched and considered for this solution? none_x000D_
  Please list at least 2 reference locations (non-Carilion) that are using this product: This is currently an Epic product_x000D_
  Please provide the name of the selected vendor: Epic_x000D_
  Please provide the URL of the selected vendor's web site: none_x000D_
Would this initiative replace an existing solution? No_x000D_
  What is the solution being replaced? null_x000D_
If this request is denied or delayed, what may happen as a result? continue with manual processes and negatively impact revenue_x000D_
Who is your financial advisor? Carolyn Brandt_x000D_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Convert a manual process to an electronic process which will impact FTEs_x000D_
Will confidential Carilion Clinic information be stored or transmitted by this system? Yes_x000D_
  Please check information types that apply: Patient_x000D_
Is this a clinical or non-clinical based system? Clinical</t>
  </si>
  <si>
    <t>KFCHALFLINCH</t>
  </si>
  <si>
    <t>C1194677</t>
  </si>
  <si>
    <t>2.6 Nursing Remote Sitter ROI Analysis</t>
  </si>
  <si>
    <t>Meg needs assistance determining the potential ROI on a remote sitter solution for the Clinic._x000D_
_x000D_
Nursing Remote Sitter - Assistance with determining the potential ROI for organization_x000D_
_x000D_
Is this for a new FTE (Full Time Employee)?_x000D_
No_x000D_
What device(s) will you be implementing?:_x000D_
PC / Computer: null_x000D_
Laptop: null_x000D_
Printer: null_x000D_
Scanner: null_x000D_
Webcam: null_x000D_
Monitor: null_x000D_
Docking Station: null_x000D_
Keyboard: null_x000D_
Mouse: null_x000D_
Other: Remote Patient Monitoring System_x000D_
Location: ROANOKE MEMORIAL HOSPITAL_x000D_
Floor: null_x000D_
Room: null_x000D_
Cost Center: 01-01-7161-800400_x000D_
Requested By Date: 08/15/17 00:00:00_x000D_
Description:_x000D_
Meg needs assistance determining the potential ROI on a remote sitter solution for the Clinic._x000D_
_x000D_
Currently Carilion utilizes real sitters to stay in rooms with patients who are consider high risk for falls.   Meg wants to research the potential ROI of implementing a remote sitter solution that would have electronic in-room surveillance equipment feeding back to a central location._x000D_
_x000D_
Meg is analyzing cost data on the current state.  She will eventually need technology cost estimates from TSG for the ROI.</t>
  </si>
  <si>
    <t>KAOLINGER</t>
  </si>
  <si>
    <t>C1194911</t>
  </si>
  <si>
    <t>6 Illumicare Implementation and Integration with Epic</t>
  </si>
  <si>
    <t>Illumicare Implementation and Integration with Epic_x000D_
Requested By Date: 09/01/17 00:00:00_x000D_
Provide a short description of the business issue or need you are trying to address:_x000D_
Having readily accessible information regarding costs to patients and potential radiation exposure gives clinicians the opportunity to modify their treatments based on this information. Multiple studies have shown that providers who have cost information available at the time of ordering make more informed decisions which ultimately save money for the patient .Illumicare Is a software package designed to display information within Epic regarding price and radiation exposure._x000D_
Provide clinical and/or financial background information pertinent to the business need:_x000D_
see above_x000D_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All clinical devices which have access to Epic_x000D_
  What other vendors were researched and considered for this solution? Epic_x000D_
  Please list at least 2 reference locations (non-Carilion) that are using this product: UAB  University of Mississippi_x000D_
  Please provide the name of the selected vendor: Illumicare_x000D_
  Please provide the URL of the selected vendor's web site: www.illumicare.com_x000D_
Would this initiative replace an existing solution? No_x000D_
  What is the solution being replaced? null_x000D_
If this request is denied or delayed, what may happen as a result? decreased visibility to price data_x000D_
Who is your financial advisor? Elaine Sullivan_x000D_
Have you discussed this solution with your financial advisor? Yes_x000D_
  What dollar amount are you requesting? approx. 60K_x000D_
  What would the annual operating cost be? approx.  34K per month -  408K_x000D_
  How many net new FTEs would be required for this solution? 0_x000D_
Would there be any cost savings associated with this request? Yes_x000D_
  Provide a descritpion of the cost savings:_x000D_
Reduction in patient spend , and overall cost_x000D_
Will confidential Carilion Clinic information be stored or transmitted by this system? Yes_x000D_
  Please check information types that apply: Patient_x000D_
Is this a clinical or non-clinical based system? Clinical</t>
  </si>
  <si>
    <t>SAMORGAN</t>
  </si>
  <si>
    <t>C1194985</t>
  </si>
  <si>
    <t>Research standardization and integration in patient IV pumps to Carilion's Epic EMR</t>
  </si>
  <si>
    <t>_x000D_
Requested By Date: 06/01/17 00:00:00_x000D_
Provide a short description of the business issue or need you are trying to address: _x000D_
Research standardization and integration in patient IV pumps to Carilion's Epic EMR so that bidirectional communication is enabled that will allow for ordered Rx orders to flow from Epic down to the pumps, and the start and stop time, along with administered medications data would flow back into Epic._x000D_
Provide clinical and/or financial background information pertinent to the business need: _x000D_
Having an integrated IV pump solution would be a safety and cost saving initiative as it would help to insure accurate delivery of medications which would reduce waste and increase the accuracy of the delivery of medications.  This would require lease or purchase of IV pumps, and purchase of integration licenses and server(s).  The decision to lease or purchase the IV pumps will be reviewed by Finance._x000D_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IV pumps and devices that connect to Carilion's Epic EMR._x000D_
  What other vendors were researched and considered for this solution? Hospira and Alaris were the vendors that were reviewed_x000D_
  Please list at least 2 reference locations (non-Carilion) that are using this product: UVa, adn Cedars Sina, (Alaris) Swedish Hospital ((Hospira) were reviewed_x000D_
  Please provide the name of the selected vendor: TBD at this point_x000D_
  Please provide the URL of the selected vendor's web site: N/A_x000D_
Would this initiative replace an existing solution? No_x000D_
  What is the solution being replaced? null_x000D_
If this request is denied or delayed, what may happen as a result? Status quo_x000D_
Who is your financial advisor? Harrison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 _x000D_
Having an integrated IV pump solution would be a safety and cost saving initiative as it would help to insure accurate delivery of medications which would reduce waste and increase the accuracy of the delivery of medications. _x000D_
Will confidential Carilion Clinic information be stored or transmitted by this system? Yes_x000D_
  Please check information types that apply: Patient, Employee_x000D_
Is this a clinical or non-clinical based system? Clinical</t>
  </si>
  <si>
    <t>C1195145</t>
  </si>
  <si>
    <t>Telemedicine : pediatic intecocochular speech therapy</t>
  </si>
  <si>
    <t>Approved by Telemedicine steering team on 5/4/17 for pediatic intecocochular speech therapy. Work with Amy Kageals to equip 1 Carilion designated machine for Vidyo capability at this work site.  Supply all user insttructions / eduation to Amy. Also,  provide instructions for Amy to share with the patient &amp;  family to connect from home uisng a non carilion machine._x000D_
_x000D_
Coordinate with Melena Roberson to help fullfill Epic workflow needs.</t>
  </si>
  <si>
    <t>AUDIO / VIDEO CONFERENCING</t>
  </si>
  <si>
    <t>VIDEO SERVICES</t>
  </si>
  <si>
    <t>C1196134</t>
  </si>
  <si>
    <t>3 Jvion Implementation</t>
  </si>
  <si>
    <t>Implement Jvion to provide risk stratified patients and interventions within multiple clinical areas_x000D_
Requested By Date: 09/01/17 00:00:00_x000D_
Provide a short description of the business issue or need you are trying to address:_x000D_
Jvion is a predictive / prescriptive risk modeling tool.  It will be used to provide risk stratified patients and interventions within multiple clinical areas_x000D_
Provide clinical and/or financial background information pertinent to the business need:_x000D_
The tool has been vetted by Nursing, ACT and Case Management.  We will focus on the following areas._x000D_
VTE_x000D_
Falls_x000D_
Readmissions_x000D_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All clinical devices which have access to Epic_x000D_
  What other vendors were researched and considered for this solution? None_x000D_
  Please list at least 2 reference locations (non-Carilion) that are using this product: UAB Sentara_x000D_
  Please provide the name of the selected vendor: jvion_x000D_
  Please provide the URL of the selected vendor's web site: https://www.jvion.com/_x000D_
Would this initiative replace an existing solution? No_x000D_
  What is the solution being replaced? null_x000D_
If this request is denied or delayed, what may happen as a result? inability to identfy at risk patients_x000D_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avoidance of penalties_x000D_
Will confidential Carilion Clinic information be stored or transmitted by this system? Yes_x000D_
  Please check information types that apply: Patient_x000D_
Is this a clinical or non-clinical based system? Clinical</t>
  </si>
  <si>
    <t>C1196290</t>
  </si>
  <si>
    <t>2.11 TeleTracking Phased Implementation at Hospitals</t>
  </si>
  <si>
    <t>Requested By Date: 12/01/17 00:00:00_x000D_
Provide a short description of the business issue or need you are trying to address:_x000D_
The requested by date is arbitrary.  As a part of the growth of Carilion Clinic and the increasing volume and capacity year over year, we plan on implementing TeleTracking at each clinic in phased approaches so we can more accurately measure throughput and placements.  The first clinic in the phase is Stonewall Jackson, followed by Franklin (SD824734).  At Stonewall, the plan will be to implement TeleTracking in the same fashion as it is at both RMH and NRV.  We would like to have bedboards on units, EVS and transport capability, and the ability to track patients from entrance to exit the same as RMH and NRV._x000D_
Provide clinical and/or financial background information pertinent to the business need:_x000D_
This will provide better oversight of patient movement through Stonewall Jackson for patient safety.  It will also be able to provide insight into utilization of beds and types of patients that are admitted or denied so we can better maximize the resources in place and potentially alter the resources depending on statistics we are able to pull from TeleTracking._x000D_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PC, internet browser_x000D_
  What other vendors were researched and considered for this solution? None_x000D_
  Please list at least 2 reference locations (non-Carilion) that are using this product: VCU, UVA_x000D_
  Please provide the name of the selected vendor: TeleTracking_x000D_
  Please provide the URL of the selected vendor's web site: www.teletracking.com_x000D_
Would this initiative replace an existing solution? No_x000D_
  What is the solution being replaced? null_x000D_
If this request is denied or delayed, what may happen as a result? The same business as usual, which is capacity constraints_x000D_
Who is your financial advisor? Kari Harvey_x000D_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By seeing how are resources are utilized or underutilized, the cost savings would be altering our admission, transfer, and decline process at Stonewall, thus maximizing the patients we can bring in and therefore maximizing revenue._x000D_
Will confidential Carilion Clinic information be stored or transmitted by this system? Yes_x000D_
  Please check information types that apply: Patient, Employee_x000D_
Is this a clinical or non-clinical based system? Clinical</t>
  </si>
  <si>
    <t>CRTUCK</t>
  </si>
  <si>
    <t>C1196378</t>
  </si>
  <si>
    <t>Imprivata - Investigate rapid login and two factor authentication for DEA Schedule II</t>
  </si>
  <si>
    <t>Investigate solutions for both rapid login for Carilion Clinic providers/staff and the ability to do two factor authentication for e-prescribing DEA Schedule II controlled substances.  Imprivata is a vendor with a possible solution to both issues utilizing RFID chips in our existing prox cards as well as fingerprint scanners required for two factor authentication.  Can explore other vendors as well in the process._x000D_
_x000D_
Epic application module to be optimized: Ambulatory_x000D_
_x000D_
Improvement Initiative this Optimization will effect: Regulatory_x000D_
_x000D_
Who will be impacted by this Optimization: 1-ENTERPRISE / HOSPITAL_x000D_
_x000D_
Benefit / Value: _x000D_
Thousands of hours saved typing in passwords everytime a Carilion Clinic care provider signs into EPIC.  Meets DEA and Virginia Board of Medicine regulatory guidelines for e-prescribing Schedule II controlled substances and potentially cuts down on medication diversion through forgery.</t>
  </si>
  <si>
    <t>RRTRUXILLO</t>
  </si>
  <si>
    <t xml:space="preserve">EPIC CARE AMBULATORY </t>
  </si>
  <si>
    <t>C1196649</t>
  </si>
  <si>
    <t>Implement Dragon Medical Advisory</t>
  </si>
  <si>
    <t>Implement Dragon Medical Advisory and 2 Assess/Plan Roadmap for Nuance CDI and CAPD products_x000D_
Requested By Date: 09/30/17 00:00:00_x000D_
Provide a short description of the business issue or need you are trying to address:_x000D_
1.  Implement Dragon Medical Advisory (already purchased) and 2) Assess/Plan Roadmap for Nuance CDI and CAPD products which has synergies with DMA and DMO_x000D_
Provide clinical and/or financial background information pertinent to the business need:_x000D_
Improve clinical documentation with potential of  resulting in improved revenue as well as improved data_x000D_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Epic devices - pc, laptops, mobile_x000D_
  What other vendors were researched and considered for this solution? NA_x000D_
  Please list at least 2 reference locations (non-Carilion) that are using this product: NA_x000D_
  Please provide the name of the selected vendor: Nuance_x000D_
  Please provide the URL of the selected vendor's web site: NA_x000D_
Would this initiative replace an existing solution? No_x000D_
  What is the solution being replaced? null_x000D_
If this request is denied or delayed, what may happen as a result? Current state_x000D_
Who is your financial advisor? Elaine Sullivan/Harrison  Lapuasa_x000D_
Have you discussed this solution with your financial advisor? Yes_x000D_
  What dollar amount are you requesting? NA_x000D_
  What would the annual operating cost be? NA_x000D_
  How many net new FTEs would be required for this solution? NA_x000D_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Clinical</t>
  </si>
  <si>
    <t>CMPHELPS</t>
  </si>
  <si>
    <t>C1198417</t>
  </si>
  <si>
    <t>*ZirMed Implementation</t>
  </si>
  <si>
    <t>Requested By Date: 06/02/17 00:00:00_x000D_
Provide a short description of the business issue or need you are trying to address:_x000D_
Revenue Cycle Management has engaged a vendor (ZirMed) to possibly review claims for Charge Integrity and DRG Anomaly Detection.  Please see the attached SOW/MSA documents from Zirmed and review to see if this is a good fit for our use (i.e. hardware/software requirements/security and data governance concerns, etc.).  RCM has given this a high priority and looking to have responses by 6/2/17._x000D_
_x000D_
Requested by Carolyn Chrisman (RCM SVP) &amp; Larry Carter (HB Director)._x000D_
Provide clinical and/or financial background information pertinent to the business need:_x000D_
Charge Integrity/DRG Anomaly Detection has become critical in identifying at least 1% in revenue/reimbursement leakage._x000D_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CASB_x000D_
  What other vendors were researched and considered for this solution? ?_x000D_
  Please list at least 2 reference locations (non-Carilion) that are using this product: ?_x000D_
  Please provide the name of the selected vendor: ZirMed_x000D_
  Please provide the URL of the selected vendor's web site: info..zirmed.com_x000D_
Would this initiative replace an existing solution? No_x000D_
  What is the solution being replaced? null_x000D_
If this request is denied or delayed, what may happen as a result? Decreased reimbursement_x000D_
Who is your financial advisor? ?_x000D_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Correct DRG_x000D_
Will confidential Carilion Clinic information be stored or transmitted by this system? Yes_x000D_
  Please check information types that apply: Patient, Financial_x000D_
Is this a clinical or non-clinical based system? Non-Clinical</t>
  </si>
  <si>
    <t>CSBROWN</t>
  </si>
  <si>
    <t>AMRAMSAY</t>
  </si>
  <si>
    <t>EPIC HOSPITAL BILLING</t>
  </si>
  <si>
    <t>C1199657</t>
  </si>
  <si>
    <t>Cipher Health Orchid Rounding Tool Implementation</t>
  </si>
  <si>
    <t>Implement Cipher Health Orchid rounding tool</t>
  </si>
  <si>
    <t>C1201015</t>
  </si>
  <si>
    <t>Secure Texting/Communications - (Patient and Org Communications)</t>
  </si>
  <si>
    <t>Secure Texting/Communications - (Patient and Org Communications)_x000D_
_x000D_
TSG Priority and Status: 1 and In Progress_x000D_
_x000D_
Selecting Undetermined Service/CI, since it could be a Messaginng or Integrated Application Service._x000D_
Scope Management: Service/CI may involve other, multiple services- i.e., Epic.</t>
  </si>
  <si>
    <t>SMFOUTZHARLOR</t>
  </si>
  <si>
    <t>C1201040</t>
  </si>
  <si>
    <t>2 Huron Project for Access/Throughput - (Access to Care)</t>
  </si>
  <si>
    <t>Huron Assessment Projects for Access/Throughput_x000D_
_x000D_
TSG Priority and Status: 1 and Proposed_x000D_
Scope Management: Service/CI may involve other services._x000D_
Area and Sub-Area should be adjusted by Change Owner upon Project Start.</t>
  </si>
  <si>
    <t>C1201047</t>
  </si>
  <si>
    <t>Lab Test Order Review (One Time Tests)</t>
  </si>
  <si>
    <t>Lab Test Order Review (One Time Tests)_x000D_
_x000D_
TSG Priority and Status: 2 and In Progress_x000D_
Note: Selected Undetermined Services due to level of detail. Scope Management: Service/CI may involve other services- i.e.,  Epic IP Orders and Cardiovascular Lab Team._x000D_
_x000D_
Additional Note: Area and Sub-Area should be adjusted/corrected by Change Owner or PMO upon Project Start.</t>
  </si>
  <si>
    <t>C1201056</t>
  </si>
  <si>
    <t>Getwell Network Expansion - (Patient Education Media)</t>
  </si>
  <si>
    <t>Getwell Network Expansion - (Patient Education Media)_x000D_
_x000D_
TSG Priority and Status: 2 and Proposed_x000D_
Scope Management: Service/CI may involve other services._x000D_
_x000D_
*No existing projects found for GWNetwork Expansion._x000D_
Additional Note: Given details from client, Area and Sub-Area should be adjusted/corrected by Change Owner or PMO upon Project Start.</t>
  </si>
  <si>
    <t>GETWELL NETWORK</t>
  </si>
  <si>
    <t>C1201060</t>
  </si>
  <si>
    <t>2.10 Kiosks, e-checkin and centralized pre-registration for FCM - (Access to Care)</t>
  </si>
  <si>
    <t>Kiosks, e-checkin and centralized pre-registration for FCM - (Amb Throughput)_x000D_
_x000D_
_x000D_
TSG Priority and Status: 2 and Proposed_x000D_
Selecting Hardware (kiosks) due to level of detail, but likely would involve other Epic Amb and integrative application services._x000D_
Scope Management: Service/CI may involve others._x000D_
_x000D_
Additional Note: Given details from client, Area and Sub-Area should be adjusted/corrected by Change Owner or PMO upon Project Start.</t>
  </si>
  <si>
    <t>HARWDARE</t>
  </si>
  <si>
    <t>C1201061</t>
  </si>
  <si>
    <t>PeraTrend Phase II - (Acuity Scoring)</t>
  </si>
  <si>
    <t>PeraTrend Phase II - (Acuity Scoring)_x000D_
_x000D_
TSG Priority and Status: 2 and Proposed_x000D_
Selected Undetermined due to level of detail._x000D_
Scope Management: Service/CI may involve other services._x000D_
_x000D_
*Found no search results for PetraTrend application services portfolio._x000D_
Additional Note: Given details from client, Area and Sub-Area should be adjusted/corrected by Change Owner or PMO upon Project Start._x000D_
_x000D_
PeraTrend: Request two things. Upgrade to the new 4.0 version and enable the following functionality: 1) "My Lists" (ability to see Rothman Indices on only your patients) - 2) Add a PAF column in EPIC that displays the raw Rothman Index Score on a patient list. This request comes from a leadership meeting 6/20/17). Dr. Truxillo Comments: Set Priority to "High." This should wait until after the EPIC 2017 upgrade is complete.</t>
  </si>
  <si>
    <t>C1201062</t>
  </si>
  <si>
    <t>Community Health EDW Expansion</t>
  </si>
  <si>
    <t>Community Health EDW Expansion_x000D_
_x000D_
TSG Priority and Status: 3 and Proposed_x000D_
_x000D_
Scope Management: Service/CI may involve other services._x000D_
Additional Note: Given details from client, Area and Sub-Area should be adjusted/corrected by Change Owner or PMO upon Project Start.</t>
  </si>
  <si>
    <t>EPIC COGITO DW</t>
  </si>
  <si>
    <t>C1201063</t>
  </si>
  <si>
    <t>Epic Carequality - (Health Information Exchange)</t>
  </si>
  <si>
    <t xml:space="preserve">																																																Epic Carequality - (Health Information Exchange)_x000D_
_x000D_
TSG Priority and Status: 3 and Proposed_x000D_
Selected Undetermined as it appears to be a new module on Epic User Web._x000D_
Scope Management: Service/CI may involve other services._x000D_
_x000D_
Additional Note: Given details from client, Area and Sub-Area should be adjusted/corrected by Change Owner or PMO upon Project Start.</t>
  </si>
  <si>
    <t>WTFISHER</t>
  </si>
  <si>
    <t>C1201064</t>
  </si>
  <si>
    <t>Hospital IQ - (ED Analytics)</t>
  </si>
  <si>
    <t>Hospital IQ - (ED Analytics)_x000D_
_x000D_
TSG Priority and Status: 3 and Proposed_x000D_
Scope Management: Service/CI may involve other services._x000D_
_x000D_
Additional Note: Given details from client, Area and Sub-Area should be adjusted/corrected by Change Owner or PMO upon Project Start.</t>
  </si>
  <si>
    <t>C1201065</t>
  </si>
  <si>
    <t>Lawson version 11 Upgrade - (Enterprise Resource Planning)</t>
  </si>
  <si>
    <t>Lawson version 11 Upgrade - (Enterprise Resource Planning)_x000D_
_x000D_
_x000D_
TSG Priority and Status:3 and Proposed_x000D_
Scope Management: Service/CI may involve other services._x000D_
_x000D_
Additional Note: Given details from client, Area and Sub-Area should be adjusted/corrected by Change Owner or PMO upon Project Start.</t>
  </si>
  <si>
    <t>C1201066</t>
  </si>
  <si>
    <t>Next Generation SIS - Jefferson College - (Student Information System)</t>
  </si>
  <si>
    <t>Next Generation SIS - Jefferson College - (Student Information System)_x000D_
_x000D_
TSG Priority and Status: 3 and Proposed_x000D_
Selected Undetermined since a  net new solution._x000D_
Scope Management: Service/CI may involve other services._x000D_
_x000D_
Additional Note: Given details from client, Area and Sub-Area should be adjusted/corrected by Change Owner or PMO upon Project Start.</t>
  </si>
  <si>
    <t>C1201069</t>
  </si>
  <si>
    <t>Predictive Analytics</t>
  </si>
  <si>
    <t>Predictive Analytics_x000D_
_x000D_
TSG Priority and Status: 3 and Proposed_x000D_
Scope Management: Service/CI may involve net new solution and other services._x000D_
_x000D_
Note: Given details from client, Area and Sub-Area should be adjusted/corrected by Change Owner or PMO upon Project Start.</t>
  </si>
  <si>
    <t>C1201070</t>
  </si>
  <si>
    <t>Lawson / Epic Supplies - (OR supplies improvement)</t>
  </si>
  <si>
    <t>Lawson / Epic Supplies - (OR supplies improvement)_x000D_
_x000D_
TSG Priority and Status: 3 and Proposed_x000D_
Scope Management: Service/CI may involve other services._x000D_
_x000D_
Additional Note: Given details from client, Area and Sub-Area should be adjusted/corrected by Change Owner or PMO upon Project Start.</t>
  </si>
  <si>
    <t>C1201779</t>
  </si>
  <si>
    <t>CLINICAL_INFORMATICS</t>
  </si>
  <si>
    <t>2.5 USDA Telemedicine Grant rollout sites</t>
  </si>
  <si>
    <t>Need to establish repeatable process for all USDA authorized sites to schedule Telemd services for psych. Must be able to drop charge for the Psychiatrist who  doe the serve and  let site  add in a site charge to the billing work queues, since service was done at their  site. They use Vidyo on an iPad</t>
  </si>
  <si>
    <t>TRMILAM</t>
  </si>
  <si>
    <t>MAROBERSON</t>
  </si>
  <si>
    <t>C1202683</t>
  </si>
  <si>
    <t>Experian PARS (Payment Appeal Recovery Service)</t>
  </si>
  <si>
    <t>HIGH 1 - OCT RLS_x000D_
Requested By Date: 06/13/17 00:00:00_x000D_
Provide a short description of the business issue or need you are trying to address:_x000D_
Was told by Robert Utterback to submit an Edison request for TSG representation at the meeting tomorrow at 4pm.  I have forwarded meeting request to Lynn Morejon.  Was not notified of this Edison request until today when meeting was set up last week._x000D_
_x000D_
I am planning on pursuing a contract with Experian PARS (Payment Appeal Recovery Service).  We currently are contracted to use MPV, which is a payment variance tool.  Basically they appeal underpayments on our behalf and they keep 30% of recoverable revenue._x000D_
Provide clinical and/or financial background information pertinent to the business need:_x000D_
We currently do not appeal underpayments for professional billing on a case by case basis, only high level trends for contract management, potentially losing close to $1m annual in cash flow_x000D_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No_x000D_
  From what devices would the solution be accessed? Experian MPV_x000D_
  What other vendors were researched and considered for this solution? just Experian PARS because they would use Experian MPV, which we already are contracted_x000D_
  Please list at least 2 reference locations (non-Carilion) that are using this product: unknown_x000D_
  Please provide the name of the selected vendor: Experian PARS_x000D_
  Please provide the URL of the selected vendor's web site: unknown_x000D_
Would this initiative replace an existing solution? No_x000D_
  What is the solution being replaced? null_x000D_
If this request is denied or delayed, what may happen as a result? we will not capitalize on revenue lost from underpayments by the payors as a result of their incorrect loading of contracted fee schedules_x000D_
Who is your financial advisor? Harrison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We currently do not appeal underpayments for professional billing on a case by case basis, only high level trends for contract management, potentially losing close to $1m annual in cash flow.  This company would appeal underpayments on our behalf._x000D_
Will confidential Carilion Clinic information be stored or transmitted by this system? Yes_x000D_
  Please check information types that apply: Financial_x000D_
Is this a clinical or non-clinical based system? Non-Clinical</t>
  </si>
  <si>
    <t>BEBURROW</t>
  </si>
  <si>
    <t>C1202846</t>
  </si>
  <si>
    <t>Sleepware G3 Respironics Software for Sleep Lab - Tech Only</t>
  </si>
  <si>
    <t>SQL Server Implementation for Phillips Sleepware G3 Respironics Software._x000D_
_x000D_
20284The SLAB needs a vm server with SQL for the new G3 Respironics software. This would migrate the studies from the shared drive and allow doctors to search by patient names. Documentation is attached._x000D_
_x000D_
No_x000D_
_x000D_
What device(s) will you be implementing?:_x000D_
_x000D_
PC / Computer: null_x000D_
_x000D_
Laptop: null_x000D_
_x000D_
Printer: null_x000D_
_x000D_
Scanner: null_x000D_
_x000D_
Webcam: null_x000D_
_x000D_
Monitor: null_x000D_
_x000D_
Docking Station: null_x000D_
_x000D_
Keyboard: null_x000D_
_x000D_
Mouse: null_x000D_
_x000D_
Other: Server_x000D_
_x000D_
Location: JEFFERSON PLAZA_x000D_
_x000D_
Floor: Ground_x000D_
_x000D_
Room: 101_x000D_
_x000D_
Cost Center: 01-01-7096-800600_x000D_
_x000D_
Requested By Date: 06/23/17 00:00:00_x000D_
_x000D_
Description:_x000D_
The SLAB needs a vm server with SQL for the new G3 Respironics software. This would migrate the studies from the shared drive and allow doctors to search by patient names. Documentation is attached.</t>
  </si>
  <si>
    <t>C1204057</t>
  </si>
  <si>
    <t>2.5 Enable MyChart for Telehealth</t>
  </si>
  <si>
    <t>Enable MyChart for Telehealth. Makes Vidyo more consumer ready for customer and pt experience.</t>
  </si>
  <si>
    <t>EPIC MYCHART</t>
  </si>
  <si>
    <t>C1204414</t>
  </si>
  <si>
    <t>Microsoft Azure Business Intelligence Pilot - (Research related) - Tech Only</t>
  </si>
  <si>
    <t>Azure BI pilot project:   (Phase 1 and Phase 2)_x000D_
_x000D_
Requested By Date: 07/28/17 00:00:00_x000D_
Provide a short description of the business issue or need you are trying to address:_x000D_
This is a request to generate a separate RFC for the Azure BI pilot project.  Currently, the project is being tracked against the Office 365 Proof of Concept RFC (C1170085), but the Azure BI has a separate sponsor, separate team members and separate timelines._x000D_
Provide clinical and/or financial background information pertinent to the business need:_x000D_
Microsoft has provided approximately $10,000 in Azure credits to be used in a pilot phase.  Those credits expire on 9/30/17.  Discussions are in progress with PISO regarding a new BAA agreement with Microsoft and Information Security requirements.  Phase 1 will only use publicly-available (non-Carilion) data sets in the cloud and will allow models to be tested against the cloud data and then copied down on-prem to run against Carilion data.  A proposed Phase 2 would store encrypted Carilion data in the Azure BI cloud instance; this would be pending PISO approval to proceed with this._x000D_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Health Analytics / BI team devices_x000D_
  What other vendors were researched and considered for this solution? N/A_x000D_
  Please list at least 2 reference locations (non-Carilion) that are using this product: Not known_x000D_
  Please provide the name of the selected vendor: Microsoft_x000D_
  Please provide the URL of the selected vendor's web site: https://azure.microsoft.com/en-us/solutions/business-intelligence/_x000D_
Would this initiative replace an existing solution? No_x000D_
  What is the solution being replaced? null_x000D_
If this request is denied or delayed, what may happen as a result? Lowered ability to perform analytical data analysis; loss of Microsoft funding credits to use to test the application_x000D_
Who is your financial advisor? Not known - pilot phase only_x000D_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Other_x000D_
Is this a clinical or non-clinical based system? Non-Clinical</t>
  </si>
  <si>
    <t>C1207691</t>
  </si>
  <si>
    <t>Implement EPIC's CRM module for Ortho schedulers - (Access to Care)</t>
  </si>
  <si>
    <t>I would like to implement EPIC's CRM module for the Orthopaedic schedulers (Ortho Gen Ion 2381001).  When the schedulers have a patient that they are unable to schedule due to missing documentation, they'll start a CRM which would be auto routed to the manager for follow up.  We would need to add the CRM module to their template and build a topic "Ortho Appointment" and a subtopic "Requires ALN assistance"_x000D_
_x000D_
Epic application module to be optimized: Scheduling / Referrals (Cadence)_x000D_
_x000D_
Improvement Initiative this Optimization will effect: Throughput and Access_x000D_
_x000D_
Who will be impacted by this Optimization: 3-UNIT / DEPT_x000D_
_x000D_
Benefit / Value: _x000D_
There's currently a process in place when a patient is treated in the Emergency Room, the physician oncall is supposed to enter a note in EPIC which provides guidance to the schedulers on how to schedule the patient's Ortho appointment when they call in the next day.   Not all of the providers are good about entering the documentation that is needed.  If the documentation isn't in EPIC, the scheduler has to connect the patient to the advice line nurse for triage.  That results in an extra transfer for the patient and they have to give all of their information again.   Enabling CRM will allow us to be able to track the instances where the documentation was not entered so we can report on it and address the missing documentation.  This will ultimately create a much better experience for the patient and allow us to appropriately schedule without having to utilize an expensive resource like a nurse.</t>
  </si>
  <si>
    <t>TJNERENBERG</t>
  </si>
  <si>
    <t>EPIC CADENCE</t>
  </si>
  <si>
    <t>C1208380</t>
  </si>
  <si>
    <t>i2b2 Implementation via EDW - (Research related)</t>
  </si>
  <si>
    <t>i2b2 Implementation via EDW_x000D_
_x000D_
Please see updated activities..._x000D_
_x000D_
Solutions Delivery_x000D_
------------------------_x000D_
Request to perform research, analysis, and eventually implementation of I2B2 using technology resources.  This project will likely require involvement from multiple teams to build I2B2 servers from (likely) RedHat Linux using LAMP stack on virtual machine.  Implementation of I2B2 Shrine server with Programming/Web services.  Database will (likely) be running on Oracle and EDW team involvement for model, design, and ETL development._x000D_
_x000D_
You are correct. The OMOP vs i2b2 model was the desire of the CTSA grant participants. For the OMOP model, we would build extracts to i2b2 vs using the Caboodle i2b2 extracts._x000D_
_x000D_
Patrick and I have discussed and our assumptions for the scope are:_x000D_
•	operationalization of i2b2 by setting up a test environment in preparation for production readiness_x000D_
•	use of the OMOP data model_x000D_
•	initial concentration on one domain (e.g., procedures, diagnoses, etc.)_x000D_
_x000D_
For a test environment, we are aware of participation from at least the following teams to build and support an operational i2b2 environment:_x000D_
_x000D_
i2b2 database - DBA team (Oracle)/Unix Team (AIX)_x000D_
ETL processes - EDW team_x000D_
i2b2 application - HA_Research_Team; Virtualization Team (VM); Programming Web Team_x000D_
i2b2 workbench client - System Analyst Team_x000D_
_x000D_
To implement the above, we will need:_x000D_
- gathering and documentation of requirements - business analyst_x000D_
- orchestration of project - project manager_x000D_
- timelines and milestones defined by project team_x000D_
_x000D_
We estimated 1600 hours of technical resource hours for the i2b2 model for the CTSA grant and we believe we can accomplish OMOP in this timeframe with a limited domain. If this is giving priority, then the EDW team would need to put a hold on other lower priority requests.</t>
  </si>
  <si>
    <t>POSPARKS</t>
  </si>
  <si>
    <t>C1208579</t>
  </si>
  <si>
    <t>4 NarxCare integratation into Epic for Opiods</t>
  </si>
  <si>
    <t>integrate NarxCare functionality into Epic_x000D_
_x000D_
Epic application module to be optimized: Ambulatory_x000D_
_x000D_
Improvement Initiative this Optimization will effect: Regulatory_x000D_
_x000D_
Who will be impacted by this Optimization: 1-ENTERPRISE / HOSPITAL_x000D_
_x000D_
Benefit / Value: _x000D_
Improved search cabailities for PDMP searching</t>
  </si>
  <si>
    <t>C1208923</t>
  </si>
  <si>
    <t>Integration w/ alternate Transcription/Dictation System (Nuance Backup)</t>
  </si>
  <si>
    <t>Research and implement integration with alternate dictation/transcription vendor._x000D_
_x000D_
Intent is to put in place a robust back up solution in case of Nuance eScription downtime.  Vendor currently in use and anticipated for this back up solution is InScribe._x000D_
_x000D_
Integration with Inscribe:  To Be Determined:_x000D_
1) At what downtime threshold do we revert to back up vendor_x000D_
2) Contractual and security review arrangements with vendor (InScribe)_x000D_
3) Whether Tazewell imaging is included in the solution_x000D_
4) Whether vendor receives real time feed of providers, orders, etc._x000D_
5) (May be other considerations discovered by solution group once initiated)</t>
  </si>
  <si>
    <t>NUANCE ESCRIPTION / EMON</t>
  </si>
  <si>
    <t>C1210805</t>
  </si>
  <si>
    <t>2.9 Next Generation Call Center Replacement/Upgrade</t>
  </si>
  <si>
    <t>We are looking for a replace for our call center software.  Our software is antiquated and the servers are our of date and not covered under warranty  and they pose a security risk to the organization. Our current software solution does not meet the needs of the organization. Requesting to upgrade or  replace existing software.</t>
  </si>
  <si>
    <t>LCSKORUPSKI</t>
  </si>
  <si>
    <t>AVAYA CONTACT CENTER EXPRESS (CCE)</t>
  </si>
  <si>
    <t>VOICE SERVICES</t>
  </si>
  <si>
    <t>C1211248</t>
  </si>
  <si>
    <t>Pediatric Developmental Screenings - digital/electronic &amp; integrate with Epic (QI Project)</t>
  </si>
  <si>
    <t>User is a pediatrician who is currently developing a QI project to address screening of development issues in children. They would like to make these screenings available electronically. They have some resources for funding but would like to check to see if the idea is possible.._x000D_
_x000D_
They would like 17-20 tablets for our clinics.  They would like parents to complete surveys on the tablet and have these surveys incorporated and/or pushed into EPIC in real time once completed._x000D_
_x000D_
User would like to know if the technology is possible and user would like to know the price for the tablets as well as protective cases for them._x000D_
_x000D_
User ID: RPFULTON</t>
  </si>
  <si>
    <t>RPFULTON</t>
  </si>
  <si>
    <t>NOT.LISTED - MOBILE DEVICE</t>
  </si>
  <si>
    <t>C1211588</t>
  </si>
  <si>
    <t>EP recording system replacement with GE Cardiolab</t>
  </si>
  <si>
    <t>RAT Assignment David Henly 9/7/17_x000D_
_x000D_
[JEK] Requested By Date: 08/04/17 00:00:00_x000D_
Provide a short description of the business issue or need you are trying to address:_x000D_
Current EP recording system from St. Jude (Workmate) is being replaced with the GE product called Cardiolab. This project has been entered in Strata and TSG is included as a stakeholder (see email from Chis Monk Senior Director for Cardiology). As a part of this upgrade imaging equipment will also be replaced. The anticipated timeline for the construction on the room being completed is the end of February with vendor install starting in March 2018._x000D_
_x000D_
At this time we need TSG help to  engage EPIC/Siemens/Carto and St Jude vendors, to better understand integration between systems (Carto and St. Jude mapping System to CardioLab and Cardio lab to Epic) and the cost of integration. In addition we will need to integrate imaging system with Syngo Dynamics, and understand other data storage needs._x000D_
Provide clinical and/or financial background information pertinent to the business need:_x000D_
Sent: Friday, July 21, 2017 10:26 AM_x000D_
To: Sabanovic, Elvir &lt;exsabanovic1@carilionclinic.org&gt;; Martin, Douglas P. (Doug) &lt;dpmartin@carilionclinic.org&gt;; Riha, Chris D. &lt;cdriha@carilionclinic.org&gt;; Huffman, Roger D. &lt;rdhuffman@carilionclinic.org&gt;; Skelton, Donald M. (Mark) &lt;dmskelton@carilionclinic.org&gt;_x000D_
Cc: Ricotta, Virginie M. (GINNY) &lt;VMRICOTTA@carilionclinic.org&gt;; Fisher, Cathy S. &lt;csfisher@carilionclinic.org&gt;; Marlow, Thomas W. (Mac) &lt;twmarlow@carilionclinic.org&gt;_x000D_
Subject: RE: CardioVascular Program Management Oversight Committee Meeting - 6/14/17 Meeting Notes_x000D_
_x000D_
Hello all,_x000D_
_x000D_
I wanted to provide some detail that may be helpful on this project.  Cardiolab has been put into Strata; however, I am awaiting capital approval.  I  did request TSG as part of the implementation process in the Strata request, so once approved by the capital/board that ball is set to start rolling as part of the Strata process._x000D_
Cardiolab is part of a bigger project (building a new EP lab to replace one of the existing ones-moving it to a different location [inside the cath lab]) which has been blessed by senior leadership, but also pending final approval in Strata to be able to cut a PO for the imaging equipment.  TSG (as well as other depts) is a part of that request as well.  The install of the Cardiolab equipment should line up with the completion of the new EP lab.  I currently have a total of three EP labs and with the replacement lab, we want to also switch recording systems in the existing (other 2 labs).  This is because I can't run two different recording systems in different labs without it posing by a patient safety concern from the end user perspective (different systems) as well as it would create different workflows for both staff and IT.  Replacing all three recording systems at once is the right thing to do.  The anticipated timeline for the construction on the room being completed is the end of February with vendor install starting in March 2018._x000D_
Email from Chis Monk_x000D_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CardioLab_x000D_
  What other vendors were researched and considered for this solution? Siemens_x000D_
  Please list at least 2 reference locations (non-Carilion) that are using this product: N/A_x000D_
  Please provide the name of the selected vendor: GE_x000D_
  Please provide the URL of the selected vendor's web site: N/A_x000D_
Would this initiative replace an existing solution? Yes_x000D_
  What is the solution being replaced? St. Jude Workmate_x000D_
If this request is denied or delayed, what may happen as a result? May not be able to do ablation procedures without supporting equipment._x000D_
Who is your financial advisor? Ben Pinckard_x000D_
Have you discussed this solution with your financial advisor? Yes_x000D_
  What dollar amount are you requesting? Requiest is in Strata entered by Chris Monk_x000D_
  What would the annual operating cost be? Requiest is in Strata entered by Chris Monk_x000D_
  How many net new FTEs would be required for this solution? None_x000D_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Employee_x000D_
Is this a clinical or non-clinical based system? Clinical</t>
  </si>
  <si>
    <t>C1212535</t>
  </si>
  <si>
    <t>Plans to implement digital mammo</t>
  </si>
  <si>
    <t>[USL] Plans to implement digital mammo_x000D_
Film screen mammography to be replaced by digital mammography.  Reimbursement rates will continue to decrease and we are not providing the standard of care with film screen mammography_x000D_
What are you attempting to achieve and what benefits are you attempting to attain? Necessary to maintain existing revenue or service (break-fix)_x000D_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Yes_x000D_
  What is the solution being replaced? Film screen mammgraphy_x000D_
If this request is denied or delayed, what may happen as a result? Loss of revenue_x000D_
Who is your financial advisor? Sasha Hill_x000D_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</si>
  <si>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EBMYERS</t>
  </si>
  <si>
    <t>C1213914</t>
  </si>
  <si>
    <t>Implement iMedRIS for the IRB (Contract Signed)</t>
  </si>
  <si>
    <t>Requested By Date: 09/01/17 00:00:00_x000D_
Provide a short description of the business issue or need you are trying to address:_x000D_
The IRB is currently still in a paper-based system and we are planning to move to an electronic submission system that would encompass the entire research review process. We are proposing to use the iMedRIS system for this purpose._x000D_
Provide clinical and/or financial background information pertinent to the business need:_x000D_
Human subjects research is submitted, approved, and tracked by the IRB. An electronic system is needed for the research community to have a more seamless submission system, and for the IRB to more efficiently manage the submission workload._x000D_
Compliance:  An e-system would greatly assist with ensuring regulatory compliance.  Documents and correspondence are currently being stored in a paper file and in an e-file on IRB shared drive, and study information is input by IRB staff into an outdated and bare bones Access database.  An e-system would remove duplication and chance for error on the both the IRB and investigator end, as the most recent documents would automatically be stored in the e-system.  Any member of the research team would be able to log in and find the most recent versions of their approved study documents. An e-system would greatly simplify the process for documenting investigator and IRB compliance with regulatory requirements, as these requirements would be built into the review and approval process rather than IRB staff and IRB members completing separate checklists that have to be scanned and uploaded into the shared drive.  In addition, an e-system time stamps all actions so that the timeline of a study would be documented, as well as the person completing the action.  An e-system would permit the running queries for studies that place the organization at the highest risk (vulnerable populations or investigator-initiated investigational new drug studies) so that additional attention can be given to those studies._x000D_
Convenience and ease of use: An e-system would allow researchers to submit applications from anywhere and be able to easily track the status of their submission in the review process.  It would also permit the various sign offs  levels to happen remotely or on their own time._x000D_
Turnaround times:  Researchers will likely respond to queries more quickly because they would not have to have access to their paper submissions. Triage on the IRB side will be a quicker process as the information will not have to logged into a database, CITI training will not have to be verified since it will be stored in the system, and the approval process will be automated. All these factors, along with other reduced administrative burdens, will contribute to reduced turnaround times._x000D_
Reporting: An e-system would allow for better and simplified tracking on turnaround times for submissions to determine which areas the IRB needs to improve and the areas where more investigator education is needed.   In addition, it would permit tracking of turnaround times for actions other than new study approvals, which is currently not possible in the Access database.  Running any reports from the current database is a cumbersome and challenging process which only yields minimal information.  This would be automated with an e-system._x000D_
Administrative burden of study files:  In order to maintain paper files, time is spent printing out documents if received electronically, or scanning documents to the e-file and for IRB members if delivered in paper format to the IRB.  IRB resources are used for printing and delivering packets.  In an e-system, the investigators would be responsible for uploading all documents into the system and there would be no printing or creating paper files.  All members would access the documents through the e-system.  All transactions for a study would be in one place and the timeline will be clearly displayed. In addition, it would simplify the process of creating and editing full board meeting agendas, as this could be done seamlessly through the e-system and the most up-to-date information would always be available to all IRB staff and IRB reviewer._x000D_
Administrative burden of email reminders: All approved studies receive two continuing review reminders at 30 and 60 days before expiration.  If the study expires, and expiration notice is also sent.  This is a manual process where a report is run in Access on a routine basis, then emails drafted and sent to the PI of those studies.  This process would be automated by an e-system and eliminate a huge administrative burden._x000D_
Administrative burden of processing documents: Once studies are approved, there is a manual electronic stamping process of consent documents and recruitment materials done by the IRB staff. These documents are then emailed to the PI along with their approval letter. The process of stamping and sending approval letters would be mostly automated through the use of an e-system._x000D_
System sustainability: The current Access database system version is no longer supported and is not sustainable._x000D_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PCs, Macs, mobile devices such as phones and tablets_x000D_
  What other vendors were researched and considered for this solution? IRB Manager, Kuali, InfoEd_x000D_
  Please list at least 2 reference locations (non-Carilion) that are using this product: UCSF, UConn Health, University of Tennessee, Knoxville, Baylor Scott &amp; White Health, City of Hope National Medical Center_x000D_
  Please provide the name of the selected vendor: iMedRIS_x000D_
  Please provide the URL of the selected vendor's web site: https://www.imedris.com/Modules/IRB-Software_x000D_
Would this initiative replace an existing solution? Yes_x000D_
  What is the solution being replaced? paper based tracking and outdated Access database_x000D_
If this request is denied or delayed, what may happen as a result? participants possibly put at risk due to investigators using incorrect and unapproved consent forms, regulatory noncompliance due to the administrative burden of tracking paper files,  researchers get frustrated with a paper submission system and lack of transparency in the research review process and stop conducting research at Carilion or move on to another organization with a stronger research infrastructure_x000D_
Who is your financial advisor? Michelle Blanchard_x000D_
Have you discussed this solution with your financial advisor? Yes_x000D_
  What dollar amount are you requesting? 25000_x000D_
  What would the annual operating cost be? 21000_x000D_
  How many net new FTEs would be required for this solution? .5 for initial implementation_x000D_
Would there be any cost savings associated with this request? Yes_x000D_
  Provide a descritpion of the cost savings:_x000D_
Paper and administrative costs will be reduced. The main cost savings is that IRB staff could focus on issues that are more important rather than on administrative tasks.  The workflow for research will be more seamless, which will result in less wasted administrative time on the end of the researchers._x000D_
Data stored on this system will not be PHI or FERPA. It will be research protocols, supporting documents,  and related administrative documents only._x000D_
Will confidential Carilion Clinic information be stored or transmitted by this system? Yes_x000D_
  Please check information types that apply: Other_x000D_
Is this a clinical or non-clinical based system? Non-Clinical</t>
  </si>
  <si>
    <t>CAEMERSON</t>
  </si>
  <si>
    <t>C1216416</t>
  </si>
  <si>
    <t>Implement Kronos Achiving: Record Retention and Enterprise Archive - Tech Only</t>
  </si>
  <si>
    <t>Kronos Achiving: Record Retention and Enterprise Archive.</t>
  </si>
  <si>
    <t>TARINN</t>
  </si>
  <si>
    <t>C1216503</t>
  </si>
  <si>
    <t>HA_REPORTING_ANALYTICS</t>
  </si>
  <si>
    <t>2.1 Huron Dashboard - (Access to Care)</t>
  </si>
  <si>
    <t>Huron Dashboard Extract Master Request_x000D_
_x000D_
Description:_x000D_
Extracts required for Huron Dashboard product._x000D_
_x000D_
Business Need:_x000D_
Extract file requirements provided. Needed for third party dashboard product supplied by Huron._x000D_
_x000D_
Impact: 1-ENTERPRISE / HOSPITAL_x000D_
_x000D_
Requested By Date: 12/31/17 00:00:00_x000D_
_x000D_
Deadline Driver:_x000D_
There are different deadlines for each extract file that will be provided in the child requests._x000D_
_x000D_
Approval:_x000D_
Chuck Sawyers</t>
  </si>
  <si>
    <t>DEANDERSON</t>
  </si>
  <si>
    <t>UNDERTERMINED SERVICES</t>
  </si>
  <si>
    <t xml:space="preserve"> RESEARCH</t>
  </si>
  <si>
    <t xml:space="preserve"> IMPLEMENTATION</t>
  </si>
  <si>
    <t xml:space="preserve"> MAINTENANCE</t>
  </si>
  <si>
    <t xml:space="preserve"> OPTIMIZATION</t>
  </si>
  <si>
    <t xml:space="preserve"> COMPLETION</t>
  </si>
  <si>
    <t>Vision 2020 Focus</t>
  </si>
  <si>
    <t>CLINICAL ADV</t>
  </si>
  <si>
    <t>CCC CAREE</t>
  </si>
  <si>
    <t>WORKFORCE</t>
  </si>
  <si>
    <t>FINANCIAL</t>
  </si>
  <si>
    <t>HEALTHY COMM</t>
  </si>
  <si>
    <t>Date Pulled</t>
  </si>
  <si>
    <t>Project Age (Days)</t>
  </si>
  <si>
    <t>2017 Weekly Date</t>
  </si>
  <si>
    <t>AVG 2017 Project Age (Days)</t>
  </si>
  <si>
    <t>Project Count</t>
  </si>
  <si>
    <t>Avg Est LOE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</si>
</sst>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2"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workbookViewId="0">
      <selection sqref="A1:XFD1"/>
    </sheetView>
  </sheetViews>
  <sheetFormatPr defaultRowHeight="15" x14ac:dyDescent="0.25"/>
  <cols>
    <col min="5" max="5" width="29.5703125" customWidth="1"/>
    <col min="6" max="7" width="22" customWidth="1"/>
    <col min="8" max="8" width="22" style="3" customWidth="1"/>
    <col min="9" max="9" width="21.42578125" customWidth="1"/>
    <col min="10" max="10" width="19.5703125" customWidth="1"/>
    <col min="16" max="16" width="16.140625" customWidth="1"/>
  </cols>
  <sheetData>
    <row r="1" spans="1:23" x14ac:dyDescent="0.25">
      <c r="A1" t="s">
        <v>0</v>
      </c>
      <c r="B1" t="s">
        <v>1</v>
      </c>
      <c r="C1" t="s">
        <v>2</v>
      </c>
      <c r="D1" t="s">
        <v>3</v>
      </c>
      <c r="E1" t="s">
        <v>4</v>
      </c>
      <c r="F1" t="s">
        <v>5</v>
      </c>
      <c r="G1" t="s">
        <v>475</v>
      </c>
      <c r="H1" s="3" t="s">
        <v>476</v>
      </c>
      <c r="I1" t="s">
        <v>6</v>
      </c>
      <c r="J1" t="s">
        <v>7</v>
      </c>
      <c r="K1" t="s">
        <v>8</v>
      </c>
      <c r="L1" t="s">
        <v>9</v>
      </c>
      <c r="M1" t="s">
        <v>10</v>
      </c>
      <c r="N1" t="s">
        <v>11</v>
      </c>
      <c r="O1" t="s">
        <v>12</v>
      </c>
      <c r="P1" t="s">
        <v>469</v>
      </c>
      <c r="Q1" t="s">
        <v>13</v>
      </c>
      <c r="R1" t="s">
        <v>14</v>
      </c>
      <c r="S1" t="s">
        <v>15</v>
      </c>
      <c r="T1" t="s">
        <v>16</v>
      </c>
      <c r="U1" t="s">
        <v>17</v>
      </c>
      <c r="V1" t="s">
        <v>18</v>
      </c>
      <c r="W1" t="s">
        <v>19</v>
      </c>
    </row>
    <row r="2" spans="1:23" x14ac:dyDescent="0.25">
      <c r="A2" t="s">
        <v>20</v>
      </c>
      <c r="B2" t="s">
        <v>21</v>
      </c>
      <c r="C2" t="s">
        <v>466</v>
      </c>
      <c r="D2">
        <v>2</v>
      </c>
      <c r="E2" t="s">
        <v>465</v>
      </c>
      <c r="F2" s="1">
        <v>41143.483124999999</v>
      </c>
      <c r="G2" s="1">
        <v>42991.608124999999</v>
      </c>
      <c r="H2" s="3">
        <f>G2-F2</f>
        <v>1848.125</v>
      </c>
      <c r="I2" s="1">
        <v>43189</v>
      </c>
      <c r="K2" t="s">
        <v>22</v>
      </c>
      <c r="L2" t="s">
        <v>23</v>
      </c>
      <c r="M2" s="2" t="s">
        <v>24</v>
      </c>
      <c r="N2" t="s">
        <v>25</v>
      </c>
      <c r="O2">
        <v>400</v>
      </c>
      <c r="P2" t="s">
        <v>26</v>
      </c>
      <c r="Q2" t="s">
        <v>27</v>
      </c>
      <c r="R2" t="s">
        <v>25</v>
      </c>
      <c r="S2">
        <v>2500</v>
      </c>
      <c r="T2" t="s">
        <v>28</v>
      </c>
      <c r="U2" t="s">
        <v>29</v>
      </c>
      <c r="V2" t="s">
        <v>30</v>
      </c>
    </row>
    <row r="3" spans="1:23" x14ac:dyDescent="0.25">
      <c r="A3" t="s">
        <v>31</v>
      </c>
      <c r="B3" t="s">
        <v>21</v>
      </c>
      <c r="C3" t="s">
        <v>465</v>
      </c>
      <c r="D3">
        <v>2</v>
      </c>
      <c r="E3" t="s">
        <v>464</v>
      </c>
      <c r="F3" s="1">
        <v>41646.626481481479</v>
      </c>
      <c r="G3" s="1">
        <v>42991.608124999999</v>
      </c>
      <c r="H3" s="3">
        <f t="shared" ref="H3:H66" si="0">G3-F3</f>
        <v>1344.9816435185203</v>
      </c>
      <c r="I3" s="1">
        <v>43040</v>
      </c>
      <c r="K3" t="s">
        <v>22</v>
      </c>
      <c r="L3" t="s">
        <v>32</v>
      </c>
      <c r="M3" t="s">
        <v>32</v>
      </c>
      <c r="N3" t="s">
        <v>25</v>
      </c>
      <c r="O3">
        <v>1200</v>
      </c>
      <c r="P3" t="s">
        <v>470</v>
      </c>
      <c r="Q3" t="s">
        <v>27</v>
      </c>
      <c r="R3" t="s">
        <v>33</v>
      </c>
      <c r="S3">
        <v>4000</v>
      </c>
      <c r="T3" t="s">
        <v>28</v>
      </c>
      <c r="U3" t="s">
        <v>34</v>
      </c>
      <c r="V3" t="s">
        <v>30</v>
      </c>
    </row>
    <row r="4" spans="1:23" x14ac:dyDescent="0.25">
      <c r="A4" t="s">
        <v>35</v>
      </c>
      <c r="B4" t="s">
        <v>21</v>
      </c>
      <c r="C4" t="s">
        <v>467</v>
      </c>
      <c r="D4">
        <v>2</v>
      </c>
      <c r="E4" t="s">
        <v>465</v>
      </c>
      <c r="F4" s="1">
        <v>41851.661215277774</v>
      </c>
      <c r="G4" s="1">
        <v>42991.608124999999</v>
      </c>
      <c r="H4" s="3">
        <f t="shared" si="0"/>
        <v>1139.9469097222245</v>
      </c>
      <c r="I4" s="1">
        <v>43251</v>
      </c>
      <c r="K4" t="s">
        <v>22</v>
      </c>
      <c r="L4" t="s">
        <v>36</v>
      </c>
      <c r="M4" t="s">
        <v>37</v>
      </c>
      <c r="N4" t="s">
        <v>38</v>
      </c>
      <c r="O4">
        <v>1420</v>
      </c>
      <c r="P4" t="s">
        <v>470</v>
      </c>
      <c r="Q4" t="s">
        <v>27</v>
      </c>
      <c r="R4" t="s">
        <v>39</v>
      </c>
      <c r="S4">
        <v>50</v>
      </c>
      <c r="T4" t="s">
        <v>28</v>
      </c>
      <c r="U4" t="s">
        <v>40</v>
      </c>
      <c r="V4" t="s">
        <v>41</v>
      </c>
    </row>
    <row r="5" spans="1:23" x14ac:dyDescent="0.25">
      <c r="A5" t="s">
        <v>42</v>
      </c>
      <c r="B5" t="s">
        <v>43</v>
      </c>
      <c r="C5" t="s">
        <v>466</v>
      </c>
      <c r="D5">
        <v>1</v>
      </c>
      <c r="E5" t="s">
        <v>465</v>
      </c>
      <c r="F5" s="1">
        <v>41945.329444444447</v>
      </c>
      <c r="G5" s="1">
        <v>42991.608124999999</v>
      </c>
      <c r="H5" s="3">
        <f t="shared" si="0"/>
        <v>1046.2786805555515</v>
      </c>
      <c r="I5" s="1">
        <v>43039</v>
      </c>
      <c r="K5" t="s">
        <v>22</v>
      </c>
      <c r="L5" t="s">
        <v>44</v>
      </c>
      <c r="M5" t="s">
        <v>45</v>
      </c>
      <c r="N5" t="s">
        <v>46</v>
      </c>
      <c r="O5">
        <v>200</v>
      </c>
      <c r="P5" t="s">
        <v>471</v>
      </c>
      <c r="Q5" t="s">
        <v>27</v>
      </c>
      <c r="R5" t="s">
        <v>46</v>
      </c>
      <c r="S5">
        <v>100</v>
      </c>
      <c r="T5" t="s">
        <v>47</v>
      </c>
      <c r="U5" t="s">
        <v>40</v>
      </c>
      <c r="V5" t="s">
        <v>41</v>
      </c>
    </row>
    <row r="6" spans="1:23" x14ac:dyDescent="0.25">
      <c r="A6" t="s">
        <v>48</v>
      </c>
      <c r="B6" t="s">
        <v>43</v>
      </c>
      <c r="C6" t="s">
        <v>466</v>
      </c>
      <c r="D6">
        <v>2</v>
      </c>
      <c r="E6" t="s">
        <v>468</v>
      </c>
      <c r="F6" s="1">
        <v>41971.451331018521</v>
      </c>
      <c r="G6" s="1">
        <v>42991.608124999999</v>
      </c>
      <c r="H6" s="3">
        <f t="shared" si="0"/>
        <v>1020.1567939814777</v>
      </c>
      <c r="I6" s="1">
        <v>42793</v>
      </c>
      <c r="K6" t="s">
        <v>49</v>
      </c>
      <c r="L6" t="s">
        <v>50</v>
      </c>
      <c r="M6" t="s">
        <v>50</v>
      </c>
      <c r="N6" t="s">
        <v>46</v>
      </c>
      <c r="O6">
        <v>1100</v>
      </c>
      <c r="P6" t="s">
        <v>472</v>
      </c>
      <c r="Q6" t="s">
        <v>27</v>
      </c>
      <c r="R6" t="s">
        <v>46</v>
      </c>
      <c r="S6">
        <v>1000</v>
      </c>
      <c r="T6" t="s">
        <v>28</v>
      </c>
      <c r="U6" t="s">
        <v>51</v>
      </c>
      <c r="V6" t="s">
        <v>30</v>
      </c>
    </row>
    <row r="7" spans="1:23" x14ac:dyDescent="0.25">
      <c r="A7" t="s">
        <v>52</v>
      </c>
      <c r="B7" t="s">
        <v>21</v>
      </c>
      <c r="C7" t="s">
        <v>465</v>
      </c>
      <c r="D7">
        <v>2</v>
      </c>
      <c r="E7" t="s">
        <v>465</v>
      </c>
      <c r="F7" s="1">
        <v>42069.656493055554</v>
      </c>
      <c r="G7" s="1">
        <v>42991.608124999999</v>
      </c>
      <c r="H7" s="3">
        <f t="shared" si="0"/>
        <v>921.95163194444467</v>
      </c>
      <c r="I7" s="1">
        <v>43159</v>
      </c>
      <c r="K7" t="s">
        <v>22</v>
      </c>
      <c r="L7" t="s">
        <v>53</v>
      </c>
      <c r="M7" t="s">
        <v>53</v>
      </c>
      <c r="N7" t="s">
        <v>25</v>
      </c>
      <c r="O7">
        <v>430</v>
      </c>
      <c r="P7" t="s">
        <v>470</v>
      </c>
      <c r="Q7" t="s">
        <v>27</v>
      </c>
      <c r="R7" t="s">
        <v>25</v>
      </c>
      <c r="S7">
        <v>1500</v>
      </c>
      <c r="T7" t="s">
        <v>47</v>
      </c>
      <c r="U7" t="s">
        <v>29</v>
      </c>
      <c r="V7" t="s">
        <v>30</v>
      </c>
    </row>
    <row r="8" spans="1:23" x14ac:dyDescent="0.25">
      <c r="A8" t="s">
        <v>54</v>
      </c>
      <c r="B8" t="s">
        <v>21</v>
      </c>
      <c r="C8" t="s">
        <v>466</v>
      </c>
      <c r="D8">
        <v>3</v>
      </c>
      <c r="E8" t="s">
        <v>465</v>
      </c>
      <c r="F8" s="1">
        <v>42100.489224537036</v>
      </c>
      <c r="G8" s="1">
        <v>42991.608124999999</v>
      </c>
      <c r="H8" s="3">
        <f t="shared" si="0"/>
        <v>891.11890046296321</v>
      </c>
      <c r="I8" s="1">
        <v>42978</v>
      </c>
      <c r="K8" t="s">
        <v>22</v>
      </c>
      <c r="L8" t="s">
        <v>55</v>
      </c>
      <c r="M8" t="s">
        <v>56</v>
      </c>
      <c r="N8" t="s">
        <v>46</v>
      </c>
      <c r="O8">
        <v>2100</v>
      </c>
      <c r="P8" t="s">
        <v>470</v>
      </c>
      <c r="Q8" t="s">
        <v>27</v>
      </c>
      <c r="R8" t="s">
        <v>46</v>
      </c>
      <c r="S8">
        <v>1000</v>
      </c>
      <c r="T8" t="s">
        <v>28</v>
      </c>
      <c r="U8" t="s">
        <v>57</v>
      </c>
      <c r="V8" t="s">
        <v>30</v>
      </c>
    </row>
    <row r="9" spans="1:23" x14ac:dyDescent="0.25">
      <c r="A9" t="s">
        <v>58</v>
      </c>
      <c r="B9" t="s">
        <v>43</v>
      </c>
      <c r="C9" t="s">
        <v>465</v>
      </c>
      <c r="D9">
        <v>1</v>
      </c>
      <c r="E9" t="s">
        <v>465</v>
      </c>
      <c r="F9" s="1">
        <v>42296.41578703704</v>
      </c>
      <c r="G9" s="1">
        <v>42991.608124999999</v>
      </c>
      <c r="H9" s="3">
        <f t="shared" si="0"/>
        <v>695.19233796295885</v>
      </c>
      <c r="I9" s="1">
        <v>43098</v>
      </c>
      <c r="K9" t="s">
        <v>22</v>
      </c>
      <c r="L9" t="s">
        <v>59</v>
      </c>
      <c r="M9" t="s">
        <v>60</v>
      </c>
      <c r="N9" t="s">
        <v>46</v>
      </c>
      <c r="O9">
        <v>200</v>
      </c>
      <c r="P9" t="s">
        <v>26</v>
      </c>
      <c r="Q9" t="s">
        <v>27</v>
      </c>
      <c r="R9" t="s">
        <v>46</v>
      </c>
      <c r="S9">
        <v>100</v>
      </c>
      <c r="T9" t="s">
        <v>28</v>
      </c>
      <c r="U9" t="s">
        <v>61</v>
      </c>
      <c r="V9" t="s">
        <v>30</v>
      </c>
    </row>
    <row r="10" spans="1:23" x14ac:dyDescent="0.25">
      <c r="A10" t="s">
        <v>62</v>
      </c>
      <c r="B10" t="s">
        <v>21</v>
      </c>
      <c r="C10" t="s">
        <v>465</v>
      </c>
      <c r="D10">
        <v>3</v>
      </c>
      <c r="E10" t="s">
        <v>464</v>
      </c>
      <c r="F10" s="1">
        <v>42331.540590277778</v>
      </c>
      <c r="G10" s="1">
        <v>42991.608124999999</v>
      </c>
      <c r="H10" s="3">
        <f t="shared" si="0"/>
        <v>660.06753472222044</v>
      </c>
      <c r="K10" t="s">
        <v>63</v>
      </c>
      <c r="L10" t="s">
        <v>64</v>
      </c>
      <c r="M10" t="s">
        <v>65</v>
      </c>
      <c r="N10" t="s">
        <v>66</v>
      </c>
      <c r="O10">
        <v>5000</v>
      </c>
      <c r="P10" t="s">
        <v>473</v>
      </c>
      <c r="Q10" t="s">
        <v>27</v>
      </c>
      <c r="R10" t="s">
        <v>39</v>
      </c>
      <c r="S10">
        <v>50000</v>
      </c>
      <c r="T10" t="s">
        <v>67</v>
      </c>
      <c r="U10" t="s">
        <v>68</v>
      </c>
      <c r="V10" t="s">
        <v>30</v>
      </c>
    </row>
    <row r="11" spans="1:23" x14ac:dyDescent="0.25">
      <c r="A11" t="s">
        <v>69</v>
      </c>
      <c r="B11" t="s">
        <v>43</v>
      </c>
      <c r="C11" t="s">
        <v>465</v>
      </c>
      <c r="D11">
        <v>2</v>
      </c>
      <c r="E11" t="s">
        <v>465</v>
      </c>
      <c r="F11" s="1">
        <v>42389.552870370368</v>
      </c>
      <c r="G11" s="1">
        <v>42991.608124999999</v>
      </c>
      <c r="H11" s="3">
        <f t="shared" si="0"/>
        <v>602.05525462963124</v>
      </c>
      <c r="I11" s="1">
        <v>43009</v>
      </c>
      <c r="K11" t="s">
        <v>22</v>
      </c>
      <c r="L11" t="s">
        <v>70</v>
      </c>
      <c r="M11" s="2" t="s">
        <v>71</v>
      </c>
      <c r="N11" t="s">
        <v>33</v>
      </c>
      <c r="O11">
        <v>450</v>
      </c>
      <c r="P11" t="s">
        <v>470</v>
      </c>
      <c r="Q11" t="s">
        <v>27</v>
      </c>
      <c r="R11" t="s">
        <v>33</v>
      </c>
      <c r="S11">
        <v>0</v>
      </c>
      <c r="T11" t="s">
        <v>47</v>
      </c>
      <c r="U11" t="s">
        <v>40</v>
      </c>
      <c r="V11" t="s">
        <v>41</v>
      </c>
    </row>
    <row r="12" spans="1:23" x14ac:dyDescent="0.25">
      <c r="A12" t="s">
        <v>72</v>
      </c>
      <c r="B12" t="s">
        <v>43</v>
      </c>
      <c r="C12" t="s">
        <v>465</v>
      </c>
      <c r="D12">
        <v>2</v>
      </c>
      <c r="E12" t="s">
        <v>465</v>
      </c>
      <c r="F12" s="1">
        <v>42475.496770833335</v>
      </c>
      <c r="G12" s="1">
        <v>42991.608124999999</v>
      </c>
      <c r="H12" s="3">
        <f t="shared" si="0"/>
        <v>516.11135416666366</v>
      </c>
      <c r="I12" s="1">
        <v>43039</v>
      </c>
      <c r="K12" t="s">
        <v>22</v>
      </c>
      <c r="L12" t="s">
        <v>73</v>
      </c>
      <c r="M12" t="s">
        <v>74</v>
      </c>
      <c r="N12" t="s">
        <v>46</v>
      </c>
      <c r="O12">
        <v>645</v>
      </c>
      <c r="P12" t="s">
        <v>472</v>
      </c>
      <c r="Q12" t="s">
        <v>27</v>
      </c>
      <c r="R12" t="s">
        <v>46</v>
      </c>
      <c r="S12">
        <v>0</v>
      </c>
      <c r="T12" t="s">
        <v>28</v>
      </c>
      <c r="U12" t="s">
        <v>40</v>
      </c>
      <c r="V12" t="s">
        <v>75</v>
      </c>
    </row>
    <row r="13" spans="1:23" x14ac:dyDescent="0.25">
      <c r="A13" t="s">
        <v>76</v>
      </c>
      <c r="B13" t="s">
        <v>21</v>
      </c>
      <c r="C13" t="s">
        <v>465</v>
      </c>
      <c r="D13">
        <v>1</v>
      </c>
      <c r="E13" t="s">
        <v>465</v>
      </c>
      <c r="F13" s="1">
        <v>42481.565821759257</v>
      </c>
      <c r="G13" s="1">
        <v>42991.608124999999</v>
      </c>
      <c r="H13" s="3">
        <f t="shared" si="0"/>
        <v>510.0423032407416</v>
      </c>
      <c r="I13" s="1">
        <v>43017</v>
      </c>
      <c r="K13" t="s">
        <v>22</v>
      </c>
      <c r="L13" t="s">
        <v>77</v>
      </c>
      <c r="M13" t="s">
        <v>78</v>
      </c>
      <c r="N13" t="s">
        <v>25</v>
      </c>
      <c r="O13">
        <v>400</v>
      </c>
      <c r="P13" t="s">
        <v>471</v>
      </c>
      <c r="Q13" t="s">
        <v>27</v>
      </c>
      <c r="R13" t="s">
        <v>25</v>
      </c>
      <c r="S13">
        <v>0</v>
      </c>
      <c r="T13" t="s">
        <v>28</v>
      </c>
      <c r="U13" t="s">
        <v>79</v>
      </c>
      <c r="V13" t="s">
        <v>30</v>
      </c>
    </row>
    <row r="14" spans="1:23" x14ac:dyDescent="0.25">
      <c r="A14" t="s">
        <v>80</v>
      </c>
      <c r="B14" t="s">
        <v>21</v>
      </c>
      <c r="C14" t="s">
        <v>465</v>
      </c>
      <c r="D14">
        <v>2</v>
      </c>
      <c r="E14" t="s">
        <v>465</v>
      </c>
      <c r="F14" s="1">
        <v>42530.348333333335</v>
      </c>
      <c r="G14" s="1">
        <v>42991.608124999999</v>
      </c>
      <c r="H14" s="3">
        <f t="shared" si="0"/>
        <v>461.25979166666366</v>
      </c>
      <c r="I14" s="1">
        <v>43054</v>
      </c>
      <c r="K14" t="s">
        <v>22</v>
      </c>
      <c r="L14" t="s">
        <v>81</v>
      </c>
      <c r="M14" s="2" t="s">
        <v>82</v>
      </c>
      <c r="N14" t="s">
        <v>83</v>
      </c>
      <c r="O14">
        <v>385</v>
      </c>
      <c r="P14" t="s">
        <v>470</v>
      </c>
      <c r="Q14" t="s">
        <v>27</v>
      </c>
      <c r="R14" t="s">
        <v>84</v>
      </c>
      <c r="S14">
        <v>0</v>
      </c>
      <c r="T14" t="s">
        <v>28</v>
      </c>
      <c r="U14" t="s">
        <v>85</v>
      </c>
      <c r="V14" t="s">
        <v>30</v>
      </c>
    </row>
    <row r="15" spans="1:23" x14ac:dyDescent="0.25">
      <c r="A15" t="s">
        <v>86</v>
      </c>
      <c r="B15" t="s">
        <v>87</v>
      </c>
      <c r="C15" t="s">
        <v>465</v>
      </c>
      <c r="D15">
        <v>2</v>
      </c>
      <c r="E15" t="s">
        <v>464</v>
      </c>
      <c r="F15" s="1">
        <v>42544.494641203702</v>
      </c>
      <c r="G15" s="1">
        <v>42991.608124999999</v>
      </c>
      <c r="H15" s="3">
        <f t="shared" si="0"/>
        <v>447.11348379629635</v>
      </c>
      <c r="I15" s="1">
        <v>43370</v>
      </c>
      <c r="K15" t="s">
        <v>49</v>
      </c>
      <c r="L15" t="s">
        <v>88</v>
      </c>
      <c r="M15" t="s">
        <v>88</v>
      </c>
      <c r="N15" t="s">
        <v>89</v>
      </c>
      <c r="O15">
        <v>400</v>
      </c>
      <c r="P15" t="s">
        <v>473</v>
      </c>
      <c r="Q15" t="s">
        <v>27</v>
      </c>
      <c r="R15" t="s">
        <v>90</v>
      </c>
      <c r="S15">
        <v>0</v>
      </c>
      <c r="T15" t="s">
        <v>47</v>
      </c>
      <c r="U15" t="s">
        <v>91</v>
      </c>
      <c r="V15" t="s">
        <v>30</v>
      </c>
    </row>
    <row r="16" spans="1:23" x14ac:dyDescent="0.25">
      <c r="A16" t="s">
        <v>92</v>
      </c>
      <c r="B16" t="s">
        <v>21</v>
      </c>
      <c r="C16" t="s">
        <v>93</v>
      </c>
      <c r="D16">
        <v>2</v>
      </c>
      <c r="E16" t="s">
        <v>464</v>
      </c>
      <c r="F16" s="1">
        <v>42569.371365740742</v>
      </c>
      <c r="G16" s="1">
        <v>42991.608124999999</v>
      </c>
      <c r="H16" s="3">
        <f t="shared" si="0"/>
        <v>422.23675925925636</v>
      </c>
      <c r="K16" t="s">
        <v>22</v>
      </c>
      <c r="L16" t="s">
        <v>94</v>
      </c>
      <c r="M16" s="2" t="s">
        <v>95</v>
      </c>
      <c r="N16" t="s">
        <v>96</v>
      </c>
      <c r="O16">
        <v>5000</v>
      </c>
      <c r="P16" t="s">
        <v>470</v>
      </c>
      <c r="Q16" t="s">
        <v>27</v>
      </c>
      <c r="R16" t="s">
        <v>97</v>
      </c>
      <c r="S16">
        <v>0</v>
      </c>
      <c r="U16" t="s">
        <v>98</v>
      </c>
      <c r="V16" t="s">
        <v>30</v>
      </c>
    </row>
    <row r="17" spans="1:22" x14ac:dyDescent="0.25">
      <c r="A17" t="s">
        <v>99</v>
      </c>
      <c r="B17" t="s">
        <v>43</v>
      </c>
      <c r="C17" t="s">
        <v>465</v>
      </c>
      <c r="D17">
        <v>2</v>
      </c>
      <c r="E17" t="s">
        <v>468</v>
      </c>
      <c r="F17" s="1">
        <v>42592.357766203706</v>
      </c>
      <c r="G17" s="1">
        <v>42991.608124999999</v>
      </c>
      <c r="H17" s="3">
        <f t="shared" si="0"/>
        <v>399.25035879629286</v>
      </c>
      <c r="I17" s="1">
        <v>42947</v>
      </c>
      <c r="K17" t="s">
        <v>22</v>
      </c>
      <c r="L17" t="s">
        <v>100</v>
      </c>
      <c r="M17" t="s">
        <v>100</v>
      </c>
      <c r="N17" t="s">
        <v>101</v>
      </c>
      <c r="O17">
        <v>20</v>
      </c>
      <c r="P17" t="s">
        <v>26</v>
      </c>
      <c r="Q17" t="s">
        <v>27</v>
      </c>
      <c r="R17" t="s">
        <v>102</v>
      </c>
      <c r="S17">
        <v>0</v>
      </c>
      <c r="T17" t="s">
        <v>47</v>
      </c>
      <c r="U17" t="s">
        <v>40</v>
      </c>
      <c r="V17" t="s">
        <v>41</v>
      </c>
    </row>
    <row r="18" spans="1:22" x14ac:dyDescent="0.25">
      <c r="A18" t="s">
        <v>103</v>
      </c>
      <c r="B18" t="s">
        <v>21</v>
      </c>
      <c r="C18" t="s">
        <v>93</v>
      </c>
      <c r="D18">
        <v>2</v>
      </c>
      <c r="E18" t="s">
        <v>464</v>
      </c>
      <c r="F18" s="1">
        <v>42607.484432870369</v>
      </c>
      <c r="G18" s="1">
        <v>42991.608124999999</v>
      </c>
      <c r="H18" s="3">
        <f t="shared" si="0"/>
        <v>384.12369212962949</v>
      </c>
      <c r="K18" t="s">
        <v>49</v>
      </c>
      <c r="L18" t="s">
        <v>104</v>
      </c>
      <c r="M18" s="2" t="s">
        <v>105</v>
      </c>
      <c r="N18" t="s">
        <v>106</v>
      </c>
      <c r="O18">
        <v>600</v>
      </c>
      <c r="P18" t="s">
        <v>471</v>
      </c>
      <c r="Q18" t="s">
        <v>27</v>
      </c>
      <c r="R18" t="s">
        <v>107</v>
      </c>
      <c r="S18">
        <v>0</v>
      </c>
      <c r="U18" t="s">
        <v>108</v>
      </c>
      <c r="V18" t="s">
        <v>30</v>
      </c>
    </row>
    <row r="19" spans="1:22" x14ac:dyDescent="0.25">
      <c r="A19" t="s">
        <v>109</v>
      </c>
      <c r="B19" t="s">
        <v>110</v>
      </c>
      <c r="C19" t="s">
        <v>467</v>
      </c>
      <c r="D19">
        <v>3</v>
      </c>
      <c r="E19" t="s">
        <v>464</v>
      </c>
      <c r="F19" s="1">
        <v>42608.758148148147</v>
      </c>
      <c r="G19" s="1">
        <v>42991.608124999999</v>
      </c>
      <c r="H19" s="3">
        <f t="shared" si="0"/>
        <v>382.84997685185226</v>
      </c>
      <c r="K19" t="s">
        <v>111</v>
      </c>
      <c r="L19" t="s">
        <v>112</v>
      </c>
      <c r="M19" t="s">
        <v>113</v>
      </c>
      <c r="N19" t="s">
        <v>114</v>
      </c>
      <c r="O19">
        <v>10000</v>
      </c>
      <c r="P19" t="s">
        <v>471</v>
      </c>
      <c r="Q19" t="s">
        <v>27</v>
      </c>
      <c r="R19" t="s">
        <v>90</v>
      </c>
      <c r="S19">
        <v>0</v>
      </c>
      <c r="T19" t="s">
        <v>28</v>
      </c>
      <c r="U19" t="s">
        <v>115</v>
      </c>
      <c r="V19" t="s">
        <v>30</v>
      </c>
    </row>
    <row r="20" spans="1:22" x14ac:dyDescent="0.25">
      <c r="A20" t="s">
        <v>116</v>
      </c>
      <c r="B20" t="s">
        <v>21</v>
      </c>
      <c r="C20" t="s">
        <v>465</v>
      </c>
      <c r="D20">
        <v>1</v>
      </c>
      <c r="E20" t="s">
        <v>465</v>
      </c>
      <c r="F20" s="1">
        <v>42635.707627314812</v>
      </c>
      <c r="G20" s="1">
        <v>42991.608124999999</v>
      </c>
      <c r="H20" s="3">
        <f t="shared" si="0"/>
        <v>355.90049768518656</v>
      </c>
      <c r="I20" s="1">
        <v>43031</v>
      </c>
      <c r="K20" t="s">
        <v>22</v>
      </c>
      <c r="L20" t="s">
        <v>117</v>
      </c>
      <c r="M20" s="2" t="s">
        <v>118</v>
      </c>
      <c r="N20" t="s">
        <v>83</v>
      </c>
      <c r="O20">
        <v>1000</v>
      </c>
      <c r="P20" t="s">
        <v>473</v>
      </c>
      <c r="Q20" t="s">
        <v>27</v>
      </c>
      <c r="R20" t="s">
        <v>102</v>
      </c>
      <c r="S20">
        <v>0</v>
      </c>
      <c r="T20" t="s">
        <v>28</v>
      </c>
      <c r="U20" t="s">
        <v>119</v>
      </c>
      <c r="V20" t="s">
        <v>30</v>
      </c>
    </row>
    <row r="21" spans="1:22" x14ac:dyDescent="0.25">
      <c r="A21" t="s">
        <v>120</v>
      </c>
      <c r="B21" t="s">
        <v>87</v>
      </c>
      <c r="C21" t="s">
        <v>465</v>
      </c>
      <c r="D21">
        <v>3</v>
      </c>
      <c r="E21" t="s">
        <v>465</v>
      </c>
      <c r="F21" s="1">
        <v>42667.738796296297</v>
      </c>
      <c r="G21" s="1">
        <v>42991.608124999999</v>
      </c>
      <c r="H21" s="3">
        <f t="shared" si="0"/>
        <v>323.86932870370219</v>
      </c>
      <c r="I21" s="1">
        <v>42767</v>
      </c>
      <c r="J21" s="1">
        <v>42822.708275462966</v>
      </c>
      <c r="K21" t="s">
        <v>49</v>
      </c>
      <c r="L21" t="s">
        <v>121</v>
      </c>
      <c r="M21" s="2" t="s">
        <v>122</v>
      </c>
      <c r="N21" t="s">
        <v>123</v>
      </c>
      <c r="O21">
        <v>50</v>
      </c>
      <c r="P21" t="s">
        <v>471</v>
      </c>
      <c r="Q21" t="s">
        <v>27</v>
      </c>
      <c r="R21" t="s">
        <v>90</v>
      </c>
      <c r="S21">
        <v>0</v>
      </c>
      <c r="T21" t="s">
        <v>28</v>
      </c>
      <c r="U21" t="s">
        <v>40</v>
      </c>
      <c r="V21" t="s">
        <v>41</v>
      </c>
    </row>
    <row r="22" spans="1:22" x14ac:dyDescent="0.25">
      <c r="A22" t="s">
        <v>124</v>
      </c>
      <c r="B22" t="s">
        <v>87</v>
      </c>
      <c r="C22" t="s">
        <v>465</v>
      </c>
      <c r="D22">
        <v>3</v>
      </c>
      <c r="E22" t="s">
        <v>464</v>
      </c>
      <c r="F22" s="1">
        <v>42699.50540509259</v>
      </c>
      <c r="G22" s="1">
        <v>42991.608124999999</v>
      </c>
      <c r="H22" s="3">
        <f t="shared" si="0"/>
        <v>292.10271990740875</v>
      </c>
      <c r="K22" t="s">
        <v>111</v>
      </c>
      <c r="L22" t="s">
        <v>125</v>
      </c>
      <c r="M22" s="2" t="s">
        <v>126</v>
      </c>
      <c r="N22" t="s">
        <v>127</v>
      </c>
      <c r="O22">
        <v>1500</v>
      </c>
      <c r="P22" t="s">
        <v>26</v>
      </c>
      <c r="Q22" t="s">
        <v>27</v>
      </c>
      <c r="R22" t="s">
        <v>90</v>
      </c>
      <c r="S22">
        <v>0</v>
      </c>
      <c r="T22" t="s">
        <v>28</v>
      </c>
      <c r="U22" t="s">
        <v>128</v>
      </c>
      <c r="V22" t="s">
        <v>30</v>
      </c>
    </row>
    <row r="23" spans="1:22" x14ac:dyDescent="0.25">
      <c r="A23" t="s">
        <v>129</v>
      </c>
      <c r="B23" t="s">
        <v>43</v>
      </c>
      <c r="C23" t="s">
        <v>465</v>
      </c>
      <c r="D23">
        <v>2</v>
      </c>
      <c r="E23" t="s">
        <v>464</v>
      </c>
      <c r="F23" s="1">
        <v>42704.649201388886</v>
      </c>
      <c r="G23" s="1">
        <v>42991.608124999999</v>
      </c>
      <c r="H23" s="3">
        <f t="shared" si="0"/>
        <v>286.95892361111328</v>
      </c>
      <c r="K23" t="s">
        <v>49</v>
      </c>
      <c r="L23" t="s">
        <v>130</v>
      </c>
      <c r="M23" s="2" t="s">
        <v>131</v>
      </c>
      <c r="N23" t="s">
        <v>132</v>
      </c>
      <c r="O23">
        <v>250</v>
      </c>
      <c r="P23" t="s">
        <v>471</v>
      </c>
      <c r="Q23" t="s">
        <v>27</v>
      </c>
      <c r="S23">
        <v>0</v>
      </c>
      <c r="T23" t="s">
        <v>133</v>
      </c>
      <c r="U23" t="s">
        <v>40</v>
      </c>
      <c r="V23" t="s">
        <v>41</v>
      </c>
    </row>
    <row r="24" spans="1:22" x14ac:dyDescent="0.25">
      <c r="A24" t="s">
        <v>134</v>
      </c>
      <c r="B24" t="s">
        <v>21</v>
      </c>
      <c r="C24" t="s">
        <v>135</v>
      </c>
      <c r="D24">
        <v>2</v>
      </c>
      <c r="E24" t="s">
        <v>464</v>
      </c>
      <c r="F24" s="1">
        <v>42712.370289351849</v>
      </c>
      <c r="G24" s="1">
        <v>42991.608124999999</v>
      </c>
      <c r="H24" s="3">
        <f t="shared" si="0"/>
        <v>279.23783564814948</v>
      </c>
      <c r="K24" t="s">
        <v>49</v>
      </c>
      <c r="L24" t="s">
        <v>136</v>
      </c>
      <c r="M24" s="2" t="s">
        <v>137</v>
      </c>
      <c r="N24" t="s">
        <v>138</v>
      </c>
      <c r="O24">
        <v>200</v>
      </c>
      <c r="P24" t="s">
        <v>471</v>
      </c>
      <c r="Q24" t="s">
        <v>27</v>
      </c>
      <c r="R24" t="s">
        <v>139</v>
      </c>
      <c r="S24">
        <v>0</v>
      </c>
      <c r="U24" t="s">
        <v>85</v>
      </c>
      <c r="V24" t="s">
        <v>30</v>
      </c>
    </row>
    <row r="25" spans="1:22" x14ac:dyDescent="0.25">
      <c r="A25" t="s">
        <v>140</v>
      </c>
      <c r="B25" t="s">
        <v>43</v>
      </c>
      <c r="C25" t="s">
        <v>141</v>
      </c>
      <c r="D25">
        <v>1</v>
      </c>
      <c r="E25" t="s">
        <v>464</v>
      </c>
      <c r="F25" s="1">
        <v>42718.630567129629</v>
      </c>
      <c r="G25" s="1">
        <v>42991.608124999999</v>
      </c>
      <c r="H25" s="3">
        <f t="shared" si="0"/>
        <v>272.97755787037022</v>
      </c>
      <c r="I25" s="1">
        <v>43009</v>
      </c>
      <c r="K25" t="s">
        <v>63</v>
      </c>
      <c r="L25" t="s">
        <v>142</v>
      </c>
      <c r="M25" s="2" t="s">
        <v>143</v>
      </c>
      <c r="N25" t="s">
        <v>144</v>
      </c>
      <c r="O25">
        <v>750</v>
      </c>
      <c r="P25" t="s">
        <v>471</v>
      </c>
      <c r="Q25" t="s">
        <v>27</v>
      </c>
      <c r="R25" t="s">
        <v>33</v>
      </c>
      <c r="S25">
        <v>0</v>
      </c>
      <c r="U25" t="s">
        <v>40</v>
      </c>
      <c r="V25" t="s">
        <v>41</v>
      </c>
    </row>
    <row r="26" spans="1:22" x14ac:dyDescent="0.25">
      <c r="A26" t="s">
        <v>145</v>
      </c>
      <c r="B26" t="s">
        <v>146</v>
      </c>
      <c r="C26" t="s">
        <v>141</v>
      </c>
      <c r="D26">
        <v>3</v>
      </c>
      <c r="E26" t="s">
        <v>464</v>
      </c>
      <c r="F26" s="1">
        <v>42727.373530092591</v>
      </c>
      <c r="G26" s="1">
        <v>42991.608124999999</v>
      </c>
      <c r="H26" s="3">
        <f t="shared" si="0"/>
        <v>264.23459490740788</v>
      </c>
      <c r="K26" t="s">
        <v>49</v>
      </c>
      <c r="L26" t="s">
        <v>147</v>
      </c>
      <c r="M26" s="2" t="s">
        <v>148</v>
      </c>
      <c r="N26" t="s">
        <v>25</v>
      </c>
      <c r="O26">
        <v>1500</v>
      </c>
      <c r="P26" t="s">
        <v>471</v>
      </c>
      <c r="Q26" t="s">
        <v>27</v>
      </c>
      <c r="R26" t="s">
        <v>90</v>
      </c>
      <c r="S26">
        <v>0</v>
      </c>
      <c r="U26" t="s">
        <v>40</v>
      </c>
      <c r="V26" t="s">
        <v>41</v>
      </c>
    </row>
    <row r="27" spans="1:22" x14ac:dyDescent="0.25">
      <c r="A27" t="s">
        <v>149</v>
      </c>
      <c r="B27" t="s">
        <v>21</v>
      </c>
      <c r="C27" t="s">
        <v>141</v>
      </c>
      <c r="D27">
        <v>2</v>
      </c>
      <c r="E27" t="s">
        <v>464</v>
      </c>
      <c r="F27" s="1">
        <v>42727.409120370372</v>
      </c>
      <c r="G27" s="1">
        <v>42991.608124999999</v>
      </c>
      <c r="H27" s="3">
        <f t="shared" si="0"/>
        <v>264.19900462962687</v>
      </c>
      <c r="K27" t="s">
        <v>49</v>
      </c>
      <c r="L27" t="s">
        <v>150</v>
      </c>
      <c r="M27" s="2" t="s">
        <v>151</v>
      </c>
      <c r="N27" t="s">
        <v>152</v>
      </c>
      <c r="O27">
        <v>3000</v>
      </c>
      <c r="P27" t="s">
        <v>470</v>
      </c>
      <c r="Q27" t="s">
        <v>27</v>
      </c>
      <c r="R27" t="s">
        <v>153</v>
      </c>
      <c r="S27">
        <v>0</v>
      </c>
      <c r="U27" t="s">
        <v>154</v>
      </c>
      <c r="V27" t="s">
        <v>30</v>
      </c>
    </row>
    <row r="28" spans="1:22" x14ac:dyDescent="0.25">
      <c r="A28" t="s">
        <v>155</v>
      </c>
      <c r="B28" t="s">
        <v>87</v>
      </c>
      <c r="C28" t="s">
        <v>141</v>
      </c>
      <c r="D28">
        <v>3</v>
      </c>
      <c r="E28" t="s">
        <v>464</v>
      </c>
      <c r="F28" s="1">
        <v>42727.411261574074</v>
      </c>
      <c r="G28" s="1">
        <v>42991.608124999999</v>
      </c>
      <c r="H28" s="3">
        <f t="shared" si="0"/>
        <v>264.19686342592468</v>
      </c>
      <c r="K28" t="s">
        <v>49</v>
      </c>
      <c r="L28" t="s">
        <v>156</v>
      </c>
      <c r="M28" s="2" t="s">
        <v>157</v>
      </c>
      <c r="N28" t="s">
        <v>158</v>
      </c>
      <c r="O28">
        <v>750</v>
      </c>
      <c r="P28" t="s">
        <v>26</v>
      </c>
      <c r="Q28" t="s">
        <v>27</v>
      </c>
      <c r="R28" t="s">
        <v>90</v>
      </c>
      <c r="S28">
        <v>0</v>
      </c>
      <c r="U28" t="s">
        <v>40</v>
      </c>
      <c r="V28" t="s">
        <v>41</v>
      </c>
    </row>
    <row r="29" spans="1:22" x14ac:dyDescent="0.25">
      <c r="A29" t="s">
        <v>159</v>
      </c>
      <c r="B29" t="s">
        <v>87</v>
      </c>
      <c r="C29" t="s">
        <v>141</v>
      </c>
      <c r="D29">
        <v>2</v>
      </c>
      <c r="E29" t="s">
        <v>464</v>
      </c>
      <c r="F29" s="1">
        <v>42727.422777777778</v>
      </c>
      <c r="G29" s="1">
        <v>42991.608124999999</v>
      </c>
      <c r="H29" s="3">
        <f t="shared" si="0"/>
        <v>264.18534722222103</v>
      </c>
      <c r="K29" t="s">
        <v>49</v>
      </c>
      <c r="L29" t="s">
        <v>160</v>
      </c>
      <c r="M29" s="2" t="s">
        <v>161</v>
      </c>
      <c r="N29" t="s">
        <v>162</v>
      </c>
      <c r="O29">
        <v>600</v>
      </c>
      <c r="P29" t="s">
        <v>471</v>
      </c>
      <c r="Q29" t="s">
        <v>27</v>
      </c>
      <c r="R29" t="s">
        <v>90</v>
      </c>
      <c r="S29">
        <v>0</v>
      </c>
      <c r="U29" t="s">
        <v>40</v>
      </c>
      <c r="V29" t="s">
        <v>41</v>
      </c>
    </row>
    <row r="30" spans="1:22" x14ac:dyDescent="0.25">
      <c r="A30" t="s">
        <v>163</v>
      </c>
      <c r="B30" t="s">
        <v>43</v>
      </c>
      <c r="C30" t="s">
        <v>141</v>
      </c>
      <c r="D30">
        <v>2</v>
      </c>
      <c r="E30" t="s">
        <v>464</v>
      </c>
      <c r="F30" s="1">
        <v>42727.427731481483</v>
      </c>
      <c r="G30" s="1">
        <v>42991.608124999999</v>
      </c>
      <c r="H30" s="3">
        <f t="shared" si="0"/>
        <v>264.18039351851621</v>
      </c>
      <c r="I30" s="1">
        <v>43147</v>
      </c>
      <c r="K30" t="s">
        <v>22</v>
      </c>
      <c r="L30" t="s">
        <v>164</v>
      </c>
      <c r="M30" s="2" t="s">
        <v>165</v>
      </c>
      <c r="N30" t="s">
        <v>25</v>
      </c>
      <c r="O30">
        <v>4600</v>
      </c>
      <c r="P30" t="s">
        <v>472</v>
      </c>
      <c r="Q30" t="s">
        <v>27</v>
      </c>
      <c r="R30" t="s">
        <v>166</v>
      </c>
      <c r="S30">
        <v>0</v>
      </c>
      <c r="U30" t="s">
        <v>40</v>
      </c>
      <c r="V30" t="s">
        <v>41</v>
      </c>
    </row>
    <row r="31" spans="1:22" x14ac:dyDescent="0.25">
      <c r="A31" t="s">
        <v>167</v>
      </c>
      <c r="B31" t="s">
        <v>21</v>
      </c>
      <c r="C31" t="s">
        <v>465</v>
      </c>
      <c r="D31">
        <v>2</v>
      </c>
      <c r="E31" t="s">
        <v>465</v>
      </c>
      <c r="F31" s="1">
        <v>42732.584224537037</v>
      </c>
      <c r="G31" s="1">
        <v>42991.608124999999</v>
      </c>
      <c r="H31" s="3">
        <f t="shared" si="0"/>
        <v>259.02390046296205</v>
      </c>
      <c r="I31" s="1">
        <v>43159</v>
      </c>
      <c r="K31" t="s">
        <v>22</v>
      </c>
      <c r="L31" t="s">
        <v>168</v>
      </c>
      <c r="M31" t="s">
        <v>168</v>
      </c>
      <c r="N31" t="s">
        <v>66</v>
      </c>
      <c r="O31">
        <v>700</v>
      </c>
      <c r="P31" t="s">
        <v>473</v>
      </c>
      <c r="Q31" t="s">
        <v>27</v>
      </c>
      <c r="R31" t="s">
        <v>39</v>
      </c>
      <c r="S31">
        <v>0</v>
      </c>
      <c r="U31" t="s">
        <v>68</v>
      </c>
      <c r="V31" t="s">
        <v>30</v>
      </c>
    </row>
    <row r="32" spans="1:22" x14ac:dyDescent="0.25">
      <c r="A32" t="s">
        <v>169</v>
      </c>
      <c r="B32" t="s">
        <v>43</v>
      </c>
      <c r="C32" t="s">
        <v>93</v>
      </c>
      <c r="D32">
        <v>1</v>
      </c>
      <c r="E32" t="s">
        <v>464</v>
      </c>
      <c r="F32" s="1">
        <v>42740.461030092592</v>
      </c>
      <c r="G32" s="1">
        <v>42991.608124999999</v>
      </c>
      <c r="H32" s="3">
        <f t="shared" si="0"/>
        <v>251.14709490740643</v>
      </c>
      <c r="K32" t="s">
        <v>63</v>
      </c>
      <c r="L32" t="s">
        <v>170</v>
      </c>
      <c r="M32" s="2" t="s">
        <v>171</v>
      </c>
      <c r="N32" t="s">
        <v>172</v>
      </c>
      <c r="O32">
        <v>750</v>
      </c>
      <c r="P32" t="s">
        <v>473</v>
      </c>
      <c r="Q32" t="s">
        <v>27</v>
      </c>
      <c r="R32" t="s">
        <v>173</v>
      </c>
      <c r="S32">
        <v>0</v>
      </c>
      <c r="U32" t="s">
        <v>174</v>
      </c>
      <c r="V32" t="s">
        <v>30</v>
      </c>
    </row>
    <row r="33" spans="1:22" x14ac:dyDescent="0.25">
      <c r="A33" t="s">
        <v>175</v>
      </c>
      <c r="B33" t="s">
        <v>43</v>
      </c>
      <c r="C33" t="s">
        <v>465</v>
      </c>
      <c r="D33">
        <v>2</v>
      </c>
      <c r="E33" t="s">
        <v>465</v>
      </c>
      <c r="F33" s="1">
        <v>42741.696875000001</v>
      </c>
      <c r="G33" s="1">
        <v>42991.608124999999</v>
      </c>
      <c r="H33" s="3">
        <f t="shared" si="0"/>
        <v>249.91124999999738</v>
      </c>
      <c r="I33" s="1">
        <v>42975</v>
      </c>
      <c r="K33" t="s">
        <v>22</v>
      </c>
      <c r="L33" t="s">
        <v>176</v>
      </c>
      <c r="M33" s="2" t="s">
        <v>177</v>
      </c>
      <c r="N33" t="s">
        <v>127</v>
      </c>
      <c r="O33">
        <v>836</v>
      </c>
      <c r="P33" t="s">
        <v>474</v>
      </c>
      <c r="Q33" t="s">
        <v>27</v>
      </c>
      <c r="R33" t="s">
        <v>166</v>
      </c>
      <c r="S33">
        <v>0</v>
      </c>
      <c r="T33" t="s">
        <v>28</v>
      </c>
      <c r="U33" t="s">
        <v>178</v>
      </c>
      <c r="V33" t="s">
        <v>179</v>
      </c>
    </row>
    <row r="34" spans="1:22" x14ac:dyDescent="0.25">
      <c r="A34" t="s">
        <v>180</v>
      </c>
      <c r="B34" t="s">
        <v>21</v>
      </c>
      <c r="C34" t="s">
        <v>141</v>
      </c>
      <c r="D34">
        <v>2</v>
      </c>
      <c r="E34" t="s">
        <v>465</v>
      </c>
      <c r="F34" s="1">
        <v>42746.746458333335</v>
      </c>
      <c r="G34" s="1">
        <v>42991.608124999999</v>
      </c>
      <c r="H34" s="3">
        <f t="shared" si="0"/>
        <v>244.86166666666395</v>
      </c>
      <c r="I34" s="1">
        <v>43182</v>
      </c>
      <c r="K34" t="s">
        <v>22</v>
      </c>
      <c r="L34" t="s">
        <v>181</v>
      </c>
      <c r="M34" s="2" t="s">
        <v>182</v>
      </c>
      <c r="N34" t="s">
        <v>152</v>
      </c>
      <c r="O34">
        <v>400</v>
      </c>
      <c r="P34" t="s">
        <v>471</v>
      </c>
      <c r="Q34" t="s">
        <v>27</v>
      </c>
      <c r="R34" t="s">
        <v>97</v>
      </c>
      <c r="S34">
        <v>0</v>
      </c>
      <c r="U34" t="s">
        <v>183</v>
      </c>
      <c r="V34" t="s">
        <v>30</v>
      </c>
    </row>
    <row r="35" spans="1:22" x14ac:dyDescent="0.25">
      <c r="A35" t="s">
        <v>184</v>
      </c>
      <c r="B35" t="s">
        <v>21</v>
      </c>
      <c r="C35" t="s">
        <v>465</v>
      </c>
      <c r="D35">
        <v>2</v>
      </c>
      <c r="E35" t="s">
        <v>464</v>
      </c>
      <c r="F35" s="1">
        <v>42752.460428240738</v>
      </c>
      <c r="G35" s="1">
        <v>42991.608124999999</v>
      </c>
      <c r="H35" s="3">
        <f t="shared" si="0"/>
        <v>239.14769675926073</v>
      </c>
      <c r="I35" s="1">
        <v>43448</v>
      </c>
      <c r="K35" t="s">
        <v>22</v>
      </c>
      <c r="L35" t="s">
        <v>185</v>
      </c>
      <c r="M35" t="s">
        <v>186</v>
      </c>
      <c r="N35" t="s">
        <v>89</v>
      </c>
      <c r="O35">
        <v>750</v>
      </c>
      <c r="P35" t="s">
        <v>471</v>
      </c>
      <c r="Q35" t="s">
        <v>27</v>
      </c>
      <c r="R35" t="s">
        <v>187</v>
      </c>
      <c r="S35">
        <v>0</v>
      </c>
      <c r="T35" t="s">
        <v>47</v>
      </c>
      <c r="U35" t="s">
        <v>188</v>
      </c>
      <c r="V35" t="s">
        <v>30</v>
      </c>
    </row>
    <row r="36" spans="1:22" x14ac:dyDescent="0.25">
      <c r="A36" t="s">
        <v>189</v>
      </c>
      <c r="B36" t="s">
        <v>43</v>
      </c>
      <c r="C36" t="s">
        <v>465</v>
      </c>
      <c r="D36">
        <v>2</v>
      </c>
      <c r="E36" t="s">
        <v>465</v>
      </c>
      <c r="F36" s="1">
        <v>42752.721365740741</v>
      </c>
      <c r="G36" s="1">
        <v>42991.608124999999</v>
      </c>
      <c r="H36" s="3">
        <f t="shared" si="0"/>
        <v>238.88675925925781</v>
      </c>
      <c r="I36" s="1">
        <v>42941</v>
      </c>
      <c r="K36" t="s">
        <v>22</v>
      </c>
      <c r="L36" t="s">
        <v>190</v>
      </c>
      <c r="M36" s="2" t="s">
        <v>191</v>
      </c>
      <c r="N36" t="s">
        <v>33</v>
      </c>
      <c r="O36">
        <v>1000</v>
      </c>
      <c r="P36" t="s">
        <v>26</v>
      </c>
      <c r="Q36" t="s">
        <v>27</v>
      </c>
      <c r="R36" t="s">
        <v>166</v>
      </c>
      <c r="S36">
        <v>0</v>
      </c>
      <c r="T36" t="s">
        <v>47</v>
      </c>
      <c r="U36" t="s">
        <v>192</v>
      </c>
      <c r="V36" t="s">
        <v>30</v>
      </c>
    </row>
    <row r="37" spans="1:22" x14ac:dyDescent="0.25">
      <c r="A37" t="s">
        <v>193</v>
      </c>
      <c r="B37" t="s">
        <v>87</v>
      </c>
      <c r="C37" t="s">
        <v>141</v>
      </c>
      <c r="D37">
        <v>3</v>
      </c>
      <c r="E37" t="s">
        <v>464</v>
      </c>
      <c r="F37" s="1">
        <v>42754.589074074072</v>
      </c>
      <c r="G37" s="1">
        <v>42991.608124999999</v>
      </c>
      <c r="H37" s="3">
        <f t="shared" si="0"/>
        <v>237.01905092592642</v>
      </c>
      <c r="K37" t="s">
        <v>49</v>
      </c>
      <c r="L37" t="s">
        <v>194</v>
      </c>
      <c r="M37" s="2" t="s">
        <v>195</v>
      </c>
      <c r="N37" t="s">
        <v>162</v>
      </c>
      <c r="O37">
        <v>1500</v>
      </c>
      <c r="P37" t="s">
        <v>470</v>
      </c>
      <c r="Q37" t="s">
        <v>27</v>
      </c>
      <c r="R37" t="s">
        <v>90</v>
      </c>
      <c r="S37">
        <v>0</v>
      </c>
      <c r="U37" t="s">
        <v>40</v>
      </c>
      <c r="V37" t="s">
        <v>41</v>
      </c>
    </row>
    <row r="38" spans="1:22" x14ac:dyDescent="0.25">
      <c r="A38" t="s">
        <v>196</v>
      </c>
      <c r="B38" t="s">
        <v>43</v>
      </c>
      <c r="C38" t="s">
        <v>465</v>
      </c>
      <c r="D38">
        <v>2</v>
      </c>
      <c r="E38" t="s">
        <v>465</v>
      </c>
      <c r="F38" s="1">
        <v>42754.641759259262</v>
      </c>
      <c r="G38" s="1">
        <v>42991.608124999999</v>
      </c>
      <c r="H38" s="3">
        <f t="shared" si="0"/>
        <v>236.96636574073636</v>
      </c>
      <c r="I38" s="1">
        <v>43007</v>
      </c>
      <c r="K38" t="s">
        <v>22</v>
      </c>
      <c r="L38" t="s">
        <v>197</v>
      </c>
      <c r="M38" t="s">
        <v>198</v>
      </c>
      <c r="N38" t="s">
        <v>199</v>
      </c>
      <c r="O38">
        <v>2620</v>
      </c>
      <c r="P38" t="s">
        <v>472</v>
      </c>
      <c r="Q38" t="s">
        <v>27</v>
      </c>
      <c r="R38" t="s">
        <v>166</v>
      </c>
      <c r="S38">
        <v>0</v>
      </c>
      <c r="T38" t="s">
        <v>67</v>
      </c>
      <c r="U38" t="s">
        <v>200</v>
      </c>
      <c r="V38" t="s">
        <v>201</v>
      </c>
    </row>
    <row r="39" spans="1:22" x14ac:dyDescent="0.25">
      <c r="A39" t="s">
        <v>202</v>
      </c>
      <c r="B39" t="s">
        <v>87</v>
      </c>
      <c r="C39" t="s">
        <v>141</v>
      </c>
      <c r="D39">
        <v>3</v>
      </c>
      <c r="E39" t="s">
        <v>464</v>
      </c>
      <c r="F39" s="1">
        <v>42759.396979166668</v>
      </c>
      <c r="G39" s="1">
        <v>42991.608124999999</v>
      </c>
      <c r="H39" s="3">
        <f t="shared" si="0"/>
        <v>232.2111458333311</v>
      </c>
      <c r="K39" t="s">
        <v>111</v>
      </c>
      <c r="L39" t="s">
        <v>203</v>
      </c>
      <c r="M39" s="2" t="s">
        <v>204</v>
      </c>
      <c r="N39" t="s">
        <v>205</v>
      </c>
      <c r="O39">
        <v>750</v>
      </c>
      <c r="P39" t="s">
        <v>26</v>
      </c>
      <c r="Q39" t="s">
        <v>27</v>
      </c>
      <c r="R39" t="s">
        <v>90</v>
      </c>
      <c r="S39">
        <v>0</v>
      </c>
      <c r="U39" t="s">
        <v>40</v>
      </c>
      <c r="V39" t="s">
        <v>41</v>
      </c>
    </row>
    <row r="40" spans="1:22" x14ac:dyDescent="0.25">
      <c r="A40" t="s">
        <v>206</v>
      </c>
      <c r="B40" t="s">
        <v>43</v>
      </c>
      <c r="C40" t="s">
        <v>467</v>
      </c>
      <c r="D40">
        <v>2</v>
      </c>
      <c r="E40" t="s">
        <v>465</v>
      </c>
      <c r="F40" s="1">
        <v>42776.463229166664</v>
      </c>
      <c r="G40" s="1">
        <v>42991.608124999999</v>
      </c>
      <c r="H40" s="3">
        <f t="shared" si="0"/>
        <v>215.14489583333489</v>
      </c>
      <c r="I40" s="1">
        <v>43039</v>
      </c>
      <c r="K40" t="s">
        <v>22</v>
      </c>
      <c r="L40" t="s">
        <v>207</v>
      </c>
      <c r="M40" t="s">
        <v>207</v>
      </c>
      <c r="N40" t="s">
        <v>46</v>
      </c>
      <c r="O40">
        <v>438</v>
      </c>
      <c r="P40" t="s">
        <v>472</v>
      </c>
      <c r="Q40" t="s">
        <v>27</v>
      </c>
      <c r="R40" t="s">
        <v>46</v>
      </c>
      <c r="S40">
        <v>0</v>
      </c>
      <c r="T40" t="s">
        <v>28</v>
      </c>
      <c r="U40" t="s">
        <v>208</v>
      </c>
      <c r="V40" t="s">
        <v>30</v>
      </c>
    </row>
    <row r="41" spans="1:22" x14ac:dyDescent="0.25">
      <c r="A41" t="s">
        <v>209</v>
      </c>
      <c r="B41" t="s">
        <v>43</v>
      </c>
      <c r="C41" t="s">
        <v>466</v>
      </c>
      <c r="D41">
        <v>2</v>
      </c>
      <c r="E41" t="s">
        <v>465</v>
      </c>
      <c r="F41" s="1">
        <v>42776.759606481479</v>
      </c>
      <c r="G41" s="1">
        <v>42991.608124999999</v>
      </c>
      <c r="H41" s="3">
        <f t="shared" si="0"/>
        <v>214.84851851852</v>
      </c>
      <c r="I41" s="1">
        <v>43040</v>
      </c>
      <c r="K41" t="s">
        <v>22</v>
      </c>
      <c r="L41" t="s">
        <v>210</v>
      </c>
      <c r="M41" t="s">
        <v>210</v>
      </c>
      <c r="N41" t="s">
        <v>33</v>
      </c>
      <c r="O41">
        <v>40</v>
      </c>
      <c r="P41" t="s">
        <v>472</v>
      </c>
      <c r="Q41" t="s">
        <v>27</v>
      </c>
      <c r="R41" t="s">
        <v>33</v>
      </c>
      <c r="S41">
        <v>0</v>
      </c>
      <c r="T41" t="s">
        <v>28</v>
      </c>
      <c r="U41" t="s">
        <v>211</v>
      </c>
      <c r="V41" t="s">
        <v>30</v>
      </c>
    </row>
    <row r="42" spans="1:22" x14ac:dyDescent="0.25">
      <c r="A42" t="s">
        <v>212</v>
      </c>
      <c r="B42" t="s">
        <v>43</v>
      </c>
      <c r="C42" t="s">
        <v>467</v>
      </c>
      <c r="D42">
        <v>2</v>
      </c>
      <c r="E42" t="s">
        <v>464</v>
      </c>
      <c r="F42" s="1">
        <v>42776.772847222222</v>
      </c>
      <c r="G42" s="1">
        <v>42991.608124999999</v>
      </c>
      <c r="H42" s="3">
        <f t="shared" si="0"/>
        <v>214.83527777777635</v>
      </c>
      <c r="I42" s="1">
        <v>43069</v>
      </c>
      <c r="K42" t="s">
        <v>63</v>
      </c>
      <c r="L42" t="s">
        <v>213</v>
      </c>
      <c r="M42" t="s">
        <v>213</v>
      </c>
      <c r="N42" t="s">
        <v>46</v>
      </c>
      <c r="O42">
        <v>470</v>
      </c>
      <c r="P42" t="s">
        <v>472</v>
      </c>
      <c r="Q42" t="s">
        <v>27</v>
      </c>
      <c r="R42" t="s">
        <v>46</v>
      </c>
      <c r="S42">
        <v>0</v>
      </c>
      <c r="T42" t="s">
        <v>28</v>
      </c>
      <c r="U42" t="s">
        <v>214</v>
      </c>
      <c r="V42" t="s">
        <v>30</v>
      </c>
    </row>
    <row r="43" spans="1:22" x14ac:dyDescent="0.25">
      <c r="A43" t="s">
        <v>215</v>
      </c>
      <c r="B43" t="s">
        <v>21</v>
      </c>
      <c r="C43" t="s">
        <v>467</v>
      </c>
      <c r="D43">
        <v>3</v>
      </c>
      <c r="E43" t="s">
        <v>464</v>
      </c>
      <c r="F43" s="1">
        <v>42776.781168981484</v>
      </c>
      <c r="G43" s="1">
        <v>42991.608124999999</v>
      </c>
      <c r="H43" s="3">
        <f t="shared" si="0"/>
        <v>214.82695601851447</v>
      </c>
      <c r="I43" s="1">
        <v>43159</v>
      </c>
      <c r="K43" t="s">
        <v>63</v>
      </c>
      <c r="L43" t="s">
        <v>216</v>
      </c>
      <c r="M43" t="s">
        <v>216</v>
      </c>
      <c r="N43" t="s">
        <v>46</v>
      </c>
      <c r="O43">
        <v>275</v>
      </c>
      <c r="P43" t="s">
        <v>472</v>
      </c>
      <c r="Q43" t="s">
        <v>27</v>
      </c>
      <c r="R43" t="s">
        <v>46</v>
      </c>
      <c r="S43">
        <v>0</v>
      </c>
      <c r="T43" t="s">
        <v>28</v>
      </c>
      <c r="U43" t="s">
        <v>217</v>
      </c>
      <c r="V43" t="s">
        <v>30</v>
      </c>
    </row>
    <row r="44" spans="1:22" x14ac:dyDescent="0.25">
      <c r="A44" t="s">
        <v>218</v>
      </c>
      <c r="B44" t="s">
        <v>21</v>
      </c>
      <c r="C44" t="s">
        <v>93</v>
      </c>
      <c r="D44">
        <v>1</v>
      </c>
      <c r="E44" t="s">
        <v>464</v>
      </c>
      <c r="F44" s="1">
        <v>42780.405092592591</v>
      </c>
      <c r="G44" s="1">
        <v>42991.608124999999</v>
      </c>
      <c r="H44" s="3">
        <f t="shared" si="0"/>
        <v>211.20303240740759</v>
      </c>
      <c r="K44" t="s">
        <v>63</v>
      </c>
      <c r="L44" t="s">
        <v>219</v>
      </c>
      <c r="M44" s="2" t="s">
        <v>220</v>
      </c>
      <c r="N44" t="s">
        <v>221</v>
      </c>
      <c r="O44">
        <v>3000</v>
      </c>
      <c r="P44" t="s">
        <v>473</v>
      </c>
      <c r="Q44" t="s">
        <v>27</v>
      </c>
      <c r="R44" t="s">
        <v>222</v>
      </c>
      <c r="S44">
        <v>0</v>
      </c>
      <c r="U44" t="s">
        <v>108</v>
      </c>
      <c r="V44" t="s">
        <v>30</v>
      </c>
    </row>
    <row r="45" spans="1:22" x14ac:dyDescent="0.25">
      <c r="A45" t="s">
        <v>223</v>
      </c>
      <c r="B45" t="s">
        <v>87</v>
      </c>
      <c r="C45" t="s">
        <v>93</v>
      </c>
      <c r="D45">
        <v>3</v>
      </c>
      <c r="E45" t="s">
        <v>464</v>
      </c>
      <c r="F45" s="1">
        <v>42781.611608796295</v>
      </c>
      <c r="G45" s="1">
        <v>42991.608124999999</v>
      </c>
      <c r="H45" s="3">
        <f t="shared" si="0"/>
        <v>209.99651620370423</v>
      </c>
      <c r="K45" t="s">
        <v>49</v>
      </c>
      <c r="L45" t="s">
        <v>224</v>
      </c>
      <c r="M45" s="2" t="s">
        <v>225</v>
      </c>
      <c r="N45" t="s">
        <v>226</v>
      </c>
      <c r="O45">
        <v>3000</v>
      </c>
      <c r="P45" t="s">
        <v>470</v>
      </c>
      <c r="Q45" t="s">
        <v>27</v>
      </c>
      <c r="R45" t="s">
        <v>90</v>
      </c>
      <c r="S45">
        <v>0</v>
      </c>
      <c r="U45" t="s">
        <v>227</v>
      </c>
      <c r="V45" t="s">
        <v>30</v>
      </c>
    </row>
    <row r="46" spans="1:22" x14ac:dyDescent="0.25">
      <c r="A46" t="s">
        <v>228</v>
      </c>
      <c r="B46" t="s">
        <v>43</v>
      </c>
      <c r="C46" t="s">
        <v>465</v>
      </c>
      <c r="D46">
        <v>2</v>
      </c>
      <c r="E46" t="s">
        <v>464</v>
      </c>
      <c r="F46" s="1">
        <v>42787.455081018517</v>
      </c>
      <c r="G46" s="1">
        <v>42991.608124999999</v>
      </c>
      <c r="H46" s="3">
        <f t="shared" si="0"/>
        <v>204.15304398148146</v>
      </c>
      <c r="I46" s="1">
        <v>43100</v>
      </c>
      <c r="K46" t="s">
        <v>22</v>
      </c>
      <c r="L46" t="s">
        <v>229</v>
      </c>
      <c r="M46" t="s">
        <v>230</v>
      </c>
      <c r="N46" t="s">
        <v>231</v>
      </c>
      <c r="O46">
        <v>1200</v>
      </c>
      <c r="P46" t="s">
        <v>26</v>
      </c>
      <c r="Q46" t="s">
        <v>27</v>
      </c>
      <c r="R46" t="s">
        <v>232</v>
      </c>
      <c r="S46">
        <v>0</v>
      </c>
      <c r="T46" t="s">
        <v>28</v>
      </c>
      <c r="U46" t="s">
        <v>233</v>
      </c>
      <c r="V46" t="s">
        <v>30</v>
      </c>
    </row>
    <row r="47" spans="1:22" x14ac:dyDescent="0.25">
      <c r="A47" t="s">
        <v>234</v>
      </c>
      <c r="B47" t="s">
        <v>43</v>
      </c>
      <c r="C47" t="s">
        <v>141</v>
      </c>
      <c r="D47">
        <v>2</v>
      </c>
      <c r="E47" t="s">
        <v>465</v>
      </c>
      <c r="F47" s="1">
        <v>42787.502962962964</v>
      </c>
      <c r="G47" s="1">
        <v>42991.608124999999</v>
      </c>
      <c r="H47" s="3">
        <f t="shared" si="0"/>
        <v>204.10516203703446</v>
      </c>
      <c r="I47" s="1">
        <v>42984</v>
      </c>
      <c r="K47" t="s">
        <v>22</v>
      </c>
      <c r="L47" t="s">
        <v>235</v>
      </c>
      <c r="M47" s="2" t="s">
        <v>236</v>
      </c>
      <c r="N47" t="s">
        <v>237</v>
      </c>
      <c r="O47">
        <v>550</v>
      </c>
      <c r="P47" t="s">
        <v>473</v>
      </c>
      <c r="Q47" t="s">
        <v>27</v>
      </c>
      <c r="R47" t="s">
        <v>39</v>
      </c>
      <c r="S47">
        <v>0</v>
      </c>
      <c r="U47" t="s">
        <v>40</v>
      </c>
      <c r="V47" t="s">
        <v>41</v>
      </c>
    </row>
    <row r="48" spans="1:22" x14ac:dyDescent="0.25">
      <c r="A48" t="s">
        <v>238</v>
      </c>
      <c r="B48" t="s">
        <v>21</v>
      </c>
      <c r="C48" t="s">
        <v>465</v>
      </c>
      <c r="D48">
        <v>2</v>
      </c>
      <c r="E48" t="s">
        <v>464</v>
      </c>
      <c r="F48" s="1">
        <v>42789.475914351853</v>
      </c>
      <c r="G48" s="1">
        <v>42991.608124999999</v>
      </c>
      <c r="H48" s="3">
        <f t="shared" si="0"/>
        <v>202.1322106481457</v>
      </c>
      <c r="I48" s="1">
        <v>43077</v>
      </c>
      <c r="K48" t="s">
        <v>22</v>
      </c>
      <c r="L48" t="s">
        <v>239</v>
      </c>
      <c r="M48" s="2" t="s">
        <v>240</v>
      </c>
      <c r="N48" t="s">
        <v>241</v>
      </c>
      <c r="O48">
        <v>350</v>
      </c>
      <c r="P48" t="s">
        <v>470</v>
      </c>
      <c r="Q48" t="s">
        <v>27</v>
      </c>
      <c r="R48" t="s">
        <v>187</v>
      </c>
      <c r="S48">
        <v>0</v>
      </c>
      <c r="T48" t="s">
        <v>133</v>
      </c>
      <c r="U48" t="s">
        <v>211</v>
      </c>
      <c r="V48" t="s">
        <v>30</v>
      </c>
    </row>
    <row r="49" spans="1:22" x14ac:dyDescent="0.25">
      <c r="A49" t="s">
        <v>242</v>
      </c>
      <c r="B49" t="s">
        <v>21</v>
      </c>
      <c r="C49" t="s">
        <v>465</v>
      </c>
      <c r="D49">
        <v>1</v>
      </c>
      <c r="E49" t="s">
        <v>464</v>
      </c>
      <c r="F49" s="1">
        <v>42789.643379629626</v>
      </c>
      <c r="G49" s="1">
        <v>42991.608124999999</v>
      </c>
      <c r="H49" s="3">
        <f t="shared" si="0"/>
        <v>201.96474537037284</v>
      </c>
      <c r="I49" s="1">
        <v>43373</v>
      </c>
      <c r="K49" t="s">
        <v>22</v>
      </c>
      <c r="L49" t="s">
        <v>243</v>
      </c>
      <c r="M49" t="s">
        <v>244</v>
      </c>
      <c r="N49" t="s">
        <v>25</v>
      </c>
      <c r="O49">
        <v>1000</v>
      </c>
      <c r="P49" t="s">
        <v>26</v>
      </c>
      <c r="Q49" t="s">
        <v>27</v>
      </c>
      <c r="R49" t="s">
        <v>25</v>
      </c>
      <c r="S49">
        <v>0</v>
      </c>
      <c r="T49" t="s">
        <v>67</v>
      </c>
      <c r="U49" t="s">
        <v>245</v>
      </c>
      <c r="V49" t="s">
        <v>30</v>
      </c>
    </row>
    <row r="50" spans="1:22" x14ac:dyDescent="0.25">
      <c r="A50" t="s">
        <v>246</v>
      </c>
      <c r="B50" t="s">
        <v>110</v>
      </c>
      <c r="C50" t="s">
        <v>141</v>
      </c>
      <c r="D50">
        <v>4</v>
      </c>
      <c r="E50" t="s">
        <v>464</v>
      </c>
      <c r="F50" s="1">
        <v>42800.681759259256</v>
      </c>
      <c r="G50" s="1">
        <v>42991.608124999999</v>
      </c>
      <c r="H50" s="3">
        <f t="shared" si="0"/>
        <v>190.92636574074277</v>
      </c>
      <c r="K50" t="s">
        <v>111</v>
      </c>
      <c r="L50" t="s">
        <v>247</v>
      </c>
      <c r="M50" s="2" t="s">
        <v>248</v>
      </c>
      <c r="N50" t="s">
        <v>249</v>
      </c>
      <c r="O50">
        <v>1500</v>
      </c>
      <c r="P50" t="s">
        <v>472</v>
      </c>
      <c r="Q50" t="s">
        <v>27</v>
      </c>
      <c r="R50" t="s">
        <v>90</v>
      </c>
      <c r="S50">
        <v>0</v>
      </c>
      <c r="U50" t="s">
        <v>40</v>
      </c>
      <c r="V50" t="s">
        <v>41</v>
      </c>
    </row>
    <row r="51" spans="1:22" x14ac:dyDescent="0.25">
      <c r="A51" t="s">
        <v>250</v>
      </c>
      <c r="B51" t="s">
        <v>43</v>
      </c>
      <c r="C51" t="s">
        <v>141</v>
      </c>
      <c r="D51">
        <v>2</v>
      </c>
      <c r="E51" t="s">
        <v>464</v>
      </c>
      <c r="F51" s="1">
        <v>42803.333194444444</v>
      </c>
      <c r="G51" s="1">
        <v>42991.608124999999</v>
      </c>
      <c r="H51" s="3">
        <f t="shared" si="0"/>
        <v>188.27493055555533</v>
      </c>
      <c r="K51" t="s">
        <v>63</v>
      </c>
      <c r="L51" t="s">
        <v>251</v>
      </c>
      <c r="M51" s="2" t="s">
        <v>252</v>
      </c>
      <c r="N51" t="s">
        <v>253</v>
      </c>
      <c r="O51">
        <v>250</v>
      </c>
      <c r="P51" t="s">
        <v>471</v>
      </c>
      <c r="Q51" t="s">
        <v>27</v>
      </c>
      <c r="R51" t="s">
        <v>254</v>
      </c>
      <c r="S51">
        <v>0</v>
      </c>
      <c r="U51" t="s">
        <v>40</v>
      </c>
      <c r="V51" t="s">
        <v>41</v>
      </c>
    </row>
    <row r="52" spans="1:22" x14ac:dyDescent="0.25">
      <c r="A52" t="s">
        <v>255</v>
      </c>
      <c r="B52" t="s">
        <v>21</v>
      </c>
      <c r="C52" t="s">
        <v>135</v>
      </c>
      <c r="D52">
        <v>2</v>
      </c>
      <c r="E52" t="s">
        <v>464</v>
      </c>
      <c r="F52" s="1">
        <v>42810.814027777778</v>
      </c>
      <c r="G52" s="1">
        <v>42991.608124999999</v>
      </c>
      <c r="H52" s="3">
        <f t="shared" si="0"/>
        <v>180.79409722222044</v>
      </c>
      <c r="I52" s="1">
        <v>43099</v>
      </c>
      <c r="K52" t="s">
        <v>49</v>
      </c>
      <c r="L52" t="s">
        <v>256</v>
      </c>
      <c r="M52" s="2" t="s">
        <v>257</v>
      </c>
      <c r="N52" t="s">
        <v>258</v>
      </c>
      <c r="O52">
        <v>132</v>
      </c>
      <c r="P52" t="s">
        <v>470</v>
      </c>
      <c r="Q52" t="s">
        <v>27</v>
      </c>
      <c r="R52" t="s">
        <v>102</v>
      </c>
      <c r="S52">
        <v>0</v>
      </c>
      <c r="U52" t="s">
        <v>259</v>
      </c>
      <c r="V52" t="s">
        <v>260</v>
      </c>
    </row>
    <row r="53" spans="1:22" x14ac:dyDescent="0.25">
      <c r="A53" t="s">
        <v>261</v>
      </c>
      <c r="B53" t="s">
        <v>87</v>
      </c>
      <c r="C53" t="s">
        <v>141</v>
      </c>
      <c r="D53">
        <v>3</v>
      </c>
      <c r="E53" t="s">
        <v>464</v>
      </c>
      <c r="F53" s="1">
        <v>42814.669421296298</v>
      </c>
      <c r="G53" s="1">
        <v>42991.608124999999</v>
      </c>
      <c r="H53" s="3">
        <f t="shared" si="0"/>
        <v>176.93870370370132</v>
      </c>
      <c r="K53" t="s">
        <v>22</v>
      </c>
      <c r="L53" t="s">
        <v>262</v>
      </c>
      <c r="M53" s="2" t="s">
        <v>263</v>
      </c>
      <c r="N53" t="s">
        <v>152</v>
      </c>
      <c r="O53">
        <v>750</v>
      </c>
      <c r="P53" t="s">
        <v>26</v>
      </c>
      <c r="Q53" t="s">
        <v>27</v>
      </c>
      <c r="R53" t="s">
        <v>90</v>
      </c>
      <c r="S53">
        <v>0</v>
      </c>
      <c r="U53" t="s">
        <v>264</v>
      </c>
      <c r="V53" t="s">
        <v>30</v>
      </c>
    </row>
    <row r="54" spans="1:22" x14ac:dyDescent="0.25">
      <c r="A54" t="s">
        <v>265</v>
      </c>
      <c r="B54" t="s">
        <v>21</v>
      </c>
      <c r="C54" t="s">
        <v>141</v>
      </c>
      <c r="D54">
        <v>2</v>
      </c>
      <c r="E54" t="s">
        <v>464</v>
      </c>
      <c r="F54" s="1">
        <v>42822.688993055555</v>
      </c>
      <c r="G54" s="1">
        <v>42991.608124999999</v>
      </c>
      <c r="H54" s="3">
        <f t="shared" si="0"/>
        <v>168.91913194444351</v>
      </c>
      <c r="K54" t="s">
        <v>49</v>
      </c>
      <c r="L54" t="s">
        <v>266</v>
      </c>
      <c r="M54" s="2" t="s">
        <v>267</v>
      </c>
      <c r="N54" t="s">
        <v>253</v>
      </c>
      <c r="O54">
        <v>360</v>
      </c>
      <c r="P54" t="s">
        <v>473</v>
      </c>
      <c r="Q54" t="s">
        <v>27</v>
      </c>
      <c r="R54" t="s">
        <v>268</v>
      </c>
      <c r="S54">
        <v>0</v>
      </c>
      <c r="U54" t="s">
        <v>40</v>
      </c>
      <c r="V54" t="s">
        <v>41</v>
      </c>
    </row>
    <row r="55" spans="1:22" x14ac:dyDescent="0.25">
      <c r="A55" t="s">
        <v>269</v>
      </c>
      <c r="B55" t="s">
        <v>146</v>
      </c>
      <c r="C55" t="s">
        <v>141</v>
      </c>
      <c r="D55">
        <v>2</v>
      </c>
      <c r="E55" t="s">
        <v>464</v>
      </c>
      <c r="F55" s="1">
        <v>42832.455972222226</v>
      </c>
      <c r="G55" s="1">
        <v>42991.608124999999</v>
      </c>
      <c r="H55" s="3">
        <f t="shared" si="0"/>
        <v>159.15215277777315</v>
      </c>
      <c r="K55" t="s">
        <v>49</v>
      </c>
      <c r="L55" t="s">
        <v>270</v>
      </c>
      <c r="M55" s="2" t="s">
        <v>271</v>
      </c>
      <c r="N55" t="s">
        <v>139</v>
      </c>
      <c r="O55">
        <v>3000</v>
      </c>
      <c r="P55" t="s">
        <v>471</v>
      </c>
      <c r="Q55" t="s">
        <v>27</v>
      </c>
      <c r="R55" t="s">
        <v>90</v>
      </c>
      <c r="S55">
        <v>0</v>
      </c>
      <c r="U55" t="s">
        <v>40</v>
      </c>
      <c r="V55" t="s">
        <v>41</v>
      </c>
    </row>
    <row r="56" spans="1:22" x14ac:dyDescent="0.25">
      <c r="A56" t="s">
        <v>272</v>
      </c>
      <c r="B56" t="s">
        <v>21</v>
      </c>
      <c r="C56" t="s">
        <v>467</v>
      </c>
      <c r="D56">
        <v>2</v>
      </c>
      <c r="E56" t="s">
        <v>465</v>
      </c>
      <c r="F56" s="1">
        <v>42835.590231481481</v>
      </c>
      <c r="G56" s="1">
        <v>42991.608124999999</v>
      </c>
      <c r="H56" s="3">
        <f t="shared" si="0"/>
        <v>156.01789351851767</v>
      </c>
      <c r="I56" s="1">
        <v>42977</v>
      </c>
      <c r="K56" t="s">
        <v>22</v>
      </c>
      <c r="L56" t="s">
        <v>273</v>
      </c>
      <c r="M56" t="s">
        <v>274</v>
      </c>
      <c r="N56" t="s">
        <v>275</v>
      </c>
      <c r="O56">
        <v>100</v>
      </c>
      <c r="P56" t="s">
        <v>470</v>
      </c>
      <c r="Q56" t="s">
        <v>27</v>
      </c>
      <c r="R56" t="s">
        <v>102</v>
      </c>
      <c r="S56">
        <v>0</v>
      </c>
      <c r="T56" t="s">
        <v>28</v>
      </c>
      <c r="U56" t="s">
        <v>211</v>
      </c>
      <c r="V56" t="s">
        <v>30</v>
      </c>
    </row>
    <row r="57" spans="1:22" x14ac:dyDescent="0.25">
      <c r="A57" t="s">
        <v>276</v>
      </c>
      <c r="B57" t="s">
        <v>43</v>
      </c>
      <c r="C57" t="s">
        <v>466</v>
      </c>
      <c r="D57">
        <v>2</v>
      </c>
      <c r="E57" t="s">
        <v>464</v>
      </c>
      <c r="F57" s="1">
        <v>42838.701458333337</v>
      </c>
      <c r="G57" s="1">
        <v>42991.608124999999</v>
      </c>
      <c r="H57" s="3">
        <f t="shared" si="0"/>
        <v>152.9066666666622</v>
      </c>
      <c r="I57" s="1">
        <v>43210</v>
      </c>
      <c r="K57" t="s">
        <v>22</v>
      </c>
      <c r="L57" t="s">
        <v>277</v>
      </c>
      <c r="M57" s="2" t="s">
        <v>278</v>
      </c>
      <c r="N57" t="s">
        <v>114</v>
      </c>
      <c r="O57">
        <v>1915</v>
      </c>
      <c r="P57" t="s">
        <v>473</v>
      </c>
      <c r="Q57" t="s">
        <v>27</v>
      </c>
      <c r="R57" t="s">
        <v>187</v>
      </c>
      <c r="S57">
        <v>0</v>
      </c>
      <c r="T57" t="s">
        <v>47</v>
      </c>
      <c r="U57" t="s">
        <v>279</v>
      </c>
      <c r="V57" t="s">
        <v>30</v>
      </c>
    </row>
    <row r="58" spans="1:22" x14ac:dyDescent="0.25">
      <c r="A58" t="s">
        <v>280</v>
      </c>
      <c r="B58" t="s">
        <v>87</v>
      </c>
      <c r="C58" t="s">
        <v>465</v>
      </c>
      <c r="D58">
        <v>2</v>
      </c>
      <c r="E58" t="s">
        <v>464</v>
      </c>
      <c r="F58" s="1">
        <v>42839.380393518521</v>
      </c>
      <c r="G58" s="1">
        <v>42991.608124999999</v>
      </c>
      <c r="H58" s="3">
        <f t="shared" si="0"/>
        <v>152.22773148147826</v>
      </c>
      <c r="K58" t="s">
        <v>49</v>
      </c>
      <c r="L58" t="s">
        <v>281</v>
      </c>
      <c r="M58" s="2" t="s">
        <v>282</v>
      </c>
      <c r="N58" t="s">
        <v>114</v>
      </c>
      <c r="O58">
        <v>1500</v>
      </c>
      <c r="P58" t="s">
        <v>471</v>
      </c>
      <c r="Q58" t="s">
        <v>27</v>
      </c>
      <c r="R58" t="s">
        <v>90</v>
      </c>
      <c r="S58">
        <v>0</v>
      </c>
      <c r="T58" t="s">
        <v>47</v>
      </c>
      <c r="U58" t="s">
        <v>211</v>
      </c>
      <c r="V58" t="s">
        <v>30</v>
      </c>
    </row>
    <row r="59" spans="1:22" x14ac:dyDescent="0.25">
      <c r="A59" t="s">
        <v>283</v>
      </c>
      <c r="B59" t="s">
        <v>87</v>
      </c>
      <c r="C59" t="s">
        <v>141</v>
      </c>
      <c r="D59">
        <v>4</v>
      </c>
      <c r="E59" t="s">
        <v>464</v>
      </c>
      <c r="F59" s="1">
        <v>42839.602824074071</v>
      </c>
      <c r="G59" s="1">
        <v>42991.608124999999</v>
      </c>
      <c r="H59" s="3">
        <f t="shared" si="0"/>
        <v>152.00530092592817</v>
      </c>
      <c r="K59" t="s">
        <v>49</v>
      </c>
      <c r="L59" t="s">
        <v>284</v>
      </c>
      <c r="M59" s="2" t="s">
        <v>285</v>
      </c>
      <c r="N59" t="s">
        <v>286</v>
      </c>
      <c r="O59">
        <v>400</v>
      </c>
      <c r="P59" t="s">
        <v>472</v>
      </c>
      <c r="Q59" t="s">
        <v>27</v>
      </c>
      <c r="R59" t="s">
        <v>90</v>
      </c>
      <c r="S59">
        <v>0</v>
      </c>
      <c r="U59" t="s">
        <v>40</v>
      </c>
      <c r="V59" t="s">
        <v>41</v>
      </c>
    </row>
    <row r="60" spans="1:22" x14ac:dyDescent="0.25">
      <c r="A60" t="s">
        <v>287</v>
      </c>
      <c r="B60" t="s">
        <v>43</v>
      </c>
      <c r="C60" t="s">
        <v>135</v>
      </c>
      <c r="D60">
        <v>2</v>
      </c>
      <c r="E60" t="s">
        <v>465</v>
      </c>
      <c r="F60" s="1">
        <v>42842.42291666667</v>
      </c>
      <c r="G60" s="1">
        <v>42991.608124999999</v>
      </c>
      <c r="H60" s="3">
        <f t="shared" si="0"/>
        <v>149.18520833332877</v>
      </c>
      <c r="I60" s="1">
        <v>43115</v>
      </c>
      <c r="K60" t="s">
        <v>22</v>
      </c>
      <c r="L60" t="s">
        <v>288</v>
      </c>
      <c r="M60" s="2" t="s">
        <v>289</v>
      </c>
      <c r="N60" t="s">
        <v>139</v>
      </c>
      <c r="O60">
        <v>3000</v>
      </c>
      <c r="P60" t="s">
        <v>471</v>
      </c>
      <c r="Q60" t="s">
        <v>27</v>
      </c>
      <c r="R60" t="s">
        <v>290</v>
      </c>
      <c r="S60">
        <v>0</v>
      </c>
      <c r="U60" t="s">
        <v>183</v>
      </c>
      <c r="V60" t="s">
        <v>30</v>
      </c>
    </row>
    <row r="61" spans="1:22" x14ac:dyDescent="0.25">
      <c r="A61" t="s">
        <v>291</v>
      </c>
      <c r="B61" t="s">
        <v>43</v>
      </c>
      <c r="C61" t="s">
        <v>467</v>
      </c>
      <c r="D61">
        <v>2</v>
      </c>
      <c r="E61" t="s">
        <v>465</v>
      </c>
      <c r="F61" s="1">
        <v>42842.607800925929</v>
      </c>
      <c r="G61" s="1">
        <v>42991.608124999999</v>
      </c>
      <c r="H61" s="3">
        <f t="shared" si="0"/>
        <v>149.00032407406979</v>
      </c>
      <c r="I61" s="1">
        <v>43070</v>
      </c>
      <c r="K61" t="s">
        <v>22</v>
      </c>
      <c r="L61" t="s">
        <v>292</v>
      </c>
      <c r="M61" t="s">
        <v>293</v>
      </c>
      <c r="N61" t="s">
        <v>294</v>
      </c>
      <c r="O61">
        <v>1600</v>
      </c>
      <c r="P61" t="s">
        <v>473</v>
      </c>
      <c r="Q61" t="s">
        <v>27</v>
      </c>
      <c r="R61" t="s">
        <v>33</v>
      </c>
      <c r="S61">
        <v>0</v>
      </c>
      <c r="T61" t="s">
        <v>28</v>
      </c>
      <c r="U61" t="s">
        <v>40</v>
      </c>
      <c r="V61" t="s">
        <v>41</v>
      </c>
    </row>
    <row r="62" spans="1:22" x14ac:dyDescent="0.25">
      <c r="A62" t="s">
        <v>295</v>
      </c>
      <c r="B62" t="s">
        <v>43</v>
      </c>
      <c r="C62" t="s">
        <v>466</v>
      </c>
      <c r="D62">
        <v>2</v>
      </c>
      <c r="E62" t="s">
        <v>465</v>
      </c>
      <c r="F62" s="1">
        <v>42845.596817129626</v>
      </c>
      <c r="G62" s="1">
        <v>42991.608124999999</v>
      </c>
      <c r="H62" s="3">
        <f t="shared" si="0"/>
        <v>146.01130787037255</v>
      </c>
      <c r="I62" s="1">
        <v>43466</v>
      </c>
      <c r="K62" t="s">
        <v>22</v>
      </c>
      <c r="L62" t="s">
        <v>296</v>
      </c>
      <c r="M62" s="2" t="s">
        <v>297</v>
      </c>
      <c r="N62" t="s">
        <v>33</v>
      </c>
      <c r="O62">
        <v>1200</v>
      </c>
      <c r="P62" t="s">
        <v>473</v>
      </c>
      <c r="Q62" t="s">
        <v>27</v>
      </c>
      <c r="R62" t="s">
        <v>33</v>
      </c>
      <c r="S62">
        <v>0</v>
      </c>
      <c r="T62" t="s">
        <v>47</v>
      </c>
      <c r="U62" t="s">
        <v>40</v>
      </c>
      <c r="V62" t="s">
        <v>41</v>
      </c>
    </row>
    <row r="63" spans="1:22" x14ac:dyDescent="0.25">
      <c r="A63" t="s">
        <v>298</v>
      </c>
      <c r="B63" t="s">
        <v>21</v>
      </c>
      <c r="C63" t="s">
        <v>465</v>
      </c>
      <c r="D63">
        <v>2</v>
      </c>
      <c r="E63" t="s">
        <v>464</v>
      </c>
      <c r="F63" s="1">
        <v>42852.719571759262</v>
      </c>
      <c r="G63" s="1">
        <v>42991.608124999999</v>
      </c>
      <c r="H63" s="3">
        <f t="shared" si="0"/>
        <v>138.88855324073666</v>
      </c>
      <c r="I63" s="1">
        <v>43189</v>
      </c>
      <c r="K63" t="s">
        <v>22</v>
      </c>
      <c r="L63" t="s">
        <v>299</v>
      </c>
      <c r="M63" t="s">
        <v>300</v>
      </c>
      <c r="N63" t="s">
        <v>301</v>
      </c>
      <c r="O63">
        <v>1000</v>
      </c>
      <c r="P63" t="s">
        <v>26</v>
      </c>
      <c r="Q63" t="s">
        <v>27</v>
      </c>
      <c r="R63" t="s">
        <v>187</v>
      </c>
      <c r="S63">
        <v>0</v>
      </c>
      <c r="T63" t="s">
        <v>67</v>
      </c>
      <c r="U63" t="s">
        <v>302</v>
      </c>
      <c r="V63" t="s">
        <v>30</v>
      </c>
    </row>
    <row r="64" spans="1:22" x14ac:dyDescent="0.25">
      <c r="A64" t="s">
        <v>303</v>
      </c>
      <c r="B64" t="s">
        <v>21</v>
      </c>
      <c r="C64" t="s">
        <v>141</v>
      </c>
      <c r="D64">
        <v>3</v>
      </c>
      <c r="E64" t="s">
        <v>464</v>
      </c>
      <c r="F64" s="1">
        <v>42857.367222222223</v>
      </c>
      <c r="G64" s="1">
        <v>42991.608124999999</v>
      </c>
      <c r="H64" s="3">
        <f t="shared" si="0"/>
        <v>134.24090277777577</v>
      </c>
      <c r="K64" t="s">
        <v>63</v>
      </c>
      <c r="L64" t="s">
        <v>304</v>
      </c>
      <c r="M64" s="2" t="s">
        <v>305</v>
      </c>
      <c r="N64" t="s">
        <v>306</v>
      </c>
      <c r="O64">
        <v>1500</v>
      </c>
      <c r="P64" t="s">
        <v>474</v>
      </c>
      <c r="Q64" t="s">
        <v>27</v>
      </c>
      <c r="R64" t="s">
        <v>97</v>
      </c>
      <c r="S64">
        <v>0</v>
      </c>
      <c r="U64" t="s">
        <v>40</v>
      </c>
      <c r="V64" t="s">
        <v>41</v>
      </c>
    </row>
    <row r="65" spans="1:22" x14ac:dyDescent="0.25">
      <c r="A65" t="s">
        <v>307</v>
      </c>
      <c r="B65" t="s">
        <v>87</v>
      </c>
      <c r="C65" t="s">
        <v>141</v>
      </c>
      <c r="D65">
        <v>3</v>
      </c>
      <c r="E65" t="s">
        <v>464</v>
      </c>
      <c r="F65" s="1">
        <v>42857.530902777777</v>
      </c>
      <c r="G65" s="1">
        <v>42991.608124999999</v>
      </c>
      <c r="H65" s="3">
        <f t="shared" si="0"/>
        <v>134.07722222222219</v>
      </c>
      <c r="K65" t="s">
        <v>49</v>
      </c>
      <c r="L65" t="s">
        <v>308</v>
      </c>
      <c r="M65" s="2" t="s">
        <v>309</v>
      </c>
      <c r="N65" t="s">
        <v>310</v>
      </c>
      <c r="O65">
        <v>3000</v>
      </c>
      <c r="P65" t="s">
        <v>471</v>
      </c>
      <c r="Q65" t="s">
        <v>27</v>
      </c>
      <c r="R65" t="s">
        <v>90</v>
      </c>
      <c r="S65">
        <v>0</v>
      </c>
      <c r="U65" t="s">
        <v>40</v>
      </c>
      <c r="V65" t="s">
        <v>41</v>
      </c>
    </row>
    <row r="66" spans="1:22" x14ac:dyDescent="0.25">
      <c r="A66" t="s">
        <v>311</v>
      </c>
      <c r="B66" t="s">
        <v>87</v>
      </c>
      <c r="C66" t="s">
        <v>135</v>
      </c>
      <c r="D66">
        <v>1</v>
      </c>
      <c r="E66" t="s">
        <v>464</v>
      </c>
      <c r="F66" s="1">
        <v>42860.487233796295</v>
      </c>
      <c r="G66" s="1">
        <v>42991.608124999999</v>
      </c>
      <c r="H66" s="3">
        <f t="shared" si="0"/>
        <v>131.12089120370365</v>
      </c>
      <c r="K66" t="s">
        <v>49</v>
      </c>
      <c r="L66" t="s">
        <v>312</v>
      </c>
      <c r="M66" s="2" t="s">
        <v>313</v>
      </c>
      <c r="N66" t="s">
        <v>314</v>
      </c>
      <c r="P66" t="s">
        <v>470</v>
      </c>
      <c r="Q66" t="s">
        <v>27</v>
      </c>
      <c r="R66" t="s">
        <v>90</v>
      </c>
      <c r="S66">
        <v>0</v>
      </c>
      <c r="U66" t="s">
        <v>259</v>
      </c>
      <c r="V66" t="s">
        <v>260</v>
      </c>
    </row>
    <row r="67" spans="1:22" x14ac:dyDescent="0.25">
      <c r="A67" t="s">
        <v>315</v>
      </c>
      <c r="B67" t="s">
        <v>21</v>
      </c>
      <c r="C67" t="s">
        <v>141</v>
      </c>
      <c r="D67">
        <v>1</v>
      </c>
      <c r="E67" t="s">
        <v>464</v>
      </c>
      <c r="F67" s="1">
        <v>42862.658761574072</v>
      </c>
      <c r="G67" s="1">
        <v>42991.608124999999</v>
      </c>
      <c r="H67" s="3">
        <f t="shared" ref="H67:H104" si="1">G67-F67</f>
        <v>128.949363425927</v>
      </c>
      <c r="K67" t="s">
        <v>49</v>
      </c>
      <c r="L67" t="s">
        <v>316</v>
      </c>
      <c r="M67" s="2" t="s">
        <v>317</v>
      </c>
      <c r="N67" t="s">
        <v>318</v>
      </c>
      <c r="O67">
        <v>750</v>
      </c>
      <c r="P67" t="s">
        <v>473</v>
      </c>
      <c r="Q67" t="s">
        <v>27</v>
      </c>
      <c r="R67" t="s">
        <v>222</v>
      </c>
      <c r="S67">
        <v>0</v>
      </c>
      <c r="U67" t="s">
        <v>40</v>
      </c>
      <c r="V67" t="s">
        <v>41</v>
      </c>
    </row>
    <row r="68" spans="1:22" x14ac:dyDescent="0.25">
      <c r="A68" t="s">
        <v>319</v>
      </c>
      <c r="B68" t="s">
        <v>87</v>
      </c>
      <c r="C68" t="s">
        <v>141</v>
      </c>
      <c r="D68">
        <v>3</v>
      </c>
      <c r="E68" t="s">
        <v>464</v>
      </c>
      <c r="F68" s="1">
        <v>42863.414004629631</v>
      </c>
      <c r="G68" s="1">
        <v>42991.608124999999</v>
      </c>
      <c r="H68" s="3">
        <f t="shared" si="1"/>
        <v>128.19412037036818</v>
      </c>
      <c r="K68" t="s">
        <v>49</v>
      </c>
      <c r="L68" t="s">
        <v>320</v>
      </c>
      <c r="M68" s="2" t="s">
        <v>321</v>
      </c>
      <c r="N68" t="s">
        <v>162</v>
      </c>
      <c r="O68">
        <v>1500</v>
      </c>
      <c r="P68" t="s">
        <v>470</v>
      </c>
      <c r="Q68" t="s">
        <v>27</v>
      </c>
      <c r="R68" t="s">
        <v>90</v>
      </c>
      <c r="S68">
        <v>0</v>
      </c>
      <c r="U68" t="s">
        <v>40</v>
      </c>
      <c r="V68" t="s">
        <v>41</v>
      </c>
    </row>
    <row r="69" spans="1:22" x14ac:dyDescent="0.25">
      <c r="A69" t="s">
        <v>322</v>
      </c>
      <c r="B69" t="s">
        <v>21</v>
      </c>
      <c r="C69" t="s">
        <v>465</v>
      </c>
      <c r="D69">
        <v>2</v>
      </c>
      <c r="E69" t="s">
        <v>465</v>
      </c>
      <c r="F69" s="1">
        <v>42863.674201388887</v>
      </c>
      <c r="G69" s="1">
        <v>42991.608124999999</v>
      </c>
      <c r="H69" s="3">
        <f t="shared" si="1"/>
        <v>127.93392361111182</v>
      </c>
      <c r="I69" s="1">
        <v>42921</v>
      </c>
      <c r="K69" t="s">
        <v>22</v>
      </c>
      <c r="L69" t="s">
        <v>323</v>
      </c>
      <c r="M69" s="2" t="s">
        <v>324</v>
      </c>
      <c r="N69" t="s">
        <v>318</v>
      </c>
      <c r="O69">
        <v>40</v>
      </c>
      <c r="P69" t="s">
        <v>471</v>
      </c>
      <c r="Q69" t="s">
        <v>27</v>
      </c>
      <c r="R69" t="s">
        <v>39</v>
      </c>
      <c r="S69">
        <v>0</v>
      </c>
      <c r="T69" t="s">
        <v>133</v>
      </c>
      <c r="U69" t="s">
        <v>325</v>
      </c>
      <c r="V69" t="s">
        <v>326</v>
      </c>
    </row>
    <row r="70" spans="1:22" x14ac:dyDescent="0.25">
      <c r="A70" t="s">
        <v>327</v>
      </c>
      <c r="B70" t="s">
        <v>21</v>
      </c>
      <c r="C70" t="s">
        <v>141</v>
      </c>
      <c r="D70">
        <v>1</v>
      </c>
      <c r="E70" t="s">
        <v>464</v>
      </c>
      <c r="F70" s="1">
        <v>42866.690729166665</v>
      </c>
      <c r="G70" s="1">
        <v>42991.608124999999</v>
      </c>
      <c r="H70" s="3">
        <f t="shared" si="1"/>
        <v>124.91739583333401</v>
      </c>
      <c r="I70" s="1">
        <v>43101</v>
      </c>
      <c r="K70" t="s">
        <v>22</v>
      </c>
      <c r="L70" t="s">
        <v>328</v>
      </c>
      <c r="M70" s="2" t="s">
        <v>329</v>
      </c>
      <c r="N70" t="s">
        <v>318</v>
      </c>
      <c r="O70">
        <v>1500</v>
      </c>
      <c r="P70" t="s">
        <v>470</v>
      </c>
      <c r="Q70" t="s">
        <v>27</v>
      </c>
      <c r="R70" t="s">
        <v>102</v>
      </c>
      <c r="S70">
        <v>0</v>
      </c>
      <c r="U70" t="s">
        <v>40</v>
      </c>
      <c r="V70" t="s">
        <v>41</v>
      </c>
    </row>
    <row r="71" spans="1:22" x14ac:dyDescent="0.25">
      <c r="A71" t="s">
        <v>330</v>
      </c>
      <c r="B71" t="s">
        <v>87</v>
      </c>
      <c r="C71" t="s">
        <v>141</v>
      </c>
      <c r="D71">
        <v>1</v>
      </c>
      <c r="E71" t="s">
        <v>464</v>
      </c>
      <c r="F71" s="1">
        <v>42867.559340277781</v>
      </c>
      <c r="G71" s="1">
        <v>42991.608124999999</v>
      </c>
      <c r="H71" s="3">
        <f t="shared" si="1"/>
        <v>124.04878472221753</v>
      </c>
      <c r="K71" t="s">
        <v>49</v>
      </c>
      <c r="L71" t="s">
        <v>331</v>
      </c>
      <c r="M71" s="2" t="s">
        <v>332</v>
      </c>
      <c r="N71" t="s">
        <v>333</v>
      </c>
      <c r="O71">
        <v>2000</v>
      </c>
      <c r="P71" t="s">
        <v>471</v>
      </c>
      <c r="Q71" t="s">
        <v>27</v>
      </c>
      <c r="R71" t="s">
        <v>90</v>
      </c>
      <c r="S71">
        <v>0</v>
      </c>
      <c r="U71" t="s">
        <v>79</v>
      </c>
      <c r="V71" t="s">
        <v>30</v>
      </c>
    </row>
    <row r="72" spans="1:22" x14ac:dyDescent="0.25">
      <c r="A72" t="s">
        <v>334</v>
      </c>
      <c r="B72" t="s">
        <v>87</v>
      </c>
      <c r="C72" t="s">
        <v>93</v>
      </c>
      <c r="D72">
        <v>1</v>
      </c>
      <c r="E72" t="s">
        <v>464</v>
      </c>
      <c r="F72" s="1">
        <v>42867.659733796296</v>
      </c>
      <c r="G72" s="1">
        <v>42991.608124999999</v>
      </c>
      <c r="H72" s="3">
        <f t="shared" si="1"/>
        <v>123.94839120370307</v>
      </c>
      <c r="K72" t="s">
        <v>111</v>
      </c>
      <c r="L72" t="s">
        <v>335</v>
      </c>
      <c r="M72" s="2" t="s">
        <v>336</v>
      </c>
      <c r="N72" t="s">
        <v>337</v>
      </c>
      <c r="P72" t="s">
        <v>470</v>
      </c>
      <c r="Q72" t="s">
        <v>27</v>
      </c>
      <c r="R72" t="s">
        <v>90</v>
      </c>
      <c r="S72">
        <v>0</v>
      </c>
      <c r="U72" t="s">
        <v>338</v>
      </c>
      <c r="V72" t="s">
        <v>30</v>
      </c>
    </row>
    <row r="73" spans="1:22" x14ac:dyDescent="0.25">
      <c r="A73" t="s">
        <v>339</v>
      </c>
      <c r="B73" t="s">
        <v>87</v>
      </c>
      <c r="C73" t="s">
        <v>141</v>
      </c>
      <c r="D73">
        <v>3</v>
      </c>
      <c r="E73" t="s">
        <v>464</v>
      </c>
      <c r="F73" s="1">
        <v>42870.604027777779</v>
      </c>
      <c r="G73" s="1">
        <v>42991.608124999999</v>
      </c>
      <c r="H73" s="3">
        <f t="shared" si="1"/>
        <v>121.00409722221957</v>
      </c>
      <c r="K73" t="s">
        <v>111</v>
      </c>
      <c r="L73" t="s">
        <v>340</v>
      </c>
      <c r="M73" s="2" t="s">
        <v>341</v>
      </c>
      <c r="N73" t="s">
        <v>342</v>
      </c>
      <c r="O73">
        <v>1500</v>
      </c>
      <c r="P73" t="s">
        <v>470</v>
      </c>
      <c r="Q73" t="s">
        <v>27</v>
      </c>
      <c r="R73" t="s">
        <v>90</v>
      </c>
      <c r="S73">
        <v>0</v>
      </c>
      <c r="U73" t="s">
        <v>40</v>
      </c>
      <c r="V73" t="s">
        <v>41</v>
      </c>
    </row>
    <row r="74" spans="1:22" x14ac:dyDescent="0.25">
      <c r="A74" t="s">
        <v>343</v>
      </c>
      <c r="B74" t="s">
        <v>43</v>
      </c>
      <c r="C74" t="s">
        <v>141</v>
      </c>
      <c r="D74">
        <v>2</v>
      </c>
      <c r="E74" t="s">
        <v>464</v>
      </c>
      <c r="F74" s="1">
        <v>42878.622361111113</v>
      </c>
      <c r="G74" s="1">
        <v>42991.608124999999</v>
      </c>
      <c r="H74" s="3">
        <f t="shared" si="1"/>
        <v>112.98576388888614</v>
      </c>
      <c r="I74" s="1">
        <v>43039</v>
      </c>
      <c r="K74" t="s">
        <v>22</v>
      </c>
      <c r="L74" t="s">
        <v>344</v>
      </c>
      <c r="M74" s="2" t="s">
        <v>345</v>
      </c>
      <c r="N74" t="s">
        <v>346</v>
      </c>
      <c r="O74">
        <v>80</v>
      </c>
      <c r="P74" t="s">
        <v>473</v>
      </c>
      <c r="Q74" t="s">
        <v>27</v>
      </c>
      <c r="R74" t="s">
        <v>347</v>
      </c>
      <c r="S74">
        <v>0</v>
      </c>
      <c r="U74" t="s">
        <v>348</v>
      </c>
      <c r="V74" t="s">
        <v>30</v>
      </c>
    </row>
    <row r="75" spans="1:22" x14ac:dyDescent="0.25">
      <c r="A75" t="s">
        <v>349</v>
      </c>
      <c r="B75" t="s">
        <v>21</v>
      </c>
      <c r="C75" t="s">
        <v>465</v>
      </c>
      <c r="D75">
        <v>2</v>
      </c>
      <c r="E75" t="s">
        <v>465</v>
      </c>
      <c r="F75" s="1">
        <v>42885.686643518522</v>
      </c>
      <c r="G75" s="1">
        <v>42991.608124999999</v>
      </c>
      <c r="H75" s="3">
        <f t="shared" si="1"/>
        <v>105.9214814814768</v>
      </c>
      <c r="I75" s="1">
        <v>42997</v>
      </c>
      <c r="K75" t="s">
        <v>22</v>
      </c>
      <c r="L75" t="s">
        <v>350</v>
      </c>
      <c r="M75" t="s">
        <v>351</v>
      </c>
      <c r="N75" t="s">
        <v>38</v>
      </c>
      <c r="O75">
        <v>600</v>
      </c>
      <c r="P75" t="s">
        <v>472</v>
      </c>
      <c r="Q75" t="s">
        <v>27</v>
      </c>
      <c r="R75" t="s">
        <v>39</v>
      </c>
      <c r="S75">
        <v>0</v>
      </c>
      <c r="T75" t="s">
        <v>47</v>
      </c>
      <c r="U75" t="s">
        <v>211</v>
      </c>
      <c r="V75" t="s">
        <v>30</v>
      </c>
    </row>
    <row r="76" spans="1:22" x14ac:dyDescent="0.25">
      <c r="A76" t="s">
        <v>352</v>
      </c>
      <c r="B76" t="s">
        <v>87</v>
      </c>
      <c r="C76" t="s">
        <v>465</v>
      </c>
      <c r="D76">
        <v>3</v>
      </c>
      <c r="E76" t="s">
        <v>464</v>
      </c>
      <c r="F76" s="1">
        <v>42891.691134259258</v>
      </c>
      <c r="G76" s="1">
        <v>42991.608124999999</v>
      </c>
      <c r="H76" s="3">
        <f t="shared" si="1"/>
        <v>99.916990740741312</v>
      </c>
      <c r="K76" t="s">
        <v>49</v>
      </c>
      <c r="L76" t="s">
        <v>353</v>
      </c>
      <c r="M76" s="2" t="s">
        <v>354</v>
      </c>
      <c r="N76" t="s">
        <v>355</v>
      </c>
      <c r="O76">
        <v>3000</v>
      </c>
      <c r="P76" t="s">
        <v>471</v>
      </c>
      <c r="Q76" t="s">
        <v>27</v>
      </c>
      <c r="R76" t="s">
        <v>90</v>
      </c>
      <c r="S76">
        <v>0</v>
      </c>
      <c r="T76" t="s">
        <v>28</v>
      </c>
      <c r="U76" t="s">
        <v>40</v>
      </c>
      <c r="V76" t="s">
        <v>41</v>
      </c>
    </row>
    <row r="77" spans="1:22" x14ac:dyDescent="0.25">
      <c r="A77" t="s">
        <v>356</v>
      </c>
      <c r="B77" t="s">
        <v>21</v>
      </c>
      <c r="C77" t="s">
        <v>465</v>
      </c>
      <c r="D77">
        <v>1</v>
      </c>
      <c r="E77" t="s">
        <v>464</v>
      </c>
      <c r="F77" s="1">
        <v>42891.708969907406</v>
      </c>
      <c r="G77" s="1">
        <v>42991.608124999999</v>
      </c>
      <c r="H77" s="3">
        <f t="shared" si="1"/>
        <v>99.899155092592991</v>
      </c>
      <c r="K77" t="s">
        <v>22</v>
      </c>
      <c r="L77" t="s">
        <v>357</v>
      </c>
      <c r="M77" s="2" t="s">
        <v>358</v>
      </c>
      <c r="N77" t="s">
        <v>355</v>
      </c>
      <c r="O77">
        <v>10000</v>
      </c>
      <c r="P77" t="s">
        <v>473</v>
      </c>
      <c r="Q77" t="s">
        <v>27</v>
      </c>
      <c r="R77" t="s">
        <v>25</v>
      </c>
      <c r="S77">
        <v>0</v>
      </c>
      <c r="T77" t="s">
        <v>28</v>
      </c>
      <c r="U77" t="s">
        <v>40</v>
      </c>
      <c r="V77" t="s">
        <v>41</v>
      </c>
    </row>
    <row r="78" spans="1:22" x14ac:dyDescent="0.25">
      <c r="A78" t="s">
        <v>359</v>
      </c>
      <c r="B78" t="s">
        <v>21</v>
      </c>
      <c r="C78" t="s">
        <v>465</v>
      </c>
      <c r="D78">
        <v>2</v>
      </c>
      <c r="E78" t="s">
        <v>464</v>
      </c>
      <c r="F78" s="1">
        <v>42891.722534722219</v>
      </c>
      <c r="G78" s="1">
        <v>42991.608124999999</v>
      </c>
      <c r="H78" s="3">
        <f t="shared" si="1"/>
        <v>99.885590277779556</v>
      </c>
      <c r="K78" t="s">
        <v>49</v>
      </c>
      <c r="L78" t="s">
        <v>360</v>
      </c>
      <c r="M78" s="2" t="s">
        <v>361</v>
      </c>
      <c r="N78" t="s">
        <v>355</v>
      </c>
      <c r="O78">
        <v>1500</v>
      </c>
      <c r="P78" t="s">
        <v>470</v>
      </c>
      <c r="Q78" t="s">
        <v>27</v>
      </c>
      <c r="S78">
        <v>0</v>
      </c>
      <c r="T78" t="s">
        <v>28</v>
      </c>
      <c r="U78" t="s">
        <v>40</v>
      </c>
      <c r="V78" t="s">
        <v>41</v>
      </c>
    </row>
    <row r="79" spans="1:22" x14ac:dyDescent="0.25">
      <c r="A79" t="s">
        <v>362</v>
      </c>
      <c r="B79" t="s">
        <v>87</v>
      </c>
      <c r="C79" t="s">
        <v>465</v>
      </c>
      <c r="D79">
        <v>3</v>
      </c>
      <c r="E79" t="s">
        <v>464</v>
      </c>
      <c r="F79" s="1">
        <v>42891.780775462961</v>
      </c>
      <c r="G79" s="1">
        <v>42991.608124999999</v>
      </c>
      <c r="H79" s="3">
        <f t="shared" si="1"/>
        <v>99.827349537037662</v>
      </c>
      <c r="K79" t="s">
        <v>49</v>
      </c>
      <c r="L79" t="s">
        <v>363</v>
      </c>
      <c r="M79" s="2" t="s">
        <v>364</v>
      </c>
      <c r="N79" t="s">
        <v>355</v>
      </c>
      <c r="O79">
        <v>1500</v>
      </c>
      <c r="P79" t="s">
        <v>474</v>
      </c>
      <c r="Q79" t="s">
        <v>27</v>
      </c>
      <c r="R79" t="s">
        <v>90</v>
      </c>
      <c r="S79">
        <v>0</v>
      </c>
      <c r="T79" t="s">
        <v>67</v>
      </c>
      <c r="U79" t="s">
        <v>365</v>
      </c>
      <c r="V79" t="s">
        <v>30</v>
      </c>
    </row>
    <row r="80" spans="1:22" x14ac:dyDescent="0.25">
      <c r="A80" t="s">
        <v>366</v>
      </c>
      <c r="B80" t="s">
        <v>87</v>
      </c>
      <c r="C80" t="s">
        <v>465</v>
      </c>
      <c r="D80">
        <v>1</v>
      </c>
      <c r="E80" t="s">
        <v>464</v>
      </c>
      <c r="F80" s="1">
        <v>42891.856388888889</v>
      </c>
      <c r="G80" s="1">
        <v>42991.608124999999</v>
      </c>
      <c r="H80" s="3">
        <f t="shared" si="1"/>
        <v>99.751736111109494</v>
      </c>
      <c r="K80" t="s">
        <v>49</v>
      </c>
      <c r="L80" t="s">
        <v>367</v>
      </c>
      <c r="M80" s="2" t="s">
        <v>368</v>
      </c>
      <c r="N80" t="s">
        <v>355</v>
      </c>
      <c r="O80">
        <v>3000</v>
      </c>
      <c r="P80" t="s">
        <v>471</v>
      </c>
      <c r="Q80" t="s">
        <v>27</v>
      </c>
      <c r="R80" t="s">
        <v>90</v>
      </c>
      <c r="S80">
        <v>0</v>
      </c>
      <c r="T80" t="s">
        <v>47</v>
      </c>
      <c r="U80" t="s">
        <v>40</v>
      </c>
      <c r="V80" t="s">
        <v>369</v>
      </c>
    </row>
    <row r="81" spans="1:22" x14ac:dyDescent="0.25">
      <c r="A81" t="s">
        <v>370</v>
      </c>
      <c r="B81" t="s">
        <v>87</v>
      </c>
      <c r="C81" t="s">
        <v>465</v>
      </c>
      <c r="D81">
        <v>2</v>
      </c>
      <c r="E81" t="s">
        <v>464</v>
      </c>
      <c r="F81" s="1">
        <v>42891.864374999997</v>
      </c>
      <c r="G81" s="1">
        <v>42991.608124999999</v>
      </c>
      <c r="H81" s="3">
        <f t="shared" si="1"/>
        <v>99.743750000001455</v>
      </c>
      <c r="K81" t="s">
        <v>111</v>
      </c>
      <c r="L81" t="s">
        <v>371</v>
      </c>
      <c r="M81" s="2" t="s">
        <v>372</v>
      </c>
      <c r="N81" t="s">
        <v>355</v>
      </c>
      <c r="O81">
        <v>3000</v>
      </c>
      <c r="P81" t="s">
        <v>470</v>
      </c>
      <c r="Q81" t="s">
        <v>27</v>
      </c>
      <c r="R81" t="s">
        <v>90</v>
      </c>
      <c r="S81">
        <v>0</v>
      </c>
      <c r="T81" t="s">
        <v>28</v>
      </c>
      <c r="U81" t="s">
        <v>40</v>
      </c>
      <c r="V81" t="s">
        <v>41</v>
      </c>
    </row>
    <row r="82" spans="1:22" x14ac:dyDescent="0.25">
      <c r="A82" t="s">
        <v>373</v>
      </c>
      <c r="B82" t="s">
        <v>87</v>
      </c>
      <c r="C82" t="s">
        <v>465</v>
      </c>
      <c r="D82">
        <v>3</v>
      </c>
      <c r="E82" t="s">
        <v>464</v>
      </c>
      <c r="F82" s="1">
        <v>42891.889722222222</v>
      </c>
      <c r="G82" s="1">
        <v>42991.608124999999</v>
      </c>
      <c r="H82" s="3">
        <f t="shared" si="1"/>
        <v>99.718402777776646</v>
      </c>
      <c r="K82" t="s">
        <v>49</v>
      </c>
      <c r="L82" t="s">
        <v>374</v>
      </c>
      <c r="M82" s="2" t="s">
        <v>375</v>
      </c>
      <c r="N82" t="s">
        <v>355</v>
      </c>
      <c r="O82">
        <v>1500</v>
      </c>
      <c r="P82" t="s">
        <v>474</v>
      </c>
      <c r="Q82" t="s">
        <v>27</v>
      </c>
      <c r="R82" t="s">
        <v>90</v>
      </c>
      <c r="S82">
        <v>0</v>
      </c>
      <c r="T82" t="s">
        <v>28</v>
      </c>
      <c r="U82" t="s">
        <v>376</v>
      </c>
      <c r="V82" t="s">
        <v>30</v>
      </c>
    </row>
    <row r="83" spans="1:22" x14ac:dyDescent="0.25">
      <c r="A83" t="s">
        <v>377</v>
      </c>
      <c r="B83" t="s">
        <v>21</v>
      </c>
      <c r="C83" t="s">
        <v>465</v>
      </c>
      <c r="D83">
        <v>2</v>
      </c>
      <c r="E83" t="s">
        <v>465</v>
      </c>
      <c r="F83" s="1">
        <v>42891.896145833336</v>
      </c>
      <c r="G83" s="1">
        <v>42991.608124999999</v>
      </c>
      <c r="H83" s="3">
        <f t="shared" si="1"/>
        <v>99.711979166662786</v>
      </c>
      <c r="I83" s="1">
        <v>42975.416666666664</v>
      </c>
      <c r="K83" t="s">
        <v>22</v>
      </c>
      <c r="L83" t="s">
        <v>378</v>
      </c>
      <c r="M83" s="2" t="s">
        <v>379</v>
      </c>
      <c r="N83" t="s">
        <v>355</v>
      </c>
      <c r="O83">
        <v>262</v>
      </c>
      <c r="P83" t="s">
        <v>474</v>
      </c>
      <c r="Q83" t="s">
        <v>27</v>
      </c>
      <c r="R83" t="s">
        <v>380</v>
      </c>
      <c r="S83">
        <v>0</v>
      </c>
      <c r="T83" t="s">
        <v>28</v>
      </c>
      <c r="U83" t="s">
        <v>40</v>
      </c>
      <c r="V83" t="s">
        <v>41</v>
      </c>
    </row>
    <row r="84" spans="1:22" x14ac:dyDescent="0.25">
      <c r="A84" t="s">
        <v>381</v>
      </c>
      <c r="B84" t="s">
        <v>87</v>
      </c>
      <c r="C84" t="s">
        <v>465</v>
      </c>
      <c r="D84">
        <v>3</v>
      </c>
      <c r="E84" t="s">
        <v>464</v>
      </c>
      <c r="F84" s="1">
        <v>42891.901030092595</v>
      </c>
      <c r="G84" s="1">
        <v>42991.608124999999</v>
      </c>
      <c r="H84" s="3">
        <f t="shared" si="1"/>
        <v>99.707094907404098</v>
      </c>
      <c r="K84" t="s">
        <v>111</v>
      </c>
      <c r="L84" t="s">
        <v>382</v>
      </c>
      <c r="M84" s="2" t="s">
        <v>383</v>
      </c>
      <c r="N84" t="s">
        <v>355</v>
      </c>
      <c r="O84">
        <v>1500</v>
      </c>
      <c r="P84" t="s">
        <v>473</v>
      </c>
      <c r="Q84" t="s">
        <v>27</v>
      </c>
      <c r="R84" t="s">
        <v>90</v>
      </c>
      <c r="S84">
        <v>0</v>
      </c>
      <c r="T84" t="s">
        <v>28</v>
      </c>
      <c r="U84" t="s">
        <v>40</v>
      </c>
      <c r="V84" t="s">
        <v>41</v>
      </c>
    </row>
    <row r="85" spans="1:22" x14ac:dyDescent="0.25">
      <c r="A85" t="s">
        <v>384</v>
      </c>
      <c r="B85" t="s">
        <v>43</v>
      </c>
      <c r="C85" t="s">
        <v>465</v>
      </c>
      <c r="D85">
        <v>3</v>
      </c>
      <c r="E85" t="s">
        <v>464</v>
      </c>
      <c r="F85" s="1">
        <v>42891.904895833337</v>
      </c>
      <c r="G85" s="1">
        <v>42991.608124999999</v>
      </c>
      <c r="H85" s="3">
        <f t="shared" si="1"/>
        <v>99.703229166661913</v>
      </c>
      <c r="K85" t="s">
        <v>49</v>
      </c>
      <c r="L85" t="s">
        <v>385</v>
      </c>
      <c r="M85" s="2" t="s">
        <v>386</v>
      </c>
      <c r="N85" t="s">
        <v>355</v>
      </c>
      <c r="O85">
        <v>3000</v>
      </c>
      <c r="P85" t="s">
        <v>472</v>
      </c>
      <c r="Q85" t="s">
        <v>27</v>
      </c>
      <c r="S85">
        <v>0</v>
      </c>
      <c r="T85" t="s">
        <v>28</v>
      </c>
      <c r="U85" t="s">
        <v>61</v>
      </c>
      <c r="V85" t="s">
        <v>30</v>
      </c>
    </row>
    <row r="86" spans="1:22" x14ac:dyDescent="0.25">
      <c r="A86" t="s">
        <v>387</v>
      </c>
      <c r="B86" t="s">
        <v>87</v>
      </c>
      <c r="C86" t="s">
        <v>465</v>
      </c>
      <c r="D86">
        <v>4</v>
      </c>
      <c r="E86" t="s">
        <v>464</v>
      </c>
      <c r="F86" s="1">
        <v>42891.90898148148</v>
      </c>
      <c r="G86" s="1">
        <v>42991.608124999999</v>
      </c>
      <c r="H86" s="3">
        <f t="shared" si="1"/>
        <v>99.699143518519122</v>
      </c>
      <c r="K86" t="s">
        <v>49</v>
      </c>
      <c r="L86" t="s">
        <v>388</v>
      </c>
      <c r="M86" s="2" t="s">
        <v>389</v>
      </c>
      <c r="N86" t="s">
        <v>355</v>
      </c>
      <c r="O86">
        <v>3000</v>
      </c>
      <c r="P86" t="s">
        <v>472</v>
      </c>
      <c r="Q86" t="s">
        <v>27</v>
      </c>
      <c r="R86" t="s">
        <v>90</v>
      </c>
      <c r="S86">
        <v>0</v>
      </c>
      <c r="T86" t="s">
        <v>47</v>
      </c>
      <c r="U86" t="s">
        <v>40</v>
      </c>
      <c r="V86" t="s">
        <v>41</v>
      </c>
    </row>
    <row r="87" spans="1:22" x14ac:dyDescent="0.25">
      <c r="A87" t="s">
        <v>390</v>
      </c>
      <c r="B87" t="s">
        <v>87</v>
      </c>
      <c r="C87" t="s">
        <v>465</v>
      </c>
      <c r="D87">
        <v>3</v>
      </c>
      <c r="E87" t="s">
        <v>464</v>
      </c>
      <c r="F87" s="1">
        <v>42891.925358796296</v>
      </c>
      <c r="G87" s="1">
        <v>42991.608124999999</v>
      </c>
      <c r="H87" s="3">
        <f t="shared" si="1"/>
        <v>99.682766203703068</v>
      </c>
      <c r="K87" t="s">
        <v>111</v>
      </c>
      <c r="L87" t="s">
        <v>391</v>
      </c>
      <c r="M87" s="2" t="s">
        <v>392</v>
      </c>
      <c r="N87" t="s">
        <v>355</v>
      </c>
      <c r="O87">
        <v>3000</v>
      </c>
      <c r="P87" t="s">
        <v>26</v>
      </c>
      <c r="Q87" t="s">
        <v>27</v>
      </c>
      <c r="R87" t="s">
        <v>90</v>
      </c>
      <c r="S87">
        <v>0</v>
      </c>
      <c r="T87" t="s">
        <v>28</v>
      </c>
      <c r="U87" t="s">
        <v>40</v>
      </c>
      <c r="V87" t="s">
        <v>41</v>
      </c>
    </row>
    <row r="88" spans="1:22" x14ac:dyDescent="0.25">
      <c r="A88" t="s">
        <v>393</v>
      </c>
      <c r="B88" t="s">
        <v>87</v>
      </c>
      <c r="C88" t="s">
        <v>465</v>
      </c>
      <c r="D88">
        <v>3</v>
      </c>
      <c r="E88" t="s">
        <v>464</v>
      </c>
      <c r="F88" s="1">
        <v>42891.92732638889</v>
      </c>
      <c r="G88" s="1">
        <v>42991.608124999999</v>
      </c>
      <c r="H88" s="3">
        <f t="shared" si="1"/>
        <v>99.680798611108912</v>
      </c>
      <c r="K88" t="s">
        <v>49</v>
      </c>
      <c r="L88" t="s">
        <v>394</v>
      </c>
      <c r="M88" s="2" t="s">
        <v>395</v>
      </c>
      <c r="N88" t="s">
        <v>355</v>
      </c>
      <c r="O88">
        <v>4000</v>
      </c>
      <c r="P88" t="s">
        <v>472</v>
      </c>
      <c r="Q88" t="s">
        <v>27</v>
      </c>
      <c r="R88" t="s">
        <v>90</v>
      </c>
      <c r="S88">
        <v>0</v>
      </c>
      <c r="T88" t="s">
        <v>28</v>
      </c>
      <c r="U88" t="s">
        <v>61</v>
      </c>
      <c r="V88" t="s">
        <v>30</v>
      </c>
    </row>
    <row r="89" spans="1:22" x14ac:dyDescent="0.25">
      <c r="A89" t="s">
        <v>396</v>
      </c>
      <c r="B89" t="s">
        <v>397</v>
      </c>
      <c r="C89" t="s">
        <v>465</v>
      </c>
      <c r="D89">
        <v>1</v>
      </c>
      <c r="E89" t="s">
        <v>464</v>
      </c>
      <c r="F89" s="1">
        <v>42894.36277777778</v>
      </c>
      <c r="G89" s="1">
        <v>42991.608124999999</v>
      </c>
      <c r="H89" s="3">
        <f t="shared" si="1"/>
        <v>97.245347222218697</v>
      </c>
      <c r="I89" s="1">
        <v>42978</v>
      </c>
      <c r="K89" t="s">
        <v>22</v>
      </c>
      <c r="L89" t="s">
        <v>398</v>
      </c>
      <c r="M89" t="s">
        <v>399</v>
      </c>
      <c r="N89" t="s">
        <v>400</v>
      </c>
      <c r="O89">
        <v>235</v>
      </c>
      <c r="P89" t="s">
        <v>471</v>
      </c>
      <c r="Q89" t="s">
        <v>27</v>
      </c>
      <c r="R89" t="s">
        <v>401</v>
      </c>
      <c r="S89">
        <v>0</v>
      </c>
      <c r="T89" t="s">
        <v>28</v>
      </c>
      <c r="U89" t="s">
        <v>68</v>
      </c>
      <c r="V89" t="s">
        <v>30</v>
      </c>
    </row>
    <row r="90" spans="1:22" x14ac:dyDescent="0.25">
      <c r="A90" t="s">
        <v>402</v>
      </c>
      <c r="B90" t="s">
        <v>87</v>
      </c>
      <c r="C90" t="s">
        <v>141</v>
      </c>
      <c r="D90">
        <v>3</v>
      </c>
      <c r="E90" t="s">
        <v>464</v>
      </c>
      <c r="F90" s="1">
        <v>42898.708472222221</v>
      </c>
      <c r="G90" s="1">
        <v>42991.608124999999</v>
      </c>
      <c r="H90" s="3">
        <f t="shared" si="1"/>
        <v>92.899652777778101</v>
      </c>
      <c r="K90" t="s">
        <v>49</v>
      </c>
      <c r="L90" t="s">
        <v>403</v>
      </c>
      <c r="M90" s="2" t="s">
        <v>404</v>
      </c>
      <c r="N90" t="s">
        <v>405</v>
      </c>
      <c r="O90">
        <v>320</v>
      </c>
      <c r="P90" t="s">
        <v>473</v>
      </c>
      <c r="Q90" t="s">
        <v>27</v>
      </c>
      <c r="R90" t="s">
        <v>90</v>
      </c>
      <c r="S90">
        <v>0</v>
      </c>
      <c r="U90" t="s">
        <v>40</v>
      </c>
      <c r="V90" t="s">
        <v>41</v>
      </c>
    </row>
    <row r="91" spans="1:22" x14ac:dyDescent="0.25">
      <c r="A91" t="s">
        <v>406</v>
      </c>
      <c r="B91" t="s">
        <v>21</v>
      </c>
      <c r="C91" t="s">
        <v>135</v>
      </c>
      <c r="D91">
        <v>2</v>
      </c>
      <c r="E91" t="s">
        <v>465</v>
      </c>
      <c r="F91" s="1">
        <v>42899.501180555555</v>
      </c>
      <c r="G91" s="1">
        <v>42991.608124999999</v>
      </c>
      <c r="H91" s="3">
        <f t="shared" si="1"/>
        <v>92.106944444443798</v>
      </c>
      <c r="I91" s="1">
        <v>43007</v>
      </c>
      <c r="K91" t="s">
        <v>22</v>
      </c>
      <c r="L91" t="s">
        <v>407</v>
      </c>
      <c r="M91" s="2" t="s">
        <v>408</v>
      </c>
      <c r="N91" t="s">
        <v>258</v>
      </c>
      <c r="O91">
        <v>210</v>
      </c>
      <c r="P91" t="s">
        <v>471</v>
      </c>
      <c r="Q91" t="s">
        <v>27</v>
      </c>
      <c r="R91" t="s">
        <v>187</v>
      </c>
      <c r="S91">
        <v>0</v>
      </c>
      <c r="U91" t="s">
        <v>259</v>
      </c>
      <c r="V91" t="s">
        <v>260</v>
      </c>
    </row>
    <row r="92" spans="1:22" x14ac:dyDescent="0.25">
      <c r="A92" t="s">
        <v>409</v>
      </c>
      <c r="B92" t="s">
        <v>87</v>
      </c>
      <c r="C92" t="s">
        <v>467</v>
      </c>
      <c r="D92">
        <v>1</v>
      </c>
      <c r="E92" t="s">
        <v>464</v>
      </c>
      <c r="F92" s="1">
        <v>42905.703842592593</v>
      </c>
      <c r="G92" s="1">
        <v>42991.608124999999</v>
      </c>
      <c r="H92" s="3">
        <f t="shared" si="1"/>
        <v>85.904282407405844</v>
      </c>
      <c r="K92" t="s">
        <v>49</v>
      </c>
      <c r="L92" t="s">
        <v>410</v>
      </c>
      <c r="M92" t="s">
        <v>411</v>
      </c>
      <c r="N92" t="s">
        <v>39</v>
      </c>
      <c r="O92">
        <v>90</v>
      </c>
      <c r="P92" t="s">
        <v>471</v>
      </c>
      <c r="Q92" t="s">
        <v>27</v>
      </c>
      <c r="R92" t="s">
        <v>90</v>
      </c>
      <c r="S92">
        <v>0</v>
      </c>
      <c r="T92" t="s">
        <v>28</v>
      </c>
      <c r="U92" t="s">
        <v>412</v>
      </c>
      <c r="V92" t="s">
        <v>30</v>
      </c>
    </row>
    <row r="93" spans="1:22" x14ac:dyDescent="0.25">
      <c r="A93" t="s">
        <v>413</v>
      </c>
      <c r="B93" t="s">
        <v>43</v>
      </c>
      <c r="C93" t="s">
        <v>141</v>
      </c>
      <c r="D93">
        <v>2</v>
      </c>
      <c r="E93" t="s">
        <v>464</v>
      </c>
      <c r="F93" s="1">
        <v>42907.398506944446</v>
      </c>
      <c r="G93" s="1">
        <v>42991.608124999999</v>
      </c>
      <c r="H93" s="3">
        <f t="shared" si="1"/>
        <v>84.20961805555271</v>
      </c>
      <c r="I93" s="1">
        <v>43098</v>
      </c>
      <c r="K93" t="s">
        <v>22</v>
      </c>
      <c r="L93" t="s">
        <v>414</v>
      </c>
      <c r="M93" s="2" t="s">
        <v>415</v>
      </c>
      <c r="N93" t="s">
        <v>166</v>
      </c>
      <c r="O93">
        <v>250</v>
      </c>
      <c r="P93" t="s">
        <v>470</v>
      </c>
      <c r="Q93" t="s">
        <v>27</v>
      </c>
      <c r="R93" t="s">
        <v>166</v>
      </c>
      <c r="S93">
        <v>0</v>
      </c>
      <c r="U93" t="s">
        <v>40</v>
      </c>
      <c r="V93" t="s">
        <v>41</v>
      </c>
    </row>
    <row r="94" spans="1:22" x14ac:dyDescent="0.25">
      <c r="A94" t="s">
        <v>416</v>
      </c>
      <c r="B94" t="s">
        <v>87</v>
      </c>
      <c r="C94" t="s">
        <v>93</v>
      </c>
      <c r="D94">
        <v>3</v>
      </c>
      <c r="E94" t="s">
        <v>464</v>
      </c>
      <c r="F94" s="1">
        <v>42922.464872685188</v>
      </c>
      <c r="G94" s="1">
        <v>42991.608124999999</v>
      </c>
      <c r="H94" s="3">
        <f t="shared" si="1"/>
        <v>69.143252314810525</v>
      </c>
      <c r="K94" t="s">
        <v>49</v>
      </c>
      <c r="L94" t="s">
        <v>417</v>
      </c>
      <c r="M94" s="2" t="s">
        <v>418</v>
      </c>
      <c r="N94" t="s">
        <v>419</v>
      </c>
      <c r="O94">
        <v>240</v>
      </c>
      <c r="P94" t="s">
        <v>471</v>
      </c>
      <c r="Q94" t="s">
        <v>27</v>
      </c>
      <c r="R94" t="s">
        <v>90</v>
      </c>
      <c r="S94">
        <v>0</v>
      </c>
      <c r="U94" t="s">
        <v>420</v>
      </c>
      <c r="V94" t="s">
        <v>30</v>
      </c>
    </row>
    <row r="95" spans="1:22" x14ac:dyDescent="0.25">
      <c r="A95" t="s">
        <v>421</v>
      </c>
      <c r="B95" t="s">
        <v>87</v>
      </c>
      <c r="C95" t="s">
        <v>465</v>
      </c>
      <c r="D95">
        <v>2</v>
      </c>
      <c r="E95" t="s">
        <v>464</v>
      </c>
      <c r="F95" s="1">
        <v>42926.472395833334</v>
      </c>
      <c r="G95" s="1">
        <v>42991.608124999999</v>
      </c>
      <c r="H95" s="3">
        <f t="shared" si="1"/>
        <v>65.135729166664532</v>
      </c>
      <c r="K95" t="s">
        <v>49</v>
      </c>
      <c r="L95" t="s">
        <v>422</v>
      </c>
      <c r="M95" s="2" t="s">
        <v>423</v>
      </c>
      <c r="N95" t="s">
        <v>424</v>
      </c>
      <c r="O95">
        <v>1600</v>
      </c>
      <c r="P95" t="s">
        <v>26</v>
      </c>
      <c r="Q95" t="s">
        <v>27</v>
      </c>
      <c r="R95" t="s">
        <v>90</v>
      </c>
      <c r="S95">
        <v>0</v>
      </c>
      <c r="T95" t="s">
        <v>47</v>
      </c>
      <c r="U95" t="s">
        <v>376</v>
      </c>
      <c r="V95" t="s">
        <v>30</v>
      </c>
    </row>
    <row r="96" spans="1:22" x14ac:dyDescent="0.25">
      <c r="A96" t="s">
        <v>425</v>
      </c>
      <c r="B96" t="s">
        <v>21</v>
      </c>
      <c r="C96" t="s">
        <v>93</v>
      </c>
      <c r="D96">
        <v>1</v>
      </c>
      <c r="E96" t="s">
        <v>464</v>
      </c>
      <c r="F96" s="1">
        <v>42927.356782407405</v>
      </c>
      <c r="G96" s="1">
        <v>42991.608124999999</v>
      </c>
      <c r="H96" s="3">
        <f t="shared" si="1"/>
        <v>64.251342592593573</v>
      </c>
      <c r="K96" t="s">
        <v>111</v>
      </c>
      <c r="L96" t="s">
        <v>426</v>
      </c>
      <c r="M96" s="2" t="s">
        <v>427</v>
      </c>
      <c r="N96" t="s">
        <v>221</v>
      </c>
      <c r="O96">
        <v>300</v>
      </c>
      <c r="P96" t="s">
        <v>470</v>
      </c>
      <c r="Q96" t="s">
        <v>27</v>
      </c>
      <c r="S96">
        <v>0</v>
      </c>
      <c r="U96" t="s">
        <v>338</v>
      </c>
      <c r="V96" t="s">
        <v>30</v>
      </c>
    </row>
    <row r="97" spans="1:22" x14ac:dyDescent="0.25">
      <c r="A97" t="s">
        <v>428</v>
      </c>
      <c r="B97" t="s">
        <v>110</v>
      </c>
      <c r="C97" t="s">
        <v>467</v>
      </c>
      <c r="D97">
        <v>3</v>
      </c>
      <c r="E97" t="s">
        <v>464</v>
      </c>
      <c r="F97" s="1">
        <v>42928.357465277775</v>
      </c>
      <c r="G97" s="1">
        <v>42991.608124999999</v>
      </c>
      <c r="H97" s="3">
        <f t="shared" si="1"/>
        <v>63.250659722223645</v>
      </c>
      <c r="K97" t="s">
        <v>111</v>
      </c>
      <c r="L97" t="s">
        <v>429</v>
      </c>
      <c r="M97" s="2" t="s">
        <v>430</v>
      </c>
      <c r="N97" t="s">
        <v>114</v>
      </c>
      <c r="O97">
        <v>360</v>
      </c>
      <c r="P97" t="s">
        <v>471</v>
      </c>
      <c r="Q97" t="s">
        <v>27</v>
      </c>
      <c r="R97" t="s">
        <v>90</v>
      </c>
      <c r="S97">
        <v>0</v>
      </c>
      <c r="T97" t="s">
        <v>67</v>
      </c>
      <c r="U97" t="s">
        <v>431</v>
      </c>
      <c r="V97" t="s">
        <v>30</v>
      </c>
    </row>
    <row r="98" spans="1:22" x14ac:dyDescent="0.25">
      <c r="A98" t="s">
        <v>432</v>
      </c>
      <c r="B98" t="s">
        <v>87</v>
      </c>
      <c r="C98" t="s">
        <v>465</v>
      </c>
      <c r="D98">
        <v>1</v>
      </c>
      <c r="E98" t="s">
        <v>464</v>
      </c>
      <c r="F98" s="1">
        <v>42936.555046296293</v>
      </c>
      <c r="G98" s="1">
        <v>42991.608124999999</v>
      </c>
      <c r="H98" s="3">
        <f t="shared" si="1"/>
        <v>55.053078703705978</v>
      </c>
      <c r="K98" t="s">
        <v>49</v>
      </c>
      <c r="L98" t="s">
        <v>433</v>
      </c>
      <c r="M98" t="s">
        <v>434</v>
      </c>
      <c r="N98" t="s">
        <v>435</v>
      </c>
      <c r="P98" t="s">
        <v>472</v>
      </c>
      <c r="Q98" t="s">
        <v>27</v>
      </c>
      <c r="S98">
        <v>0</v>
      </c>
      <c r="T98" t="s">
        <v>28</v>
      </c>
      <c r="U98" t="s">
        <v>436</v>
      </c>
      <c r="V98" t="s">
        <v>437</v>
      </c>
    </row>
    <row r="99" spans="1:22" x14ac:dyDescent="0.25">
      <c r="A99" t="s">
        <v>438</v>
      </c>
      <c r="B99" t="s">
        <v>87</v>
      </c>
      <c r="C99" t="s">
        <v>467</v>
      </c>
      <c r="D99">
        <v>2</v>
      </c>
      <c r="E99" t="s">
        <v>464</v>
      </c>
      <c r="F99" s="1">
        <v>42938.556759259256</v>
      </c>
      <c r="G99" s="1">
        <v>42991.608124999999</v>
      </c>
      <c r="H99" s="3">
        <f t="shared" si="1"/>
        <v>53.051365740742767</v>
      </c>
      <c r="K99" t="s">
        <v>49</v>
      </c>
      <c r="L99" t="s">
        <v>439</v>
      </c>
      <c r="M99" s="2" t="s">
        <v>440</v>
      </c>
      <c r="N99" t="s">
        <v>441</v>
      </c>
      <c r="P99" t="s">
        <v>471</v>
      </c>
      <c r="Q99" t="s">
        <v>27</v>
      </c>
      <c r="R99" t="s">
        <v>90</v>
      </c>
      <c r="S99">
        <v>0</v>
      </c>
      <c r="T99" t="s">
        <v>47</v>
      </c>
      <c r="U99" t="s">
        <v>442</v>
      </c>
      <c r="V99" t="s">
        <v>260</v>
      </c>
    </row>
    <row r="100" spans="1:22" x14ac:dyDescent="0.25">
      <c r="A100" t="s">
        <v>443</v>
      </c>
      <c r="B100" t="s">
        <v>146</v>
      </c>
      <c r="C100" t="s">
        <v>141</v>
      </c>
      <c r="D100">
        <v>3</v>
      </c>
      <c r="E100" t="s">
        <v>464</v>
      </c>
      <c r="F100" s="1">
        <v>42940.7968287037</v>
      </c>
      <c r="G100" s="1">
        <v>42991.608124999999</v>
      </c>
      <c r="H100" s="3">
        <f t="shared" si="1"/>
        <v>50.811296296298678</v>
      </c>
      <c r="K100" t="s">
        <v>49</v>
      </c>
      <c r="L100" t="s">
        <v>444</v>
      </c>
      <c r="M100" s="2" t="s">
        <v>445</v>
      </c>
      <c r="N100" t="s">
        <v>152</v>
      </c>
      <c r="P100" t="s">
        <v>471</v>
      </c>
      <c r="Q100" t="s">
        <v>27</v>
      </c>
      <c r="R100" t="s">
        <v>90</v>
      </c>
      <c r="S100">
        <v>0</v>
      </c>
      <c r="U100" t="s">
        <v>40</v>
      </c>
      <c r="V100" t="s">
        <v>41</v>
      </c>
    </row>
    <row r="101" spans="1:22" x14ac:dyDescent="0.25">
      <c r="A101" t="s">
        <v>446</v>
      </c>
      <c r="B101" t="s">
        <v>110</v>
      </c>
      <c r="C101" t="s">
        <v>141</v>
      </c>
      <c r="D101">
        <v>3</v>
      </c>
      <c r="E101" t="s">
        <v>464</v>
      </c>
      <c r="F101" s="1">
        <v>42944.452592592592</v>
      </c>
      <c r="G101" s="1">
        <v>42991.608124999999</v>
      </c>
      <c r="H101" s="3">
        <f t="shared" si="1"/>
        <v>47.155532407407009</v>
      </c>
      <c r="K101" t="s">
        <v>111</v>
      </c>
      <c r="L101" t="s">
        <v>447</v>
      </c>
      <c r="M101" s="2" t="s">
        <v>448</v>
      </c>
      <c r="N101" t="s">
        <v>449</v>
      </c>
      <c r="P101" t="s">
        <v>473</v>
      </c>
      <c r="Q101" t="s">
        <v>27</v>
      </c>
      <c r="R101" t="s">
        <v>90</v>
      </c>
      <c r="S101">
        <v>0</v>
      </c>
      <c r="U101" t="s">
        <v>40</v>
      </c>
      <c r="V101" t="s">
        <v>41</v>
      </c>
    </row>
    <row r="102" spans="1:22" x14ac:dyDescent="0.25">
      <c r="A102" t="s">
        <v>450</v>
      </c>
      <c r="B102" t="s">
        <v>43</v>
      </c>
      <c r="C102" t="s">
        <v>141</v>
      </c>
      <c r="D102">
        <v>2</v>
      </c>
      <c r="E102" t="s">
        <v>464</v>
      </c>
      <c r="F102" s="1">
        <v>42950.678391203706</v>
      </c>
      <c r="G102" s="1">
        <v>42991.608124999999</v>
      </c>
      <c r="H102" s="3">
        <f t="shared" si="1"/>
        <v>40.929733796292567</v>
      </c>
      <c r="K102" t="s">
        <v>49</v>
      </c>
      <c r="L102" t="s">
        <v>451</v>
      </c>
      <c r="M102" s="2" t="s">
        <v>452</v>
      </c>
      <c r="N102" t="s">
        <v>453</v>
      </c>
      <c r="P102" t="s">
        <v>470</v>
      </c>
      <c r="Q102" t="s">
        <v>27</v>
      </c>
      <c r="S102">
        <v>0</v>
      </c>
      <c r="U102" t="s">
        <v>40</v>
      </c>
      <c r="V102" t="s">
        <v>41</v>
      </c>
    </row>
    <row r="103" spans="1:22" x14ac:dyDescent="0.25">
      <c r="A103" t="s">
        <v>454</v>
      </c>
      <c r="B103" t="s">
        <v>43</v>
      </c>
      <c r="C103" t="s">
        <v>465</v>
      </c>
      <c r="D103">
        <v>2</v>
      </c>
      <c r="E103" t="s">
        <v>464</v>
      </c>
      <c r="F103" s="1">
        <v>42963.394791666666</v>
      </c>
      <c r="G103" s="1">
        <v>42991.608124999999</v>
      </c>
      <c r="H103" s="3">
        <f t="shared" si="1"/>
        <v>28.213333333333139</v>
      </c>
      <c r="I103" s="1">
        <v>43039</v>
      </c>
      <c r="K103" t="s">
        <v>22</v>
      </c>
      <c r="L103" t="s">
        <v>455</v>
      </c>
      <c r="M103" t="s">
        <v>456</v>
      </c>
      <c r="N103" t="s">
        <v>457</v>
      </c>
      <c r="O103">
        <v>100</v>
      </c>
      <c r="P103" t="s">
        <v>472</v>
      </c>
      <c r="Q103" t="s">
        <v>27</v>
      </c>
      <c r="R103" t="s">
        <v>46</v>
      </c>
      <c r="S103">
        <v>0</v>
      </c>
      <c r="T103" t="s">
        <v>28</v>
      </c>
      <c r="U103" t="s">
        <v>217</v>
      </c>
      <c r="V103" t="s">
        <v>30</v>
      </c>
    </row>
    <row r="104" spans="1:22" x14ac:dyDescent="0.25">
      <c r="A104" t="s">
        <v>458</v>
      </c>
      <c r="B104" t="s">
        <v>459</v>
      </c>
      <c r="C104" t="s">
        <v>135</v>
      </c>
      <c r="D104">
        <v>2</v>
      </c>
      <c r="E104" t="s">
        <v>464</v>
      </c>
      <c r="F104" s="1">
        <v>42963.49596064815</v>
      </c>
      <c r="G104" s="1">
        <v>42991.608124999999</v>
      </c>
      <c r="H104" s="3">
        <f t="shared" si="1"/>
        <v>28.11216435184906</v>
      </c>
      <c r="I104" s="1">
        <v>43100</v>
      </c>
      <c r="K104" t="s">
        <v>22</v>
      </c>
      <c r="L104" t="s">
        <v>460</v>
      </c>
      <c r="M104" s="2" t="s">
        <v>461</v>
      </c>
      <c r="N104" t="s">
        <v>462</v>
      </c>
      <c r="O104">
        <v>2400</v>
      </c>
      <c r="P104" t="s">
        <v>471</v>
      </c>
      <c r="Q104" t="s">
        <v>27</v>
      </c>
      <c r="R104" t="s">
        <v>462</v>
      </c>
      <c r="S104">
        <v>0</v>
      </c>
      <c r="U104" t="s">
        <v>40</v>
      </c>
      <c r="V104"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4"/>
  <sheetViews>
    <sheetView tabSelected="1" topLeftCell="O1" workbookViewId="0">
      <selection activeCell="Z1" sqref="Z1"/>
    </sheetView>
  </sheetViews>
  <sheetFormatPr defaultColWidth="16.42578125" defaultRowHeight="15" customHeight="1" x14ac:dyDescent="0.25"/>
  <cols>
    <col min="25" max="25" width="16.42578125" customWidth="1"/>
    <col min="26" max="26" width="30.28515625" customWidth="1"/>
    <col min="27" max="27" width="30.140625" customWidth="1"/>
  </cols>
  <sheetData>
    <row r="1" spans="1:28" x14ac:dyDescent="0.25">
      <c r="A1" t="s">
        <v>0</v>
      </c>
      <c r="B1" t="s">
        <v>1</v>
      </c>
      <c r="C1" t="s">
        <v>2</v>
      </c>
      <c r="D1" t="s">
        <v>3</v>
      </c>
      <c r="E1" t="s">
        <v>4</v>
      </c>
      <c r="F1" t="s">
        <v>5</v>
      </c>
      <c r="G1" t="s">
        <v>475</v>
      </c>
      <c r="H1" s="3" t="s">
        <v>476</v>
      </c>
      <c r="I1" t="s">
        <v>6</v>
      </c>
      <c r="J1" t="s">
        <v>7</v>
      </c>
      <c r="K1" t="s">
        <v>8</v>
      </c>
      <c r="L1" t="s">
        <v>9</v>
      </c>
      <c r="M1" t="s">
        <v>10</v>
      </c>
      <c r="N1" t="s">
        <v>11</v>
      </c>
      <c r="O1" t="s">
        <v>12</v>
      </c>
      <c r="P1" t="s">
        <v>469</v>
      </c>
      <c r="Q1" t="s">
        <v>13</v>
      </c>
      <c r="R1" t="s">
        <v>14</v>
      </c>
      <c r="S1" t="s">
        <v>15</v>
      </c>
      <c r="T1" t="s">
        <v>16</v>
      </c>
      <c r="U1" t="s">
        <v>17</v>
      </c>
      <c r="V1" t="s">
        <v>18</v>
      </c>
      <c r="W1" t="s">
        <v>19</v>
      </c>
      <c r="X1" t="s">
        <v>477</v>
      </c>
      <c r="Y1" t="s">
        <v>479</v>
      </c>
      <c r="Z1" t="s">
        <v>480</v>
      </c>
      <c r="AA1" t="s">
        <v>478</v>
      </c>
    </row>
    <row r="2" spans="1:28" ht="15" customHeight="1" x14ac:dyDescent="0.25">
      <c r="A2" t="s">
        <v>169</v>
      </c>
      <c r="B2" t="s">
        <v>43</v>
      </c>
      <c r="C2" t="s">
        <v>93</v>
      </c>
      <c r="D2">
        <v>1</v>
      </c>
      <c r="E2" t="s">
        <v>464</v>
      </c>
      <c r="F2" s="1">
        <v>42740.461030092592</v>
      </c>
      <c r="G2" s="1">
        <v>42991.608124999999</v>
      </c>
      <c r="H2" s="3">
        <f t="shared" ref="H2:H65" si="0">G2-F2</f>
        <v>251.14709490740643</v>
      </c>
      <c r="K2" t="s">
        <v>63</v>
      </c>
      <c r="L2" t="s">
        <v>170</v>
      </c>
      <c r="M2" s="2" t="s">
        <v>171</v>
      </c>
      <c r="N2" t="s">
        <v>172</v>
      </c>
      <c r="O2">
        <v>750</v>
      </c>
      <c r="P2" t="s">
        <v>473</v>
      </c>
      <c r="Q2" t="s">
        <v>27</v>
      </c>
      <c r="R2" t="s">
        <v>173</v>
      </c>
      <c r="S2">
        <v>0</v>
      </c>
      <c r="U2" t="s">
        <v>174</v>
      </c>
      <c r="V2" t="s">
        <v>30</v>
      </c>
      <c r="X2" s="4">
        <v>42736</v>
      </c>
      <c r="Y2">
        <f>COUNTIFS(F:F,"&gt;="&amp;X2,F:F,"&lt;"&amp;X3)</f>
        <v>2</v>
      </c>
      <c r="Z2">
        <f>AVERAGEIFS(O:O,F:F,"&gt;="&amp;X2,F:F,"&lt;"&amp;X3)</f>
        <v>793</v>
      </c>
      <c r="AA2">
        <f>AVERAGEIFS(H:H,F:F,"&gt;="&amp;X2,F:F,"&lt;"&amp;X3)</f>
        <v>250.5291724537019</v>
      </c>
    </row>
    <row r="3" spans="1:28" ht="15" customHeight="1" x14ac:dyDescent="0.25">
      <c r="A3" t="s">
        <v>175</v>
      </c>
      <c r="B3" t="s">
        <v>43</v>
      </c>
      <c r="C3" t="s">
        <v>465</v>
      </c>
      <c r="D3">
        <v>2</v>
      </c>
      <c r="E3" t="s">
        <v>465</v>
      </c>
      <c r="F3" s="1">
        <v>42741.696875000001</v>
      </c>
      <c r="G3" s="1">
        <v>42991.608124999999</v>
      </c>
      <c r="H3" s="3">
        <f t="shared" si="0"/>
        <v>249.91124999999738</v>
      </c>
      <c r="I3" s="1">
        <v>42975</v>
      </c>
      <c r="K3" t="s">
        <v>22</v>
      </c>
      <c r="L3" t="s">
        <v>176</v>
      </c>
      <c r="M3" s="2" t="s">
        <v>177</v>
      </c>
      <c r="N3" t="s">
        <v>127</v>
      </c>
      <c r="O3">
        <v>836</v>
      </c>
      <c r="P3" t="s">
        <v>474</v>
      </c>
      <c r="Q3" t="s">
        <v>27</v>
      </c>
      <c r="R3" t="s">
        <v>166</v>
      </c>
      <c r="S3">
        <v>0</v>
      </c>
      <c r="T3" t="s">
        <v>28</v>
      </c>
      <c r="U3" t="s">
        <v>178</v>
      </c>
      <c r="V3" t="s">
        <v>179</v>
      </c>
      <c r="X3" s="4">
        <v>42743</v>
      </c>
      <c r="Y3">
        <f>COUNTIFS(F:F,"&gt;="&amp;X3,F:F,"&lt;"&amp;X4)</f>
        <v>1</v>
      </c>
      <c r="Z3">
        <f>AVERAGEIFS(O:O,F:F,"&gt;="&amp;X3,F:F,"&lt;"&amp;X4)</f>
        <v>400</v>
      </c>
      <c r="AA3">
        <f>AVERAGEIFS(H:H,F:F,"&gt;="&amp;X3,F:F,"&lt;"&amp;X4)</f>
        <v>244.86166666666395</v>
      </c>
      <c r="AB3" s="4"/>
    </row>
    <row r="4" spans="1:28" ht="15" customHeight="1" x14ac:dyDescent="0.25">
      <c r="A4" t="s">
        <v>180</v>
      </c>
      <c r="B4" t="s">
        <v>21</v>
      </c>
      <c r="C4" t="s">
        <v>141</v>
      </c>
      <c r="D4">
        <v>2</v>
      </c>
      <c r="E4" t="s">
        <v>465</v>
      </c>
      <c r="F4" s="1">
        <v>42746.746458333335</v>
      </c>
      <c r="G4" s="1">
        <v>42991.608124999999</v>
      </c>
      <c r="H4" s="3">
        <f t="shared" si="0"/>
        <v>244.86166666666395</v>
      </c>
      <c r="I4" s="1">
        <v>43182</v>
      </c>
      <c r="K4" t="s">
        <v>22</v>
      </c>
      <c r="L4" t="s">
        <v>181</v>
      </c>
      <c r="M4" s="2" t="s">
        <v>182</v>
      </c>
      <c r="N4" t="s">
        <v>152</v>
      </c>
      <c r="O4">
        <v>400</v>
      </c>
      <c r="P4" t="s">
        <v>471</v>
      </c>
      <c r="Q4" t="s">
        <v>27</v>
      </c>
      <c r="R4" t="s">
        <v>97</v>
      </c>
      <c r="S4">
        <v>0</v>
      </c>
      <c r="U4" t="s">
        <v>183</v>
      </c>
      <c r="V4" t="s">
        <v>30</v>
      </c>
      <c r="X4" s="4">
        <v>42750</v>
      </c>
      <c r="Y4">
        <f>COUNTIFS(F:F,"&gt;="&amp;X4,F:F,"&lt;"&amp;X5)</f>
        <v>4</v>
      </c>
      <c r="Z4">
        <f>AVERAGEIFS(O:O,F:F,"&gt;="&amp;X4,F:F,"&lt;"&amp;X5)</f>
        <v>1467.5</v>
      </c>
      <c r="AA4">
        <f>AVERAGEIFS(H:H,F:F,"&gt;="&amp;X4,F:F,"&lt;"&amp;X5)</f>
        <v>238.00496817129533</v>
      </c>
      <c r="AB4" s="4"/>
    </row>
    <row r="5" spans="1:28" ht="15" customHeight="1" x14ac:dyDescent="0.25">
      <c r="A5" t="s">
        <v>184</v>
      </c>
      <c r="B5" t="s">
        <v>21</v>
      </c>
      <c r="C5" t="s">
        <v>465</v>
      </c>
      <c r="D5">
        <v>2</v>
      </c>
      <c r="E5" t="s">
        <v>464</v>
      </c>
      <c r="F5" s="1">
        <v>42752.460428240738</v>
      </c>
      <c r="G5" s="1">
        <v>42991.608124999999</v>
      </c>
      <c r="H5" s="3">
        <f t="shared" si="0"/>
        <v>239.14769675926073</v>
      </c>
      <c r="I5" s="1">
        <v>43448</v>
      </c>
      <c r="K5" t="s">
        <v>22</v>
      </c>
      <c r="L5" t="s">
        <v>185</v>
      </c>
      <c r="M5" t="s">
        <v>186</v>
      </c>
      <c r="N5" t="s">
        <v>89</v>
      </c>
      <c r="O5">
        <v>750</v>
      </c>
      <c r="P5" t="s">
        <v>471</v>
      </c>
      <c r="Q5" t="s">
        <v>27</v>
      </c>
      <c r="R5" t="s">
        <v>187</v>
      </c>
      <c r="S5">
        <v>0</v>
      </c>
      <c r="T5" t="s">
        <v>47</v>
      </c>
      <c r="U5" t="s">
        <v>188</v>
      </c>
      <c r="V5" t="s">
        <v>30</v>
      </c>
      <c r="X5" s="4">
        <v>42757</v>
      </c>
      <c r="Y5">
        <f>COUNTIFS(F:F,"&gt;="&amp;X5,F:F,"&lt;"&amp;X6)</f>
        <v>1</v>
      </c>
      <c r="Z5">
        <f>AVERAGEIFS(O:O,F:F,"&gt;="&amp;X5,F:F,"&lt;"&amp;X6)</f>
        <v>750</v>
      </c>
      <c r="AA5">
        <f>AVERAGEIFS(H:H,F:F,"&gt;="&amp;X5,F:F,"&lt;"&amp;X6)</f>
        <v>232.2111458333311</v>
      </c>
      <c r="AB5" s="4"/>
    </row>
    <row r="6" spans="1:28" ht="15" customHeight="1" x14ac:dyDescent="0.25">
      <c r="A6" t="s">
        <v>189</v>
      </c>
      <c r="B6" t="s">
        <v>43</v>
      </c>
      <c r="C6" t="s">
        <v>465</v>
      </c>
      <c r="D6">
        <v>2</v>
      </c>
      <c r="E6" t="s">
        <v>465</v>
      </c>
      <c r="F6" s="1">
        <v>42752.721365740741</v>
      </c>
      <c r="G6" s="1">
        <v>42991.608124999999</v>
      </c>
      <c r="H6" s="3">
        <f t="shared" si="0"/>
        <v>238.88675925925781</v>
      </c>
      <c r="I6" s="1">
        <v>42941</v>
      </c>
      <c r="K6" t="s">
        <v>22</v>
      </c>
      <c r="L6" t="s">
        <v>190</v>
      </c>
      <c r="M6" s="2" t="s">
        <v>191</v>
      </c>
      <c r="N6" t="s">
        <v>33</v>
      </c>
      <c r="O6">
        <v>1000</v>
      </c>
      <c r="P6" t="s">
        <v>26</v>
      </c>
      <c r="Q6" t="s">
        <v>27</v>
      </c>
      <c r="R6" t="s">
        <v>166</v>
      </c>
      <c r="S6">
        <v>0</v>
      </c>
      <c r="T6" t="s">
        <v>47</v>
      </c>
      <c r="U6" t="s">
        <v>192</v>
      </c>
      <c r="V6" t="s">
        <v>30</v>
      </c>
      <c r="X6" s="4">
        <v>42764</v>
      </c>
      <c r="Y6">
        <f>COUNTIFS(F:F,"&gt;="&amp;X6,F:F,"&lt;"&amp;X7)</f>
        <v>0</v>
      </c>
      <c r="Z6">
        <v>0</v>
      </c>
      <c r="AA6">
        <v>0</v>
      </c>
      <c r="AB6" s="4"/>
    </row>
    <row r="7" spans="1:28" ht="15" customHeight="1" x14ac:dyDescent="0.25">
      <c r="A7" t="s">
        <v>193</v>
      </c>
      <c r="B7" t="s">
        <v>87</v>
      </c>
      <c r="C7" t="s">
        <v>141</v>
      </c>
      <c r="D7">
        <v>3</v>
      </c>
      <c r="E7" t="s">
        <v>464</v>
      </c>
      <c r="F7" s="1">
        <v>42754.589074074072</v>
      </c>
      <c r="G7" s="1">
        <v>42991.608124999999</v>
      </c>
      <c r="H7" s="3">
        <f t="shared" si="0"/>
        <v>237.01905092592642</v>
      </c>
      <c r="K7" t="s">
        <v>49</v>
      </c>
      <c r="L7" t="s">
        <v>194</v>
      </c>
      <c r="M7" s="2" t="s">
        <v>195</v>
      </c>
      <c r="N7" t="s">
        <v>162</v>
      </c>
      <c r="O7">
        <v>1500</v>
      </c>
      <c r="P7" t="s">
        <v>470</v>
      </c>
      <c r="Q7" t="s">
        <v>27</v>
      </c>
      <c r="R7" t="s">
        <v>90</v>
      </c>
      <c r="S7">
        <v>0</v>
      </c>
      <c r="U7" t="s">
        <v>40</v>
      </c>
      <c r="V7" t="s">
        <v>41</v>
      </c>
      <c r="X7" s="4">
        <v>42771</v>
      </c>
      <c r="Y7">
        <f>COUNTIFS(F:F,"&gt;="&amp;X7,F:F,"&lt;"&amp;X8)</f>
        <v>4</v>
      </c>
      <c r="Z7">
        <f>AVERAGEIFS(O:O,F:F,"&gt;="&amp;X7,F:F,"&lt;"&amp;X8)</f>
        <v>305.75</v>
      </c>
      <c r="AA7">
        <f>AVERAGEIFS(H:H,F:F,"&gt;="&amp;X7,F:F,"&lt;"&amp;X8)</f>
        <v>214.91391203703643</v>
      </c>
      <c r="AB7" s="4"/>
    </row>
    <row r="8" spans="1:28" ht="15" customHeight="1" x14ac:dyDescent="0.25">
      <c r="A8" t="s">
        <v>196</v>
      </c>
      <c r="B8" t="s">
        <v>43</v>
      </c>
      <c r="C8" t="s">
        <v>465</v>
      </c>
      <c r="D8">
        <v>2</v>
      </c>
      <c r="E8" t="s">
        <v>465</v>
      </c>
      <c r="F8" s="1">
        <v>42754.641759259262</v>
      </c>
      <c r="G8" s="1">
        <v>42991.608124999999</v>
      </c>
      <c r="H8" s="3">
        <f t="shared" si="0"/>
        <v>236.96636574073636</v>
      </c>
      <c r="I8" s="1">
        <v>43007</v>
      </c>
      <c r="K8" t="s">
        <v>22</v>
      </c>
      <c r="L8" t="s">
        <v>197</v>
      </c>
      <c r="M8" t="s">
        <v>198</v>
      </c>
      <c r="N8" t="s">
        <v>199</v>
      </c>
      <c r="O8">
        <v>2620</v>
      </c>
      <c r="P8" t="s">
        <v>472</v>
      </c>
      <c r="Q8" t="s">
        <v>27</v>
      </c>
      <c r="R8" t="s">
        <v>166</v>
      </c>
      <c r="S8">
        <v>0</v>
      </c>
      <c r="T8" t="s">
        <v>67</v>
      </c>
      <c r="U8" t="s">
        <v>200</v>
      </c>
      <c r="V8" t="s">
        <v>201</v>
      </c>
      <c r="X8" s="4">
        <v>42778</v>
      </c>
      <c r="Y8">
        <f>COUNTIFS(F:F,"&gt;="&amp;X8,F:F,"&lt;"&amp;X9)</f>
        <v>2</v>
      </c>
      <c r="Z8">
        <f>AVERAGEIFS(O:O,F:F,"&gt;="&amp;X8,F:F,"&lt;"&amp;X9)</f>
        <v>3000</v>
      </c>
      <c r="AA8">
        <f>AVERAGEIFS(H:H,F:F,"&gt;="&amp;X8,F:F,"&lt;"&amp;X9)</f>
        <v>210.59977430555591</v>
      </c>
      <c r="AB8" s="4"/>
    </row>
    <row r="9" spans="1:28" ht="15" customHeight="1" x14ac:dyDescent="0.25">
      <c r="A9" t="s">
        <v>202</v>
      </c>
      <c r="B9" t="s">
        <v>87</v>
      </c>
      <c r="C9" t="s">
        <v>141</v>
      </c>
      <c r="D9">
        <v>3</v>
      </c>
      <c r="E9" t="s">
        <v>464</v>
      </c>
      <c r="F9" s="1">
        <v>42759.396979166668</v>
      </c>
      <c r="G9" s="1">
        <v>42991.608124999999</v>
      </c>
      <c r="H9" s="3">
        <f t="shared" si="0"/>
        <v>232.2111458333311</v>
      </c>
      <c r="K9" t="s">
        <v>111</v>
      </c>
      <c r="L9" t="s">
        <v>203</v>
      </c>
      <c r="M9" s="2" t="s">
        <v>204</v>
      </c>
      <c r="N9" t="s">
        <v>205</v>
      </c>
      <c r="O9">
        <v>750</v>
      </c>
      <c r="P9" t="s">
        <v>26</v>
      </c>
      <c r="Q9" t="s">
        <v>27</v>
      </c>
      <c r="R9" t="s">
        <v>90</v>
      </c>
      <c r="S9">
        <v>0</v>
      </c>
      <c r="U9" t="s">
        <v>40</v>
      </c>
      <c r="V9" t="s">
        <v>41</v>
      </c>
      <c r="X9" s="4">
        <v>42785</v>
      </c>
      <c r="Y9">
        <f>COUNTIFS(F:F,"&gt;="&amp;X9,F:F,"&lt;"&amp;X10)</f>
        <v>4</v>
      </c>
      <c r="Z9">
        <f>AVERAGEIFS(O:O,F:F,"&gt;="&amp;X9,F:F,"&lt;"&amp;X10)</f>
        <v>775</v>
      </c>
      <c r="AA9">
        <f>AVERAGEIFS(H:H,F:F,"&gt;="&amp;X9,F:F,"&lt;"&amp;X10)</f>
        <v>203.08879050925862</v>
      </c>
      <c r="AB9" s="4"/>
    </row>
    <row r="10" spans="1:28" ht="15" customHeight="1" x14ac:dyDescent="0.25">
      <c r="A10" t="s">
        <v>206</v>
      </c>
      <c r="B10" t="s">
        <v>43</v>
      </c>
      <c r="C10" t="s">
        <v>467</v>
      </c>
      <c r="D10">
        <v>2</v>
      </c>
      <c r="E10" t="s">
        <v>465</v>
      </c>
      <c r="F10" s="1">
        <v>42776.463229166664</v>
      </c>
      <c r="G10" s="1">
        <v>42991.608124999999</v>
      </c>
      <c r="H10" s="3">
        <f t="shared" si="0"/>
        <v>215.14489583333489</v>
      </c>
      <c r="I10" s="1">
        <v>43039</v>
      </c>
      <c r="K10" t="s">
        <v>22</v>
      </c>
      <c r="L10" t="s">
        <v>207</v>
      </c>
      <c r="M10" t="s">
        <v>207</v>
      </c>
      <c r="N10" t="s">
        <v>46</v>
      </c>
      <c r="O10">
        <v>438</v>
      </c>
      <c r="P10" t="s">
        <v>472</v>
      </c>
      <c r="Q10" t="s">
        <v>27</v>
      </c>
      <c r="R10" t="s">
        <v>46</v>
      </c>
      <c r="S10">
        <v>0</v>
      </c>
      <c r="T10" t="s">
        <v>28</v>
      </c>
      <c r="U10" t="s">
        <v>208</v>
      </c>
      <c r="V10" t="s">
        <v>30</v>
      </c>
      <c r="X10" s="4">
        <v>42792</v>
      </c>
      <c r="Y10">
        <f>COUNTIFS(F:F,"&gt;="&amp;X10,F:F,"&lt;"&amp;X11)</f>
        <v>0</v>
      </c>
      <c r="Z10">
        <v>0</v>
      </c>
      <c r="AA10">
        <v>0</v>
      </c>
      <c r="AB10" s="4"/>
    </row>
    <row r="11" spans="1:28" ht="15" customHeight="1" x14ac:dyDescent="0.25">
      <c r="A11" t="s">
        <v>209</v>
      </c>
      <c r="B11" t="s">
        <v>43</v>
      </c>
      <c r="C11" t="s">
        <v>466</v>
      </c>
      <c r="D11">
        <v>2</v>
      </c>
      <c r="E11" t="s">
        <v>465</v>
      </c>
      <c r="F11" s="1">
        <v>42776.759606481479</v>
      </c>
      <c r="G11" s="1">
        <v>42991.608124999999</v>
      </c>
      <c r="H11" s="3">
        <f t="shared" si="0"/>
        <v>214.84851851852</v>
      </c>
      <c r="I11" s="1">
        <v>43040</v>
      </c>
      <c r="K11" t="s">
        <v>22</v>
      </c>
      <c r="L11" t="s">
        <v>210</v>
      </c>
      <c r="M11" t="s">
        <v>210</v>
      </c>
      <c r="N11" t="s">
        <v>33</v>
      </c>
      <c r="O11">
        <v>40</v>
      </c>
      <c r="P11" t="s">
        <v>472</v>
      </c>
      <c r="Q11" t="s">
        <v>27</v>
      </c>
      <c r="R11" t="s">
        <v>33</v>
      </c>
      <c r="S11">
        <v>0</v>
      </c>
      <c r="T11" t="s">
        <v>28</v>
      </c>
      <c r="U11" t="s">
        <v>211</v>
      </c>
      <c r="V11" t="s">
        <v>30</v>
      </c>
      <c r="X11" s="4">
        <v>42799</v>
      </c>
      <c r="Y11">
        <f>COUNTIFS(F:F,"&gt;="&amp;X11,F:F,"&lt;"&amp;X12)</f>
        <v>2</v>
      </c>
      <c r="Z11">
        <f>AVERAGEIFS(O:O,F:F,"&gt;="&amp;X11,F:F,"&lt;"&amp;X12)</f>
        <v>875</v>
      </c>
      <c r="AA11">
        <f>AVERAGEIFS(H:H,F:F,"&gt;="&amp;X11,F:F,"&lt;"&amp;X12)</f>
        <v>189.60064814814905</v>
      </c>
      <c r="AB11" s="4"/>
    </row>
    <row r="12" spans="1:28" ht="15" customHeight="1" x14ac:dyDescent="0.25">
      <c r="A12" t="s">
        <v>212</v>
      </c>
      <c r="B12" t="s">
        <v>43</v>
      </c>
      <c r="C12" t="s">
        <v>467</v>
      </c>
      <c r="D12">
        <v>2</v>
      </c>
      <c r="E12" t="s">
        <v>464</v>
      </c>
      <c r="F12" s="1">
        <v>42776.772847222222</v>
      </c>
      <c r="G12" s="1">
        <v>42991.608124999999</v>
      </c>
      <c r="H12" s="3">
        <f t="shared" si="0"/>
        <v>214.83527777777635</v>
      </c>
      <c r="I12" s="1">
        <v>43069</v>
      </c>
      <c r="K12" t="s">
        <v>63</v>
      </c>
      <c r="L12" t="s">
        <v>213</v>
      </c>
      <c r="M12" t="s">
        <v>213</v>
      </c>
      <c r="N12" t="s">
        <v>46</v>
      </c>
      <c r="O12">
        <v>470</v>
      </c>
      <c r="P12" t="s">
        <v>472</v>
      </c>
      <c r="Q12" t="s">
        <v>27</v>
      </c>
      <c r="R12" t="s">
        <v>46</v>
      </c>
      <c r="S12">
        <v>0</v>
      </c>
      <c r="T12" t="s">
        <v>28</v>
      </c>
      <c r="U12" t="s">
        <v>214</v>
      </c>
      <c r="V12" t="s">
        <v>30</v>
      </c>
      <c r="X12" s="4">
        <v>42806</v>
      </c>
      <c r="Y12">
        <f>COUNTIFS(F:F,"&gt;="&amp;X12,F:F,"&lt;"&amp;X13)</f>
        <v>1</v>
      </c>
      <c r="Z12">
        <f>AVERAGEIFS(O:O,F:F,"&gt;="&amp;X12,F:F,"&lt;"&amp;X13)</f>
        <v>132</v>
      </c>
      <c r="AA12">
        <f>AVERAGEIFS(H:H,F:F,"&gt;="&amp;X12,F:F,"&lt;"&amp;X13)</f>
        <v>180.79409722222044</v>
      </c>
      <c r="AB12" s="4"/>
    </row>
    <row r="13" spans="1:28" ht="15" customHeight="1" x14ac:dyDescent="0.25">
      <c r="A13" t="s">
        <v>215</v>
      </c>
      <c r="B13" t="s">
        <v>21</v>
      </c>
      <c r="C13" t="s">
        <v>467</v>
      </c>
      <c r="D13">
        <v>3</v>
      </c>
      <c r="E13" t="s">
        <v>464</v>
      </c>
      <c r="F13" s="1">
        <v>42776.781168981484</v>
      </c>
      <c r="G13" s="1">
        <v>42991.608124999999</v>
      </c>
      <c r="H13" s="3">
        <f t="shared" si="0"/>
        <v>214.82695601851447</v>
      </c>
      <c r="I13" s="1">
        <v>43159</v>
      </c>
      <c r="K13" t="s">
        <v>63</v>
      </c>
      <c r="L13" t="s">
        <v>216</v>
      </c>
      <c r="M13" t="s">
        <v>216</v>
      </c>
      <c r="N13" t="s">
        <v>46</v>
      </c>
      <c r="O13">
        <v>275</v>
      </c>
      <c r="P13" t="s">
        <v>472</v>
      </c>
      <c r="Q13" t="s">
        <v>27</v>
      </c>
      <c r="R13" t="s">
        <v>46</v>
      </c>
      <c r="S13">
        <v>0</v>
      </c>
      <c r="T13" t="s">
        <v>28</v>
      </c>
      <c r="U13" t="s">
        <v>217</v>
      </c>
      <c r="V13" t="s">
        <v>30</v>
      </c>
      <c r="X13" s="4">
        <v>42813</v>
      </c>
      <c r="Y13">
        <f>COUNTIFS(F:F,"&gt;="&amp;X13,F:F,"&lt;"&amp;X14)</f>
        <v>1</v>
      </c>
      <c r="Z13">
        <f>AVERAGEIFS(O:O,F:F,"&gt;="&amp;X13,F:F,"&lt;"&amp;X14)</f>
        <v>750</v>
      </c>
      <c r="AA13">
        <f>AVERAGEIFS(H:H,F:F,"&gt;="&amp;X13,F:F,"&lt;"&amp;X14)</f>
        <v>176.93870370370132</v>
      </c>
      <c r="AB13" s="4"/>
    </row>
    <row r="14" spans="1:28" ht="15" customHeight="1" x14ac:dyDescent="0.25">
      <c r="A14" t="s">
        <v>218</v>
      </c>
      <c r="B14" t="s">
        <v>21</v>
      </c>
      <c r="C14" t="s">
        <v>93</v>
      </c>
      <c r="D14">
        <v>1</v>
      </c>
      <c r="E14" t="s">
        <v>464</v>
      </c>
      <c r="F14" s="1">
        <v>42780.405092592591</v>
      </c>
      <c r="G14" s="1">
        <v>42991.608124999999</v>
      </c>
      <c r="H14" s="3">
        <f t="shared" si="0"/>
        <v>211.20303240740759</v>
      </c>
      <c r="K14" t="s">
        <v>63</v>
      </c>
      <c r="L14" t="s">
        <v>219</v>
      </c>
      <c r="M14" s="2" t="s">
        <v>220</v>
      </c>
      <c r="N14" t="s">
        <v>221</v>
      </c>
      <c r="O14">
        <v>3000</v>
      </c>
      <c r="P14" t="s">
        <v>473</v>
      </c>
      <c r="Q14" t="s">
        <v>27</v>
      </c>
      <c r="R14" t="s">
        <v>222</v>
      </c>
      <c r="S14">
        <v>0</v>
      </c>
      <c r="U14" t="s">
        <v>108</v>
      </c>
      <c r="V14" t="s">
        <v>30</v>
      </c>
      <c r="X14" s="4">
        <v>42820</v>
      </c>
      <c r="Y14">
        <f>COUNTIFS(F:F,"&gt;="&amp;X14,F:F,"&lt;"&amp;X15)</f>
        <v>1</v>
      </c>
      <c r="Z14">
        <f>AVERAGEIFS(O:O,F:F,"&gt;="&amp;X14,F:F,"&lt;"&amp;X15)</f>
        <v>360</v>
      </c>
      <c r="AA14">
        <f>AVERAGEIFS(H:H,F:F,"&gt;="&amp;X14,F:F,"&lt;"&amp;X15)</f>
        <v>168.91913194444351</v>
      </c>
      <c r="AB14" s="4"/>
    </row>
    <row r="15" spans="1:28" ht="15" customHeight="1" x14ac:dyDescent="0.25">
      <c r="A15" t="s">
        <v>223</v>
      </c>
      <c r="B15" t="s">
        <v>87</v>
      </c>
      <c r="C15" t="s">
        <v>93</v>
      </c>
      <c r="D15">
        <v>3</v>
      </c>
      <c r="E15" t="s">
        <v>464</v>
      </c>
      <c r="F15" s="1">
        <v>42781.611608796295</v>
      </c>
      <c r="G15" s="1">
        <v>42991.608124999999</v>
      </c>
      <c r="H15" s="3">
        <f t="shared" si="0"/>
        <v>209.99651620370423</v>
      </c>
      <c r="K15" t="s">
        <v>49</v>
      </c>
      <c r="L15" t="s">
        <v>224</v>
      </c>
      <c r="M15" s="2" t="s">
        <v>225</v>
      </c>
      <c r="N15" t="s">
        <v>226</v>
      </c>
      <c r="O15">
        <v>3000</v>
      </c>
      <c r="P15" t="s">
        <v>470</v>
      </c>
      <c r="Q15" t="s">
        <v>27</v>
      </c>
      <c r="R15" t="s">
        <v>90</v>
      </c>
      <c r="S15">
        <v>0</v>
      </c>
      <c r="U15" t="s">
        <v>227</v>
      </c>
      <c r="V15" t="s">
        <v>30</v>
      </c>
      <c r="X15" s="4">
        <v>42827</v>
      </c>
      <c r="Y15">
        <f>COUNTIFS(F:F,"&gt;="&amp;X15,F:F,"&lt;"&amp;X16)</f>
        <v>1</v>
      </c>
      <c r="Z15">
        <f>AVERAGEIFS(O:O,F:F,"&gt;="&amp;X15,F:F,"&lt;"&amp;X16)</f>
        <v>3000</v>
      </c>
      <c r="AA15">
        <f>AVERAGEIFS(H:H,F:F,"&gt;="&amp;X15,F:F,"&lt;"&amp;X16)</f>
        <v>159.15215277777315</v>
      </c>
      <c r="AB15" s="4"/>
    </row>
    <row r="16" spans="1:28" ht="15" customHeight="1" x14ac:dyDescent="0.25">
      <c r="A16" t="s">
        <v>228</v>
      </c>
      <c r="B16" t="s">
        <v>43</v>
      </c>
      <c r="C16" t="s">
        <v>465</v>
      </c>
      <c r="D16">
        <v>2</v>
      </c>
      <c r="E16" t="s">
        <v>464</v>
      </c>
      <c r="F16" s="1">
        <v>42787.455081018517</v>
      </c>
      <c r="G16" s="1">
        <v>42991.608124999999</v>
      </c>
      <c r="H16" s="3">
        <f t="shared" si="0"/>
        <v>204.15304398148146</v>
      </c>
      <c r="I16" s="1">
        <v>43100</v>
      </c>
      <c r="K16" t="s">
        <v>22</v>
      </c>
      <c r="L16" t="s">
        <v>229</v>
      </c>
      <c r="M16" t="s">
        <v>230</v>
      </c>
      <c r="N16" t="s">
        <v>231</v>
      </c>
      <c r="O16">
        <v>1200</v>
      </c>
      <c r="P16" t="s">
        <v>26</v>
      </c>
      <c r="Q16" t="s">
        <v>27</v>
      </c>
      <c r="R16" t="s">
        <v>232</v>
      </c>
      <c r="S16">
        <v>0</v>
      </c>
      <c r="T16" t="s">
        <v>28</v>
      </c>
      <c r="U16" t="s">
        <v>233</v>
      </c>
      <c r="V16" t="s">
        <v>30</v>
      </c>
      <c r="X16" s="4">
        <v>42834</v>
      </c>
      <c r="Y16">
        <f>COUNTIFS(F:F,"&gt;="&amp;X16,F:F,"&lt;"&amp;X17)</f>
        <v>4</v>
      </c>
      <c r="Z16">
        <f>AVERAGEIFS(O:O,F:F,"&gt;="&amp;X16,F:F,"&lt;"&amp;X17)</f>
        <v>978.75</v>
      </c>
      <c r="AA16">
        <f>AVERAGEIFS(H:H,F:F,"&gt;="&amp;X16,F:F,"&lt;"&amp;X17)</f>
        <v>153.28939814814657</v>
      </c>
      <c r="AB16" s="4"/>
    </row>
    <row r="17" spans="1:28" ht="15" customHeight="1" x14ac:dyDescent="0.25">
      <c r="A17" t="s">
        <v>234</v>
      </c>
      <c r="B17" t="s">
        <v>43</v>
      </c>
      <c r="C17" t="s">
        <v>141</v>
      </c>
      <c r="D17">
        <v>2</v>
      </c>
      <c r="E17" t="s">
        <v>465</v>
      </c>
      <c r="F17" s="1">
        <v>42787.502962962964</v>
      </c>
      <c r="G17" s="1">
        <v>42991.608124999999</v>
      </c>
      <c r="H17" s="3">
        <f t="shared" si="0"/>
        <v>204.10516203703446</v>
      </c>
      <c r="I17" s="1">
        <v>42984</v>
      </c>
      <c r="K17" t="s">
        <v>22</v>
      </c>
      <c r="L17" t="s">
        <v>235</v>
      </c>
      <c r="M17" s="2" t="s">
        <v>236</v>
      </c>
      <c r="N17" t="s">
        <v>237</v>
      </c>
      <c r="O17">
        <v>550</v>
      </c>
      <c r="P17" t="s">
        <v>473</v>
      </c>
      <c r="Q17" t="s">
        <v>27</v>
      </c>
      <c r="R17" t="s">
        <v>39</v>
      </c>
      <c r="S17">
        <v>0</v>
      </c>
      <c r="U17" t="s">
        <v>40</v>
      </c>
      <c r="V17" t="s">
        <v>41</v>
      </c>
      <c r="X17" s="4">
        <v>42841</v>
      </c>
      <c r="Y17">
        <f>COUNTIFS(F:F,"&gt;="&amp;X17,F:F,"&lt;"&amp;X18)</f>
        <v>3</v>
      </c>
      <c r="Z17">
        <f>AVERAGEIFS(O:O,F:F,"&gt;="&amp;X17,F:F,"&lt;"&amp;X18)</f>
        <v>1933.3333333333333</v>
      </c>
      <c r="AA17">
        <f>AVERAGEIFS(H:H,F:F,"&gt;="&amp;X17,F:F,"&lt;"&amp;X18)</f>
        <v>148.06561342592371</v>
      </c>
      <c r="AB17" s="4"/>
    </row>
    <row r="18" spans="1:28" ht="15" customHeight="1" x14ac:dyDescent="0.25">
      <c r="A18" t="s">
        <v>238</v>
      </c>
      <c r="B18" t="s">
        <v>21</v>
      </c>
      <c r="C18" t="s">
        <v>465</v>
      </c>
      <c r="D18">
        <v>2</v>
      </c>
      <c r="E18" t="s">
        <v>464</v>
      </c>
      <c r="F18" s="1">
        <v>42789.475914351853</v>
      </c>
      <c r="G18" s="1">
        <v>42991.608124999999</v>
      </c>
      <c r="H18" s="3">
        <f t="shared" si="0"/>
        <v>202.1322106481457</v>
      </c>
      <c r="I18" s="1">
        <v>43077</v>
      </c>
      <c r="K18" t="s">
        <v>22</v>
      </c>
      <c r="L18" t="s">
        <v>239</v>
      </c>
      <c r="M18" s="2" t="s">
        <v>240</v>
      </c>
      <c r="N18" t="s">
        <v>241</v>
      </c>
      <c r="O18">
        <v>350</v>
      </c>
      <c r="P18" t="s">
        <v>470</v>
      </c>
      <c r="Q18" t="s">
        <v>27</v>
      </c>
      <c r="R18" t="s">
        <v>187</v>
      </c>
      <c r="S18">
        <v>0</v>
      </c>
      <c r="T18" t="s">
        <v>133</v>
      </c>
      <c r="U18" t="s">
        <v>211</v>
      </c>
      <c r="V18" t="s">
        <v>30</v>
      </c>
      <c r="X18" s="4">
        <v>42848</v>
      </c>
      <c r="Y18">
        <f>COUNTIFS(F:F,"&gt;="&amp;X18,F:F,"&lt;"&amp;X19)</f>
        <v>1</v>
      </c>
      <c r="Z18">
        <f>AVERAGEIFS(O:O,F:F,"&gt;="&amp;X18,F:F,"&lt;"&amp;X19)</f>
        <v>1000</v>
      </c>
      <c r="AA18">
        <f>AVERAGEIFS(H:H,F:F,"&gt;="&amp;X18,F:F,"&lt;"&amp;X19)</f>
        <v>138.88855324073666</v>
      </c>
      <c r="AB18" s="4"/>
    </row>
    <row r="19" spans="1:28" ht="15" customHeight="1" x14ac:dyDescent="0.25">
      <c r="A19" t="s">
        <v>242</v>
      </c>
      <c r="B19" t="s">
        <v>21</v>
      </c>
      <c r="C19" t="s">
        <v>465</v>
      </c>
      <c r="D19">
        <v>1</v>
      </c>
      <c r="E19" t="s">
        <v>464</v>
      </c>
      <c r="F19" s="1">
        <v>42789.643379629626</v>
      </c>
      <c r="G19" s="1">
        <v>42991.608124999999</v>
      </c>
      <c r="H19" s="3">
        <f t="shared" si="0"/>
        <v>201.96474537037284</v>
      </c>
      <c r="I19" s="1">
        <v>43373</v>
      </c>
      <c r="K19" t="s">
        <v>22</v>
      </c>
      <c r="L19" t="s">
        <v>243</v>
      </c>
      <c r="M19" t="s">
        <v>244</v>
      </c>
      <c r="N19" t="s">
        <v>25</v>
      </c>
      <c r="O19">
        <v>1000</v>
      </c>
      <c r="P19" t="s">
        <v>26</v>
      </c>
      <c r="Q19" t="s">
        <v>27</v>
      </c>
      <c r="R19" t="s">
        <v>25</v>
      </c>
      <c r="S19">
        <v>0</v>
      </c>
      <c r="T19" t="s">
        <v>67</v>
      </c>
      <c r="U19" t="s">
        <v>245</v>
      </c>
      <c r="V19" t="s">
        <v>30</v>
      </c>
      <c r="X19" s="4">
        <v>42855</v>
      </c>
      <c r="Y19">
        <f>COUNTIFS(F:F,"&gt;="&amp;X19,F:F,"&lt;"&amp;X20)</f>
        <v>3</v>
      </c>
      <c r="Z19">
        <f>AVERAGEIFS(O:O,F:F,"&gt;="&amp;X19,F:F,"&lt;"&amp;X20)</f>
        <v>2250</v>
      </c>
      <c r="AA19">
        <f>AVERAGEIFS(H:H,F:F,"&gt;="&amp;X19,F:F,"&lt;"&amp;X20)</f>
        <v>133.14633873456719</v>
      </c>
      <c r="AB19" s="4"/>
    </row>
    <row r="20" spans="1:28" ht="15" customHeight="1" x14ac:dyDescent="0.25">
      <c r="A20" t="s">
        <v>246</v>
      </c>
      <c r="B20" t="s">
        <v>110</v>
      </c>
      <c r="C20" t="s">
        <v>141</v>
      </c>
      <c r="D20">
        <v>4</v>
      </c>
      <c r="E20" t="s">
        <v>464</v>
      </c>
      <c r="F20" s="1">
        <v>42800.681759259256</v>
      </c>
      <c r="G20" s="1">
        <v>42991.608124999999</v>
      </c>
      <c r="H20" s="3">
        <f t="shared" si="0"/>
        <v>190.92636574074277</v>
      </c>
      <c r="K20" t="s">
        <v>111</v>
      </c>
      <c r="L20" t="s">
        <v>247</v>
      </c>
      <c r="M20" s="2" t="s">
        <v>248</v>
      </c>
      <c r="N20" t="s">
        <v>249</v>
      </c>
      <c r="O20">
        <v>1500</v>
      </c>
      <c r="P20" t="s">
        <v>472</v>
      </c>
      <c r="Q20" t="s">
        <v>27</v>
      </c>
      <c r="R20" t="s">
        <v>90</v>
      </c>
      <c r="S20">
        <v>0</v>
      </c>
      <c r="U20" t="s">
        <v>40</v>
      </c>
      <c r="V20" t="s">
        <v>41</v>
      </c>
      <c r="X20" s="4">
        <v>42862</v>
      </c>
      <c r="Y20">
        <f>COUNTIFS(F:F,"&gt;="&amp;X20,F:F,"&lt;"&amp;X21)</f>
        <v>6</v>
      </c>
      <c r="Z20">
        <f>AVERAGEIFS(O:O,F:F,"&gt;="&amp;X20,F:F,"&lt;"&amp;X21)</f>
        <v>1158</v>
      </c>
      <c r="AA20">
        <f>AVERAGEIFS(H:H,F:F,"&gt;="&amp;X20,F:F,"&lt;"&amp;X21)</f>
        <v>126.33199652777694</v>
      </c>
      <c r="AB20" s="4"/>
    </row>
    <row r="21" spans="1:28" ht="15" customHeight="1" x14ac:dyDescent="0.25">
      <c r="A21" t="s">
        <v>250</v>
      </c>
      <c r="B21" t="s">
        <v>43</v>
      </c>
      <c r="C21" t="s">
        <v>141</v>
      </c>
      <c r="D21">
        <v>2</v>
      </c>
      <c r="E21" t="s">
        <v>464</v>
      </c>
      <c r="F21" s="1">
        <v>42803.333194444444</v>
      </c>
      <c r="G21" s="1">
        <v>42991.608124999999</v>
      </c>
      <c r="H21" s="3">
        <f t="shared" si="0"/>
        <v>188.27493055555533</v>
      </c>
      <c r="K21" t="s">
        <v>63</v>
      </c>
      <c r="L21" t="s">
        <v>251</v>
      </c>
      <c r="M21" s="2" t="s">
        <v>252</v>
      </c>
      <c r="N21" t="s">
        <v>253</v>
      </c>
      <c r="O21">
        <v>250</v>
      </c>
      <c r="P21" t="s">
        <v>471</v>
      </c>
      <c r="Q21" t="s">
        <v>27</v>
      </c>
      <c r="R21" t="s">
        <v>254</v>
      </c>
      <c r="S21">
        <v>0</v>
      </c>
      <c r="U21" t="s">
        <v>40</v>
      </c>
      <c r="V21" t="s">
        <v>41</v>
      </c>
      <c r="X21" s="4">
        <v>42869</v>
      </c>
      <c r="Y21">
        <f>COUNTIFS(F:F,"&gt;="&amp;X21,F:F,"&lt;"&amp;X22)</f>
        <v>1</v>
      </c>
      <c r="Z21">
        <f>AVERAGEIFS(O:O,F:F,"&gt;="&amp;X21,F:F,"&lt;"&amp;X22)</f>
        <v>1500</v>
      </c>
      <c r="AA21">
        <f>AVERAGEIFS(H:H,F:F,"&gt;="&amp;X21,F:F,"&lt;"&amp;X22)</f>
        <v>121.00409722221957</v>
      </c>
      <c r="AB21" s="4"/>
    </row>
    <row r="22" spans="1:28" ht="15" customHeight="1" x14ac:dyDescent="0.25">
      <c r="A22" t="s">
        <v>255</v>
      </c>
      <c r="B22" t="s">
        <v>21</v>
      </c>
      <c r="C22" t="s">
        <v>135</v>
      </c>
      <c r="D22">
        <v>2</v>
      </c>
      <c r="E22" t="s">
        <v>464</v>
      </c>
      <c r="F22" s="1">
        <v>42810.814027777778</v>
      </c>
      <c r="G22" s="1">
        <v>42991.608124999999</v>
      </c>
      <c r="H22" s="3">
        <f t="shared" si="0"/>
        <v>180.79409722222044</v>
      </c>
      <c r="I22" s="1">
        <v>43099</v>
      </c>
      <c r="K22" t="s">
        <v>49</v>
      </c>
      <c r="L22" t="s">
        <v>256</v>
      </c>
      <c r="M22" s="2" t="s">
        <v>257</v>
      </c>
      <c r="N22" t="s">
        <v>258</v>
      </c>
      <c r="O22">
        <v>132</v>
      </c>
      <c r="P22" t="s">
        <v>470</v>
      </c>
      <c r="Q22" t="s">
        <v>27</v>
      </c>
      <c r="R22" t="s">
        <v>102</v>
      </c>
      <c r="S22">
        <v>0</v>
      </c>
      <c r="U22" t="s">
        <v>259</v>
      </c>
      <c r="V22" t="s">
        <v>260</v>
      </c>
      <c r="X22" s="4">
        <v>42876</v>
      </c>
      <c r="Y22">
        <f>COUNTIFS(F:F,"&gt;="&amp;X22,F:F,"&lt;"&amp;X23)</f>
        <v>1</v>
      </c>
      <c r="Z22">
        <f>AVERAGEIFS(O:O,F:F,"&gt;="&amp;X22,F:F,"&lt;"&amp;X23)</f>
        <v>80</v>
      </c>
      <c r="AA22">
        <f>AVERAGEIFS(H:H,F:F,"&gt;="&amp;X22,F:F,"&lt;"&amp;X23)</f>
        <v>112.98576388888614</v>
      </c>
      <c r="AB22" s="4"/>
    </row>
    <row r="23" spans="1:28" ht="15" customHeight="1" x14ac:dyDescent="0.25">
      <c r="A23" t="s">
        <v>261</v>
      </c>
      <c r="B23" t="s">
        <v>87</v>
      </c>
      <c r="C23" t="s">
        <v>141</v>
      </c>
      <c r="D23">
        <v>3</v>
      </c>
      <c r="E23" t="s">
        <v>464</v>
      </c>
      <c r="F23" s="1">
        <v>42814.669421296298</v>
      </c>
      <c r="G23" s="1">
        <v>42991.608124999999</v>
      </c>
      <c r="H23" s="3">
        <f t="shared" si="0"/>
        <v>176.93870370370132</v>
      </c>
      <c r="K23" t="s">
        <v>22</v>
      </c>
      <c r="L23" t="s">
        <v>262</v>
      </c>
      <c r="M23" s="2" t="s">
        <v>263</v>
      </c>
      <c r="N23" t="s">
        <v>152</v>
      </c>
      <c r="O23">
        <v>750</v>
      </c>
      <c r="P23" t="s">
        <v>26</v>
      </c>
      <c r="Q23" t="s">
        <v>27</v>
      </c>
      <c r="R23" t="s">
        <v>90</v>
      </c>
      <c r="S23">
        <v>0</v>
      </c>
      <c r="U23" t="s">
        <v>264</v>
      </c>
      <c r="V23" t="s">
        <v>30</v>
      </c>
      <c r="X23" s="4">
        <v>42883</v>
      </c>
      <c r="Y23">
        <f>COUNTIFS(F:F,"&gt;="&amp;X23,F:F,"&lt;"&amp;X24)</f>
        <v>1</v>
      </c>
      <c r="Z23">
        <f>AVERAGEIFS(O:O,F:F,"&gt;="&amp;X23,F:F,"&lt;"&amp;X24)</f>
        <v>600</v>
      </c>
      <c r="AA23">
        <f>AVERAGEIFS(H:H,F:F,"&gt;="&amp;X23,F:F,"&lt;"&amp;X24)</f>
        <v>105.9214814814768</v>
      </c>
      <c r="AB23" s="4"/>
    </row>
    <row r="24" spans="1:28" ht="15" customHeight="1" x14ac:dyDescent="0.25">
      <c r="A24" t="s">
        <v>265</v>
      </c>
      <c r="B24" t="s">
        <v>21</v>
      </c>
      <c r="C24" t="s">
        <v>141</v>
      </c>
      <c r="D24">
        <v>2</v>
      </c>
      <c r="E24" t="s">
        <v>464</v>
      </c>
      <c r="F24" s="1">
        <v>42822.688993055555</v>
      </c>
      <c r="G24" s="1">
        <v>42991.608124999999</v>
      </c>
      <c r="H24" s="3">
        <f t="shared" si="0"/>
        <v>168.91913194444351</v>
      </c>
      <c r="K24" t="s">
        <v>49</v>
      </c>
      <c r="L24" t="s">
        <v>266</v>
      </c>
      <c r="M24" s="2" t="s">
        <v>267</v>
      </c>
      <c r="N24" t="s">
        <v>253</v>
      </c>
      <c r="O24">
        <v>360</v>
      </c>
      <c r="P24" t="s">
        <v>473</v>
      </c>
      <c r="Q24" t="s">
        <v>27</v>
      </c>
      <c r="R24" t="s">
        <v>268</v>
      </c>
      <c r="S24">
        <v>0</v>
      </c>
      <c r="U24" t="s">
        <v>40</v>
      </c>
      <c r="V24" t="s">
        <v>41</v>
      </c>
      <c r="X24" s="4">
        <v>42890</v>
      </c>
      <c r="Y24">
        <f>COUNTIFS(F:F,"&gt;="&amp;X24,F:F,"&lt;"&amp;X25)</f>
        <v>14</v>
      </c>
      <c r="Z24">
        <f>AVERAGEIFS(O:O,F:F,"&gt;="&amp;X24,F:F,"&lt;"&amp;X25)</f>
        <v>2749.7857142857142</v>
      </c>
      <c r="AA24">
        <f>AVERAGEIFS(H:H,F:F,"&gt;="&amp;X24,F:F,"&lt;"&amp;X25)</f>
        <v>99.583809523808412</v>
      </c>
      <c r="AB24" s="4"/>
    </row>
    <row r="25" spans="1:28" ht="15" customHeight="1" x14ac:dyDescent="0.25">
      <c r="A25" t="s">
        <v>269</v>
      </c>
      <c r="B25" t="s">
        <v>146</v>
      </c>
      <c r="C25" t="s">
        <v>141</v>
      </c>
      <c r="D25">
        <v>2</v>
      </c>
      <c r="E25" t="s">
        <v>464</v>
      </c>
      <c r="F25" s="1">
        <v>42832.455972222226</v>
      </c>
      <c r="G25" s="1">
        <v>42991.608124999999</v>
      </c>
      <c r="H25" s="3">
        <f t="shared" si="0"/>
        <v>159.15215277777315</v>
      </c>
      <c r="K25" t="s">
        <v>49</v>
      </c>
      <c r="L25" t="s">
        <v>270</v>
      </c>
      <c r="M25" s="2" t="s">
        <v>271</v>
      </c>
      <c r="N25" t="s">
        <v>139</v>
      </c>
      <c r="O25">
        <v>3000</v>
      </c>
      <c r="P25" t="s">
        <v>471</v>
      </c>
      <c r="Q25" t="s">
        <v>27</v>
      </c>
      <c r="R25" t="s">
        <v>90</v>
      </c>
      <c r="S25">
        <v>0</v>
      </c>
      <c r="U25" t="s">
        <v>40</v>
      </c>
      <c r="V25" t="s">
        <v>41</v>
      </c>
      <c r="X25" s="4">
        <v>42897</v>
      </c>
      <c r="Y25">
        <f>COUNTIFS(F:F,"&gt;="&amp;X25,F:F,"&lt;"&amp;X26)</f>
        <v>2</v>
      </c>
      <c r="Z25">
        <f>AVERAGEIFS(O:O,F:F,"&gt;="&amp;X25,F:F,"&lt;"&amp;X26)</f>
        <v>265</v>
      </c>
      <c r="AA25">
        <f>AVERAGEIFS(H:H,F:F,"&gt;="&amp;X25,F:F,"&lt;"&amp;X26)</f>
        <v>92.503298611110949</v>
      </c>
      <c r="AB25" s="4"/>
    </row>
    <row r="26" spans="1:28" ht="15" customHeight="1" x14ac:dyDescent="0.25">
      <c r="A26" t="s">
        <v>272</v>
      </c>
      <c r="B26" t="s">
        <v>21</v>
      </c>
      <c r="C26" t="s">
        <v>467</v>
      </c>
      <c r="D26">
        <v>2</v>
      </c>
      <c r="E26" t="s">
        <v>465</v>
      </c>
      <c r="F26" s="1">
        <v>42835.590231481481</v>
      </c>
      <c r="G26" s="1">
        <v>42991.608124999999</v>
      </c>
      <c r="H26" s="3">
        <f t="shared" si="0"/>
        <v>156.01789351851767</v>
      </c>
      <c r="I26" s="1">
        <v>42977</v>
      </c>
      <c r="K26" t="s">
        <v>22</v>
      </c>
      <c r="L26" t="s">
        <v>273</v>
      </c>
      <c r="M26" t="s">
        <v>274</v>
      </c>
      <c r="N26" t="s">
        <v>275</v>
      </c>
      <c r="O26">
        <v>100</v>
      </c>
      <c r="P26" t="s">
        <v>470</v>
      </c>
      <c r="Q26" t="s">
        <v>27</v>
      </c>
      <c r="R26" t="s">
        <v>102</v>
      </c>
      <c r="S26">
        <v>0</v>
      </c>
      <c r="T26" t="s">
        <v>28</v>
      </c>
      <c r="U26" t="s">
        <v>211</v>
      </c>
      <c r="V26" t="s">
        <v>30</v>
      </c>
      <c r="X26" s="4">
        <v>42904</v>
      </c>
      <c r="Y26">
        <f>COUNTIFS(F:F,"&gt;="&amp;X26,F:F,"&lt;"&amp;X27)</f>
        <v>2</v>
      </c>
      <c r="Z26">
        <f>AVERAGEIFS(O:O,F:F,"&gt;="&amp;X26,F:F,"&lt;"&amp;X27)</f>
        <v>170</v>
      </c>
      <c r="AA26">
        <f>AVERAGEIFS(H:H,F:F,"&gt;="&amp;X26,F:F,"&lt;"&amp;X27)</f>
        <v>85.056950231479277</v>
      </c>
      <c r="AB26" s="4"/>
    </row>
    <row r="27" spans="1:28" ht="15" customHeight="1" x14ac:dyDescent="0.25">
      <c r="A27" t="s">
        <v>276</v>
      </c>
      <c r="B27" t="s">
        <v>43</v>
      </c>
      <c r="C27" t="s">
        <v>466</v>
      </c>
      <c r="D27">
        <v>2</v>
      </c>
      <c r="E27" t="s">
        <v>464</v>
      </c>
      <c r="F27" s="1">
        <v>42838.701458333337</v>
      </c>
      <c r="G27" s="1">
        <v>42991.608124999999</v>
      </c>
      <c r="H27" s="3">
        <f t="shared" si="0"/>
        <v>152.9066666666622</v>
      </c>
      <c r="I27" s="1">
        <v>43210</v>
      </c>
      <c r="K27" t="s">
        <v>22</v>
      </c>
      <c r="L27" t="s">
        <v>277</v>
      </c>
      <c r="M27" s="2" t="s">
        <v>278</v>
      </c>
      <c r="N27" t="s">
        <v>114</v>
      </c>
      <c r="O27">
        <v>1915</v>
      </c>
      <c r="P27" t="s">
        <v>473</v>
      </c>
      <c r="Q27" t="s">
        <v>27</v>
      </c>
      <c r="R27" t="s">
        <v>187</v>
      </c>
      <c r="S27">
        <v>0</v>
      </c>
      <c r="T27" t="s">
        <v>47</v>
      </c>
      <c r="U27" t="s">
        <v>279</v>
      </c>
      <c r="V27" t="s">
        <v>30</v>
      </c>
      <c r="X27" s="4">
        <v>42911</v>
      </c>
      <c r="Y27">
        <f>COUNTIFS(F:F,"&gt;="&amp;X27,F:F,"&lt;"&amp;X28)</f>
        <v>0</v>
      </c>
      <c r="Z27">
        <v>0</v>
      </c>
      <c r="AA27">
        <v>0</v>
      </c>
      <c r="AB27" s="4"/>
    </row>
    <row r="28" spans="1:28" ht="15" customHeight="1" x14ac:dyDescent="0.25">
      <c r="A28" t="s">
        <v>280</v>
      </c>
      <c r="B28" t="s">
        <v>87</v>
      </c>
      <c r="C28" t="s">
        <v>465</v>
      </c>
      <c r="D28">
        <v>2</v>
      </c>
      <c r="E28" t="s">
        <v>464</v>
      </c>
      <c r="F28" s="1">
        <v>42839.380393518521</v>
      </c>
      <c r="G28" s="1">
        <v>42991.608124999999</v>
      </c>
      <c r="H28" s="3">
        <f t="shared" si="0"/>
        <v>152.22773148147826</v>
      </c>
      <c r="K28" t="s">
        <v>49</v>
      </c>
      <c r="L28" t="s">
        <v>281</v>
      </c>
      <c r="M28" s="2" t="s">
        <v>282</v>
      </c>
      <c r="N28" t="s">
        <v>114</v>
      </c>
      <c r="O28">
        <v>1500</v>
      </c>
      <c r="P28" t="s">
        <v>471</v>
      </c>
      <c r="Q28" t="s">
        <v>27</v>
      </c>
      <c r="R28" t="s">
        <v>90</v>
      </c>
      <c r="S28">
        <v>0</v>
      </c>
      <c r="T28" t="s">
        <v>47</v>
      </c>
      <c r="U28" t="s">
        <v>211</v>
      </c>
      <c r="V28" t="s">
        <v>30</v>
      </c>
      <c r="X28" s="4">
        <v>42918</v>
      </c>
      <c r="Y28">
        <f>COUNTIFS(F:F,"&gt;="&amp;X28,F:F,"&lt;"&amp;X29)</f>
        <v>1</v>
      </c>
      <c r="Z28">
        <f>AVERAGEIFS(O:O,F:F,"&gt;="&amp;X28,F:F,"&lt;"&amp;X29)</f>
        <v>240</v>
      </c>
      <c r="AA28">
        <f>AVERAGEIFS(H:H,F:F,"&gt;="&amp;X28,F:F,"&lt;"&amp;X29)</f>
        <v>69.143252314810525</v>
      </c>
      <c r="AB28" s="4"/>
    </row>
    <row r="29" spans="1:28" ht="15" customHeight="1" x14ac:dyDescent="0.25">
      <c r="A29" t="s">
        <v>283</v>
      </c>
      <c r="B29" t="s">
        <v>87</v>
      </c>
      <c r="C29" t="s">
        <v>141</v>
      </c>
      <c r="D29">
        <v>4</v>
      </c>
      <c r="E29" t="s">
        <v>464</v>
      </c>
      <c r="F29" s="1">
        <v>42839.602824074071</v>
      </c>
      <c r="G29" s="1">
        <v>42991.608124999999</v>
      </c>
      <c r="H29" s="3">
        <f t="shared" si="0"/>
        <v>152.00530092592817</v>
      </c>
      <c r="K29" t="s">
        <v>49</v>
      </c>
      <c r="L29" t="s">
        <v>284</v>
      </c>
      <c r="M29" s="2" t="s">
        <v>285</v>
      </c>
      <c r="N29" t="s">
        <v>286</v>
      </c>
      <c r="O29">
        <v>400</v>
      </c>
      <c r="P29" t="s">
        <v>472</v>
      </c>
      <c r="Q29" t="s">
        <v>27</v>
      </c>
      <c r="R29" t="s">
        <v>90</v>
      </c>
      <c r="S29">
        <v>0</v>
      </c>
      <c r="U29" t="s">
        <v>40</v>
      </c>
      <c r="V29" t="s">
        <v>41</v>
      </c>
      <c r="X29" s="4">
        <v>42925</v>
      </c>
      <c r="Y29">
        <f>COUNTIFS(F:F,"&gt;="&amp;X29,F:F,"&lt;"&amp;X30)</f>
        <v>3</v>
      </c>
      <c r="Z29">
        <f>AVERAGEIFS(O:O,F:F,"&gt;="&amp;X29,F:F,"&lt;"&amp;X30)</f>
        <v>753.33333333333337</v>
      </c>
      <c r="AA29">
        <f>AVERAGEIFS(H:H,F:F,"&gt;="&amp;X29,F:F,"&lt;"&amp;X30)</f>
        <v>64.212577160493922</v>
      </c>
      <c r="AB29" s="4"/>
    </row>
    <row r="30" spans="1:28" ht="15" customHeight="1" x14ac:dyDescent="0.25">
      <c r="A30" t="s">
        <v>287</v>
      </c>
      <c r="B30" t="s">
        <v>43</v>
      </c>
      <c r="C30" t="s">
        <v>135</v>
      </c>
      <c r="D30">
        <v>2</v>
      </c>
      <c r="E30" t="s">
        <v>465</v>
      </c>
      <c r="F30" s="1">
        <v>42842.42291666667</v>
      </c>
      <c r="G30" s="1">
        <v>42991.608124999999</v>
      </c>
      <c r="H30" s="3">
        <f t="shared" si="0"/>
        <v>149.18520833332877</v>
      </c>
      <c r="I30" s="1">
        <v>43115</v>
      </c>
      <c r="K30" t="s">
        <v>22</v>
      </c>
      <c r="L30" t="s">
        <v>288</v>
      </c>
      <c r="M30" s="2" t="s">
        <v>289</v>
      </c>
      <c r="N30" t="s">
        <v>139</v>
      </c>
      <c r="O30">
        <v>3000</v>
      </c>
      <c r="P30" t="s">
        <v>471</v>
      </c>
      <c r="Q30" t="s">
        <v>27</v>
      </c>
      <c r="R30" t="s">
        <v>290</v>
      </c>
      <c r="S30">
        <v>0</v>
      </c>
      <c r="U30" t="s">
        <v>183</v>
      </c>
      <c r="V30" t="s">
        <v>30</v>
      </c>
      <c r="X30" s="4">
        <v>42932</v>
      </c>
      <c r="Y30">
        <f>COUNTIFS(F:F,"&gt;="&amp;X30,F:F,"&lt;"&amp;X31)</f>
        <v>2</v>
      </c>
      <c r="Z30">
        <v>0</v>
      </c>
      <c r="AA30">
        <f>AVERAGEIFS(H:H,F:F,"&gt;="&amp;X30,F:F,"&lt;"&amp;X31)</f>
        <v>54.052222222224373</v>
      </c>
      <c r="AB30" s="4"/>
    </row>
    <row r="31" spans="1:28" ht="15" customHeight="1" x14ac:dyDescent="0.25">
      <c r="A31" t="s">
        <v>291</v>
      </c>
      <c r="B31" t="s">
        <v>43</v>
      </c>
      <c r="C31" t="s">
        <v>467</v>
      </c>
      <c r="D31">
        <v>2</v>
      </c>
      <c r="E31" t="s">
        <v>465</v>
      </c>
      <c r="F31" s="1">
        <v>42842.607800925929</v>
      </c>
      <c r="G31" s="1">
        <v>42991.608124999999</v>
      </c>
      <c r="H31" s="3">
        <f t="shared" si="0"/>
        <v>149.00032407406979</v>
      </c>
      <c r="I31" s="1">
        <v>43070</v>
      </c>
      <c r="K31" t="s">
        <v>22</v>
      </c>
      <c r="L31" t="s">
        <v>292</v>
      </c>
      <c r="M31" t="s">
        <v>293</v>
      </c>
      <c r="N31" t="s">
        <v>294</v>
      </c>
      <c r="O31">
        <v>1600</v>
      </c>
      <c r="P31" t="s">
        <v>473</v>
      </c>
      <c r="Q31" t="s">
        <v>27</v>
      </c>
      <c r="R31" t="s">
        <v>33</v>
      </c>
      <c r="S31">
        <v>0</v>
      </c>
      <c r="T31" t="s">
        <v>28</v>
      </c>
      <c r="U31" t="s">
        <v>40</v>
      </c>
      <c r="V31" t="s">
        <v>41</v>
      </c>
      <c r="X31" s="4">
        <v>42939</v>
      </c>
      <c r="Y31">
        <f>COUNTIFS(F:F,"&gt;="&amp;X31,F:F,"&lt;"&amp;X32)</f>
        <v>2</v>
      </c>
      <c r="Z31">
        <v>0</v>
      </c>
      <c r="AA31">
        <f>AVERAGEIFS(H:H,F:F,"&gt;="&amp;X31,F:F,"&lt;"&amp;X32)</f>
        <v>48.983414351852844</v>
      </c>
      <c r="AB31" s="4"/>
    </row>
    <row r="32" spans="1:28" ht="15" customHeight="1" x14ac:dyDescent="0.25">
      <c r="A32" t="s">
        <v>295</v>
      </c>
      <c r="B32" t="s">
        <v>43</v>
      </c>
      <c r="C32" t="s">
        <v>466</v>
      </c>
      <c r="D32">
        <v>2</v>
      </c>
      <c r="E32" t="s">
        <v>465</v>
      </c>
      <c r="F32" s="1">
        <v>42845.596817129626</v>
      </c>
      <c r="G32" s="1">
        <v>42991.608124999999</v>
      </c>
      <c r="H32" s="3">
        <f t="shared" si="0"/>
        <v>146.01130787037255</v>
      </c>
      <c r="I32" s="1">
        <v>43466</v>
      </c>
      <c r="K32" t="s">
        <v>22</v>
      </c>
      <c r="L32" t="s">
        <v>296</v>
      </c>
      <c r="M32" s="2" t="s">
        <v>297</v>
      </c>
      <c r="N32" t="s">
        <v>33</v>
      </c>
      <c r="O32">
        <v>1200</v>
      </c>
      <c r="P32" t="s">
        <v>473</v>
      </c>
      <c r="Q32" t="s">
        <v>27</v>
      </c>
      <c r="R32" t="s">
        <v>33</v>
      </c>
      <c r="S32">
        <v>0</v>
      </c>
      <c r="T32" t="s">
        <v>47</v>
      </c>
      <c r="U32" t="s">
        <v>40</v>
      </c>
      <c r="V32" t="s">
        <v>41</v>
      </c>
      <c r="X32" s="4">
        <v>42946</v>
      </c>
      <c r="Y32">
        <f>COUNTIFS(F:F,"&gt;="&amp;X32,F:F,"&lt;"&amp;X33)</f>
        <v>1</v>
      </c>
      <c r="Z32">
        <v>0</v>
      </c>
      <c r="AA32">
        <f>AVERAGEIFS(H:H,F:F,"&gt;="&amp;X32,F:F,"&lt;"&amp;X33)</f>
        <v>40.929733796292567</v>
      </c>
      <c r="AB32" s="4"/>
    </row>
    <row r="33" spans="1:28" ht="15" customHeight="1" x14ac:dyDescent="0.25">
      <c r="A33" t="s">
        <v>298</v>
      </c>
      <c r="B33" t="s">
        <v>21</v>
      </c>
      <c r="C33" t="s">
        <v>465</v>
      </c>
      <c r="D33">
        <v>2</v>
      </c>
      <c r="E33" t="s">
        <v>464</v>
      </c>
      <c r="F33" s="1">
        <v>42852.719571759262</v>
      </c>
      <c r="G33" s="1">
        <v>42991.608124999999</v>
      </c>
      <c r="H33" s="3">
        <f t="shared" si="0"/>
        <v>138.88855324073666</v>
      </c>
      <c r="I33" s="1">
        <v>43189</v>
      </c>
      <c r="K33" t="s">
        <v>22</v>
      </c>
      <c r="L33" t="s">
        <v>299</v>
      </c>
      <c r="M33" t="s">
        <v>300</v>
      </c>
      <c r="N33" t="s">
        <v>301</v>
      </c>
      <c r="O33">
        <v>1000</v>
      </c>
      <c r="P33" t="s">
        <v>26</v>
      </c>
      <c r="Q33" t="s">
        <v>27</v>
      </c>
      <c r="R33" t="s">
        <v>187</v>
      </c>
      <c r="S33">
        <v>0</v>
      </c>
      <c r="T33" t="s">
        <v>67</v>
      </c>
      <c r="U33" t="s">
        <v>302</v>
      </c>
      <c r="V33" t="s">
        <v>30</v>
      </c>
      <c r="X33" s="4">
        <v>42953</v>
      </c>
      <c r="Y33">
        <f>COUNTIFS(F:F,"&gt;="&amp;X33,F:F,"&lt;"&amp;X34)</f>
        <v>0</v>
      </c>
      <c r="Z33">
        <v>0</v>
      </c>
      <c r="AA33">
        <v>0</v>
      </c>
      <c r="AB33" s="4"/>
    </row>
    <row r="34" spans="1:28" ht="15" customHeight="1" x14ac:dyDescent="0.25">
      <c r="A34" t="s">
        <v>303</v>
      </c>
      <c r="B34" t="s">
        <v>21</v>
      </c>
      <c r="C34" t="s">
        <v>141</v>
      </c>
      <c r="D34">
        <v>3</v>
      </c>
      <c r="E34" t="s">
        <v>464</v>
      </c>
      <c r="F34" s="1">
        <v>42857.367222222223</v>
      </c>
      <c r="G34" s="1">
        <v>42991.608124999999</v>
      </c>
      <c r="H34" s="3">
        <f t="shared" si="0"/>
        <v>134.24090277777577</v>
      </c>
      <c r="K34" t="s">
        <v>63</v>
      </c>
      <c r="L34" t="s">
        <v>304</v>
      </c>
      <c r="M34" s="2" t="s">
        <v>305</v>
      </c>
      <c r="N34" t="s">
        <v>306</v>
      </c>
      <c r="O34">
        <v>1500</v>
      </c>
      <c r="P34" t="s">
        <v>474</v>
      </c>
      <c r="Q34" t="s">
        <v>27</v>
      </c>
      <c r="R34" t="s">
        <v>97</v>
      </c>
      <c r="S34">
        <v>0</v>
      </c>
      <c r="U34" t="s">
        <v>40</v>
      </c>
      <c r="V34" t="s">
        <v>41</v>
      </c>
      <c r="X34" s="4">
        <v>42960</v>
      </c>
      <c r="Y34">
        <f>COUNTIFS(F:F,"&gt;="&amp;X34,F:F,"&lt;"&amp;X35)</f>
        <v>2</v>
      </c>
      <c r="Z34">
        <f>AVERAGEIFS(O:O,F:F,"&gt;="&amp;X34,F:F,"&lt;"&amp;X35)</f>
        <v>1250</v>
      </c>
      <c r="AA34">
        <f>AVERAGEIFS(H:H,F:F,"&gt;="&amp;X34,F:F,"&lt;"&amp;X35)</f>
        <v>28.1627488425911</v>
      </c>
      <c r="AB34" s="4"/>
    </row>
    <row r="35" spans="1:28" ht="15" customHeight="1" x14ac:dyDescent="0.25">
      <c r="A35" t="s">
        <v>307</v>
      </c>
      <c r="B35" t="s">
        <v>87</v>
      </c>
      <c r="C35" t="s">
        <v>141</v>
      </c>
      <c r="D35">
        <v>3</v>
      </c>
      <c r="E35" t="s">
        <v>464</v>
      </c>
      <c r="F35" s="1">
        <v>42857.530902777777</v>
      </c>
      <c r="G35" s="1">
        <v>42991.608124999999</v>
      </c>
      <c r="H35" s="3">
        <f t="shared" si="0"/>
        <v>134.07722222222219</v>
      </c>
      <c r="K35" t="s">
        <v>49</v>
      </c>
      <c r="L35" t="s">
        <v>308</v>
      </c>
      <c r="M35" s="2" t="s">
        <v>309</v>
      </c>
      <c r="N35" t="s">
        <v>310</v>
      </c>
      <c r="O35">
        <v>3000</v>
      </c>
      <c r="P35" t="s">
        <v>471</v>
      </c>
      <c r="Q35" t="s">
        <v>27</v>
      </c>
      <c r="R35" t="s">
        <v>90</v>
      </c>
      <c r="S35">
        <v>0</v>
      </c>
      <c r="U35" t="s">
        <v>40</v>
      </c>
      <c r="V35" t="s">
        <v>41</v>
      </c>
      <c r="X35" s="4">
        <v>42967</v>
      </c>
      <c r="Y35">
        <f>COUNTIFS(F:F,"&gt;="&amp;X35,F:F,"&lt;"&amp;X36)</f>
        <v>0</v>
      </c>
      <c r="Z35">
        <v>0</v>
      </c>
      <c r="AA35">
        <v>0</v>
      </c>
      <c r="AB35" s="4"/>
    </row>
    <row r="36" spans="1:28" ht="15" customHeight="1" x14ac:dyDescent="0.25">
      <c r="A36" t="s">
        <v>311</v>
      </c>
      <c r="B36" t="s">
        <v>87</v>
      </c>
      <c r="C36" t="s">
        <v>135</v>
      </c>
      <c r="D36">
        <v>1</v>
      </c>
      <c r="E36" t="s">
        <v>464</v>
      </c>
      <c r="F36" s="1">
        <v>42860.487233796295</v>
      </c>
      <c r="G36" s="1">
        <v>42991.608124999999</v>
      </c>
      <c r="H36" s="3">
        <f t="shared" si="0"/>
        <v>131.12089120370365</v>
      </c>
      <c r="K36" t="s">
        <v>49</v>
      </c>
      <c r="L36" t="s">
        <v>312</v>
      </c>
      <c r="M36" s="2" t="s">
        <v>313</v>
      </c>
      <c r="N36" t="s">
        <v>314</v>
      </c>
      <c r="P36" t="s">
        <v>470</v>
      </c>
      <c r="Q36" t="s">
        <v>27</v>
      </c>
      <c r="R36" t="s">
        <v>90</v>
      </c>
      <c r="S36">
        <v>0</v>
      </c>
      <c r="U36" t="s">
        <v>259</v>
      </c>
      <c r="V36" t="s">
        <v>260</v>
      </c>
      <c r="X36" s="4">
        <v>42974</v>
      </c>
      <c r="Y36">
        <f>COUNTIFS(F:F,"&gt;="&amp;X36,F:F,"&lt;"&amp;X37)</f>
        <v>0</v>
      </c>
      <c r="Z36">
        <v>0</v>
      </c>
      <c r="AA36">
        <v>0</v>
      </c>
      <c r="AB36" s="4"/>
    </row>
    <row r="37" spans="1:28" ht="15" customHeight="1" x14ac:dyDescent="0.25">
      <c r="A37" t="s">
        <v>315</v>
      </c>
      <c r="B37" t="s">
        <v>21</v>
      </c>
      <c r="C37" t="s">
        <v>141</v>
      </c>
      <c r="D37">
        <v>1</v>
      </c>
      <c r="E37" t="s">
        <v>464</v>
      </c>
      <c r="F37" s="1">
        <v>42862.658761574072</v>
      </c>
      <c r="G37" s="1">
        <v>42991.608124999999</v>
      </c>
      <c r="H37" s="3">
        <f t="shared" si="0"/>
        <v>128.949363425927</v>
      </c>
      <c r="K37" t="s">
        <v>49</v>
      </c>
      <c r="L37" t="s">
        <v>316</v>
      </c>
      <c r="M37" s="2" t="s">
        <v>317</v>
      </c>
      <c r="N37" t="s">
        <v>318</v>
      </c>
      <c r="O37">
        <v>750</v>
      </c>
      <c r="P37" t="s">
        <v>473</v>
      </c>
      <c r="Q37" t="s">
        <v>27</v>
      </c>
      <c r="R37" t="s">
        <v>222</v>
      </c>
      <c r="S37">
        <v>0</v>
      </c>
      <c r="U37" t="s">
        <v>40</v>
      </c>
      <c r="V37" t="s">
        <v>41</v>
      </c>
      <c r="X37" s="4">
        <v>42981</v>
      </c>
      <c r="Y37">
        <f>COUNTIFS(F:F,"&gt;="&amp;X37,F:F,"&lt;"&amp;X38)</f>
        <v>0</v>
      </c>
      <c r="Z37">
        <v>0</v>
      </c>
      <c r="AA37">
        <v>0</v>
      </c>
      <c r="AB37" s="4"/>
    </row>
    <row r="38" spans="1:28" ht="15" customHeight="1" x14ac:dyDescent="0.25">
      <c r="A38" t="s">
        <v>319</v>
      </c>
      <c r="B38" t="s">
        <v>87</v>
      </c>
      <c r="C38" t="s">
        <v>141</v>
      </c>
      <c r="D38">
        <v>3</v>
      </c>
      <c r="E38" t="s">
        <v>464</v>
      </c>
      <c r="F38" s="1">
        <v>42863.414004629631</v>
      </c>
      <c r="G38" s="1">
        <v>42991.608124999999</v>
      </c>
      <c r="H38" s="3">
        <f t="shared" si="0"/>
        <v>128.19412037036818</v>
      </c>
      <c r="K38" t="s">
        <v>49</v>
      </c>
      <c r="L38" t="s">
        <v>320</v>
      </c>
      <c r="M38" s="2" t="s">
        <v>321</v>
      </c>
      <c r="N38" t="s">
        <v>162</v>
      </c>
      <c r="O38">
        <v>1500</v>
      </c>
      <c r="P38" t="s">
        <v>470</v>
      </c>
      <c r="Q38" t="s">
        <v>27</v>
      </c>
      <c r="R38" t="s">
        <v>90</v>
      </c>
      <c r="S38">
        <v>0</v>
      </c>
      <c r="U38" t="s">
        <v>40</v>
      </c>
      <c r="V38" t="s">
        <v>41</v>
      </c>
      <c r="X38" s="4">
        <v>42988</v>
      </c>
      <c r="Y38">
        <f>COUNTIFS(F:F,"&gt;="&amp;X38,F:F,"&lt;"&amp;X39)</f>
        <v>0</v>
      </c>
      <c r="Z38">
        <v>0</v>
      </c>
      <c r="AA38">
        <v>0</v>
      </c>
      <c r="AB38" s="4"/>
    </row>
    <row r="39" spans="1:28" ht="15" customHeight="1" x14ac:dyDescent="0.25">
      <c r="A39" t="s">
        <v>322</v>
      </c>
      <c r="B39" t="s">
        <v>21</v>
      </c>
      <c r="C39" t="s">
        <v>465</v>
      </c>
      <c r="D39">
        <v>2</v>
      </c>
      <c r="E39" t="s">
        <v>465</v>
      </c>
      <c r="F39" s="1">
        <v>42863.674201388887</v>
      </c>
      <c r="G39" s="1">
        <v>42991.608124999999</v>
      </c>
      <c r="H39" s="3">
        <f t="shared" si="0"/>
        <v>127.93392361111182</v>
      </c>
      <c r="I39" s="1">
        <v>42921</v>
      </c>
      <c r="K39" t="s">
        <v>22</v>
      </c>
      <c r="L39" t="s">
        <v>323</v>
      </c>
      <c r="M39" s="2" t="s">
        <v>324</v>
      </c>
      <c r="N39" t="s">
        <v>318</v>
      </c>
      <c r="O39">
        <v>40</v>
      </c>
      <c r="P39" t="s">
        <v>471</v>
      </c>
      <c r="Q39" t="s">
        <v>27</v>
      </c>
      <c r="R39" t="s">
        <v>39</v>
      </c>
      <c r="S39">
        <v>0</v>
      </c>
      <c r="T39" t="s">
        <v>133</v>
      </c>
      <c r="U39" t="s">
        <v>325</v>
      </c>
      <c r="V39" t="s">
        <v>326</v>
      </c>
      <c r="X39" s="4">
        <v>42995</v>
      </c>
      <c r="Y39">
        <f>COUNTIFS(F:F,"&gt;="&amp;X39,F:F,"&lt;"&amp;X40)</f>
        <v>0</v>
      </c>
      <c r="Z39">
        <v>0</v>
      </c>
      <c r="AA39">
        <v>0</v>
      </c>
      <c r="AB39" s="4"/>
    </row>
    <row r="40" spans="1:28" ht="15" customHeight="1" x14ac:dyDescent="0.25">
      <c r="A40" t="s">
        <v>327</v>
      </c>
      <c r="B40" t="s">
        <v>21</v>
      </c>
      <c r="C40" t="s">
        <v>141</v>
      </c>
      <c r="D40">
        <v>1</v>
      </c>
      <c r="E40" t="s">
        <v>464</v>
      </c>
      <c r="F40" s="1">
        <v>42866.690729166665</v>
      </c>
      <c r="G40" s="1">
        <v>42991.608124999999</v>
      </c>
      <c r="H40" s="3">
        <f t="shared" si="0"/>
        <v>124.91739583333401</v>
      </c>
      <c r="I40" s="1">
        <v>43101</v>
      </c>
      <c r="K40" t="s">
        <v>22</v>
      </c>
      <c r="L40" t="s">
        <v>328</v>
      </c>
      <c r="M40" s="2" t="s">
        <v>329</v>
      </c>
      <c r="N40" t="s">
        <v>318</v>
      </c>
      <c r="O40">
        <v>1500</v>
      </c>
      <c r="P40" t="s">
        <v>470</v>
      </c>
      <c r="Q40" t="s">
        <v>27</v>
      </c>
      <c r="R40" t="s">
        <v>102</v>
      </c>
      <c r="S40">
        <v>0</v>
      </c>
      <c r="U40" t="s">
        <v>40</v>
      </c>
      <c r="V40" t="s">
        <v>41</v>
      </c>
      <c r="AB40" s="4"/>
    </row>
    <row r="41" spans="1:28" ht="15" customHeight="1" x14ac:dyDescent="0.25">
      <c r="A41" t="s">
        <v>330</v>
      </c>
      <c r="B41" t="s">
        <v>87</v>
      </c>
      <c r="C41" t="s">
        <v>141</v>
      </c>
      <c r="D41">
        <v>1</v>
      </c>
      <c r="E41" t="s">
        <v>464</v>
      </c>
      <c r="F41" s="1">
        <v>42867.559340277781</v>
      </c>
      <c r="G41" s="1">
        <v>42991.608124999999</v>
      </c>
      <c r="H41" s="3">
        <f t="shared" si="0"/>
        <v>124.04878472221753</v>
      </c>
      <c r="K41" t="s">
        <v>49</v>
      </c>
      <c r="L41" t="s">
        <v>331</v>
      </c>
      <c r="M41" s="2" t="s">
        <v>332</v>
      </c>
      <c r="N41" t="s">
        <v>333</v>
      </c>
      <c r="O41">
        <v>2000</v>
      </c>
      <c r="P41" t="s">
        <v>471</v>
      </c>
      <c r="Q41" t="s">
        <v>27</v>
      </c>
      <c r="R41" t="s">
        <v>90</v>
      </c>
      <c r="S41">
        <v>0</v>
      </c>
      <c r="U41" t="s">
        <v>79</v>
      </c>
      <c r="V41" t="s">
        <v>30</v>
      </c>
      <c r="AB41" s="4"/>
    </row>
    <row r="42" spans="1:28" ht="15" customHeight="1" x14ac:dyDescent="0.25">
      <c r="A42" t="s">
        <v>334</v>
      </c>
      <c r="B42" t="s">
        <v>87</v>
      </c>
      <c r="C42" t="s">
        <v>93</v>
      </c>
      <c r="D42">
        <v>1</v>
      </c>
      <c r="E42" t="s">
        <v>464</v>
      </c>
      <c r="F42" s="1">
        <v>42867.659733796296</v>
      </c>
      <c r="G42" s="1">
        <v>42991.608124999999</v>
      </c>
      <c r="H42" s="3">
        <f t="shared" si="0"/>
        <v>123.94839120370307</v>
      </c>
      <c r="K42" t="s">
        <v>111</v>
      </c>
      <c r="L42" t="s">
        <v>335</v>
      </c>
      <c r="M42" s="2" t="s">
        <v>336</v>
      </c>
      <c r="N42" t="s">
        <v>337</v>
      </c>
      <c r="P42" t="s">
        <v>470</v>
      </c>
      <c r="Q42" t="s">
        <v>27</v>
      </c>
      <c r="R42" t="s">
        <v>90</v>
      </c>
      <c r="S42">
        <v>0</v>
      </c>
      <c r="U42" t="s">
        <v>338</v>
      </c>
      <c r="V42" t="s">
        <v>30</v>
      </c>
    </row>
    <row r="43" spans="1:28" ht="15" customHeight="1" x14ac:dyDescent="0.25">
      <c r="A43" t="s">
        <v>339</v>
      </c>
      <c r="B43" t="s">
        <v>87</v>
      </c>
      <c r="C43" t="s">
        <v>141</v>
      </c>
      <c r="D43">
        <v>3</v>
      </c>
      <c r="E43" t="s">
        <v>464</v>
      </c>
      <c r="F43" s="1">
        <v>42870.604027777779</v>
      </c>
      <c r="G43" s="1">
        <v>42991.608124999999</v>
      </c>
      <c r="H43" s="3">
        <f t="shared" si="0"/>
        <v>121.00409722221957</v>
      </c>
      <c r="K43" t="s">
        <v>111</v>
      </c>
      <c r="L43" t="s">
        <v>340</v>
      </c>
      <c r="M43" s="2" t="s">
        <v>341</v>
      </c>
      <c r="N43" t="s">
        <v>342</v>
      </c>
      <c r="O43">
        <v>1500</v>
      </c>
      <c r="P43" t="s">
        <v>470</v>
      </c>
      <c r="Q43" t="s">
        <v>27</v>
      </c>
      <c r="R43" t="s">
        <v>90</v>
      </c>
      <c r="S43">
        <v>0</v>
      </c>
      <c r="U43" t="s">
        <v>40</v>
      </c>
      <c r="V43" t="s">
        <v>41</v>
      </c>
    </row>
    <row r="44" spans="1:28" ht="15" customHeight="1" x14ac:dyDescent="0.25">
      <c r="A44" t="s">
        <v>343</v>
      </c>
      <c r="B44" t="s">
        <v>43</v>
      </c>
      <c r="C44" t="s">
        <v>141</v>
      </c>
      <c r="D44">
        <v>2</v>
      </c>
      <c r="E44" t="s">
        <v>464</v>
      </c>
      <c r="F44" s="1">
        <v>42878.622361111113</v>
      </c>
      <c r="G44" s="1">
        <v>42991.608124999999</v>
      </c>
      <c r="H44" s="3">
        <f t="shared" si="0"/>
        <v>112.98576388888614</v>
      </c>
      <c r="I44" s="1">
        <v>43039</v>
      </c>
      <c r="K44" t="s">
        <v>22</v>
      </c>
      <c r="L44" t="s">
        <v>344</v>
      </c>
      <c r="M44" s="2" t="s">
        <v>345</v>
      </c>
      <c r="N44" t="s">
        <v>346</v>
      </c>
      <c r="O44">
        <v>80</v>
      </c>
      <c r="P44" t="s">
        <v>473</v>
      </c>
      <c r="Q44" t="s">
        <v>27</v>
      </c>
      <c r="R44" t="s">
        <v>347</v>
      </c>
      <c r="S44">
        <v>0</v>
      </c>
      <c r="U44" t="s">
        <v>348</v>
      </c>
      <c r="V44" t="s">
        <v>30</v>
      </c>
    </row>
    <row r="45" spans="1:28" ht="15" customHeight="1" x14ac:dyDescent="0.25">
      <c r="A45" t="s">
        <v>349</v>
      </c>
      <c r="B45" t="s">
        <v>21</v>
      </c>
      <c r="C45" t="s">
        <v>465</v>
      </c>
      <c r="D45">
        <v>2</v>
      </c>
      <c r="E45" t="s">
        <v>465</v>
      </c>
      <c r="F45" s="1">
        <v>42885.686643518522</v>
      </c>
      <c r="G45" s="1">
        <v>42991.608124999999</v>
      </c>
      <c r="H45" s="3">
        <f t="shared" si="0"/>
        <v>105.9214814814768</v>
      </c>
      <c r="I45" s="1">
        <v>42997</v>
      </c>
      <c r="K45" t="s">
        <v>22</v>
      </c>
      <c r="L45" t="s">
        <v>350</v>
      </c>
      <c r="M45" t="s">
        <v>351</v>
      </c>
      <c r="N45" t="s">
        <v>38</v>
      </c>
      <c r="O45">
        <v>600</v>
      </c>
      <c r="P45" t="s">
        <v>472</v>
      </c>
      <c r="Q45" t="s">
        <v>27</v>
      </c>
      <c r="R45" t="s">
        <v>39</v>
      </c>
      <c r="S45">
        <v>0</v>
      </c>
      <c r="T45" t="s">
        <v>47</v>
      </c>
      <c r="U45" t="s">
        <v>211</v>
      </c>
      <c r="V45" t="s">
        <v>30</v>
      </c>
    </row>
    <row r="46" spans="1:28" ht="15" customHeight="1" x14ac:dyDescent="0.25">
      <c r="A46" t="s">
        <v>352</v>
      </c>
      <c r="B46" t="s">
        <v>87</v>
      </c>
      <c r="C46" t="s">
        <v>465</v>
      </c>
      <c r="D46">
        <v>3</v>
      </c>
      <c r="E46" t="s">
        <v>464</v>
      </c>
      <c r="F46" s="1">
        <v>42891.691134259258</v>
      </c>
      <c r="G46" s="1">
        <v>42991.608124999999</v>
      </c>
      <c r="H46" s="3">
        <f t="shared" si="0"/>
        <v>99.916990740741312</v>
      </c>
      <c r="K46" t="s">
        <v>49</v>
      </c>
      <c r="L46" t="s">
        <v>353</v>
      </c>
      <c r="M46" s="2" t="s">
        <v>354</v>
      </c>
      <c r="N46" t="s">
        <v>355</v>
      </c>
      <c r="O46">
        <v>3000</v>
      </c>
      <c r="P46" t="s">
        <v>471</v>
      </c>
      <c r="Q46" t="s">
        <v>27</v>
      </c>
      <c r="R46" t="s">
        <v>90</v>
      </c>
      <c r="S46">
        <v>0</v>
      </c>
      <c r="T46" t="s">
        <v>28</v>
      </c>
      <c r="U46" t="s">
        <v>40</v>
      </c>
      <c r="V46" t="s">
        <v>41</v>
      </c>
    </row>
    <row r="47" spans="1:28" ht="15" customHeight="1" x14ac:dyDescent="0.25">
      <c r="A47" t="s">
        <v>356</v>
      </c>
      <c r="B47" t="s">
        <v>21</v>
      </c>
      <c r="C47" t="s">
        <v>465</v>
      </c>
      <c r="D47">
        <v>1</v>
      </c>
      <c r="E47" t="s">
        <v>464</v>
      </c>
      <c r="F47" s="1">
        <v>42891.708969907406</v>
      </c>
      <c r="G47" s="1">
        <v>42991.608124999999</v>
      </c>
      <c r="H47" s="3">
        <f t="shared" si="0"/>
        <v>99.899155092592991</v>
      </c>
      <c r="K47" t="s">
        <v>22</v>
      </c>
      <c r="L47" t="s">
        <v>357</v>
      </c>
      <c r="M47" s="2" t="s">
        <v>358</v>
      </c>
      <c r="N47" t="s">
        <v>355</v>
      </c>
      <c r="O47">
        <v>10000</v>
      </c>
      <c r="P47" t="s">
        <v>473</v>
      </c>
      <c r="Q47" t="s">
        <v>27</v>
      </c>
      <c r="R47" t="s">
        <v>25</v>
      </c>
      <c r="S47">
        <v>0</v>
      </c>
      <c r="T47" t="s">
        <v>28</v>
      </c>
      <c r="U47" t="s">
        <v>40</v>
      </c>
      <c r="V47" t="s">
        <v>41</v>
      </c>
    </row>
    <row r="48" spans="1:28" ht="15" customHeight="1" x14ac:dyDescent="0.25">
      <c r="A48" t="s">
        <v>359</v>
      </c>
      <c r="B48" t="s">
        <v>21</v>
      </c>
      <c r="C48" t="s">
        <v>465</v>
      </c>
      <c r="D48">
        <v>2</v>
      </c>
      <c r="E48" t="s">
        <v>464</v>
      </c>
      <c r="F48" s="1">
        <v>42891.722534722219</v>
      </c>
      <c r="G48" s="1">
        <v>42991.608124999999</v>
      </c>
      <c r="H48" s="3">
        <f t="shared" si="0"/>
        <v>99.885590277779556</v>
      </c>
      <c r="K48" t="s">
        <v>49</v>
      </c>
      <c r="L48" t="s">
        <v>360</v>
      </c>
      <c r="M48" s="2" t="s">
        <v>361</v>
      </c>
      <c r="N48" t="s">
        <v>355</v>
      </c>
      <c r="O48">
        <v>1500</v>
      </c>
      <c r="P48" t="s">
        <v>470</v>
      </c>
      <c r="Q48" t="s">
        <v>27</v>
      </c>
      <c r="S48">
        <v>0</v>
      </c>
      <c r="T48" t="s">
        <v>28</v>
      </c>
      <c r="U48" t="s">
        <v>40</v>
      </c>
      <c r="V48" t="s">
        <v>41</v>
      </c>
    </row>
    <row r="49" spans="1:22" ht="15" customHeight="1" x14ac:dyDescent="0.25">
      <c r="A49" t="s">
        <v>362</v>
      </c>
      <c r="B49" t="s">
        <v>87</v>
      </c>
      <c r="C49" t="s">
        <v>465</v>
      </c>
      <c r="D49">
        <v>3</v>
      </c>
      <c r="E49" t="s">
        <v>464</v>
      </c>
      <c r="F49" s="1">
        <v>42891.780775462961</v>
      </c>
      <c r="G49" s="1">
        <v>42991.608124999999</v>
      </c>
      <c r="H49" s="3">
        <f t="shared" si="0"/>
        <v>99.827349537037662</v>
      </c>
      <c r="K49" t="s">
        <v>49</v>
      </c>
      <c r="L49" t="s">
        <v>363</v>
      </c>
      <c r="M49" s="2" t="s">
        <v>364</v>
      </c>
      <c r="N49" t="s">
        <v>355</v>
      </c>
      <c r="O49">
        <v>1500</v>
      </c>
      <c r="P49" t="s">
        <v>474</v>
      </c>
      <c r="Q49" t="s">
        <v>27</v>
      </c>
      <c r="R49" t="s">
        <v>90</v>
      </c>
      <c r="S49">
        <v>0</v>
      </c>
      <c r="T49" t="s">
        <v>67</v>
      </c>
      <c r="U49" t="s">
        <v>365</v>
      </c>
      <c r="V49" t="s">
        <v>30</v>
      </c>
    </row>
    <row r="50" spans="1:22" ht="15" customHeight="1" x14ac:dyDescent="0.25">
      <c r="A50" t="s">
        <v>366</v>
      </c>
      <c r="B50" t="s">
        <v>87</v>
      </c>
      <c r="C50" t="s">
        <v>465</v>
      </c>
      <c r="D50">
        <v>1</v>
      </c>
      <c r="E50" t="s">
        <v>464</v>
      </c>
      <c r="F50" s="1">
        <v>42891.856388888889</v>
      </c>
      <c r="G50" s="1">
        <v>42991.608124999999</v>
      </c>
      <c r="H50" s="3">
        <f t="shared" si="0"/>
        <v>99.751736111109494</v>
      </c>
      <c r="K50" t="s">
        <v>49</v>
      </c>
      <c r="L50" t="s">
        <v>367</v>
      </c>
      <c r="M50" s="2" t="s">
        <v>368</v>
      </c>
      <c r="N50" t="s">
        <v>355</v>
      </c>
      <c r="O50">
        <v>3000</v>
      </c>
      <c r="P50" t="s">
        <v>471</v>
      </c>
      <c r="Q50" t="s">
        <v>27</v>
      </c>
      <c r="R50" t="s">
        <v>90</v>
      </c>
      <c r="S50">
        <v>0</v>
      </c>
      <c r="T50" t="s">
        <v>47</v>
      </c>
      <c r="U50" t="s">
        <v>40</v>
      </c>
      <c r="V50" t="s">
        <v>369</v>
      </c>
    </row>
    <row r="51" spans="1:22" ht="15" customHeight="1" x14ac:dyDescent="0.25">
      <c r="A51" t="s">
        <v>370</v>
      </c>
      <c r="B51" t="s">
        <v>87</v>
      </c>
      <c r="C51" t="s">
        <v>465</v>
      </c>
      <c r="D51">
        <v>2</v>
      </c>
      <c r="E51" t="s">
        <v>464</v>
      </c>
      <c r="F51" s="1">
        <v>42891.864374999997</v>
      </c>
      <c r="G51" s="1">
        <v>42991.608124999999</v>
      </c>
      <c r="H51" s="3">
        <f t="shared" si="0"/>
        <v>99.743750000001455</v>
      </c>
      <c r="K51" t="s">
        <v>111</v>
      </c>
      <c r="L51" t="s">
        <v>371</v>
      </c>
      <c r="M51" s="2" t="s">
        <v>372</v>
      </c>
      <c r="N51" t="s">
        <v>355</v>
      </c>
      <c r="O51">
        <v>3000</v>
      </c>
      <c r="P51" t="s">
        <v>470</v>
      </c>
      <c r="Q51" t="s">
        <v>27</v>
      </c>
      <c r="R51" t="s">
        <v>90</v>
      </c>
      <c r="S51">
        <v>0</v>
      </c>
      <c r="T51" t="s">
        <v>28</v>
      </c>
      <c r="U51" t="s">
        <v>40</v>
      </c>
      <c r="V51" t="s">
        <v>41</v>
      </c>
    </row>
    <row r="52" spans="1:22" ht="15" customHeight="1" x14ac:dyDescent="0.25">
      <c r="A52" t="s">
        <v>373</v>
      </c>
      <c r="B52" t="s">
        <v>87</v>
      </c>
      <c r="C52" t="s">
        <v>465</v>
      </c>
      <c r="D52">
        <v>3</v>
      </c>
      <c r="E52" t="s">
        <v>464</v>
      </c>
      <c r="F52" s="1">
        <v>42891.889722222222</v>
      </c>
      <c r="G52" s="1">
        <v>42991.608124999999</v>
      </c>
      <c r="H52" s="3">
        <f t="shared" si="0"/>
        <v>99.718402777776646</v>
      </c>
      <c r="K52" t="s">
        <v>49</v>
      </c>
      <c r="L52" t="s">
        <v>374</v>
      </c>
      <c r="M52" s="2" t="s">
        <v>375</v>
      </c>
      <c r="N52" t="s">
        <v>355</v>
      </c>
      <c r="O52">
        <v>1500</v>
      </c>
      <c r="P52" t="s">
        <v>474</v>
      </c>
      <c r="Q52" t="s">
        <v>27</v>
      </c>
      <c r="R52" t="s">
        <v>90</v>
      </c>
      <c r="S52">
        <v>0</v>
      </c>
      <c r="T52" t="s">
        <v>28</v>
      </c>
      <c r="U52" t="s">
        <v>376</v>
      </c>
      <c r="V52" t="s">
        <v>30</v>
      </c>
    </row>
    <row r="53" spans="1:22" ht="15" customHeight="1" x14ac:dyDescent="0.25">
      <c r="A53" t="s">
        <v>377</v>
      </c>
      <c r="B53" t="s">
        <v>21</v>
      </c>
      <c r="C53" t="s">
        <v>465</v>
      </c>
      <c r="D53">
        <v>2</v>
      </c>
      <c r="E53" t="s">
        <v>465</v>
      </c>
      <c r="F53" s="1">
        <v>42891.896145833336</v>
      </c>
      <c r="G53" s="1">
        <v>42991.608124999999</v>
      </c>
      <c r="H53" s="3">
        <f t="shared" si="0"/>
        <v>99.711979166662786</v>
      </c>
      <c r="I53" s="1">
        <v>42975.416666666664</v>
      </c>
      <c r="K53" t="s">
        <v>22</v>
      </c>
      <c r="L53" t="s">
        <v>378</v>
      </c>
      <c r="M53" s="2" t="s">
        <v>379</v>
      </c>
      <c r="N53" t="s">
        <v>355</v>
      </c>
      <c r="O53">
        <v>262</v>
      </c>
      <c r="P53" t="s">
        <v>474</v>
      </c>
      <c r="Q53" t="s">
        <v>27</v>
      </c>
      <c r="R53" t="s">
        <v>380</v>
      </c>
      <c r="S53">
        <v>0</v>
      </c>
      <c r="T53" t="s">
        <v>28</v>
      </c>
      <c r="U53" t="s">
        <v>40</v>
      </c>
      <c r="V53" t="s">
        <v>41</v>
      </c>
    </row>
    <row r="54" spans="1:22" ht="15" customHeight="1" x14ac:dyDescent="0.25">
      <c r="A54" t="s">
        <v>381</v>
      </c>
      <c r="B54" t="s">
        <v>87</v>
      </c>
      <c r="C54" t="s">
        <v>465</v>
      </c>
      <c r="D54">
        <v>3</v>
      </c>
      <c r="E54" t="s">
        <v>464</v>
      </c>
      <c r="F54" s="1">
        <v>42891.901030092595</v>
      </c>
      <c r="G54" s="1">
        <v>42991.608124999999</v>
      </c>
      <c r="H54" s="3">
        <f t="shared" si="0"/>
        <v>99.707094907404098</v>
      </c>
      <c r="K54" t="s">
        <v>111</v>
      </c>
      <c r="L54" t="s">
        <v>382</v>
      </c>
      <c r="M54" s="2" t="s">
        <v>383</v>
      </c>
      <c r="N54" t="s">
        <v>355</v>
      </c>
      <c r="O54">
        <v>1500</v>
      </c>
      <c r="P54" t="s">
        <v>473</v>
      </c>
      <c r="Q54" t="s">
        <v>27</v>
      </c>
      <c r="R54" t="s">
        <v>90</v>
      </c>
      <c r="S54">
        <v>0</v>
      </c>
      <c r="T54" t="s">
        <v>28</v>
      </c>
      <c r="U54" t="s">
        <v>40</v>
      </c>
      <c r="V54" t="s">
        <v>41</v>
      </c>
    </row>
    <row r="55" spans="1:22" ht="15" customHeight="1" x14ac:dyDescent="0.25">
      <c r="A55" t="s">
        <v>384</v>
      </c>
      <c r="B55" t="s">
        <v>43</v>
      </c>
      <c r="C55" t="s">
        <v>465</v>
      </c>
      <c r="D55">
        <v>3</v>
      </c>
      <c r="E55" t="s">
        <v>464</v>
      </c>
      <c r="F55" s="1">
        <v>42891.904895833337</v>
      </c>
      <c r="G55" s="1">
        <v>42991.608124999999</v>
      </c>
      <c r="H55" s="3">
        <f t="shared" si="0"/>
        <v>99.703229166661913</v>
      </c>
      <c r="K55" t="s">
        <v>49</v>
      </c>
      <c r="L55" t="s">
        <v>385</v>
      </c>
      <c r="M55" s="2" t="s">
        <v>386</v>
      </c>
      <c r="N55" t="s">
        <v>355</v>
      </c>
      <c r="O55">
        <v>3000</v>
      </c>
      <c r="P55" t="s">
        <v>472</v>
      </c>
      <c r="Q55" t="s">
        <v>27</v>
      </c>
      <c r="S55">
        <v>0</v>
      </c>
      <c r="T55" t="s">
        <v>28</v>
      </c>
      <c r="U55" t="s">
        <v>61</v>
      </c>
      <c r="V55" t="s">
        <v>30</v>
      </c>
    </row>
    <row r="56" spans="1:22" ht="15" customHeight="1" x14ac:dyDescent="0.25">
      <c r="A56" t="s">
        <v>387</v>
      </c>
      <c r="B56" t="s">
        <v>87</v>
      </c>
      <c r="C56" t="s">
        <v>465</v>
      </c>
      <c r="D56">
        <v>4</v>
      </c>
      <c r="E56" t="s">
        <v>464</v>
      </c>
      <c r="F56" s="1">
        <v>42891.90898148148</v>
      </c>
      <c r="G56" s="1">
        <v>42991.608124999999</v>
      </c>
      <c r="H56" s="3">
        <f t="shared" si="0"/>
        <v>99.699143518519122</v>
      </c>
      <c r="K56" t="s">
        <v>49</v>
      </c>
      <c r="L56" t="s">
        <v>388</v>
      </c>
      <c r="M56" s="2" t="s">
        <v>389</v>
      </c>
      <c r="N56" t="s">
        <v>355</v>
      </c>
      <c r="O56">
        <v>3000</v>
      </c>
      <c r="P56" t="s">
        <v>472</v>
      </c>
      <c r="Q56" t="s">
        <v>27</v>
      </c>
      <c r="R56" t="s">
        <v>90</v>
      </c>
      <c r="S56">
        <v>0</v>
      </c>
      <c r="T56" t="s">
        <v>47</v>
      </c>
      <c r="U56" t="s">
        <v>40</v>
      </c>
      <c r="V56" t="s">
        <v>41</v>
      </c>
    </row>
    <row r="57" spans="1:22" ht="15" customHeight="1" x14ac:dyDescent="0.25">
      <c r="A57" t="s">
        <v>390</v>
      </c>
      <c r="B57" t="s">
        <v>87</v>
      </c>
      <c r="C57" t="s">
        <v>465</v>
      </c>
      <c r="D57">
        <v>3</v>
      </c>
      <c r="E57" t="s">
        <v>464</v>
      </c>
      <c r="F57" s="1">
        <v>42891.925358796296</v>
      </c>
      <c r="G57" s="1">
        <v>42991.608124999999</v>
      </c>
      <c r="H57" s="3">
        <f t="shared" si="0"/>
        <v>99.682766203703068</v>
      </c>
      <c r="K57" t="s">
        <v>111</v>
      </c>
      <c r="L57" t="s">
        <v>391</v>
      </c>
      <c r="M57" s="2" t="s">
        <v>392</v>
      </c>
      <c r="N57" t="s">
        <v>355</v>
      </c>
      <c r="O57">
        <v>3000</v>
      </c>
      <c r="P57" t="s">
        <v>26</v>
      </c>
      <c r="Q57" t="s">
        <v>27</v>
      </c>
      <c r="R57" t="s">
        <v>90</v>
      </c>
      <c r="S57">
        <v>0</v>
      </c>
      <c r="T57" t="s">
        <v>28</v>
      </c>
      <c r="U57" t="s">
        <v>40</v>
      </c>
      <c r="V57" t="s">
        <v>41</v>
      </c>
    </row>
    <row r="58" spans="1:22" ht="15" customHeight="1" x14ac:dyDescent="0.25">
      <c r="A58" t="s">
        <v>393</v>
      </c>
      <c r="B58" t="s">
        <v>87</v>
      </c>
      <c r="C58" t="s">
        <v>465</v>
      </c>
      <c r="D58">
        <v>3</v>
      </c>
      <c r="E58" t="s">
        <v>464</v>
      </c>
      <c r="F58" s="1">
        <v>42891.92732638889</v>
      </c>
      <c r="G58" s="1">
        <v>42991.608124999999</v>
      </c>
      <c r="H58" s="3">
        <f t="shared" si="0"/>
        <v>99.680798611108912</v>
      </c>
      <c r="K58" t="s">
        <v>49</v>
      </c>
      <c r="L58" t="s">
        <v>394</v>
      </c>
      <c r="M58" s="2" t="s">
        <v>395</v>
      </c>
      <c r="N58" t="s">
        <v>355</v>
      </c>
      <c r="O58">
        <v>4000</v>
      </c>
      <c r="P58" t="s">
        <v>472</v>
      </c>
      <c r="Q58" t="s">
        <v>27</v>
      </c>
      <c r="R58" t="s">
        <v>90</v>
      </c>
      <c r="S58">
        <v>0</v>
      </c>
      <c r="T58" t="s">
        <v>28</v>
      </c>
      <c r="U58" t="s">
        <v>61</v>
      </c>
      <c r="V58" t="s">
        <v>30</v>
      </c>
    </row>
    <row r="59" spans="1:22" ht="15" customHeight="1" x14ac:dyDescent="0.25">
      <c r="A59" t="s">
        <v>396</v>
      </c>
      <c r="B59" t="s">
        <v>397</v>
      </c>
      <c r="C59" t="s">
        <v>465</v>
      </c>
      <c r="D59">
        <v>1</v>
      </c>
      <c r="E59" t="s">
        <v>464</v>
      </c>
      <c r="F59" s="1">
        <v>42894.36277777778</v>
      </c>
      <c r="G59" s="1">
        <v>42991.608124999999</v>
      </c>
      <c r="H59" s="3">
        <f t="shared" si="0"/>
        <v>97.245347222218697</v>
      </c>
      <c r="I59" s="1">
        <v>42978</v>
      </c>
      <c r="K59" t="s">
        <v>22</v>
      </c>
      <c r="L59" t="s">
        <v>398</v>
      </c>
      <c r="M59" t="s">
        <v>399</v>
      </c>
      <c r="N59" t="s">
        <v>400</v>
      </c>
      <c r="O59">
        <v>235</v>
      </c>
      <c r="P59" t="s">
        <v>471</v>
      </c>
      <c r="Q59" t="s">
        <v>27</v>
      </c>
      <c r="R59" t="s">
        <v>401</v>
      </c>
      <c r="S59">
        <v>0</v>
      </c>
      <c r="T59" t="s">
        <v>28</v>
      </c>
      <c r="U59" t="s">
        <v>68</v>
      </c>
      <c r="V59" t="s">
        <v>30</v>
      </c>
    </row>
    <row r="60" spans="1:22" ht="15" customHeight="1" x14ac:dyDescent="0.25">
      <c r="A60" t="s">
        <v>402</v>
      </c>
      <c r="B60" t="s">
        <v>87</v>
      </c>
      <c r="C60" t="s">
        <v>141</v>
      </c>
      <c r="D60">
        <v>3</v>
      </c>
      <c r="E60" t="s">
        <v>464</v>
      </c>
      <c r="F60" s="1">
        <v>42898.708472222221</v>
      </c>
      <c r="G60" s="1">
        <v>42991.608124999999</v>
      </c>
      <c r="H60" s="3">
        <f t="shared" si="0"/>
        <v>92.899652777778101</v>
      </c>
      <c r="K60" t="s">
        <v>49</v>
      </c>
      <c r="L60" t="s">
        <v>403</v>
      </c>
      <c r="M60" s="2" t="s">
        <v>404</v>
      </c>
      <c r="N60" t="s">
        <v>405</v>
      </c>
      <c r="O60">
        <v>320</v>
      </c>
      <c r="P60" t="s">
        <v>473</v>
      </c>
      <c r="Q60" t="s">
        <v>27</v>
      </c>
      <c r="R60" t="s">
        <v>90</v>
      </c>
      <c r="S60">
        <v>0</v>
      </c>
      <c r="U60" t="s">
        <v>40</v>
      </c>
      <c r="V60" t="s">
        <v>41</v>
      </c>
    </row>
    <row r="61" spans="1:22" ht="15" customHeight="1" x14ac:dyDescent="0.25">
      <c r="A61" t="s">
        <v>406</v>
      </c>
      <c r="B61" t="s">
        <v>21</v>
      </c>
      <c r="C61" t="s">
        <v>135</v>
      </c>
      <c r="D61">
        <v>2</v>
      </c>
      <c r="E61" t="s">
        <v>465</v>
      </c>
      <c r="F61" s="1">
        <v>42899.501180555555</v>
      </c>
      <c r="G61" s="1">
        <v>42991.608124999999</v>
      </c>
      <c r="H61" s="3">
        <f t="shared" si="0"/>
        <v>92.106944444443798</v>
      </c>
      <c r="I61" s="1">
        <v>43007</v>
      </c>
      <c r="K61" t="s">
        <v>22</v>
      </c>
      <c r="L61" t="s">
        <v>407</v>
      </c>
      <c r="M61" s="2" t="s">
        <v>408</v>
      </c>
      <c r="N61" t="s">
        <v>258</v>
      </c>
      <c r="O61">
        <v>210</v>
      </c>
      <c r="P61" t="s">
        <v>471</v>
      </c>
      <c r="Q61" t="s">
        <v>27</v>
      </c>
      <c r="R61" t="s">
        <v>187</v>
      </c>
      <c r="S61">
        <v>0</v>
      </c>
      <c r="U61" t="s">
        <v>259</v>
      </c>
      <c r="V61" t="s">
        <v>260</v>
      </c>
    </row>
    <row r="62" spans="1:22" ht="15" customHeight="1" x14ac:dyDescent="0.25">
      <c r="A62" t="s">
        <v>409</v>
      </c>
      <c r="B62" t="s">
        <v>87</v>
      </c>
      <c r="C62" t="s">
        <v>467</v>
      </c>
      <c r="D62">
        <v>1</v>
      </c>
      <c r="E62" t="s">
        <v>464</v>
      </c>
      <c r="F62" s="1">
        <v>42905.703842592593</v>
      </c>
      <c r="G62" s="1">
        <v>42991.608124999999</v>
      </c>
      <c r="H62" s="3">
        <f t="shared" si="0"/>
        <v>85.904282407405844</v>
      </c>
      <c r="K62" t="s">
        <v>49</v>
      </c>
      <c r="L62" t="s">
        <v>410</v>
      </c>
      <c r="M62" t="s">
        <v>411</v>
      </c>
      <c r="N62" t="s">
        <v>39</v>
      </c>
      <c r="O62">
        <v>90</v>
      </c>
      <c r="P62" t="s">
        <v>471</v>
      </c>
      <c r="Q62" t="s">
        <v>27</v>
      </c>
      <c r="R62" t="s">
        <v>90</v>
      </c>
      <c r="S62">
        <v>0</v>
      </c>
      <c r="T62" t="s">
        <v>28</v>
      </c>
      <c r="U62" t="s">
        <v>412</v>
      </c>
      <c r="V62" t="s">
        <v>30</v>
      </c>
    </row>
    <row r="63" spans="1:22" ht="15" customHeight="1" x14ac:dyDescent="0.25">
      <c r="A63" t="s">
        <v>413</v>
      </c>
      <c r="B63" t="s">
        <v>43</v>
      </c>
      <c r="C63" t="s">
        <v>141</v>
      </c>
      <c r="D63">
        <v>2</v>
      </c>
      <c r="E63" t="s">
        <v>464</v>
      </c>
      <c r="F63" s="1">
        <v>42907.398506944446</v>
      </c>
      <c r="G63" s="1">
        <v>42991.608124999999</v>
      </c>
      <c r="H63" s="3">
        <f t="shared" si="0"/>
        <v>84.20961805555271</v>
      </c>
      <c r="I63" s="1">
        <v>43098</v>
      </c>
      <c r="K63" t="s">
        <v>22</v>
      </c>
      <c r="L63" t="s">
        <v>414</v>
      </c>
      <c r="M63" s="2" t="s">
        <v>415</v>
      </c>
      <c r="N63" t="s">
        <v>166</v>
      </c>
      <c r="O63">
        <v>250</v>
      </c>
      <c r="P63" t="s">
        <v>470</v>
      </c>
      <c r="Q63" t="s">
        <v>27</v>
      </c>
      <c r="R63" t="s">
        <v>166</v>
      </c>
      <c r="S63">
        <v>0</v>
      </c>
      <c r="U63" t="s">
        <v>40</v>
      </c>
      <c r="V63" t="s">
        <v>41</v>
      </c>
    </row>
    <row r="64" spans="1:22" ht="15" customHeight="1" x14ac:dyDescent="0.25">
      <c r="A64" t="s">
        <v>416</v>
      </c>
      <c r="B64" t="s">
        <v>87</v>
      </c>
      <c r="C64" t="s">
        <v>93</v>
      </c>
      <c r="D64">
        <v>3</v>
      </c>
      <c r="E64" t="s">
        <v>464</v>
      </c>
      <c r="F64" s="1">
        <v>42922.464872685188</v>
      </c>
      <c r="G64" s="1">
        <v>42991.608124999999</v>
      </c>
      <c r="H64" s="3">
        <f t="shared" si="0"/>
        <v>69.143252314810525</v>
      </c>
      <c r="K64" t="s">
        <v>49</v>
      </c>
      <c r="L64" t="s">
        <v>417</v>
      </c>
      <c r="M64" s="2" t="s">
        <v>418</v>
      </c>
      <c r="N64" t="s">
        <v>419</v>
      </c>
      <c r="O64">
        <v>240</v>
      </c>
      <c r="P64" t="s">
        <v>471</v>
      </c>
      <c r="Q64" t="s">
        <v>27</v>
      </c>
      <c r="R64" t="s">
        <v>90</v>
      </c>
      <c r="S64">
        <v>0</v>
      </c>
      <c r="U64" t="s">
        <v>420</v>
      </c>
      <c r="V64" t="s">
        <v>30</v>
      </c>
    </row>
    <row r="65" spans="1:22" ht="15" customHeight="1" x14ac:dyDescent="0.25">
      <c r="A65" t="s">
        <v>421</v>
      </c>
      <c r="B65" t="s">
        <v>87</v>
      </c>
      <c r="C65" t="s">
        <v>465</v>
      </c>
      <c r="D65">
        <v>2</v>
      </c>
      <c r="E65" t="s">
        <v>464</v>
      </c>
      <c r="F65" s="1">
        <v>42926.472395833334</v>
      </c>
      <c r="G65" s="1">
        <v>42991.608124999999</v>
      </c>
      <c r="H65" s="3">
        <f t="shared" si="0"/>
        <v>65.135729166664532</v>
      </c>
      <c r="K65" t="s">
        <v>49</v>
      </c>
      <c r="L65" t="s">
        <v>422</v>
      </c>
      <c r="M65" s="2" t="s">
        <v>423</v>
      </c>
      <c r="N65" t="s">
        <v>424</v>
      </c>
      <c r="O65">
        <v>1600</v>
      </c>
      <c r="P65" t="s">
        <v>26</v>
      </c>
      <c r="Q65" t="s">
        <v>27</v>
      </c>
      <c r="R65" t="s">
        <v>90</v>
      </c>
      <c r="S65">
        <v>0</v>
      </c>
      <c r="T65" t="s">
        <v>47</v>
      </c>
      <c r="U65" t="s">
        <v>376</v>
      </c>
      <c r="V65" t="s">
        <v>30</v>
      </c>
    </row>
    <row r="66" spans="1:22" ht="15" customHeight="1" x14ac:dyDescent="0.25">
      <c r="A66" t="s">
        <v>425</v>
      </c>
      <c r="B66" t="s">
        <v>21</v>
      </c>
      <c r="C66" t="s">
        <v>93</v>
      </c>
      <c r="D66">
        <v>1</v>
      </c>
      <c r="E66" t="s">
        <v>464</v>
      </c>
      <c r="F66" s="1">
        <v>42927.356782407405</v>
      </c>
      <c r="G66" s="1">
        <v>42991.608124999999</v>
      </c>
      <c r="H66" s="3">
        <f t="shared" ref="H66:H74" si="1">G66-F66</f>
        <v>64.251342592593573</v>
      </c>
      <c r="K66" t="s">
        <v>111</v>
      </c>
      <c r="L66" t="s">
        <v>426</v>
      </c>
      <c r="M66" s="2" t="s">
        <v>427</v>
      </c>
      <c r="N66" t="s">
        <v>221</v>
      </c>
      <c r="O66">
        <v>300</v>
      </c>
      <c r="P66" t="s">
        <v>470</v>
      </c>
      <c r="Q66" t="s">
        <v>27</v>
      </c>
      <c r="S66">
        <v>0</v>
      </c>
      <c r="U66" t="s">
        <v>338</v>
      </c>
      <c r="V66" t="s">
        <v>30</v>
      </c>
    </row>
    <row r="67" spans="1:22" ht="15" customHeight="1" x14ac:dyDescent="0.25">
      <c r="A67" t="s">
        <v>428</v>
      </c>
      <c r="B67" t="s">
        <v>110</v>
      </c>
      <c r="C67" t="s">
        <v>467</v>
      </c>
      <c r="D67">
        <v>3</v>
      </c>
      <c r="E67" t="s">
        <v>464</v>
      </c>
      <c r="F67" s="1">
        <v>42928.357465277775</v>
      </c>
      <c r="G67" s="1">
        <v>42991.608124999999</v>
      </c>
      <c r="H67" s="3">
        <f t="shared" si="1"/>
        <v>63.250659722223645</v>
      </c>
      <c r="K67" t="s">
        <v>111</v>
      </c>
      <c r="L67" t="s">
        <v>429</v>
      </c>
      <c r="M67" s="2" t="s">
        <v>430</v>
      </c>
      <c r="N67" t="s">
        <v>114</v>
      </c>
      <c r="O67">
        <v>360</v>
      </c>
      <c r="P67" t="s">
        <v>471</v>
      </c>
      <c r="Q67" t="s">
        <v>27</v>
      </c>
      <c r="R67" t="s">
        <v>90</v>
      </c>
      <c r="S67">
        <v>0</v>
      </c>
      <c r="T67" t="s">
        <v>67</v>
      </c>
      <c r="U67" t="s">
        <v>431</v>
      </c>
      <c r="V67" t="s">
        <v>30</v>
      </c>
    </row>
    <row r="68" spans="1:22" ht="15" customHeight="1" x14ac:dyDescent="0.25">
      <c r="A68" t="s">
        <v>432</v>
      </c>
      <c r="B68" t="s">
        <v>87</v>
      </c>
      <c r="C68" t="s">
        <v>465</v>
      </c>
      <c r="D68">
        <v>1</v>
      </c>
      <c r="E68" t="s">
        <v>464</v>
      </c>
      <c r="F68" s="1">
        <v>42936.555046296293</v>
      </c>
      <c r="G68" s="1">
        <v>42991.608124999999</v>
      </c>
      <c r="H68" s="3">
        <f t="shared" si="1"/>
        <v>55.053078703705978</v>
      </c>
      <c r="K68" t="s">
        <v>49</v>
      </c>
      <c r="L68" t="s">
        <v>433</v>
      </c>
      <c r="M68" t="s">
        <v>434</v>
      </c>
      <c r="N68" t="s">
        <v>435</v>
      </c>
      <c r="P68" t="s">
        <v>472</v>
      </c>
      <c r="Q68" t="s">
        <v>27</v>
      </c>
      <c r="S68">
        <v>0</v>
      </c>
      <c r="T68" t="s">
        <v>28</v>
      </c>
      <c r="U68" t="s">
        <v>436</v>
      </c>
      <c r="V68" t="s">
        <v>437</v>
      </c>
    </row>
    <row r="69" spans="1:22" ht="15" customHeight="1" x14ac:dyDescent="0.25">
      <c r="A69" t="s">
        <v>438</v>
      </c>
      <c r="B69" t="s">
        <v>87</v>
      </c>
      <c r="C69" t="s">
        <v>467</v>
      </c>
      <c r="D69">
        <v>2</v>
      </c>
      <c r="E69" t="s">
        <v>464</v>
      </c>
      <c r="F69" s="1">
        <v>42938.556759259256</v>
      </c>
      <c r="G69" s="1">
        <v>42991.608124999999</v>
      </c>
      <c r="H69" s="3">
        <f t="shared" si="1"/>
        <v>53.051365740742767</v>
      </c>
      <c r="K69" t="s">
        <v>49</v>
      </c>
      <c r="L69" t="s">
        <v>439</v>
      </c>
      <c r="M69" s="2" t="s">
        <v>440</v>
      </c>
      <c r="N69" t="s">
        <v>441</v>
      </c>
      <c r="P69" t="s">
        <v>471</v>
      </c>
      <c r="Q69" t="s">
        <v>27</v>
      </c>
      <c r="R69" t="s">
        <v>90</v>
      </c>
      <c r="S69">
        <v>0</v>
      </c>
      <c r="T69" t="s">
        <v>47</v>
      </c>
      <c r="U69" t="s">
        <v>442</v>
      </c>
      <c r="V69" t="s">
        <v>260</v>
      </c>
    </row>
    <row r="70" spans="1:22" ht="15" customHeight="1" x14ac:dyDescent="0.25">
      <c r="A70" t="s">
        <v>443</v>
      </c>
      <c r="B70" t="s">
        <v>146</v>
      </c>
      <c r="C70" t="s">
        <v>141</v>
      </c>
      <c r="D70">
        <v>3</v>
      </c>
      <c r="E70" t="s">
        <v>464</v>
      </c>
      <c r="F70" s="1">
        <v>42940.7968287037</v>
      </c>
      <c r="G70" s="1">
        <v>42991.608124999999</v>
      </c>
      <c r="H70" s="3">
        <f t="shared" si="1"/>
        <v>50.811296296298678</v>
      </c>
      <c r="K70" t="s">
        <v>49</v>
      </c>
      <c r="L70" t="s">
        <v>444</v>
      </c>
      <c r="M70" s="2" t="s">
        <v>445</v>
      </c>
      <c r="N70" t="s">
        <v>152</v>
      </c>
      <c r="P70" t="s">
        <v>471</v>
      </c>
      <c r="Q70" t="s">
        <v>27</v>
      </c>
      <c r="R70" t="s">
        <v>90</v>
      </c>
      <c r="S70">
        <v>0</v>
      </c>
      <c r="U70" t="s">
        <v>40</v>
      </c>
      <c r="V70" t="s">
        <v>41</v>
      </c>
    </row>
    <row r="71" spans="1:22" ht="15" customHeight="1" x14ac:dyDescent="0.25">
      <c r="A71" t="s">
        <v>446</v>
      </c>
      <c r="B71" t="s">
        <v>110</v>
      </c>
      <c r="C71" t="s">
        <v>141</v>
      </c>
      <c r="D71">
        <v>3</v>
      </c>
      <c r="E71" t="s">
        <v>464</v>
      </c>
      <c r="F71" s="1">
        <v>42944.452592592592</v>
      </c>
      <c r="G71" s="1">
        <v>42991.608124999999</v>
      </c>
      <c r="H71" s="3">
        <f t="shared" si="1"/>
        <v>47.155532407407009</v>
      </c>
      <c r="K71" t="s">
        <v>111</v>
      </c>
      <c r="L71" t="s">
        <v>447</v>
      </c>
      <c r="M71" s="2" t="s">
        <v>448</v>
      </c>
      <c r="N71" t="s">
        <v>449</v>
      </c>
      <c r="P71" t="s">
        <v>473</v>
      </c>
      <c r="Q71" t="s">
        <v>27</v>
      </c>
      <c r="R71" t="s">
        <v>90</v>
      </c>
      <c r="S71">
        <v>0</v>
      </c>
      <c r="U71" t="s">
        <v>40</v>
      </c>
      <c r="V71" t="s">
        <v>41</v>
      </c>
    </row>
    <row r="72" spans="1:22" ht="15" customHeight="1" x14ac:dyDescent="0.25">
      <c r="A72" t="s">
        <v>450</v>
      </c>
      <c r="B72" t="s">
        <v>43</v>
      </c>
      <c r="C72" t="s">
        <v>141</v>
      </c>
      <c r="D72">
        <v>2</v>
      </c>
      <c r="E72" t="s">
        <v>464</v>
      </c>
      <c r="F72" s="1">
        <v>42950.678391203706</v>
      </c>
      <c r="G72" s="1">
        <v>42991.608124999999</v>
      </c>
      <c r="H72" s="3">
        <f t="shared" si="1"/>
        <v>40.929733796292567</v>
      </c>
      <c r="K72" t="s">
        <v>49</v>
      </c>
      <c r="L72" t="s">
        <v>451</v>
      </c>
      <c r="M72" s="2" t="s">
        <v>452</v>
      </c>
      <c r="N72" t="s">
        <v>453</v>
      </c>
      <c r="P72" t="s">
        <v>470</v>
      </c>
      <c r="Q72" t="s">
        <v>27</v>
      </c>
      <c r="S72">
        <v>0</v>
      </c>
      <c r="U72" t="s">
        <v>40</v>
      </c>
      <c r="V72" t="s">
        <v>41</v>
      </c>
    </row>
    <row r="73" spans="1:22" ht="15" customHeight="1" x14ac:dyDescent="0.25">
      <c r="A73" t="s">
        <v>454</v>
      </c>
      <c r="B73" t="s">
        <v>43</v>
      </c>
      <c r="C73" t="s">
        <v>465</v>
      </c>
      <c r="D73">
        <v>2</v>
      </c>
      <c r="E73" t="s">
        <v>464</v>
      </c>
      <c r="F73" s="1">
        <v>42963.394791666666</v>
      </c>
      <c r="G73" s="1">
        <v>42991.608124999999</v>
      </c>
      <c r="H73" s="3">
        <f t="shared" si="1"/>
        <v>28.213333333333139</v>
      </c>
      <c r="I73" s="1">
        <v>43039</v>
      </c>
      <c r="K73" t="s">
        <v>22</v>
      </c>
      <c r="L73" t="s">
        <v>455</v>
      </c>
      <c r="M73" t="s">
        <v>456</v>
      </c>
      <c r="N73" t="s">
        <v>457</v>
      </c>
      <c r="O73">
        <v>100</v>
      </c>
      <c r="P73" t="s">
        <v>472</v>
      </c>
      <c r="Q73" t="s">
        <v>27</v>
      </c>
      <c r="R73" t="s">
        <v>46</v>
      </c>
      <c r="S73">
        <v>0</v>
      </c>
      <c r="T73" t="s">
        <v>28</v>
      </c>
      <c r="U73" t="s">
        <v>217</v>
      </c>
      <c r="V73" t="s">
        <v>30</v>
      </c>
    </row>
    <row r="74" spans="1:22" ht="15" customHeight="1" x14ac:dyDescent="0.25">
      <c r="A74" t="s">
        <v>458</v>
      </c>
      <c r="B74" t="s">
        <v>459</v>
      </c>
      <c r="C74" t="s">
        <v>135</v>
      </c>
      <c r="D74">
        <v>2</v>
      </c>
      <c r="E74" t="s">
        <v>464</v>
      </c>
      <c r="F74" s="1">
        <v>42963.49596064815</v>
      </c>
      <c r="G74" s="1">
        <v>42991.608124999999</v>
      </c>
      <c r="H74" s="3">
        <f t="shared" si="1"/>
        <v>28.11216435184906</v>
      </c>
      <c r="I74" s="1">
        <v>43100</v>
      </c>
      <c r="K74" t="s">
        <v>22</v>
      </c>
      <c r="L74" t="s">
        <v>460</v>
      </c>
      <c r="M74" s="2" t="s">
        <v>461</v>
      </c>
      <c r="N74" t="s">
        <v>462</v>
      </c>
      <c r="O74">
        <v>2400</v>
      </c>
      <c r="P74" t="s">
        <v>471</v>
      </c>
      <c r="Q74" t="s">
        <v>27</v>
      </c>
      <c r="R74" t="s">
        <v>462</v>
      </c>
      <c r="S74">
        <v>0</v>
      </c>
      <c r="U74" t="s">
        <v>40</v>
      </c>
      <c r="V74" t="s">
        <v>463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SD Active Projects 091317</vt:lpstr>
      <vt:lpstr>SD 2017 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2017-09-13T18:43:43Z</dcterms:created>
  <dcterms:modified xsi:type="dcterms:W3CDTF">2017-09-13T19:25:32Z</dcterms:modified>
</cp:coreProperties>
</file>