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filterPrivacy="1" defaultThemeVersion="124226"/>
  <xr:revisionPtr revIDLastSave="0" documentId="13_ncr:1_{C91667F2-255A-46C8-972F-1071F6BA0CA2}" xr6:coauthVersionLast="47" xr6:coauthVersionMax="47" xr10:uidLastSave="{00000000-0000-0000-0000-000000000000}"/>
  <bookViews>
    <workbookView xWindow="-103" yWindow="-103" windowWidth="33120" windowHeight="18120" activeTab="6" xr2:uid="{00000000-000D-0000-FFFF-FFFF00000000}"/>
  </bookViews>
  <sheets>
    <sheet name="Rubric" sheetId="35" r:id="rId1"/>
    <sheet name="Raw Data" sheetId="1" r:id="rId2"/>
    <sheet name="Descrptive Analytics" sheetId="3" r:id="rId3"/>
    <sheet name="Predictive Analytics" sheetId="6" r:id="rId4"/>
    <sheet name="Prescriptive Analytics" sheetId="34" r:id="rId5"/>
    <sheet name="Dashboard" sheetId="36" r:id="rId6"/>
    <sheet name="Summary" sheetId="31" r:id="rId7"/>
  </sheets>
  <definedNames>
    <definedName name="_xlnm._FilterDatabase" localSheetId="2" hidden="1">'Descrptive Analytics'!$C$5:$G$5</definedName>
    <definedName name="_xlchart.v5.0" hidden="1">'Descrptive Analytics'!$A$58</definedName>
    <definedName name="_xlchart.v5.1" hidden="1">'Descrptive Analytics'!$A$7:$A$57</definedName>
    <definedName name="_xlchart.v5.2" hidden="1">'Descrptive Analytics'!$B$58</definedName>
    <definedName name="_xlchart.v5.3" hidden="1">'Descrptive Analytics'!$B$7:$B$57</definedName>
    <definedName name="_xlnm.Print_Area" localSheetId="5">Dashboard!$A$1:$M$26</definedName>
    <definedName name="_xlnm.Print_Area" localSheetId="2">'Descrptive Analytics'!$I$6:$Q$56</definedName>
    <definedName name="_xlnm.Print_Area" localSheetId="3">'Predictive Analytics'!$A$4:$M$27</definedName>
    <definedName name="_xlnm.Print_Area" localSheetId="4">'Prescriptive Analytics'!$J$4:$Q$27</definedName>
    <definedName name="_xlnm.Print_Area" localSheetId="1">'Raw Data'!$A$1:$L$60</definedName>
    <definedName name="_xlnm.Print_Area" localSheetId="0">Rubric!$B$1:$G$23</definedName>
    <definedName name="_xlnm.Print_Area" localSheetId="6">Summary!$A$3:$N$30</definedName>
    <definedName name="_xlnm.Print_Titles" localSheetId="1">'Raw Data'!$6:$8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34" l="1"/>
  <c r="Q10" i="34" s="1"/>
  <c r="K10" i="34"/>
  <c r="P10" i="34"/>
  <c r="O10" i="34"/>
  <c r="N10" i="34"/>
  <c r="Q9" i="34"/>
  <c r="K9" i="34"/>
  <c r="P9" i="34"/>
  <c r="O9" i="34"/>
  <c r="N9" i="34"/>
  <c r="Q8" i="34"/>
  <c r="K8" i="34"/>
  <c r="P8" i="34"/>
  <c r="O8" i="34"/>
  <c r="N8" i="34"/>
  <c r="K7" i="34"/>
  <c r="P7" i="34"/>
  <c r="O7" i="34"/>
  <c r="N7" i="34"/>
  <c r="Q6" i="34"/>
  <c r="K6" i="34"/>
  <c r="P6" i="34"/>
  <c r="O6" i="34"/>
  <c r="N6" i="34"/>
  <c r="Q7" i="34" l="1"/>
  <c r="C7" i="6" l="1"/>
  <c r="C8" i="6"/>
  <c r="C9" i="6"/>
  <c r="C10" i="6"/>
  <c r="C11" i="6"/>
  <c r="C12" i="6"/>
  <c r="C13" i="6"/>
  <c r="C14" i="6"/>
  <c r="C15" i="6"/>
  <c r="C6" i="6"/>
  <c r="C16" i="6" s="1"/>
  <c r="B16" i="6" s="1"/>
  <c r="N12" i="3"/>
  <c r="N11" i="3"/>
  <c r="N10" i="3"/>
  <c r="N9" i="3"/>
  <c r="N8" i="3"/>
  <c r="C17" i="6" l="1"/>
  <c r="C18" i="6" s="1"/>
  <c r="N13" i="3"/>
  <c r="J35" i="3"/>
  <c r="J34" i="3"/>
  <c r="J33" i="3"/>
  <c r="K33" i="3" s="1"/>
  <c r="J32" i="3"/>
  <c r="K32" i="3" s="1"/>
  <c r="J41" i="3"/>
  <c r="J40" i="3"/>
  <c r="J39" i="3"/>
  <c r="K39" i="3" s="1"/>
  <c r="J38" i="3"/>
  <c r="K38" i="3" s="1"/>
  <c r="J23" i="3"/>
  <c r="J22" i="3"/>
  <c r="J21" i="3"/>
  <c r="K21" i="3" s="1"/>
  <c r="J20" i="3"/>
  <c r="K20" i="3" s="1"/>
  <c r="J17" i="3"/>
  <c r="J16" i="3"/>
  <c r="J15" i="3"/>
  <c r="K15" i="3" s="1"/>
  <c r="J14" i="3"/>
  <c r="K14" i="3" s="1"/>
  <c r="K7" i="3"/>
  <c r="J29" i="3"/>
  <c r="J28" i="3"/>
  <c r="J27" i="3"/>
  <c r="K27" i="3" s="1"/>
  <c r="J26" i="3"/>
  <c r="K26" i="3" s="1"/>
  <c r="J10" i="3"/>
  <c r="J9" i="3"/>
  <c r="J8" i="3"/>
  <c r="K8" i="3" s="1"/>
  <c r="J7" i="3"/>
  <c r="C19" i="6" l="1"/>
  <c r="C20" i="6" s="1"/>
  <c r="B17" i="6"/>
  <c r="B18" i="6" s="1"/>
  <c r="B19" i="6" s="1"/>
  <c r="C21" i="6"/>
  <c r="P11" i="3"/>
  <c r="O8" i="3"/>
  <c r="O9" i="3"/>
  <c r="P8" i="3"/>
  <c r="O10" i="3"/>
  <c r="O11" i="3"/>
  <c r="O12" i="3"/>
  <c r="P12" i="3"/>
  <c r="P10" i="3"/>
  <c r="P9" i="3"/>
  <c r="C22" i="6" l="1"/>
  <c r="C23" i="6"/>
  <c r="C24" i="6" s="1"/>
  <c r="C25" i="6" s="1"/>
  <c r="B20" i="6"/>
  <c r="B21" i="6" s="1"/>
  <c r="B22" i="6" s="1"/>
  <c r="P13" i="3"/>
  <c r="O13" i="3"/>
  <c r="B23" i="6" l="1"/>
  <c r="B24" i="6"/>
  <c r="B25" i="6" s="1"/>
</calcChain>
</file>

<file path=xl/sharedStrings.xml><?xml version="1.0" encoding="utf-8"?>
<sst xmlns="http://schemas.openxmlformats.org/spreadsheetml/2006/main" count="291" uniqueCount="139">
  <si>
    <t>Total</t>
  </si>
  <si>
    <t>Alabama</t>
  </si>
  <si>
    <t>Arizona</t>
  </si>
  <si>
    <t>Arkansas</t>
  </si>
  <si>
    <t>Colorado</t>
  </si>
  <si>
    <t>Connecticut</t>
  </si>
  <si>
    <t>Delaware</t>
  </si>
  <si>
    <t>Idaho</t>
  </si>
  <si>
    <t>Illinois</t>
  </si>
  <si>
    <t>Iowa</t>
  </si>
  <si>
    <t>Kansas</t>
  </si>
  <si>
    <t>Kentucky</t>
  </si>
  <si>
    <t>Louisiana</t>
  </si>
  <si>
    <t>Maine</t>
  </si>
  <si>
    <t>Massachusetts</t>
  </si>
  <si>
    <t>Michigan</t>
  </si>
  <si>
    <t>Mississippi</t>
  </si>
  <si>
    <t>Missouri</t>
  </si>
  <si>
    <t>Montana</t>
  </si>
  <si>
    <t>Nebraska</t>
  </si>
  <si>
    <t>New Hampshire</t>
  </si>
  <si>
    <t>North Dakota</t>
  </si>
  <si>
    <t>Ohio</t>
  </si>
  <si>
    <t>Oklahoma</t>
  </si>
  <si>
    <t>Oregon</t>
  </si>
  <si>
    <t>Rhode Island</t>
  </si>
  <si>
    <t>South Carolina</t>
  </si>
  <si>
    <t>South Dakota</t>
  </si>
  <si>
    <t>Tennessee</t>
  </si>
  <si>
    <t>Texas</t>
  </si>
  <si>
    <t>Utah</t>
  </si>
  <si>
    <t>Vermont</t>
  </si>
  <si>
    <t>Virginia</t>
  </si>
  <si>
    <t>Washington</t>
  </si>
  <si>
    <t>West Virginia</t>
  </si>
  <si>
    <t>Wisconsin</t>
  </si>
  <si>
    <t>State</t>
  </si>
  <si>
    <t>Offense Category</t>
  </si>
  <si>
    <t>Assault
Offenses</t>
  </si>
  <si>
    <t>Homicide
Offenses</t>
  </si>
  <si>
    <t>Kidnapping/
Abduction</t>
  </si>
  <si>
    <t>Number of 
Participating
Agencies</t>
  </si>
  <si>
    <t>Population
Covered</t>
  </si>
  <si>
    <t>Crimes Against Persons Offenses</t>
  </si>
  <si>
    <t>Human
Trafficking
Offenses</t>
  </si>
  <si>
    <t>Pennsylvania</t>
  </si>
  <si>
    <t>Total 
Offenses</t>
  </si>
  <si>
    <t>Sex 
Offenses</t>
  </si>
  <si>
    <t>Minnesota</t>
  </si>
  <si>
    <t>Indiana</t>
  </si>
  <si>
    <t>Maryland</t>
  </si>
  <si>
    <t>North Carolina</t>
  </si>
  <si>
    <t>Wyoming</t>
  </si>
  <si>
    <t>Georgia</t>
  </si>
  <si>
    <t>Hawaii</t>
  </si>
  <si>
    <t>Nevada</t>
  </si>
  <si>
    <t>New Mexico</t>
  </si>
  <si>
    <t>by State, 2022</t>
  </si>
  <si>
    <t>Alaska</t>
  </si>
  <si>
    <t>California</t>
  </si>
  <si>
    <t>District of Columbia</t>
  </si>
  <si>
    <t>Florida</t>
  </si>
  <si>
    <t>New Jersey</t>
  </si>
  <si>
    <t>New York</t>
  </si>
  <si>
    <t>102-109 Business Analytics: Comprehensive Analysis (Descriptive, Predictive, Prescriptive Analytics)</t>
  </si>
  <si>
    <t>200 points</t>
  </si>
  <si>
    <t>Instructions:</t>
  </si>
  <si>
    <t xml:space="preserve">Using an open-source resource to find a raw data set, you are to provide a Descriptive, Predictive and Prescriptive Analysis summary of the data set. Consider including the following: trends, frequency distributions, distribution measures, association analysis, forecasting, data tables,  location summary, demographic summary, etc. . You must show calculations used for analysis. Your final outcomes must be a concise and professional summary, evaluation, and course of action in your workbook or Power BI (i.e. words, charts, graphs, etc.). You must show the actual data you used to analyze within Excel. 
</t>
  </si>
  <si>
    <t xml:space="preserve">Your goal is to organize the data (removing outliers if necessary or removing rows of data that are incomplete, please note how many rows of data you removed) and then analyze the data. In the tabs below, summarize your descriptive analysis (i.e. your findings, counts, association rules, etc.), predictive analysis (i.e. forecast future thoughts based on what you believe are key relationships),  and prescriptive analysis (i.e. one-way or two-way data tables, future thoughts on what actions to take and why, etc.). Leverage all the skills you have learned this semester. </t>
  </si>
  <si>
    <t>Excellent
50 points</t>
  </si>
  <si>
    <t>Good
40 points</t>
  </si>
  <si>
    <t>Average
30 points</t>
  </si>
  <si>
    <t>Poor
20 points</t>
  </si>
  <si>
    <t>Incomplete
0 points</t>
  </si>
  <si>
    <t>Demonstration of Excel skills and functions</t>
  </si>
  <si>
    <r>
      <t xml:space="preserve">Student correctly includes many Excel skills and functions. Including, but not limited to: absolute and relative cell references, sum function, min and max function, variance calculations, use of filter, sorts, histograms or other charts, PivotTable, use of mean or average function, median function, mode function, countif and/or count function, sumif, relative frequency and/or percent frequency, IF statements,countif, sumif, averageif, maxif, Index and Match, variance calculations,  association rule(s), Vlookup function, data tables,conditional formatting, </t>
    </r>
    <r>
      <rPr>
        <b/>
        <sz val="11"/>
        <rFont val="Calibri"/>
        <family val="2"/>
      </rPr>
      <t>What-If-Analysis:</t>
    </r>
    <r>
      <rPr>
        <sz val="11"/>
        <color rgb="FF000000"/>
        <rFont val="Calibri"/>
        <family val="2"/>
      </rPr>
      <t xml:space="preserve"> Goal Seek, one-way or two-way data tables, Scenario Manager, Data Validation lists, Time Series Analysis, use of Analyze Data Tool. Data visualization, concat, data wrangling, duplicate data.
</t>
    </r>
    <r>
      <rPr>
        <b/>
        <sz val="11"/>
        <color rgb="FF000000"/>
        <rFont val="Calibri"/>
        <family val="2"/>
      </rPr>
      <t>A dashboard using Power BI or Tableau must be used as one of your skill sets.</t>
    </r>
    <r>
      <rPr>
        <sz val="11"/>
        <color rgb="FF000000"/>
        <rFont val="Calibri"/>
        <family val="2"/>
      </rPr>
      <t xml:space="preserve">
Work shows knowledge, understanding, and application of Excel.
(Approx. </t>
    </r>
    <r>
      <rPr>
        <b/>
        <sz val="11"/>
        <rFont val="Calibri"/>
        <family val="2"/>
      </rPr>
      <t>16 or more</t>
    </r>
    <r>
      <rPr>
        <sz val="11"/>
        <color rgb="FF000000"/>
        <rFont val="Calibri"/>
        <family val="2"/>
      </rPr>
      <t xml:space="preserve"> of the above listed skills and functions are visible, student can also demonstrate other skills and functions that are not listed above that were learned throughout the semester)</t>
    </r>
  </si>
  <si>
    <r>
      <t xml:space="preserve">Student correctly includes many Excel skills and functions. Including, but not limited to: absolute and relative cell references, sum function, min and max function, variance calculations, use of filter, histograms or other charts, mean or average function, median function, mode function, countif and/or count function, relative frequency and/or percent frequency, if statements, sumif, variance calculations, one-way or two-way data tables, and Vlookup function, etc. Work shows knowledge, understanding, and application of Excel.
(Approx. </t>
    </r>
    <r>
      <rPr>
        <b/>
        <sz val="11"/>
        <color rgb="FF000000"/>
        <rFont val="Calibri"/>
        <family val="2"/>
      </rPr>
      <t>10-15</t>
    </r>
    <r>
      <rPr>
        <sz val="11"/>
        <color rgb="FF000000"/>
        <rFont val="Calibri"/>
        <family val="2"/>
      </rPr>
      <t xml:space="preserve"> of the above listed skills and functions are visible, student can also demonstrate other skills and functions that are not listed above that were learned throughout the semester)</t>
    </r>
  </si>
  <si>
    <r>
      <t xml:space="preserve">Student correctly includes many Excel skills and functions. Including, but not limited to: absolute and relative cell references, sum function, min and max function, variance calculations, use of filter, histograms or other charts, mean or average function, median function, mode function, countif and/or count function, relative frequency and/or percent frequency, if statements, sumif, variance calculations, one-way or two-way data tables, and Vlookup function, etc. Work shows knowledge, understanding, and application of Excel.
(Approx. </t>
    </r>
    <r>
      <rPr>
        <b/>
        <sz val="11"/>
        <color rgb="FF000000"/>
        <rFont val="Calibri"/>
        <family val="2"/>
      </rPr>
      <t>6-9</t>
    </r>
    <r>
      <rPr>
        <sz val="11"/>
        <color rgb="FF000000"/>
        <rFont val="Calibri"/>
        <family val="2"/>
      </rPr>
      <t xml:space="preserve"> of the above listed skills and functions are visible, student can also demonstrate other skills and functions that are not listed above that were learned throughout the semester)</t>
    </r>
  </si>
  <si>
    <r>
      <t xml:space="preserve">Student correctly includes many Excel skills and functions. Including, but not limited to: absolute and relative cell references, sum function, min and max function, variance calculations, use of filter, histograms or other charts, mean or average function, median function, mode function, countif and/or count function, relative frequency and/or percent frequency, if statements, sumif, variance calculations, one-way or two-way data tables, and Vlookup function, etc. Work shows knowledge, understanding, and application of Excel.
(Approx. </t>
    </r>
    <r>
      <rPr>
        <b/>
        <sz val="11"/>
        <color rgb="FF000000"/>
        <rFont val="Calibri"/>
        <family val="2"/>
      </rPr>
      <t>4-5</t>
    </r>
    <r>
      <rPr>
        <sz val="11"/>
        <color rgb="FF000000"/>
        <rFont val="Calibri"/>
        <family val="2"/>
      </rPr>
      <t xml:space="preserve"> of the above listed skills and functions are visible, student can also demonstrate other skills and functions that are not listed above that were learned throughout the semester)</t>
    </r>
  </si>
  <si>
    <r>
      <t xml:space="preserve">Student correctly includes many Excel skills and functions. Including, but not limited to: absolute and relative cell references, sum function, min and max function, variance calculations, use of filter, histograms or other charts, mean or average function, median function, mode function, countif and/or count function, relative frequency and/or percent frequency, if statements, sumif, variance calculations, one-way or two-way data tables, and Vlookup function, etc. Work shows knowledge, understanding, and application of Excel.
(Approx. </t>
    </r>
    <r>
      <rPr>
        <b/>
        <sz val="11"/>
        <color rgb="FF000000"/>
        <rFont val="Calibri"/>
        <family val="2"/>
      </rPr>
      <t>3 or fewer</t>
    </r>
    <r>
      <rPr>
        <sz val="11"/>
        <color theme="1"/>
        <rFont val="Times New Roman"/>
        <family val="2"/>
      </rPr>
      <t xml:space="preserve"> of the above listed skills and functions are visible, student can also demonstrate other skills and functions that are not listed above that were learned throughout the semester)</t>
    </r>
  </si>
  <si>
    <t>Data Workbook</t>
  </si>
  <si>
    <t xml:space="preserve"> Student includes actual data from source. Worksheets are clearly labeled. Data within the worksheets are clearly labeled and/or captioned so reader understands what the data is and is saying. All assumptions were clearly noted. Any data removed was clearly outlined.</t>
  </si>
  <si>
    <t xml:space="preserve"> Student includes actual data from source. Worksheets are clearly labeled. Most of the data within the worksheets are clearly labeled and/or captioned so reader understands what the data is and is saying. Some assumptions were clearly noted. There was some information concerning any data that was removed.</t>
  </si>
  <si>
    <t xml:space="preserve"> Student includes actual data from source. Worksheets are clearly labeled. Some of the data within the worksheets are clearly labeled and/or captioned so reader understands what the data is and is saying. There was very little information concerning assumptions that were made. There was very little information concerning any data that was removed.</t>
  </si>
  <si>
    <t xml:space="preserve"> Student includes actual data from source. Worksheets are not clearly labeled. Some of the data within the worksheets are clearly labeled and/or captioned so reader understands what the data is and is saying. There was no information concerning assumptions that were made. There no information concerning any data that was removed.</t>
  </si>
  <si>
    <t xml:space="preserve"> Student does not include actual data from source. Worksheets are not clearly labeled. Data within the worksheets are not clearly labeled and/or captioned so reader understands what the data is and is saying. There was no information concerning assumptions that were made. There no information concerning any data that was removed.</t>
  </si>
  <si>
    <t>Summary and Evaluation of findings</t>
  </si>
  <si>
    <r>
      <t>The student includes written overview, charts, graphs or other data summaries, use</t>
    </r>
    <r>
      <rPr>
        <b/>
        <sz val="11"/>
        <rFont val="Calibri"/>
        <family val="2"/>
      </rPr>
      <t xml:space="preserve"> Power BI</t>
    </r>
    <r>
      <rPr>
        <sz val="11"/>
        <color rgb="FF000000"/>
        <rFont val="Calibri"/>
        <family val="2"/>
      </rPr>
      <t>,</t>
    </r>
    <r>
      <rPr>
        <b/>
        <sz val="11"/>
        <color rgb="FF000000"/>
        <rFont val="Calibri"/>
        <family val="2"/>
      </rPr>
      <t>Tableau</t>
    </r>
    <r>
      <rPr>
        <sz val="11"/>
        <color rgb="FF000000"/>
        <rFont val="Calibri"/>
        <family val="2"/>
      </rPr>
      <t xml:space="preserve">, pivot tables/charts. Includes a descriptive, predictive, prescriptive analysis. The reader can identify a minimum of 3 key takeaways per each type of analysis (9 total takeaways)  that would have otherwise not been known without a analysis of the data. Key findings enhance what would have otherwise been simple data counts and sums. Summary included why or why not  the data collected has data integrity. </t>
    </r>
    <r>
      <rPr>
        <b/>
        <sz val="11"/>
        <color rgb="FF000000"/>
        <rFont val="Calibri"/>
        <family val="2"/>
      </rPr>
      <t>Evaluate</t>
    </r>
    <r>
      <rPr>
        <sz val="11"/>
        <color rgb="FF000000"/>
        <rFont val="Calibri"/>
        <family val="2"/>
      </rPr>
      <t xml:space="preserve"> your findings and</t>
    </r>
    <r>
      <rPr>
        <b/>
        <sz val="11"/>
        <color rgb="FF000000"/>
        <rFont val="Calibri"/>
        <family val="2"/>
      </rPr>
      <t xml:space="preserve"> make a recommendation and/or course of action</t>
    </r>
    <r>
      <rPr>
        <sz val="11"/>
        <color rgb="FF000000"/>
        <rFont val="Calibri"/>
        <family val="2"/>
      </rPr>
      <t xml:space="preserve"> from the results of your data analysis.</t>
    </r>
  </si>
  <si>
    <t>The student includes written overview, charts, graphs or other data summaries. Includes a descriptive, predictive, prescriptive analysis. The reader can identify a minimum of 2 key takeaways per each type of analysis (6 total takeawawys)  that would have otherwise not been known without a analysis of the data. Summary did not included why or why not the data set has data integrity. Key findings enhance what would have otherwise been simple data counts and sums. Missing course of action from data analysis.</t>
  </si>
  <si>
    <t>The student includes written overview, charts, graphs or other data summaries. Includes a descriptive, predictive, prescriptive analysis. The reader can identify a minimum of 1 key takeaway per each type of analysis (3 total takeaways)  that would have otherwise not been known without a analysis of the data. Summary did not included why or why not the data set has data integrity. Key findings enhance what would have otherwise been simple data counts and sums. Missing evaluation and course of action from data analysis.</t>
  </si>
  <si>
    <t>The student includes written overview, charts, graphs or other data summaries. Does not include at least one of key takeaway of the following analysis types: descriptive, predictive, prescriptive analysis (2 total takeaways). Some key findings are simple data counts and sums. Missing evaluation/summary and course of action from data analysis.</t>
  </si>
  <si>
    <t>The student includes written overview, charts, graphs or other data summaries. Does not include at least two key takeaways of the following analysis types: descriptive, predictive, prescriptive analysis (1 total takeaway). Some key findings are simple data counts and sums. Missing evaluation/summary and course of action from data analysis.</t>
  </si>
  <si>
    <t>Workbook Appearance</t>
  </si>
  <si>
    <r>
      <t xml:space="preserve">Data is organized in a neat and professional manner. Information is professionally formatted (i.e. font, color, fill, style, borders, etc.). </t>
    </r>
    <r>
      <rPr>
        <b/>
        <sz val="11"/>
        <color rgb="FF000000"/>
        <rFont val="Calibri"/>
        <family val="2"/>
      </rPr>
      <t>All words are spelled correctly</t>
    </r>
    <r>
      <rPr>
        <sz val="11"/>
        <color rgb="FF000000"/>
        <rFont val="Calibri"/>
        <family val="2"/>
      </rPr>
      <t xml:space="preserve">. 
</t>
    </r>
    <r>
      <rPr>
        <b/>
        <sz val="11"/>
        <color rgb="FF000000"/>
        <rFont val="Calibri"/>
        <family val="2"/>
      </rPr>
      <t xml:space="preserve">The print areas and page setup are adjusted such that  one can simply press print </t>
    </r>
    <r>
      <rPr>
        <sz val="11"/>
        <color rgb="FF000000"/>
        <rFont val="Calibri"/>
        <family val="2"/>
      </rPr>
      <t xml:space="preserve">(i.e. meeting ready) for each analysis tab. </t>
    </r>
    <r>
      <rPr>
        <b/>
        <sz val="11"/>
        <color rgb="FF000000"/>
        <rFont val="Calibri"/>
        <family val="2"/>
      </rPr>
      <t xml:space="preserve">Student name and date are clearly identified in footer. </t>
    </r>
    <r>
      <rPr>
        <sz val="11"/>
        <color rgb="FF000000"/>
        <rFont val="Calibri"/>
        <family val="2"/>
      </rPr>
      <t xml:space="preserve">
</t>
    </r>
  </si>
  <si>
    <r>
      <t>Data is organized in a neat and professional manner. Information is professionally formatted (i.e. font, color, fill, style, borders, etc.).</t>
    </r>
    <r>
      <rPr>
        <b/>
        <sz val="11"/>
        <color rgb="FF000000"/>
        <rFont val="Calibri"/>
        <family val="2"/>
      </rPr>
      <t>One or two words are spelled incorrectly.</t>
    </r>
    <r>
      <rPr>
        <sz val="11"/>
        <color rgb="FF000000"/>
        <rFont val="Calibri"/>
        <family val="2"/>
      </rPr>
      <t xml:space="preserve"> 
T</t>
    </r>
    <r>
      <rPr>
        <b/>
        <sz val="11"/>
        <color rgb="FF000000"/>
        <rFont val="Calibri"/>
        <family val="2"/>
      </rPr>
      <t>he print areas and page setup are adjusted such that  one can simply press print (i.e. meeting ready) for each analysis tab.  Elements of the footer are missing.</t>
    </r>
  </si>
  <si>
    <r>
      <t xml:space="preserve">Data is somewhat organized in a neat and professional manner. Information is somewhat professionally formatted (i.e. font, color, fill, style, borders, etc.). </t>
    </r>
    <r>
      <rPr>
        <b/>
        <sz val="11"/>
        <color rgb="FF000000"/>
        <rFont val="Calibri"/>
        <family val="2"/>
      </rPr>
      <t xml:space="preserve">Three to five words are spelled incorrectly. </t>
    </r>
    <r>
      <rPr>
        <sz val="11"/>
        <color rgb="FF000000"/>
        <rFont val="Calibri"/>
        <family val="2"/>
      </rPr>
      <t xml:space="preserve">
On the analysis tabs the print areas and page setup are </t>
    </r>
    <r>
      <rPr>
        <b/>
        <sz val="11"/>
        <color rgb="FF000000"/>
        <rFont val="Calibri"/>
        <family val="2"/>
      </rPr>
      <t>not</t>
    </r>
    <r>
      <rPr>
        <sz val="11"/>
        <color rgb="FF000000"/>
        <rFont val="Calibri"/>
        <family val="2"/>
      </rPr>
      <t xml:space="preserve"> adjusted such that  one can simply press print (i.e. meeting ready) some of the analysis tabs. Elements of the footer are missing. </t>
    </r>
  </si>
  <si>
    <r>
      <t xml:space="preserve">Much of the data is not organized in a neat and professional manner. Information is not very professionally formatted (i.e. font, color, fill, style, borders, etc.). </t>
    </r>
    <r>
      <rPr>
        <b/>
        <sz val="11"/>
        <color rgb="FF000000"/>
        <rFont val="Calibri"/>
        <family val="2"/>
      </rPr>
      <t xml:space="preserve">Many words are spelled incorrectly. </t>
    </r>
    <r>
      <rPr>
        <sz val="11"/>
        <color rgb="FF000000"/>
        <rFont val="Calibri"/>
        <family val="2"/>
      </rPr>
      <t xml:space="preserve">
On the analysis tabs the print areas and page setup are </t>
    </r>
    <r>
      <rPr>
        <b/>
        <sz val="11"/>
        <color rgb="FF000000"/>
        <rFont val="Calibri"/>
        <family val="2"/>
      </rPr>
      <t xml:space="preserve">not </t>
    </r>
    <r>
      <rPr>
        <sz val="11"/>
        <color rgb="FF000000"/>
        <rFont val="Calibri"/>
        <family val="2"/>
      </rPr>
      <t>adjusted such that  one can simply press print (i.e. meeting ready) on the analysis tabs.  No footer.</t>
    </r>
  </si>
  <si>
    <r>
      <t xml:space="preserve">Data is not organized in a neat and professional manner. Information is not professionally formatted (i.e. font, color, fill, style, borders, etc.). </t>
    </r>
    <r>
      <rPr>
        <b/>
        <sz val="11"/>
        <color rgb="FF000000"/>
        <rFont val="Calibri"/>
        <family val="2"/>
      </rPr>
      <t xml:space="preserve">Most of the words are spelled incorrectly. </t>
    </r>
    <r>
      <rPr>
        <sz val="11"/>
        <color rgb="FF000000"/>
        <rFont val="Calibri"/>
        <family val="2"/>
      </rPr>
      <t xml:space="preserve">
On the analysis tabs the print areas and page setup are </t>
    </r>
    <r>
      <rPr>
        <b/>
        <sz val="11"/>
        <color rgb="FF000000"/>
        <rFont val="Calibri"/>
        <family val="2"/>
      </rPr>
      <t>not</t>
    </r>
    <r>
      <rPr>
        <sz val="11"/>
        <color rgb="FF000000"/>
        <rFont val="Calibri"/>
        <family val="2"/>
      </rPr>
      <t xml:space="preserve"> adjusted such that  one can simply press print (i.e. meeting ready) one the analysis tabs.  No footer.</t>
    </r>
  </si>
  <si>
    <t>min</t>
  </si>
  <si>
    <t>max</t>
  </si>
  <si>
    <t>mean</t>
  </si>
  <si>
    <t>Total Offenses
 Across U.S.</t>
  </si>
  <si>
    <t>Assualt</t>
  </si>
  <si>
    <t>Homicide</t>
  </si>
  <si>
    <t>total</t>
  </si>
  <si>
    <t xml:space="preserve">total  </t>
  </si>
  <si>
    <t>Human Trafficking</t>
  </si>
  <si>
    <t>Kidnapping / Abduction</t>
  </si>
  <si>
    <t>Sex Offenses</t>
  </si>
  <si>
    <t>Frequency Distribution</t>
  </si>
  <si>
    <t>Homicde</t>
  </si>
  <si>
    <t>Bins / Classes</t>
  </si>
  <si>
    <t>Frequency</t>
  </si>
  <si>
    <t>Relative Frequency</t>
  </si>
  <si>
    <t>Percent Frequency</t>
  </si>
  <si>
    <t>Jake Caldwell</t>
  </si>
  <si>
    <t>Comprehensive Final Anlaysis</t>
  </si>
  <si>
    <t>years</t>
  </si>
  <si>
    <t>Total Offenses (Violent Crime)</t>
  </si>
  <si>
    <t>% VAR to 
Prior Year</t>
  </si>
  <si>
    <t>Association Rule</t>
  </si>
  <si>
    <t>Confidence (%)</t>
  </si>
  <si>
    <t>Antecedent (A)</t>
  </si>
  <si>
    <t xml:space="preserve">Consequent (C) </t>
  </si>
  <si>
    <t>Support for A</t>
  </si>
  <si>
    <t>Support for C</t>
  </si>
  <si>
    <t>Support for A &amp; C</t>
  </si>
  <si>
    <t>Lift Ratio</t>
  </si>
  <si>
    <t>Total # of States</t>
  </si>
  <si>
    <t>Total &gt; 100000</t>
  </si>
  <si>
    <t>Assualt &gt; 100000</t>
  </si>
  <si>
    <t>Human Trafficking &gt; 100</t>
  </si>
  <si>
    <t>Sex Offenses &gt; 10000</t>
  </si>
  <si>
    <t>Homicide &gt; 500</t>
  </si>
  <si>
    <t>Kidnapping &gt; 500</t>
  </si>
  <si>
    <t>Associative Analysis - Is there a correlation between different crime categories?</t>
  </si>
  <si>
    <t>Prescriptive Analytics</t>
  </si>
  <si>
    <t>Predictive Analytics</t>
  </si>
  <si>
    <t>Descriptive Analytics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</si>
</sst>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
  </numFmts>
  <fonts count="36" x14ac:knownFonts="1">
    <font>
      <sz val="11"/>
      <color theme="1"/>
      <name val="Times New Roman"/>
      <family val="2"/>
    </font>
    <font>
      <b/>
      <sz val="12"/>
      <name val="Times New Roman"/>
      <family val="1"/>
    </font>
    <font>
      <sz val="12"/>
      <name val="Times New Roman"/>
      <family val="1"/>
    </font>
    <font>
      <i/>
      <sz val="12"/>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2"/>
      <color theme="1"/>
      <name val="Times New Roman"/>
      <family val="1"/>
    </font>
    <font>
      <i/>
      <sz val="12"/>
      <color theme="1"/>
      <name val="Times New Roman"/>
      <family val="1"/>
    </font>
    <font>
      <sz val="11"/>
      <color theme="1"/>
      <name val="Times New Roman"/>
      <family val="2"/>
    </font>
    <font>
      <b/>
      <sz val="11"/>
      <color rgb="FF000000"/>
      <name val="Calibri"/>
      <family val="2"/>
    </font>
    <font>
      <b/>
      <sz val="12"/>
      <color rgb="FFFF0000"/>
      <name val="Calibri"/>
      <family val="2"/>
    </font>
    <font>
      <b/>
      <u/>
      <sz val="11"/>
      <color rgb="FF000000"/>
      <name val="Calibri"/>
      <family val="2"/>
    </font>
    <font>
      <sz val="11"/>
      <name val="Calibri"/>
      <family val="2"/>
    </font>
    <font>
      <sz val="11"/>
      <color rgb="FF000000"/>
      <name val="Calibri"/>
      <family val="2"/>
    </font>
    <font>
      <b/>
      <sz val="11"/>
      <name val="Calibri"/>
      <family val="2"/>
    </font>
    <font>
      <b/>
      <sz val="11"/>
      <color theme="1"/>
      <name val="Times New Roman"/>
      <family val="1"/>
    </font>
    <font>
      <i/>
      <sz val="11"/>
      <color theme="1"/>
      <name val="Times New Roman"/>
      <family val="1"/>
    </font>
    <font>
      <b/>
      <sz val="11"/>
      <color theme="1"/>
      <name val="Times New Roman"/>
      <family val="2"/>
    </font>
    <font>
      <b/>
      <sz val="12"/>
      <name val="Calibri"/>
      <family val="2"/>
      <scheme val="minor"/>
    </font>
    <font>
      <sz val="14"/>
      <color theme="1"/>
      <name val="Times New Roman"/>
      <family val="1"/>
    </font>
    <font>
      <sz val="11"/>
      <color rgb="FF000000"/>
      <name val="Calibri"/>
    </font>
  </fonts>
  <fills count="39">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FF"/>
        <bgColor rgb="FFFFFFFF"/>
      </patternFill>
    </fill>
    <fill>
      <patternFill patternType="solid">
        <fgColor rgb="FFBFBFBF"/>
        <bgColor rgb="FFBFBFBF"/>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tint="-0.14999847407452621"/>
        <bgColor indexed="64"/>
      </patternFill>
    </fill>
  </fills>
  <borders count="27">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double">
        <color indexed="64"/>
      </bottom>
      <diagonal/>
    </border>
    <border>
      <left style="thin">
        <color indexed="64"/>
      </left>
      <right style="thin">
        <color indexed="64"/>
      </right>
      <top style="medium">
        <color indexed="64"/>
      </top>
      <bottom style="thin">
        <color indexed="64"/>
      </bottom>
      <diagonal/>
    </border>
  </borders>
  <cellStyleXfs count="45">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6" fillId="26" borderId="0" applyNumberFormat="0" applyBorder="0" applyAlignment="0" applyProtection="0"/>
    <xf numFmtId="0" fontId="7" fillId="27" borderId="4" applyNumberFormat="0" applyAlignment="0" applyProtection="0"/>
    <xf numFmtId="0" fontId="8" fillId="28" borderId="5" applyNumberFormat="0" applyAlignment="0" applyProtection="0"/>
    <xf numFmtId="0" fontId="9" fillId="0" borderId="0" applyNumberFormat="0" applyFill="0" applyBorder="0" applyAlignment="0" applyProtection="0"/>
    <xf numFmtId="0" fontId="10" fillId="29" borderId="0" applyNumberFormat="0" applyBorder="0" applyAlignment="0" applyProtection="0"/>
    <xf numFmtId="0" fontId="11" fillId="0" borderId="6" applyNumberFormat="0" applyFill="0" applyAlignment="0" applyProtection="0"/>
    <xf numFmtId="0" fontId="12" fillId="0" borderId="7" applyNumberFormat="0" applyFill="0" applyAlignment="0" applyProtection="0"/>
    <xf numFmtId="0" fontId="13" fillId="0" borderId="8" applyNumberFormat="0" applyFill="0" applyAlignment="0" applyProtection="0"/>
    <xf numFmtId="0" fontId="13" fillId="0" borderId="0" applyNumberFormat="0" applyFill="0" applyBorder="0" applyAlignment="0" applyProtection="0"/>
    <xf numFmtId="0" fontId="14" fillId="30" borderId="4" applyNumberFormat="0" applyAlignment="0" applyProtection="0"/>
    <xf numFmtId="0" fontId="15" fillId="0" borderId="9" applyNumberFormat="0" applyFill="0" applyAlignment="0" applyProtection="0"/>
    <xf numFmtId="0" fontId="16" fillId="31" borderId="0" applyNumberFormat="0" applyBorder="0" applyAlignment="0" applyProtection="0"/>
    <xf numFmtId="0" fontId="4" fillId="0" borderId="0"/>
    <xf numFmtId="0" fontId="4" fillId="32" borderId="10" applyNumberFormat="0" applyFont="0" applyAlignment="0" applyProtection="0"/>
    <xf numFmtId="0" fontId="17" fillId="27" borderId="11" applyNumberFormat="0" applyAlignment="0" applyProtection="0"/>
    <xf numFmtId="0" fontId="18" fillId="0" borderId="0" applyNumberFormat="0" applyFill="0" applyBorder="0" applyAlignment="0" applyProtection="0"/>
    <xf numFmtId="0" fontId="19" fillId="0" borderId="12" applyNumberFormat="0" applyFill="0" applyAlignment="0" applyProtection="0"/>
    <xf numFmtId="0" fontId="20" fillId="0" borderId="0" applyNumberFormat="0" applyFill="0" applyBorder="0" applyAlignment="0" applyProtection="0"/>
    <xf numFmtId="9" fontId="23" fillId="0" borderId="0" applyFont="0" applyFill="0" applyBorder="0" applyAlignment="0" applyProtection="0"/>
    <xf numFmtId="0" fontId="35" fillId="0" borderId="0"/>
  </cellStyleXfs>
  <cellXfs count="105">
    <xf numFmtId="0" fontId="0" fillId="0" borderId="0" xfId="0"/>
    <xf numFmtId="0" fontId="21" fillId="0" borderId="0" xfId="0" applyFont="1"/>
    <xf numFmtId="0" fontId="2" fillId="0" borderId="0" xfId="0" applyFont="1"/>
    <xf numFmtId="0" fontId="2" fillId="0" borderId="1" xfId="0" applyFont="1" applyBorder="1"/>
    <xf numFmtId="0" fontId="1" fillId="0" borderId="0" xfId="0" applyFont="1" applyAlignment="1">
      <alignment wrapText="1"/>
    </xf>
    <xf numFmtId="3" fontId="1" fillId="0" borderId="0" xfId="0" applyNumberFormat="1" applyFont="1" applyAlignment="1">
      <alignment horizontal="right" indent="1"/>
    </xf>
    <xf numFmtId="3" fontId="2" fillId="0" borderId="0" xfId="0" applyNumberFormat="1" applyFont="1" applyAlignment="1">
      <alignment horizontal="right" indent="1"/>
    </xf>
    <xf numFmtId="3" fontId="2" fillId="0" borderId="1" xfId="0" applyNumberFormat="1" applyFont="1" applyBorder="1" applyAlignment="1">
      <alignment horizontal="right" indent="1"/>
    </xf>
    <xf numFmtId="3" fontId="1" fillId="0" borderId="1" xfId="0" applyNumberFormat="1" applyFont="1" applyBorder="1" applyAlignment="1">
      <alignment horizontal="right" indent="1"/>
    </xf>
    <xf numFmtId="0" fontId="3" fillId="0" borderId="1" xfId="0" applyFont="1" applyBorder="1" applyAlignment="1">
      <alignment horizontal="center" wrapText="1"/>
    </xf>
    <xf numFmtId="3" fontId="0" fillId="0" borderId="0" xfId="0" applyNumberFormat="1"/>
    <xf numFmtId="0" fontId="0" fillId="0" borderId="0" xfId="0" applyAlignment="1">
      <alignment vertical="center" wrapText="1"/>
    </xf>
    <xf numFmtId="0" fontId="0" fillId="0" borderId="19" xfId="0" applyBorder="1"/>
    <xf numFmtId="0" fontId="0" fillId="0" borderId="21" xfId="0" applyBorder="1"/>
    <xf numFmtId="0" fontId="0" fillId="36" borderId="18" xfId="0" applyFill="1" applyBorder="1"/>
    <xf numFmtId="3" fontId="0" fillId="36" borderId="0" xfId="0" applyNumberFormat="1" applyFill="1"/>
    <xf numFmtId="0" fontId="0" fillId="36" borderId="19" xfId="0" applyFill="1" applyBorder="1" applyAlignment="1">
      <alignment horizontal="center"/>
    </xf>
    <xf numFmtId="3" fontId="0" fillId="36" borderId="19" xfId="0" applyNumberFormat="1" applyFill="1" applyBorder="1"/>
    <xf numFmtId="0" fontId="0" fillId="36" borderId="20" xfId="0" applyFill="1" applyBorder="1"/>
    <xf numFmtId="3" fontId="0" fillId="36" borderId="1" xfId="0" applyNumberFormat="1" applyFill="1" applyBorder="1"/>
    <xf numFmtId="0" fontId="0" fillId="36" borderId="21" xfId="0" applyFill="1" applyBorder="1"/>
    <xf numFmtId="0" fontId="30" fillId="0" borderId="0" xfId="0" applyFont="1"/>
    <xf numFmtId="0" fontId="30" fillId="0" borderId="0" xfId="0" applyFont="1" applyAlignment="1">
      <alignment horizontal="center" vertical="center"/>
    </xf>
    <xf numFmtId="0" fontId="0" fillId="0" borderId="0" xfId="0" applyAlignment="1">
      <alignment horizontal="center"/>
    </xf>
    <xf numFmtId="0" fontId="0" fillId="36" borderId="19" xfId="0" applyFill="1" applyBorder="1"/>
    <xf numFmtId="9" fontId="0" fillId="0" borderId="0" xfId="43" applyFont="1" applyFill="1" applyBorder="1"/>
    <xf numFmtId="164" fontId="0" fillId="0" borderId="0" xfId="0" applyNumberFormat="1"/>
    <xf numFmtId="165" fontId="0" fillId="0" borderId="0" xfId="43" applyNumberFormat="1" applyFont="1" applyFill="1" applyBorder="1"/>
    <xf numFmtId="0" fontId="0" fillId="0" borderId="25" xfId="0" applyBorder="1"/>
    <xf numFmtId="0" fontId="31" fillId="0" borderId="1" xfId="0" applyFont="1" applyBorder="1"/>
    <xf numFmtId="0" fontId="31" fillId="0" borderId="1" xfId="0" applyFont="1" applyBorder="1" applyAlignment="1">
      <alignment vertical="center"/>
    </xf>
    <xf numFmtId="0" fontId="0" fillId="0" borderId="17" xfId="0" applyBorder="1"/>
    <xf numFmtId="0" fontId="30" fillId="0" borderId="25" xfId="0" applyFont="1" applyBorder="1"/>
    <xf numFmtId="3" fontId="30" fillId="0" borderId="25" xfId="0" applyNumberFormat="1" applyFont="1" applyBorder="1"/>
    <xf numFmtId="165" fontId="30" fillId="0" borderId="25" xfId="0" applyNumberFormat="1" applyFont="1" applyBorder="1"/>
    <xf numFmtId="0" fontId="32" fillId="0" borderId="0" xfId="0" applyFont="1" applyAlignment="1">
      <alignment horizontal="center" vertical="center" wrapText="1"/>
    </xf>
    <xf numFmtId="0" fontId="0" fillId="0" borderId="18" xfId="0" applyBorder="1" applyAlignment="1">
      <alignment vertical="center" wrapText="1"/>
    </xf>
    <xf numFmtId="0" fontId="0" fillId="37" borderId="18" xfId="0" applyFill="1" applyBorder="1" applyAlignment="1">
      <alignment vertical="center" wrapText="1"/>
    </xf>
    <xf numFmtId="165" fontId="0" fillId="37" borderId="19" xfId="43" applyNumberFormat="1" applyFont="1" applyFill="1" applyBorder="1"/>
    <xf numFmtId="0" fontId="0" fillId="37" borderId="20" xfId="0" applyFill="1" applyBorder="1" applyAlignment="1">
      <alignment vertical="center" wrapText="1"/>
    </xf>
    <xf numFmtId="165" fontId="0" fillId="37" borderId="21" xfId="43" applyNumberFormat="1" applyFont="1" applyFill="1" applyBorder="1"/>
    <xf numFmtId="0" fontId="32" fillId="0" borderId="22" xfId="0" applyFont="1" applyBorder="1" applyAlignment="1">
      <alignment horizontal="center" vertical="center" wrapText="1"/>
    </xf>
    <xf numFmtId="0" fontId="32" fillId="0" borderId="23" xfId="0" applyFont="1" applyBorder="1" applyAlignment="1">
      <alignment horizontal="center" vertical="center" wrapText="1"/>
    </xf>
    <xf numFmtId="0" fontId="30" fillId="0" borderId="24" xfId="0" applyFont="1" applyBorder="1" applyAlignment="1">
      <alignment horizontal="center" vertical="center" wrapText="1"/>
    </xf>
    <xf numFmtId="1" fontId="0" fillId="37" borderId="0" xfId="0" applyNumberFormat="1" applyFill="1"/>
    <xf numFmtId="1" fontId="0" fillId="37" borderId="1" xfId="0" applyNumberFormat="1" applyFill="1" applyBorder="1"/>
    <xf numFmtId="165" fontId="0" fillId="0" borderId="19" xfId="43" applyNumberFormat="1" applyFont="1" applyBorder="1"/>
    <xf numFmtId="0" fontId="19" fillId="0" borderId="0" xfId="0" applyFont="1" applyAlignment="1">
      <alignment horizontal="center"/>
    </xf>
    <xf numFmtId="0" fontId="19" fillId="38" borderId="26" xfId="0" applyFont="1" applyFill="1" applyBorder="1" applyAlignment="1">
      <alignment horizontal="center"/>
    </xf>
    <xf numFmtId="0" fontId="19" fillId="0" borderId="18" xfId="0" applyFont="1" applyBorder="1" applyAlignment="1">
      <alignment horizontal="center" vertical="center"/>
    </xf>
    <xf numFmtId="3" fontId="33" fillId="0" borderId="18" xfId="0" applyNumberFormat="1" applyFont="1" applyBorder="1" applyAlignment="1">
      <alignment horizontal="center" vertical="center"/>
    </xf>
    <xf numFmtId="0" fontId="19" fillId="0" borderId="20" xfId="0" applyFont="1" applyBorder="1" applyAlignment="1">
      <alignment horizontal="center" vertical="center"/>
    </xf>
    <xf numFmtId="0" fontId="0" fillId="0" borderId="1" xfId="0" applyBorder="1"/>
    <xf numFmtId="166" fontId="0" fillId="0" borderId="19" xfId="0" applyNumberFormat="1" applyBorder="1"/>
    <xf numFmtId="9" fontId="0" fillId="0" borderId="1" xfId="43" applyFont="1" applyFill="1" applyBorder="1"/>
    <xf numFmtId="166" fontId="0" fillId="0" borderId="21" xfId="0" applyNumberFormat="1" applyBorder="1"/>
    <xf numFmtId="0" fontId="35" fillId="33" borderId="0" xfId="44" applyFill="1"/>
    <xf numFmtId="0" fontId="24" fillId="33" borderId="0" xfId="44" applyFont="1" applyFill="1"/>
    <xf numFmtId="0" fontId="35" fillId="0" borderId="0" xfId="44"/>
    <xf numFmtId="0" fontId="25" fillId="33" borderId="0" xfId="44" applyFont="1" applyFill="1"/>
    <xf numFmtId="0" fontId="26" fillId="33" borderId="0" xfId="44" applyFont="1" applyFill="1"/>
    <xf numFmtId="0" fontId="35" fillId="33" borderId="0" xfId="44" applyFill="1" applyAlignment="1">
      <alignment horizontal="left" vertical="top" wrapText="1"/>
    </xf>
    <xf numFmtId="0" fontId="35" fillId="33" borderId="0" xfId="44" applyFill="1" applyAlignment="1">
      <alignment vertical="top" wrapText="1"/>
    </xf>
    <xf numFmtId="0" fontId="24" fillId="34" borderId="13" xfId="44" applyFont="1" applyFill="1" applyBorder="1" applyAlignment="1">
      <alignment horizontal="center" vertical="top" wrapText="1"/>
    </xf>
    <xf numFmtId="0" fontId="24" fillId="34" borderId="13" xfId="44" applyFont="1" applyFill="1" applyBorder="1" applyAlignment="1">
      <alignment horizontal="center" vertical="center" wrapText="1"/>
    </xf>
    <xf numFmtId="0" fontId="35" fillId="33" borderId="13" xfId="44" applyFill="1" applyBorder="1" applyAlignment="1">
      <alignment horizontal="left" vertical="top" wrapText="1"/>
    </xf>
    <xf numFmtId="0" fontId="24" fillId="34" borderId="14" xfId="44" applyFont="1" applyFill="1" applyBorder="1" applyAlignment="1">
      <alignment horizontal="center" vertical="center" wrapText="1"/>
    </xf>
    <xf numFmtId="0" fontId="27" fillId="0" borderId="15" xfId="44" applyFont="1" applyBorder="1"/>
    <xf numFmtId="0" fontId="27" fillId="0" borderId="16" xfId="44" applyFont="1" applyBorder="1"/>
    <xf numFmtId="0" fontId="35" fillId="33" borderId="14" xfId="44" applyFill="1" applyBorder="1" applyAlignment="1">
      <alignment horizontal="left" vertical="top" wrapText="1"/>
    </xf>
    <xf numFmtId="0" fontId="28" fillId="33" borderId="14" xfId="44" applyFont="1" applyFill="1" applyBorder="1" applyAlignment="1">
      <alignment horizontal="left" vertical="top" wrapText="1"/>
    </xf>
    <xf numFmtId="0" fontId="35" fillId="33" borderId="0" xfId="44" applyFill="1" applyAlignment="1">
      <alignment horizontal="left" vertical="top" wrapText="1"/>
    </xf>
    <xf numFmtId="0" fontId="27" fillId="0" borderId="0" xfId="44" applyFont="1"/>
    <xf numFmtId="0" fontId="35" fillId="0" borderId="0" xfId="44"/>
    <xf numFmtId="0" fontId="21" fillId="0" borderId="0" xfId="0" applyFont="1" applyAlignment="1">
      <alignment horizontal="left"/>
    </xf>
    <xf numFmtId="0" fontId="2" fillId="0" borderId="0" xfId="0" applyFont="1" applyAlignment="1">
      <alignment wrapText="1"/>
    </xf>
    <xf numFmtId="0" fontId="21" fillId="0" borderId="0" xfId="0" applyFont="1"/>
    <xf numFmtId="0" fontId="22" fillId="0" borderId="2" xfId="0" applyFont="1" applyBorder="1" applyAlignment="1">
      <alignment horizontal="center"/>
    </xf>
    <xf numFmtId="0" fontId="3" fillId="0" borderId="3" xfId="0" applyFont="1" applyBorder="1" applyAlignment="1">
      <alignment horizontal="center" wrapText="1"/>
    </xf>
    <xf numFmtId="0" fontId="21" fillId="0" borderId="1" xfId="0" applyFont="1" applyBorder="1"/>
    <xf numFmtId="0" fontId="2" fillId="0" borderId="1" xfId="0" applyFont="1" applyBorder="1" applyAlignment="1">
      <alignment wrapText="1"/>
    </xf>
    <xf numFmtId="0" fontId="3" fillId="0" borderId="3" xfId="0" applyFont="1" applyBorder="1" applyAlignment="1">
      <alignment horizontal="center"/>
    </xf>
    <xf numFmtId="0" fontId="21" fillId="0" borderId="1" xfId="0" applyFont="1" applyBorder="1" applyAlignment="1">
      <alignment horizontal="center"/>
    </xf>
    <xf numFmtId="0" fontId="3" fillId="0" borderId="1" xfId="0" applyFont="1" applyBorder="1" applyAlignment="1">
      <alignment horizontal="center" wrapText="1"/>
    </xf>
    <xf numFmtId="0" fontId="3" fillId="0" borderId="1" xfId="0" applyFont="1" applyBorder="1" applyAlignment="1">
      <alignment horizontal="center"/>
    </xf>
    <xf numFmtId="0" fontId="30" fillId="35" borderId="22" xfId="0" applyFont="1" applyFill="1" applyBorder="1" applyAlignment="1">
      <alignment horizontal="center"/>
    </xf>
    <xf numFmtId="0" fontId="30" fillId="35" borderId="23" xfId="0" applyFont="1" applyFill="1" applyBorder="1" applyAlignment="1">
      <alignment horizontal="center"/>
    </xf>
    <xf numFmtId="0" fontId="30" fillId="35" borderId="24" xfId="0" applyFont="1" applyFill="1" applyBorder="1" applyAlignment="1">
      <alignment horizontal="center"/>
    </xf>
    <xf numFmtId="0" fontId="30" fillId="0" borderId="0" xfId="0" applyFont="1" applyAlignment="1">
      <alignment horizontal="center" vertical="center"/>
    </xf>
    <xf numFmtId="0" fontId="3" fillId="0" borderId="3"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xf>
    <xf numFmtId="0" fontId="30" fillId="35" borderId="22" xfId="0" applyFont="1" applyFill="1" applyBorder="1" applyAlignment="1">
      <alignment horizontal="center" vertical="center"/>
    </xf>
    <xf numFmtId="0" fontId="30" fillId="35" borderId="23" xfId="0" applyFont="1" applyFill="1" applyBorder="1" applyAlignment="1">
      <alignment horizontal="center" vertical="center"/>
    </xf>
    <xf numFmtId="0" fontId="30" fillId="35" borderId="24" xfId="0" applyFont="1" applyFill="1" applyBorder="1" applyAlignment="1">
      <alignment horizontal="center" vertical="center"/>
    </xf>
    <xf numFmtId="0" fontId="30" fillId="35" borderId="22" xfId="0" applyFont="1" applyFill="1" applyBorder="1" applyAlignment="1">
      <alignment horizontal="center" vertical="center" wrapText="1"/>
    </xf>
    <xf numFmtId="0" fontId="30" fillId="35" borderId="23" xfId="0" applyFont="1" applyFill="1" applyBorder="1" applyAlignment="1">
      <alignment horizontal="center" vertical="center" wrapText="1"/>
    </xf>
    <xf numFmtId="0" fontId="30" fillId="35" borderId="24" xfId="0" applyFont="1" applyFill="1" applyBorder="1" applyAlignment="1">
      <alignment horizontal="center" vertical="center" wrapText="1"/>
    </xf>
    <xf numFmtId="0" fontId="30" fillId="0" borderId="0" xfId="0" applyFont="1" applyAlignment="1">
      <alignment horizontal="center"/>
    </xf>
    <xf numFmtId="0" fontId="3" fillId="0" borderId="3" xfId="0" applyFont="1" applyBorder="1" applyAlignment="1">
      <alignment horizontal="center" vertical="center"/>
    </xf>
    <xf numFmtId="0" fontId="21" fillId="0" borderId="1" xfId="0" applyFont="1" applyBorder="1" applyAlignment="1">
      <alignment horizontal="center" vertical="center"/>
    </xf>
    <xf numFmtId="0" fontId="21" fillId="0" borderId="1" xfId="0" applyFont="1" applyBorder="1" applyAlignment="1">
      <alignment vertical="center"/>
    </xf>
    <xf numFmtId="0" fontId="34" fillId="35" borderId="22" xfId="0" applyFont="1" applyFill="1" applyBorder="1" applyAlignment="1">
      <alignment horizontal="center"/>
    </xf>
    <xf numFmtId="0" fontId="34" fillId="35" borderId="23" xfId="0" applyFont="1" applyFill="1" applyBorder="1" applyAlignment="1">
      <alignment horizontal="center"/>
    </xf>
    <xf numFmtId="0" fontId="34" fillId="35" borderId="24" xfId="0" applyFont="1" applyFill="1" applyBorder="1" applyAlignment="1">
      <alignment horizontal="center"/>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xr:uid="{00000000-0005-0000-0000-000025000000}"/>
    <cellStyle name="Normal 3" xfId="44" xr:uid="{FBD52BB6-FFC3-48CA-BDF3-8B78F08F465C}"/>
    <cellStyle name="Note 2" xfId="38" xr:uid="{00000000-0005-0000-0000-000026000000}"/>
    <cellStyle name="Output" xfId="39" builtinId="21" customBuiltin="1"/>
    <cellStyle name="Percent" xfId="43" builtinId="5"/>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 Number of Violent Crime Offenses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Pt>
            <c:idx val="11"/>
            <c:marker>
              <c:symbol val="circle"/>
              <c:size val="5"/>
              <c:spPr>
                <a:solidFill>
                  <a:srgbClr val="FF0000"/>
                </a:solidFill>
                <a:ln w="9525">
                  <a:solidFill>
                    <a:schemeClr val="accent1"/>
                  </a:solidFill>
                </a:ln>
                <a:effectLst/>
              </c:spPr>
            </c:marker>
            <c:bubble3D val="0"/>
            <c:extLst>
              <c:ext xmlns:c16="http://schemas.microsoft.com/office/drawing/2014/chart" uri="{C3380CC4-5D6E-409C-BE32-E72D297353CC}">
                <c16:uniqueId val="{00000002-61B8-4B7B-A392-F01DDA6CBCC4}"/>
              </c:ext>
            </c:extLst>
          </c:dPt>
          <c:dPt>
            <c:idx val="12"/>
            <c:marker>
              <c:symbol val="circle"/>
              <c:size val="5"/>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3-61B8-4B7B-A392-F01DDA6CBCC4}"/>
              </c:ext>
            </c:extLst>
          </c:dPt>
          <c:dPt>
            <c:idx val="13"/>
            <c:marker>
              <c:symbol val="circle"/>
              <c:size val="5"/>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4-61B8-4B7B-A392-F01DDA6CBCC4}"/>
              </c:ext>
            </c:extLst>
          </c:dPt>
          <c:dPt>
            <c:idx val="14"/>
            <c:marker>
              <c:symbol val="circle"/>
              <c:size val="5"/>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5-61B8-4B7B-A392-F01DDA6CBCC4}"/>
              </c:ext>
            </c:extLst>
          </c:dPt>
          <c:dPt>
            <c:idx val="15"/>
            <c:marker>
              <c:symbol val="circle"/>
              <c:size val="5"/>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6-61B8-4B7B-A392-F01DDA6CBCC4}"/>
              </c:ext>
            </c:extLst>
          </c:dPt>
          <c:dPt>
            <c:idx val="16"/>
            <c:marker>
              <c:symbol val="circle"/>
              <c:size val="5"/>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7-61B8-4B7B-A392-F01DDA6CBCC4}"/>
              </c:ext>
            </c:extLst>
          </c:dPt>
          <c:dPt>
            <c:idx val="17"/>
            <c:marker>
              <c:symbol val="circle"/>
              <c:size val="5"/>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8-61B8-4B7B-A392-F01DDA6CBCC4}"/>
              </c:ext>
            </c:extLst>
          </c:dPt>
          <c:dPt>
            <c:idx val="18"/>
            <c:marker>
              <c:symbol val="circle"/>
              <c:size val="5"/>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9-61B8-4B7B-A392-F01DDA6CBCC4}"/>
              </c:ext>
            </c:extLst>
          </c:dPt>
          <c:dPt>
            <c:idx val="19"/>
            <c:marker>
              <c:symbol val="circle"/>
              <c:size val="5"/>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A-61B8-4B7B-A392-F01DDA6CBCC4}"/>
              </c:ext>
            </c:extLst>
          </c:dPt>
          <c:dPt>
            <c:idx val="20"/>
            <c:marker>
              <c:symbol val="circle"/>
              <c:size val="5"/>
              <c:spPr>
                <a:solidFill>
                  <a:srgbClr val="FF0000"/>
                </a:solidFill>
                <a:ln w="9525">
                  <a:solidFill>
                    <a:srgbClr val="FF0000"/>
                  </a:solidFill>
                </a:ln>
                <a:effectLst/>
              </c:spPr>
            </c:marker>
            <c:bubble3D val="0"/>
            <c:spPr>
              <a:ln w="19050" cap="rnd">
                <a:solidFill>
                  <a:srgbClr val="FF0000"/>
                </a:solidFill>
                <a:round/>
              </a:ln>
              <a:effectLst/>
            </c:spPr>
            <c:extLst>
              <c:ext xmlns:c16="http://schemas.microsoft.com/office/drawing/2014/chart" uri="{C3380CC4-5D6E-409C-BE32-E72D297353CC}">
                <c16:uniqueId val="{0000000B-61B8-4B7B-A392-F01DDA6CBCC4}"/>
              </c:ext>
            </c:extLst>
          </c:dPt>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'Predictive Analytics'!$A$5:$A$25</c:f>
              <c:numCache>
                <c:formatCode>General</c:formatCode>
                <c:ptCount val="21"/>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pt idx="14">
                  <c:v>2026</c:v>
                </c:pt>
                <c:pt idx="15">
                  <c:v>2027</c:v>
                </c:pt>
                <c:pt idx="16">
                  <c:v>2028</c:v>
                </c:pt>
                <c:pt idx="17">
                  <c:v>2029</c:v>
                </c:pt>
                <c:pt idx="18">
                  <c:v>2030</c:v>
                </c:pt>
                <c:pt idx="19">
                  <c:v>2031</c:v>
                </c:pt>
                <c:pt idx="20">
                  <c:v>2032</c:v>
                </c:pt>
              </c:numCache>
            </c:numRef>
          </c:xVal>
          <c:yVal>
            <c:numRef>
              <c:f>'Predictive Analytics'!$B$5:$B$25</c:f>
              <c:numCache>
                <c:formatCode>General</c:formatCode>
                <c:ptCount val="21"/>
                <c:pt idx="0">
                  <c:v>1217057</c:v>
                </c:pt>
                <c:pt idx="1">
                  <c:v>1168298</c:v>
                </c:pt>
                <c:pt idx="2">
                  <c:v>1153022</c:v>
                </c:pt>
                <c:pt idx="3">
                  <c:v>1199310</c:v>
                </c:pt>
                <c:pt idx="4">
                  <c:v>1285606</c:v>
                </c:pt>
                <c:pt idx="5">
                  <c:v>1283875</c:v>
                </c:pt>
                <c:pt idx="6">
                  <c:v>1252399</c:v>
                </c:pt>
                <c:pt idx="7">
                  <c:v>1250393</c:v>
                </c:pt>
                <c:pt idx="8">
                  <c:v>1313105</c:v>
                </c:pt>
                <c:pt idx="9">
                  <c:v>1284885</c:v>
                </c:pt>
                <c:pt idx="10">
                  <c:v>1268880</c:v>
                </c:pt>
                <c:pt idx="11" formatCode="0">
                  <c:v>1274932.9407433812</c:v>
                </c:pt>
                <c:pt idx="12" formatCode="0">
                  <c:v>1286730.7059489996</c:v>
                </c:pt>
                <c:pt idx="13" formatCode="0">
                  <c:v>1301510.7929895665</c:v>
                </c:pt>
                <c:pt idx="14" formatCode="0">
                  <c:v>1312730.7306619107</c:v>
                </c:pt>
                <c:pt idx="15" formatCode="0">
                  <c:v>1315733.3426762517</c:v>
                </c:pt>
                <c:pt idx="16" formatCode="0">
                  <c:v>1319220.9270477321</c:v>
                </c:pt>
                <c:pt idx="17" formatCode="0">
                  <c:v>1326301.6942704923</c:v>
                </c:pt>
                <c:pt idx="18" formatCode="0">
                  <c:v>1334344.7811297199</c:v>
                </c:pt>
                <c:pt idx="19" formatCode="0">
                  <c:v>1336553.5795559944</c:v>
                </c:pt>
                <c:pt idx="20" formatCode="0">
                  <c:v>1341859.673226316</c:v>
                </c:pt>
              </c:numCache>
            </c:numRef>
          </c:yVal>
          <c:smooth val="0"/>
          <c:extLst>
            <c:ext xmlns:c16="http://schemas.microsoft.com/office/drawing/2014/chart" uri="{C3380CC4-5D6E-409C-BE32-E72D297353CC}">
              <c16:uniqueId val="{00000000-61B8-4B7B-A392-F01DDA6CBCC4}"/>
            </c:ext>
          </c:extLst>
        </c:ser>
        <c:dLbls>
          <c:showLegendKey val="0"/>
          <c:showVal val="0"/>
          <c:showCatName val="0"/>
          <c:showSerName val="0"/>
          <c:showPercent val="0"/>
          <c:showBubbleSize val="0"/>
        </c:dLbls>
        <c:axId val="1468682975"/>
        <c:axId val="1152283247"/>
      </c:scatterChart>
      <c:valAx>
        <c:axId val="1468682975"/>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283247"/>
        <c:crosses val="autoZero"/>
        <c:crossBetween val="midCat"/>
      </c:valAx>
      <c:valAx>
        <c:axId val="1152283247"/>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68297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Number of Total Offenses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Number of Total Offenses by State</a:t>
          </a:r>
        </a:p>
      </cx:txPr>
    </cx:title>
    <cx:plotArea>
      <cx:plotAreaRegion>
        <cx:series layoutId="regionMap" uniqueId="{EEF5971D-ED2B-42C9-805C-A034C7EFCE11}">
          <cx:dataId val="0"/>
          <cx:layoutPr>
            <cx:geography cultureLanguage="en-US" cultureRegion="US" attribution="Powered by Bing">
              <cx:geoCache provider="{E9337A44-BEBE-4D9F-B70C-5C5E7DAFC167}">
                <cx:binary>1F3ZcqRIsv2Vsnq+qImFWMamx6wDclVqK6nWFyylUrETQLB//fXUVhKT1aWx0bVrSbepW0kGcuLg
7seXCP550//jJr3dVu/6LM3NP276P9+HdV38448/zE14m23NURbdVNroH/XRjc7+0D9+RDe3f3yv
tl2UB39gG9E/bsJtVd/27//1T7hacKs3+mZbRzq/aG6r4cOtadLa/M25vafebb9nUe5Fpq6imxr9
+f7z1oTwF2udv393m9dRPVwNxe2f71987/27P6ZX+7e//C4F4ermO4yl/IgiRBwuuLw7+Pt3qc6D
h9MWwvaR4zAqbIrs3YEe//bpNoPxr5PpTqLt9+/VrTFwW3f/fTn2xT3Aqb/ev7vRTV7vZi+Aifzz
/cc8qm+/v7ust/Wtef8uMtq9/4Krdzfy8fLuzv94Of//+ufkA5iLySfPIJpO3O9O/RtCj2C90z/e
uTptsuto+zhf/z1WRBxJm3LOHbwXK86PbMSwENy5P+88/u17rP5T6fajtv8qE/w89yDx+yvdXm+z
t4QMH3HGKGa2vNMem7xUL8GOBLUJwfYDpPIlZK8QaD9KTwMnwPy1OUhgPt+a+t2nqAqi/I01CsAB
44f2a5SwjxginEj73vjt4Lu3vA/W77Vi7QdpclcTqD5/Okio3G0a/dDV2+LEj7BDGZPoQY3AC73w
UkgCUBxzRNG96XuJ0+tk2g/S87EThNzD9FKnt9279W1lbofHWfrvfRO1jxCoiXTIg6bglwhxesS4
cIAs3eMj6ePfvtek18m0H6HnYycIna4PUofAepvkDd0Qo0eIUgcBL7h3QxN0kIOPMJeC2HJi4X4v
yX5MHsdN8Pjr+CDw+Hvq+Zx7v/jmf8i9iTxybKDetsNeKouUQOQEAcb9QOSAlD93OxMq/Gt59mMz
Gf7iFg6DZ/9VRaPO31BBCD3CkmAsEN1LrRFCR8DjHMkcdqdB4ICeI/IKgfZj8TRwqijfDkJRXkgN
IerOFJ/c9tGNfpyf/961ADYUAwtD9H7qpxwa2ewI2QK8j5ig8jpp9gPzfOyLu4SbPDlIbP6qkm1u
tuZNkRFSCpvsHMvuEBM7ho8okchxHHHvdiYB6Wsk2o/Oz5ETbP76cJDYnN622+9vac/kEYGsDZWI
3M88aMZLwsyOmOMQ6Th70zq/l2c/Lo/jJqicHmgoo1Ndbb+/pS2DFI4UjmNTvB8X2zlyKBeETXgY
ZJN+K8p+SH6OnIDinh2kqrg6z29v6uimqd/OklF05HDgx4Q4e3HhkMchAugBnpiwV0rzK2ie3coU
nauDRMe7Tbfdtrp9O2iAJdu24AyTBycDKbLnpow7R5QJRgkCX7Q7Jgi9RqL98PwcOcHGmx0kNic6
r7dvyZqheAC5SwdJTu+1BozWc2iQDWkZCDsxI5Nw/xWi7MfkaeAEkpPDVJc5WPXoLR0/FkfOzqlj
MlETAVxMcEIxBPl3x8TBvEKS/Yg8DZwgMj/MTPPiVkOW+S2pGAYdANch+C9yzOSIUkpAhR5I8gSY
Vwi0H5ingRNgFn8dpPVagl+JorfzK3cpY3AsNplkXyBeOXIw3zG0e7MG3Pl5rP97Qfbj8ThuAsdy
dZBwrL5vwzckxpQeESFtjh8T+JNQEiFIIDuScGDOL+H4rSD70XgYNgFj5R0mGGka5ToyjzPz3ydd
dvl8wIJCqHLPqiZ4CAkZZcGII36ysudKsnqFRL8A5mnkFJvDdChnSQqa8qZFZbBPkB2m7CFW2fVk
PKddkkNeeefm+UNPB1CB59i8RqL92PwcOcHm7DDy+i+kfkhXftVV8jg/b6A3+EgSiemupP9Is55j
A9EKgzMOe0w0g/N5js0u7fg7ifZj83Pki7uEdOXXw7Rp+ffoTaMVCCShfiw5VCkfjpdqA70YEOAL
m8kHvZrELKvfC7QfmaeBE2BWpwcJzFl1G7xpCxoBlREQwhO2F5f7FjQBXWoTIvZ7Qfbj8ThuAsfZ
YaaOV7rbPtqQN7FfNgfPwun+kF4S8C22zdADN7Yn9ut30uxH5H7UBI/VXwepHsdvXWQRELhTCB45
v/coU28vgDlDuRgqyffqMykW/16e/Zg8jpugcnx5mKiAk21ukuHtNIUAy8KcYEg+TvyIA34EwAKC
dg/IxI8cv0KUX0DyNHIKymG6+I1uIvPGTt4+kgJKWsKBNMpz4iXRkZBIQIn/wf1PUHmVLPtheTZ0
gsvmME3YyTbK3zCDT50jAs171HlmoZ5Dw+QRRkCIwfHsVZjfirMflodhE0hODjR3v62GdJt/f0P7
BaXInQFzIDp8jgZnR9yGflgiH9CY5CNPXiHJrwB5vIcpJt5B+pSTrTHbm7Axt3X9lqkXfAStrJAQ
5vtr9xxakWxoHCNi4ulfLc+v4HlxO1OMDtOUfbqtMih7vZ3aQKLShgUY8M/EwUCJmDHMJINOpLtj
Uod8hST7cXkaOEHk09Vhak10E0bB9i3XMNEjAdoioY3/fub/nZCBKkHgvwv/d8ckZjl5hUT7ofk5
coLNyepAsYGGBKPr7RvqCwPnLxH0gT2Ut6bhC7Qm7xqPofny8Y/ed4SfRK+Q5VewPA2d4nKYKZeT
yJjdv0URPU7Sfx/qE+hpwVAAe8rgT4gApPih2xVDweUhlflvavMqoX4F0bPBU5AuD1R5jNFN9ZYI
QWjPODRPPqy9tEFFnlM1CTV9zqFXzHlofdmD0O8k+jU89yOn2Bxm09jp7XX1tksqdh1jsN6IcP7Q
lTzFRh5BHLqr+e/vfX2NRPux+Tlygs3pYYY2l7qpw3feNnlbvwNd4wSCSuexCDZd2GzbR5jY4JoY
fbSp947ntfLsR+fl6AlCl4cZ6OxKS8ttVsDy87fs7KPkiAmohMnHpsspo941ZULjHxRs7jOfE4bw
arH2IzUZPoHqdHmQTuhUV6BM7rbS0BHwhjSOQM2ZQPuFA0T67pioE4d+AOFQxCERfXdMsXq1XL8A
azJ+ipZ7wGi9uemDPR0oI7Ac5iESnRA7SI9Cy+xuudPjYsyXBvD+Gfq9VH+H1OPoKU6HaQDPwugt
e51g+qHJDMKih4rOxO5BqyaHhZiO+AU+v5NmPy73oyZ4nB2mlTu/zXMzpO32TVeZQ8+TkLDI/MGC
3e118pxuw/4aggixK8Td20DIMzzv3XitVPvxeTl6gtP5YWbfPoSwN8u7lXnbzDVQb9jlBMvHqGe6
7AwSpA4S0MgB6zXvDtCv5zi9Vqr9OL0cPcHpw+og/dDnyNzo3ERvm5Rj4H4cAluf3B8vY1fILkDx
FFrV5f5+9FeJtB+hZ0Mn8Hw+THjuY4r/A1IHnTc21Hkweti0YeqIdgYR+tJh9fM9hJP8wuvl2g/U
dPwErcvDJHVX4Jxgn6vbN6ygAvsWFFIJNli1R3b93DNB6xqhBLZI+UWk9CqR9mP0bOgEnqvDzKVe
3fZvugYaAZcmgoKS3EMzzW/DSlxoBgXS8LD8Y0IafivOr2C5u4spJF8O0v18rLfho4t+g7w2zDiU
T0FTfjZEPVeWu70cOHSCYDaxZ7+TYz8U96MmSHw8zOLc/8EWW9AmBd0E9s6R3B0TH8PFEQPlEPRx
RfS0bPqKTb/24/LzXibYfDpMMv150LAfZPB2ikKhVx2KoZj9YvsGSF/D3o+7jYPsBw73+Lcfdj/7
vUD7kXm6kwkwn7/+/5ivX+8I+bR1prett7O7PTefbQr592fv7h32Ap0MfQhF9tq5+yhl9f3P95gg
BCm2p708dxd5EcTsspcvN/F6Nux2a+o/31t8x+8w4xLWF0KfD2Tv3r/rYMu63SnI5znwucDA/mDD
yPfv8l2GDTYERVBzQqCQ2JEYiksUsuNml6H/8/1u/0m42s6uQlUQwV6TT/udnut0gKbwpwl5+P1d
3mTnOspr8+d7BEvq3r8r7r+4k9WhEtpYoLwF9V8BJyFzCOdvth/gId99/39wWeUZaZxqafrercLB
Ohlrk6tA9qEbV1XnmiCiKq9IPSuz8MqqmO9ZUZatTVZ7TeKXV4GsPzRBaXtxHSeb3HSFG3V1rZIq
NaoXRrpxquO56QukRMO+0az3j/3IPq1078zRMJK177AVsk2yKiUrFuRL3GXVsTR6UDqjPvxoIg/V
bTanjcw8godYyYgMl+XWR/F1JXR8YShOZtTw0zwbuw2sN/mEdandzpLlcWpa3zNGFm4aW9Y87Cy6
aNLiXOR1fSra9EoU48ngtGZR9YFZBSlWlm1/gtYtaxYmMnLDfvgR5ZXXBm5TNoHCRR+4zKLrmppS
lY1vFkGfnbWR9K+anN5YXfytJFIvtC3a8zJOvKKs9apOW6EspMZmSNY8yYmycRS7J9A+ozQm8Ulc
WZFn7Mp4wuhRJb3O5oMOrFVF86t4RHxe0iSbOaRSPi1HTwZxtqiC7uPQVNky7xbC7/IF7uDKBUs7
Few2tx2ioXW1ttetFXwJijFTppJXFcNYhfxKl/Ggsi7aZKHx12WprDyMFqyo5llDuVtGSLqFHutZ
3PpXDuJGWV1ZzPLGcWOE4bfKrmfhgNxWSvgYJtGrWhq5aZC3XmnwNxrlsbJJ7jZDvKw7Cv9T1rEy
dd24IjWujjtV8z6b8wIunvrJcUrY11o2+YIQV3e1/qDtCOYta4lrqraetUGiaGYPiu1GdIxbs9i3
mBIxKpSM4bOs18arHXNe18PSxjAdlSyka3orclsaeGP1ybZ6ACVcDTXISYgWXi/pcmzGT3lYpMoZ
05mIOVHjwKvL2olUF/knaORsI5J603VIz+mAO29w/EAR1Eo3Sbo1TvqZ1fN8MbQwvW32EfP+g6wq
No+HgqgoWQ9Cpoq0qJ6NHahGAQ9dhMimNVE0I/4yGUvhNc5ah+Mn3MOjVtF0Ac9wP8cp9l1f2fUo
1nUW17NgLFck7Ny4l2IRyGycj6U75ChVlKPIw9oIjzeVyzpinQ1R8iUfzzSsTz9Oy6h3eZ2eEmfs
Xcdw1fXIqESWsSq7CJ75trtm7EsRo/aysT47aIx3oI5r2lgAKrMWcRWLTV/DJCVj+KUxsbUm3Tiq
agjYihIdzzKsF2GM9aeSJ3MeGLbooy5f9hogYGXurDSqLgN4FDbCtwvXrsUc+XF1gX3bzSrULlhW
X+iqwQsf+63qqYkVz+rxJE0ToUJme1VlFQu/spQkvYuiJFloX5OFLJnbFfDwZDPatr1rYTQuq6zY
WH6lwjYUbkp66Q5ZFc3qhnmFlksyph4T+BuqnYuKgCGJqvRy6MZgA6JwNzgfMqtxC5GbS0ECxYdK
uoi36cxvBj2HdGXq2aa5ZdqXXixseFgc+FqNO2eeWEwufF64Y99dpUEaqqhvW+WnoXFlJMEsGqI0
avNFQYuLnnda9Xkn3TZLr6M2ZG42xN91kMQuDcqrxPip8p20dkcb4I2rzlaAQuNxkziqyntr7hC3
tVCzpD8CoaO53wHOQo7LoUfrkVdIOZFMN0NtiFvwMJkL3l6mKQpUSopx1laUeKkWnyzWwSMq0HiR
5LOus24TO/kYjIPwkNWuSNbWKjTGnuV8EZT6Vuh8Wfi5c4xtaybC6Nrqs1yxMF3WSYFXzCCtsE6u
K2PNoi6Yd21EPJtbLTzQqHWdAhSowsmZrsvIpaEPetpn2nMaMU+i/jiteDZjuy/1gchghvJlMGZE
iTKVi8RBnsjZ4DldTGfxsjUq/4YJNm4QNkT1Q0lVGmRXosnHeUeGjSTwKOR6Zq1yX9Zg46hQFS+b
kwTJU5GVgeo6P/aoLvx5k/NI6aiL3VQb43VRcBtbxbJpdkY1+h6E7UlQlK1rWXbrWUjPjBjqWW5l
g9exqFGmp4u6pdYsCRowW1buu7kOThObjIrljjNnkfgRcQtvmMbtYszZV1PYbFMig+dpFhSqJ759
2kflgtDMzKqMJGpgKdr40Ri6DWnTeYbr8hwPkWvy1FoGVXGRcFqc8daKNnkaLEKTEVthU3ty5Bd9
Y7erDk5uRFCuM1QlF5UpuIrBq1jaKhc0sPyLth5OJYnLY4dHyTyPxPfeIuvAwv7JUIf9omzwjxHH
zsbP4CZynMYKR6U5KU1erccETFMN6pljmsMDF5FZKZpjo/uvdiCHeTI6u8dgmYW17faxr7I2T1y6
81uNyOcyNqd06OuZ5cP3hhJsHV9bVgh6r9lpyJpYkd62lR9eg7dv3Xh3uT5rL/tq29pVptpkDJRo
e1uNdpnMm6pHLtfRBznWyTpoTpohqBZAzeCGo/CjKatwntVZ4wa21bl3yjg2oWqLGntV5896Hfae
I4JZkdBxSds+UXE/uqxHX1McyAVL5Sn3+2Euq0/YWNztpG3UEGSursDU2HBZeIoTNUb9aZPb4xIx
/waiMVvlg4hc0glf5Z3JFKJ8KWE+VcZje0na6ENtCY+R5pL3fEFZit26i2qXSmc7YnEFbqj18pp0
ahBd5DVN388EzXtVJ23rJaXVeGXe4Zkw6Ac4ZtiFfjiNm8GaV6w5zWK0HAxJVVTXWKGs+kpIDQ8G
WNvELzYGJcOciqp1xwFdZ37yWVOJNz7Qwp0rI2Fer3HUK6sAguR0Jfd68OYcpanHbbzICfPXKKRa
dXXu+YMslIiseRR/NZFdzvK4R/O6Ca8kNadkiMJ5Jwe4MZhcN/EHrUZtDV5a0M+F1caqs7SjItjU
a9WLs2qsqxONnPkQ4rUdhq4BIwfcxNqZznwWStzM0mKFsMdoZXnhYB+DL4zcmAVcFQXTG2tgAGjT
9a7NSjKjQnYrcIqVSnWkzyqDfZWOg/wwiPpGjPSSFX57jpx4XplYfMjyS10PlmI4MscJirrjrgiV
bJyNBt+cgW/8kI8Epiip5bKyU7II6nlkx1JlEY/OC1o26yAZwaIGrqBV4WHmd1cV9DRvkpJ8j/18
vEz0ZuiNfdn069gE7dXdj66IPw79EJ923LRXtM+ZCw63XfpBmc6Yjcd5MPr2oqhi7UZh4TkMrlTT
Ir+wLHD0mmJPMweBDYxgIsqcrPyidtSgbXDajn8FLlGfUt+350EblrPQ6fmVHWC+SihPXREnmZuP
NV8RHzsndTl+Zb0jZygfrJlpOvQBuLKSWeZc2c7gXPlJMrdzZC7uP5JhDA+5nR8PQ6GcsKZXSQDK
YUrdLnWY257pSrwYLGuYkbTB8yas+4/IAvVFqR/PnQxuIezpjTOEiRd2AC6uLbiLG1NIx8M9zk9y
u/BVULDoVGZ4XTkqbvm4Scw6GrsE1DWJ3M5OvCZw3KgtE5XbK8H1OLMAN7UpRSg+IDR2irL2Y5qm
XGlSDS4p0LzH9GLgyRlvOt+1RmtddFXs5gEKlsZhgzt29RVs9OfK0phPrI+4WyUrlst21jW+BMJf
+J6fR5/SYKiWFHeJyqwyXIKLi+ZdlyIVafS5sytFw65cpBgiAL/RX1jipzOLgCsJW7ys8aIah9AN
ql7FTbnQ8jjPykUPXmuFZP6xU1a/SFgAUxAunYYtMgYzhIAuLPMKN6cQcFzkQTPPEAenJ1vba8DZ
qTpVNhXtLC4aPg8jQecx7VNVt/wq6/N03kUVd8dalwsnC+ZVJId1idF1CobCy2iNVEaMVimjxw3o
TZ2LXgX5WMxz16ICZgQ57jCO8ZeoiYEg6qbfGdZyFkS2pXom3KFvai/uhkTZffs9/mbYmF0AF+Gq
hYdZJNXGIVewL4k5hrcyxF69YyitVWwqzK/yTJZn5ZgvnNC5BnJez+gobYC6WSeyuzZJQS7A3BxX
JQvdBHfEZaLOlURBtYFoqkfMBt6DybK1cO1mDOJKnvzIws64PQMVYGVyacd4gZ1hJYCbKCEdCI6J
uHUY6IYN0WRmeuyZslgKS8ytrLvoIztb9hhUt89VFJJB0S+BQ09IEJlFy5j2alOtUDCMXgUsznPy
+NIJ0RdRACJZkrBZm3FFRECV3wYn+dgDXWzTS1+3G6vyvwkGwUrUm8s29yvPDPX3APzu2HHh1lle
uC3HX0QJAWpSsGA29sWgTBgmy6jl34aihSi2x82qboNx5tDgnFl148k061xRJ8yNGEQRdirsDQYi
AXcXGFXiuNlEY+sFncVXRszTICAfSuAm4AaxGjoBXDaIfhSBnmMztosy8gtVptorwu+cd86iTrV2
U4H7Zcxou+QgsYcYuG4/CTuV1bmt3D6FMI2GEN5qzmed7DJXNv7HJBDcbZNq1Y8Ohwiqk8dVH8Op
sABGaQ1X7SgWvk1SD7oG0NJvM68rZHEsg2LDUFafdZp+FZgoFoX4lGrNl4kOzoY0tVbG1Ce+3bQu
YwP3ID1auLXk2Vk3srOyh6BPIr0FenCTcJwoBPGDZEve63HJx+LY5uYqSKLOBQpXeR21CpUmTe0G
sFubGqn1yckda9GBcqm+BHMR4RA8fpaBm6sYsJYSzeIEgZE0KfaswCRuXkTJAiVZM2MozNyY1/xk
xPjEjFGycaprxpv6mIbNCSnFOooboA2Yhac5broZsMNyJSOwD005ilXTNb0HqaXO5T5QalFaS42B
5SX1CbPKkxD80QqeSB+eUHTiQxrL44itGuQLlaOuVYNVgI428iMsKyg9IFi3eVxcj1afrMAAMxeD
xnphCyysqyPsNnGbqkzaV055IyoaK39s8mVWlh4bnQxIAghn5/lCG1Yt2qZxGQQydLRAmUb7K86R
XPdSa+V0BM+TEFx50ABrpD4lxzk15wFukFtW6VcdLYqBadeqtJ6zwMPiw9AYtqQ217O0Eo0qwl6F
dpioRvtEtaOpVU2BZ49Bte7bWVHSQQ3mOE3AlAMLQzakCYNQ4cqL2q72SgoBXmrkYpRhADwlD5Q2
6CQpU3RxaoZ+AYHrJ/BcP9oBbkEm8qIkLFWx3ajYgHL7QQMpqg7yVL3Il0ZLMqu7zHYtm15mlR+4
nAIlH+0Qubj/nIa2vWjqfoEQZNCqOgfCMN5SnFugidE3Hwh4buVyAXRk29bauA4Bx34Ra/+b0ya1
EnmQKZJCMOEYAVZjpDctxOFN3FQzwgrj2uE1RRlSWPSW11hA0YTu0xkx0XysgRpC6DfTWZDN2+bM
4c1lXeljlvbxEgEV8mJq6lmGnPOxr0HbExq4YRl/igzEMg1QA9Xkib92kixRmn8buV19Tc5yajuu
r6vQS1lTz0frJqwhLWWCb4jABSTw/EVuaQ91RTCTZDzneSu8lkRqbCF6hWQ5BAdBPM5FmUNYAums
WTXIWd47dA4RpXHRCKSJGNvtesuaBWl8PYYQMmMbUjGDjo9zVks3a/xsl1+DNFrhXw3OSN0hyj7f
RXFx2QjPIqc+OLPFGAyN59ReSmGe70IJYXy4KjDGsPxYV3Y/7zWXsy7o1+F40WFI21i6sVyTCrB9
kcrMmKogLnMX2ES1oDVTxY73F/EIT1HpH0N45sz9GtS3BFa4y6HZY0VUBqmajOfFUttppAJw/TNT
dkixjLUrU9Pr2GohvO/sNQ0hRs6xzpTIVjy9tJDzpRpC7docQuK8TCEXhr1gl6oc2ip0ezsIlmPG
LmWdWF7StVgFaYmWAS2vBsGD4ybOzv2hBLcdlik831nhRYV/lkLgdNLqIV8EfnDTpU249k16SZsh
PcZxfFGzbtO0Id5UJmjcGgLvGWRJRpX3kHSRSTh8yEj0uSlbuEsINVJTHJuoF8eaNaE76LKbN6hZ
+36RumGGQkWL/jIaxayDZ8TEMt8EQ64qgRzY6gjS8g81gxeJ7xtdDFUUhA/v+nr69V9XOoN/78b8
/HD3qrCfv8FSsuruHWN/+y3Y029XezHTL+2kebrWz3dc7aoGT6JO6hD3byX7RZHib0++roIB5XAo
9f26gPH0hqKfRY/7IQ/FCwGr+iS8HAn68Z5qFA/FCwFbYnDY4hKajaF4BT+hpv5QvoBOCdj3yoF3
Wdi7NeewKPBn+QIa/mFjJuhJYgy2zoKNyf+j8gXU9V8WLxxY6bkTw4Z0jg19gS+LF5DvxdQQai3r
rJZzMHGxS0Z5bEWdXhbBHGUFWOAysFVgMsgapTxyx9ZPoEH2ac72VVH2icGhtLNbd2rvtjd4KcaI
TDW0Y2sty0IXakixOK795pob+7vMay8oY6wiU1izJgEuU9tW7IW4J8vfiAEFo+lsSNihB/YXJZLv
lvq/FANcWWxkC0lku6KF56c0nQ3IwivLd0nLV12nvyTMP2eR/JIOkDcNde0WKMNqzHNrYUjbnsLb
9srZb8SCvud/Ewxe3wQVTnhLH/RDw8r2l4L1iXFKxCt/yVvQ78xu9ILG5RnSodhk8CI11fe093QY
WutqxDbkV3vk9TGmQCJ3nqZtmZ7BVuts4TfBuoWM7Qb1abXhfJH0vtgYnI9LR2bnncZ0Mzz9SAte
eaHTQfllEMMs77TjNjLsz8YyGtaRNXz2y6w47n0IqEhk6ZNgsBLFtH1rlYKt6YUTfCgdsHSy7xYD
g8DBGjtrFaD8h/RF79KdDyr9eGZqs+RleuKj1EAgTkK3rYBo2Zn53vYSiglQE4Pbzk/seLwUuvLn
1nDjB7VLTKznkOjiwdoH8rEQHEhzMrTHQbJCYqajtnVrlpF5aZWnPP4uh+Scxl0I7AUSn7KsR0XA
+h/nuLvygzaei6ZhMyOPbQvoI8b5JrUpmyMZN8rhS9gBCmpjURKvqjD3WGtSlQwQ8GHuaT9diRAt
0xjESrIfQ2lnK6tgJWR65G29AyQP+5Mu+pxBwLvoa2A5YwCpVhYHHlQtUrczdA2rTGsvqsWia5G/
KIfoNs+sQPWczSBS+8Hz8VzL4LyEyk5Mfaz6tryIL/O0vO54VrmmzSs31tKDMLE+S8ygxiLq4FvS
M4EzAPkpapdX7SbI6MJYIeRgmnFQFqVzUuHz0a+WPE8ChaRziQhjC4ziVduE8SJoqw6YIeSIs+4j
NH2PyhrKBmo1Qbou+vIaNlua+/wcCjzfAj5a88IhUAQM/c+yj1KvQD0wTmJf1H19ypP0FtGBqjoj
saqykbuG9J2yuzb0cv4VFZcRynol8yE6i+3roC2ImzgeF6OyQ2BKmd3bC5J0t71OIPMN8TfUJtEi
zzjkFYs0nXPRuJmf95CnRGYugoac0ywfvbQK4akYwkVfVcDGMnYzBLvoOka1q4fuR8owdRM0QPaq
sYRCDGq1pimzBUohA0WigAOhK5wTiBv/l70vWZIUxrb8Ip4JAQK2DD7g7uERkXNusBwixSwxSCB9
fR8nqyqqq9+ztt73RiEmhwAk3XsGcQ0Q/mYAbAN0AXQ6xZ1XCOUFWcV8VTgBCh8EdpfsVdKsqngv
+qUKsrGpZbKvc4Lxp6k7C85nW3A3qzvjc3CYuFyKfZXmE+2SfXkvFjV8cmPa/dsu+/r2cfx+xPux
+7r3xb02BZs9Nk5wUpDTFgPVtUUo6H/hZcXyfZ0ydij2mk9tmPum+0KrwbX54oxDsda+mC/vO7pr
gyBoClm2b94LEbuVTfcqXpm4fdzSKR0cF/zl46x/V/4t973qGLyUXT3/70HT40TvP2eZigDT7of+
25UYQqpTadx8mQlP/NFt/l7h+7VF3Ina5O959rVmv/j958P9wvbquF8uupAhbcoaCFZHkqCJ35Tn
4/Vy8Ho63P25tsZLqI/Gw4PFpBMfL0vFo4NuyucZYMu6kjIHNp5N27QW1aY/1v78u1d3XZrmM6Ze
uA49K4Z10C/haD/7nvqzbGshO4FcPXBATclqyTujelBqs03QLsjZQceeuJxHT900nUrCX32H0Tyo
AQjqsHltvDJpmHcvWxKfAPa/UB7FRz2o710X56GqkLrPk59VcQcuAfDe0Y38p2ow5XUYvuOrNLdN
Rm22NECN0X+vSRnLN6BXXTKw6TR4SNBLOm1pHTQIO4n7IR5IfRRaPjlbWRW26s6+NvYj9cSxdOZf
c2hyW/s0nwYAxH0gWnTP4wuQT+Tx5QzauPJVUnsSeG7cBGCxgAXXyCEzAxoxpO65XGpQ3iuZ87mK
SS66XoHLn9OpNlEe1j1F92vvTuC+jWi/30Z1Z5USWe149rD8bkPOrqxmMpvY0GS02lSODBGDVixS
xXybTxE/RLNShzERG1kOfWzCJJa1yVqxfTLMxXA20OmgnchPMMDNWxU8h5afVmrKjGLC2UOtfk9r
/+Zb+xOMyafAmYZXR4fjiTrxKW4x1PG1lvehI0gv+RymRDXi4v9BvBcn5QJhxjIOia5Ml46t/jFv
gM7CCTm6F9YiZwzjKJnopWoVOmNSbDNa2BS0qV64QE7uYiRFUgrADfIJTQFwqWzuniMihoS6oQBM
X/2phS760b0E0/jbjeR6MDxC+g5kpvpax9TLaNhU5xBoeh+qPFxr7wtTPwZd0wt8cn1Sd+N2AqP1
wVUeQAe/P3puzQBvsJ+0H9/YttFU1uOYGwtVghN3SybkxWXbrYt8m/rCPlnHqxIbzAmkIANo8glM
NegqfCJWJXT0DnPond0mOJmAXtvOHBFinIglfoYX+85oZQ6EI970GZcnKg4upZdR6S3npgqzGcnZ
s0A0c9bbmw3xerUlt4emBI6/rN9rQWzmc+R2vHrp6v4XmvhZB+ylbkGGhjK42qnP2nD4VC6QWFRi
Akr6JPRr5Ad5tC2vfQmizJnoj0nLE/iaPndkBP45qr56tUwZidqUAF7MY3lvbLfhSYgL2G/IJ8oU
aoAIRDLtrhAHPpMqRNuzr5p5r6bXX9fSi9Iw2rZLBWze0TxMKXtG5HduAz6D6xYnMGtdwvj2Orl+
f2CjwpBrvT9x1OLdopdNeKCuwj7OtZTHqCfftxEMWBXLX/4AYGMNxyXpVcQTgInZ3NYf1pjyJNba
y9RxCG/Mk/etmX2MUGOVqA1EBFdAlM+kBzHVR89ROD7PzK2TzfETBE7ftnK94du+n6cWXVMMzY12
ijHSEr22ed5qjhttopdymvPA1R9FBLWPrCsf3WS3pZETv4ZlhN6lqry04irfwgCD8GSA4Ap6kqH+
0hAdpBFvHlTqhMYBsr8dD8sAEmz06itjfRHyjDNdn6AourJl40ngEHC0XrZZrS6TfaW2Al9HV6D4
pfwuvXZMlO9+bhbgPKvvfQztJaqROtdldSOk+2ga9hZt5IcBb+aUn5yKFa0/PQUIaatGfIAuBFqh
xlz9OPo9rP0XIcH4kfoUX4wSOmN9WGUej7unsOt2QnLrn7qReXk9GGRTjy2Dwbq/m92OIZZiJm+F
/DhikDl1mn7d9yplP+VSbUtqMPw/OQhijpTgtVlotOCfcZ0DCKThyQ6xudLNT2zVmycqg3yhTp93
YzcmLYOMJbOA0+pJojVSy7NwjKGTGss58dspLSPyJzxpMZqrx8cwx8e6Xye/PMM4Hd68hYa31UWk
J6y7HSB+SWoJzvQB/WVQmWw31/lYhyH+w8eV+NDS5Gwue/SqIW6fJi3gqDZZJ0DdUoGGJfUfvtjh
vnkCxTY1CSQlP9YKpChtIfoIhJFZG23lTYXGu2k8b4u/wJjxXy/9LZb0jcZrBXXA9t2RUFaAIUGK
VF6bZYvOPRHP0P2w4zD4tyFos5FaBQFCW+fEk38ch93b0NsKu/D7Sj0Pg97iPblcJ2HZdbefpKmB
zVtxJoKdqdCqWIPp5q/u/MQ38hJ0lJzDfu6v0vRZFTkzjgX4VD0eouz75gA5ChRFFNi8mV2TR6Mu
Uxnos5nCHNoxAUKJXZQ/xudllCCQ5nV42qpkHcr2aW6q8eSa8WcteOH55XKJm7Ut4s2+lmo1T/4W
+YUbjgXv2z8VwzXG7dGbNU4DSUsKCYB4WoP25mrzCMGDLwD7gP/O5OTSMRNL+C0K8FS6aZPI/Yx+
ohM565acMC6ZooqGe9e65XlALJz6wVBm1o4Bxn4nH11jsn4W4yU21XlYovWpexQxXd9AVfiHHqj1
wOznLjZ9EpyalSMZWhC5+GFrUlKWUAV69c+Yb+upLqP2Gk4i6zsizyW1v4GfPgfxT1ZneC3WYi/0
o+aI8KGDe1Rn5Vo33Td5XEUYpJDRVWMBjQ9uyKPWVEx0yfvyvtKXE7Rne7XatyOR/8f+/+3K2Y+z
1rMiGZRY06XC3WazGYu9VtNm+p8X912mxxF77f3Y/bD3xb32/lORb9BXdUAO9xPtP4D+O3CW6Fw6
ZCocEk/FXnsv/sd10eArBI3/zXEjOv6aiTYrfSv/7rHvFtJmJOn7T/djP/893d/fej9VTeN/7ulX
l77U/hno60LC5u/+/7adQ1bq5vuPthEDkfH++/vvKaW+T5GhOUIlCFbE45ztGKCj3qudns8dp586
Cw6Als29cgZQrp7XfWFBf1wEd++rM8dQZZgZxInszg2fl3SASCMZwqjMRtUtEAj1z1XDX+othOzP
4q1WnYLSDTKoyRf9zagQ/PDSz4cxKrtb1M/TwYEGK9kXNXe7W+1U4FrA2x9WufpXd/Y+NyTwj9ZD
Kt0FJc39bg1kxpg6Qc/qnqMo8q5hN0EnM30ITbJWfnNSeuquTVV3V1kBTCYexjAXSjQIFvU5msi9
CWPoe21gpqvB5SWc0Opg4lO4WMgWdPEJibi96sGx170WTRRBgoAEZF90H1sHLypmBA/neaz/sRu3
rr16zEyH1oUebfCOo8SV2OBb3bPh1tQCEhqDnGBuyZhIr8yixbo5WXg6eYwWuiv5dXkULrCLueHB
uRlHN6lWn2Xdk+84N4pMpeDD6F0of+4wsOEe4QeRzmN4sWK7ojfdrgHEYiM+WY5+GXtM3FmvrbNC
ZNNyms8dAw4USghWow4Iw1Z/DukkbzaKOsRuZZvE/vCrgnj4UCqZzPE8nqLKv/SWBBdHL6dyRGZo
OwbKJIZ8F2qBH+W4icPS1F+nmNVH6PbIdadg99peeKshV0yablPaDciXgvoA7AfSgOmqbUtFtu8l
TTxAVdN3CT7UFVzGfmAXfC0a9H8UZsYNf8VI569hME3FwCGveiypx5uC/AI4pQ9W8n1dFQJa2eZk
1uurHBD1Nrb3r/uLtdciDR1fE1CRKJcaBI7LFaQjOwW99a7xunjHtmm+WFgfZcbTDWTBNXxs2rez
VXrXaDlNVYegj+Jfqdc150TYcyCRURqxXBwCRU4YOCFCrai8UtI7173W8ShCAlYPedzLW91fw6We
T7UKnDHzAmcAqTV+sQoSELbanI6rSYJWt1dGu/bqhcu3CTJRHwKkfS13zASNVQ+ER0TNNfzXnvvu
exFGl4apj5BdQUxm2qXwdB9nPrQ3iKbxsCroIECf4x4uj5d+L1xVi9S6rsTYKpEIBs0FLNU/Cqfm
Ghqnx/LfquNAho2sfUiUYz/vG9TjENEo9b/tuG/af23fvi+GpK6gNvLcv6d53/B+1n3d+2K8jF7m
K4S87+veTyq9uS+M+uI10SKSqarbf7t0yRlSAD+GQOdf1/d+xvfLG/cr7zSQsxJcQLpvWfHCxX5D
ju/7vZ/2/VL+42r3Xf7jMvad9/00vlPYqfE2NWV/5H4HRSHEt04g2w+tCq/RWqmsn5Yl86GGfxYA
nE+e9L6KzneemokO0NMAnkSUXqdtVAW3GKJYCKzsUwmBjUe2XwRC49S2MVrDFKhsCDq3EB2FYlPZ
Zx5YSAI4VGaLvfPmyxySI3gzL6dT+4sizs0jTFGNTgqZri8g9PPQOn0OPFYSiDKRW1bfo+FYC8iN
IjuDC1s3CK1rSo79IvEGU/foq+hbORhyY6r7WiGvOQLdQDrqbaAo8c2rMy5iScIZ4WAQN1ChuM9Q
6vKbLYfv0MlHX3T1Qy7VAayke4ectZ/0dHIm/TJo9LPLUqvUIHlKbaSnvB3ab5WDYdmuMFL4I4Ck
VXm/lD//alXnnx9IR66bpU6WrXlafP1tLqPnPiDs4PhQ3LbzpXG/IE8LLp3pcggpgxz9eZmXwgWk
Gq3iMkZr6qgq/lAGhMIAYNAT9REIgG2EUpBfEPdDx8XkwZZQFo2x/zOQD50uWc8DmuArhMQBEHQo
JBY+tceYiCCT63zfJqwaxLICDYYk3J/ro1WsTelMfq7j/H0hEL/5BomF9b1DLb/aJuAf+rk9RjDd
HPCS3NYVw7/wm2c90voQTtvd0eWTNgB00JT9ojvZzW+RgjmJWtj0QuIln9pa5ko7w6nsyvUSgBBd
67uzsPnYkLIQsc+uWwS5jxC0AgCt5NPyvSlZdF21kR+XuC4WwJdnoRsfhHo5pwC/gkPluE3qSsHu
vkK6BCfMkPizPWgtg1e34YdhAtOsBbutzgoNBymPjey9ohuGLevKKrqM9fpGB26OKLwccbY5bcuq
cmBnbRLG1h7LnjrJXKo50QFsJghIRF5WECsjJc5JTxZoUBz3UPl6TICROS/SVE8qWhXEbT1QDsWG
NFCSnoRp/vhV1N6JL2IoPdUDafMA8q1HuJbUIXb0eqg6J8hVt/5E1gfpELN5GwX0PPbRuXXZ8peW
+/+k7//NtuYGLmZ++heD+X/Y1h4zWf77lIS7ae3vQf/kffG9zxj655A+Zp98d6zFwX9hKjcKnvPf
3Wrkvxj8vNCX4pu5YGEfJ/+nW42BCYapNMQOj6+DR/7/C90Ld/DDjfZvbjVMIAv8FPKRAHEpps0m
/8G0Ti4AQzXyqqAP95DPX6Q7LEeEZaLoKroUpu2CY9CWx31pL1jl5hMhzYmYVp61+zuopSj2IhJm
tuleJVP0MKHYp7bukXNUFqrojp2aSKDXgOY55gMUgxb8iNe/sVmkHPHzjYxzUusYyGQfwz0H/SYO
b67lBpQHqkDNlHsve8ivNsbHKxkqGOlABQ6xakDNIlSMlP2gjdsepbUXpVYgZsBAHplUgLC+XzNX
wERVjQmArCCbINNLJrq197bN2RoW4xTbL2QrhtGsYDa7q2hx8FD+nCVjGRfl1cYA4Wt1YDO0uZD2
9RnoPy+lkRkyfGmXJZ4CgE+Dcksgy9A5RP5NsvDYOwFrnNwyWceaQT22HqhTx4lH2rSey+XQxa1M
NIduiZb3jVc/YMBBIDg1Q7pJ8ubRjzEQBbieBkTMjmnzmVVTggmdncRGoHSFP/K8a/qTlfqTJH2V
LmUwAfgyByUu0pPtseHNH9aEr+1I6XlpOeRZfpsvXvjcVfw5kua8uM2WESaRUcPq54/zxaVKHyML
E4at7ryrcyApoaBZbzDqDDUyH7OWt7Vkc1pRXubNGD6HTugmcAL2EHPN98lhbVa7EtxEiysOLe5H
W7Yf7YAhu4YyroA0qejFa+Mq+wMejW1c37a4BgRVEgHObclWM3VAs0mQd6L7EKxxJiOkorBu+tkI
zXsScwgB21hsuQ1LaLgQucB/MCGYdNbtXDldYbcXEw3VqZMdjJSh/xEwHtLqxQFVEd36STpn3JpL
OAr3wgPvTdse5FK5uNnq4vE6gfNca1xm4A6JcY8gCfDidB2Ul9PMDrEKNVAG3ZxKPxwyLgkgWz6Y
8ypMnbeT+2LhNcTATKuPEcLvwQzIW0cPCHFHgMoui3MniOpZ2/JzQPS3TQUm8wjEvB3UvwDYYRky
GUW+mEW+B7zX6cRRA7cvhhlfeOpeTNXFuAJi7nb1MVY4wScNxi1bafDgGWGc8AiHUHU5w76VLp43
vTLeAHelYwrPyIR7tuKOB4F5lWxJVeT/7kq3/17NyCcDQFZ94RtoAV1E/b5raRJGH7kdvrmDcrOy
rv1TVQNmn8Url6Y+CH8+xR5EqHBMmDNlfkI9c0QK3B+CqvWOfZjF0YqnVznwVhDwvHElSlDI9OBW
6qLr0oBtkE+iR+OBmyRZzAzlp4AM4Kgsf/Y2dqABO4BbtWmvfeww+GjhEIQe4eUDeEy3dBTmUMmH
N4K1Q7pO/CC7PtUKVAQEH+egq9obdes73aTI/RSmmvWpN5+W2bHHQE596kQnCrb9A/TM8a2Jmid8
ouNbqKPzvKoRtq3wihjieevxIvd9rC+SBj9J7GS1FfLIZjzjay01dKqoJxE+Snjm9ad6nVWiWjhk
eD+/lK7KFmZTziFWA/C0gEDQQwputEMsAdi+D54hhbF3Pc9fHV19afy2TGZfgFKD0v88ldFB4Ddk
IH5ODUtcwrqD7aKcImDN+cBU4sTkB3fBV45p2dck8cuVQ2DR/6k6XahY/i5bUz7RCCEiCHeKzC6o
kgkKg1QaW2Xwn0VJaXwGtejiJ4gftRpGGEsgullkNKVduN4Wpz4FtgkPfudeLMS+HgTLR8GkzFs1
//R7RxxEHL/Vo/9Vjc10pgMyrJrKu2u8hx3YjlDwEFiV10kkvt9kA7o2OG3ZuWqUczDG/DBAytJQ
WiiSw/lEeqFzpGlQgXuXVXMPI9EGKYaiKRw6yyFq+4JO+jR3NX2ewD1CxtOERBzlApn1bPiBSm6e
xqRZ7OdwQ7pZzsTNIxv9Xh9ONIohwi3VFfaB5xF05akR3e9R17+aIWoupa5UIpxBHyrzJVzaCILK
qIGlaUNlKRM/sD+mekJ7mUA2zy4sixJ+tkTSh6uw7tZTS9Y/ZhMid1v/BuOqOdQLybpmGxGsWgfi
zGk8Y2h5gcp1FCL4Ha6fWd19XcK2/bDWcZDEAUZNf+U87cj6tsQ90o9Gv8L6HUG5vRngPfFlttRJ
Icn9Xk/XNWpvzVAWRGzZ9shDN3ADqnQLl/F0kR3U1iWPIVtGGhVL3KVF61998IX3nH8g1XCCXw+9
Sv9kwBUeCVxM6RaTz978AjoQfpka+tA6VjLfIMVP4p8u9BkumNSUR6s+mtr7QETfPtGqQsc8tqdF
buEB/qbEh0kczQ/ybS7G744xFo4VCgFkvJYHomWbdjCi5hXbPrHKfq19CbKthoMd6DxIGfVdQI6e
C7J8W1gUpZZxlixuCAC3g00exmJg/gMaPwPt6FqeuvDvJaYGYhi79VcPEOglYM7vAHr9vA3AMk+N
B6YQRs40iMfxqTYOHFO8rG9r3OXBCtCuX7xn4a79mQ94rOEIwfbA5sw0YZsxSXPWzroIfNvkoW4G
KGYDuEcQbHQgdyGeQ2qBsfYOoq2I5LQkHRFVQWh3dpS3ZhuP5RVSqzGpg/k0TnxIkSmyQyjIZ3gN
QTbCJmrmAaQGksmtrVgiWu9XZUA/TcGTM0s/iWh7HKTbgUZEfy6H8Bwq55XBPQ8XZQeT8oVMM5px
PTu/YvBS/up8jElz5x4sEpB4PxEIeBe7FHFdG7BCSLRnY7+2Eo3Xpzo+cQ6ARQ7zV4w68CuaqYQ+
G4NZGJA1gebagY8WmmYPIn90m/wueJ3MUiVlOA+FM20gg4RbDEu3HogzzAfN5Hna5u+lFXU6mbCG
38h9qxfEGaUdTo0zNscg5IfREy4QoIicgSrCcdELhshuEJCBu+6zSyAddoLu0wat4sGGLXyKkDE/
TesArUocQS0e2vbaNk6b9YgV0uqr43pfcZUmnWOLvtp1+Oc5mEwexjBuht5RIYFlkxjg7iVV3vZB
U6B5gVEjK8gO4GsEACKUVIRlEEWiBwMC7PfQjEQtQDQ0JCdVDzO1XGn7IiSFuhuGGUhED23vHnrr
csShkFYNC6Q2bnCaNQBGZBdPTQzinWxllwHl+T1FsTgxWE5tgIhFBR/xfgIvX0kD9ypMWEC0C0f3
Udqvyj1j8MabAe3YSIFLQpM6IDSDAZJUFwjEexDBIwIYh77x1pshSMcsEos/Zht8UtvQwrzHtwwT
DiCrXH1zkK04YMypss3hQe41sM3WuJ9GzInij66zC2PM8DDfPel/3yjeldqfLjbuG/hvgu9DBDTe
PCx2C6lIRhWGx31x1IOb6AatcRlBoWLqo+dGITg1QXBe0Dgy1SjobzrxAQrM4dCHQLZX8ui/uzhK
wfXoY8gmjl5QvI5eAI6w7Q7IucfPPZ+LjYELDcaHtgJm9wshgLwXBOxBAKu4GbNxfHHIKrNuCCsg
lxbTCSBNmdnYXNgA6RpyDBAjcLV7eOR9g567l3WJl1B81mPPgAbVd6+3MFT6MwZhx7+4a8ZpNmKu
iVO00jUPWeCkYdMegQggGhZlc7W0/bk1tky7qoE0clv7rIvpxXcXBhJX3uNKz7kb9yxjMaxyqjsg
9x9vrKb2Po9XvrExb2fv6ONLRwkL9QE5x/wFYgNE1X13MXGNoICIDwIu59ytPHg11uGyuIJd1xbS
hLmFoD7EjwdtgvkoX2FdgoE0PtMq/GaEADvRgo5XIoCJnvK0WdGNbpiygseNd9CyyqxXV7jS2+TY
9om4+Eci26cBx4wW0Tznln+vpDHFBKSjRAaDxOHrFPnNcaYYVumCeQja+Vc99f5L5/aXCYqfBPES
3M1bn05ygEo0kCdeVHNYHiuufwVhFN3gnVBpCX1TY/zyg9Po3x1ogAMcRVBHOq/Qwy2fq4D1x7r6
DXEWOahx2q4wyV06h16oKay/gQ1X3+Kg13ekMsTG9S0cYU7WzpogdoVMftJROtqvGk/th2m8ZNza
4Q/PSaNveOYG+g5XQSJq73IJ0aaraEyopjCVb7bOLPDbNcerFJxDgjkHuony88Tqk4wUz/HAWUJ4
9AtWDIRZDoUVjaFnHPX8icu5OYFD4i4aaTVMcUYN3iMLeUSlrgN36qQZLcaBMDoL3zVHP5pfHQJL
aowZNn70TZCLRuR14wy/aYPJILSLpi3HEREuHBS2R0tGDpzztX3aQL9wXt+nhXYfFwYLNTB+6Dhd
Zyq8TXeY3KE8d44XQKtFECvjvqQUrTuzRMJN0rni2IZpQMx8l2z9oOoKQ2Qt+ZEQfS1bSLDnHsMq
yIb7ttpvnuyfN0LVVfuaHmoKkquffRj/h0dgNQ9p6Q9ojpARcgLnczWbF6q9NR1I97kPJ7hTkNxv
PqDEKXhMAhDq86YlO9R+sB1Vz1cIo+iXxavbvCrX9ex0dIXF7NcM6gjttP/TQC5STU0NUlzfMXM+
jK60BdLY0PmsS/0xBkx2mfzFZlWLMX7zwgymwuUK+S+CsR4iXM8rEVoKfpNyfpPMYbkArx104QfY
L2GB9hxM2YGPJmRGAgGIBznexgaGkXX6PIW8zmP0A4fNZ97BJdq9RVMCxpOk+qE9A60Bk17o55hm
DHr2+svEJgjqHbi9HEI/VAsorVmHhXHCNbNhiFjHQYgVOjMmooHNRLr6ba7dT/PG/TM4Tm/iF1IC
dl8kUhiScwgV4RnS6Ewk3NRHRdtX6Gwv1DcjXKhznwODWOAcM9ATboO4kHYuQqNIQlowr7DQjqnT
Gox88LOzYPhERf1mKX6u9wzSYw+Nf+t+IvL9QWnQAHFYrnzFuz0ItDbSx24CN7b/FENAjO7oBE8g
1GII3sZQoTlA4J0MvIQ2bSRfIHfTleQI7o1Mg3G6O9HHem0DzEQD8a5x1fPAKC1G4tAC/VTYQ3CA
ZauEV+y1vZA9hG+DKiI2Pxx3L+Mkmix2KrfYixGy+UI8in0RnbebErp26dB3tJCPoupWH8PRVD3B
cNEcqV9B+NbFz6xsy/N+tvlxCXshvXEuNLy8/7oIskB1CpnIDIattNiGYq/9d4vzOiVicOZz+LhA
AsS/mMMfAhZvSK6wsK/eKKYgaPX0RiZ3yBCCIPU2FoHT42L3GmY1uHcI8w9qK73+71YHAl689vwM
BTMteg7qbr8/XjP4qUtdzA2hmqhgi9KIRTxQ+KrC3D6YvyFcqJ8ZhywnNQ35iI6nEI9ir8XA5/7W
JjymfY8FAQAFN1PWGVt9CqPWshTATEDpwdKUaCLWzFEg01P70Dx7j+O2DULOBY/JL2NymjTPxDDq
wsKU/bfYFoiBcG/+uVJjRMFbgilPkOs+OxMmBirh1EIYiVr8KN7XDYjWT4PfwLNcrsXC3H8UnaPB
g0f1x4094LbQfeUjEwXQP1HoCi4xqTQm+YEisXgvXGhUCgTZshjjZc0iAvPuKlgNe/iYxIvTypPB
8Fx0qhuLEDE6XmjMi4RZEkY8oWFIEXipv4tOS9wsVpgQCuzDWkBsvhYtWuLZZd8U52tBXD4cx6q+
vgtg9vWRgJABOKh2EhHZIBXL8IiAjdJFHCKFx4wtCu9zC8GD7b+5zW31J7i1t6CbTxKe1gLKsSZd
19WmM4eC/L3oHvLwlpntILbhZV+P8zdFjBnGiF1Jyt3/xd55bEdubOn6VfoFcBa8maa3tEWyihOs
coL3Hk9/v4jkYVKUrk53j1sDCIgAkFlMmIjfbaM5zErXHMpcDUHxBmMxTVq5DQrnYFhJuYzLEGl9
YyMzf1/k4kMbs0UXJxvvDHEGrQraA8lMXEDiW+CAUxlDi+1ambplnjqI0eriS2Fx3cWmh+5ijFaB
w2MSJSpAKdOkPFdJpQrg9sP22RtKhutewjNdM1/7EXljnMCyAD/81CvQWSc29kOinH3kJG7thAvF
n8bFLLS4lpKgcC8qmCHL/4bL8D4IUbQiN9x0sfZYGd7LlOXD2s82ShSHW0K97kj9wqGiVe2ZrAUy
lWz7V6w8EuFREZUSekvbcp8nKzgZsZluOkbrCw8T5SabfmXRmG7Rdq6zHpQu1tObVMFAGwcLxFd5
n6xyJg074d9Y2e5B0bN4XRjpc+DidzdbUNQ0Q4TgoejNIMjNOn0sStdYBVn7B0O6bt9ZjEqV5DlK
zAr7CM9Lddunk7VCxpUTDgVcDjNAAojfbzzX6W7jgtNir4dPD4qzMSr5MquGZBPXub1IB5EhZC/G
zvglklDS1mM+YaPYj3Xlm4kMG2+E7XBr5UvDH/1VP6ADoobgdyV9bjJnXlm1TYgU/gWUiuUCwlDZ
FAM+d8TdBzcmMSlJa/vs5PU+iftnL+/PfV0QglAwPTP5ly3SpuruGiyOjWI8Vdm0LDoGy9mgvBRG
/kXpinnrtmKWmfdbjUwbVIT4o618XXzrvaxdUOBokx6yvH6JrLQ7gN2DbWDccjTtW2fwVqVAi7Mu
8hGmd3iO26H+ApKF5XPYJt6MPSkVpKqf3o+Bhaw4Jy2DpAQiHrRx7Wjd195yGe5VAFCt/R3CJv1h
99233CEfR3PCH+0MJ1zOiiec/N1SCYhoUIb8B3/wF3J91m7qbLxWLxcOCvmg13/1Wf9IiNNCQcMQ
BD6+G2dajR24p6fh9fcAQIAlCHcYo23t+Iz0CYIwoTcYyRQYaX37Nh9wAoz2yhIZD0bhwOKaZCzV
QR1u0zH4bSS2haSBRJcgFOhafz9XCsE5erKcq46ZnYqXXSsIssJJhhfYe2KGMC6mkSlmyxghagie
a16HMTZXgYUGYQBhhArhVUKdibuJmElQDsSGhgsbMoVPfZ3ri8apAarAV0lSQjOm3dUPs84/PHFR
Ds/et9lw241dTijXux4gFHf7WAxnw0jitaX33bI+c2txdVnmTTyh+g8s6xuyA7L5uocis2eGbOOz
qmUmCSvtqw/NvlIsNWVuz2WGohLkImbgUxBSGObfAn4Y5uHWqghCUjlayPKOGWPj4t/Kq4j0oDld
apUgoTL/yzzxTX3LRWbuxNDVVnjm5loIKiMlN4CUG8T6fUZ8i5GWGwTlzcLJuvjBvCszPE6GI2L1
+HODxRgHtXK/S0kRqRM503PrttRL5Jmx3y87oL7JVoJjFb9Opqsc/BIltDbh8IlCgmcwymu++tWO
k1eA7XzhBxiXh3Jfulpw5Nm6hqLfMohbhxDYWLCY2oV2qa3Cclx0vHu3VhtVi0mvv4QQK0xNfikK
//dFlEY/KtaCtxcpiYa9cVPlp2Vm88Lp1T9qQjuGedSeSeuaN6HuJWQyZF/sYQhh1Yg/Gv0Em4Dp
wfT7o4pTGvwZCx3PLLBkD6CbvLIMUbmyQBl2KEP7aUha/U7FQrpuCq48v6zIrSsaojUUmxL0xVM+
pijw0ZYQ3JNtArfaVRZegjyx+lU05bsO2chCT4N4neNdQLEMRjbwBO/CfuO26KANC22qpy/iiMmN
bnR8NtAkk8ubMH22+sha2nX1rM+xf1CMflN5QQs+G83PQ+8SJIKij4vA2te6fVNMBhCtvimNetql
WnQyI+85KaN62RJsvtXCFiV8kG2nKTr3SaAx6coWZlqunXD6ESgNliqfZKu0t78w8HxRQ0MBxhq3
Du5H8gjrdd+2/YJIsnMUoZFXvZcOV9DSaomvYZfn0C9Bk52DOhhMRkocbc7kPA6mtp4ndWvqWI8I
FCSHp7dKpsrF9yLtXyqYg4VGWAOBZN+jYtCZ12oPzTgL3biyyCq/XmZFMJx6tbttsvQ3YKDZ28tQ
GLx6E1wM3pJEy8KP9rFokx1yEQkHVpa6+SEO0mdwzXgTzmhz5YJgipIB0CFzMyST1pQHu8g2bwZ0
gAhYH7KsGfBILetqOKR93W3tgjGDXPgqwxW5NvktYYWhFvmbxtdWJdlblYfiXIda6ZT+OPlmgKMT
+lSb912kBusITBKazvRX0J/VwofyC7CZHByzGXdEX56zlBcPQZq34chr3Is1V1vmQz1isTL3iaoi
5TCjkaiMoeLxWupE9TF+5SXZMEJhEGvjetLjptjL9mpO9W021Ezq3fsK+B41DvRklDwMfmtvVCPz
Dgbe7wO6v5GMy0OpdyCFBKgC/mTxHgl/g4KYPLy0tQZC7YQ7R1XL9aSm2dGY3fQ4a112NIMBRITp
VTCht18MxC8sqgCzrWfDzdh6E6/NgGGnLRZyTS5w3TGlkqt5FxSHYtOHanLMI4ChUajZ0lj7XXZm
eSDdrFmmJgO4SYu6NWjZr0BF3dwqdnWwiqY+yE2meuWCPJtdPQ3gH+Inc/zo7ddy+nnAdlyfqtGp
Vq7uKcu5JpnVdZwJwD5Klh6Tv2UkPopoLbDzIF/M/DniYLhXs0ghf8/OdrFvrbOJYeB1YaClPDQk
TRDsKVZlz2RXG59M7l2ShNkxbIMZoiS6IVz0WyKuyUkdq3mZRPVZyQdn86EN3dC5J3KTG5WZn434
n/gpgqTE1a2JQ+UafHS77/LnAevcgSenccj6gDshWShC32B6UXlZaGKKMM9mki5CnwRAIwObEbMI
jyS0g1yTCyseSYEbinLVDE101HtSPnNw6igmqsIAzzsozRZxUnCIvBoszxjx/JSVC9oshvVmS/iG
7tRcY2KoLxdO1OHKD5ybTEzr2sj9XUygpLzW9w7UfGeEDMMZwuUR104hhuEEhTpMW0ZgA6HpgLCL
UjSobXHoSsdZavZkL/Q8Z87zviCFIN1pAVPYPEzTBX/XDPue8ofZc+EomBQuC+99zagI6kIFii+7
Dd3NGGFsMPz2IiCxu2qdJna5W00hcSbLAdnLrrXNZS/miEJGeKDeCvOZABxX/hCBlSA+mSfUHA1C
wpULfQ3y0Q6Q+AzJywLDhFuTjFkZ2rGFAgKgzEZlO1sWUuQYVy/3+y7E/pUsgrLot91kXoytWek/
+B6KXvk5Q5YF3FuWeOQ1jW9ufGO4b90ZOsfpGKv7BcCv2fJle3Pn6h3Rx2IipFjOuk+Kr03PHYbt
qziokcW41XPmZewa+UG84A+V6JWbJqqyreG1+1ZM8nr2WPlUj1kMs8mD0hBzQS+sIt4cHTOQZoYZ
CiGe3B5Q2Oh+2Pr0EM9xs9HFLJTg6fKQJgFOB7k9Bj2YZx3xt+iL7uiQRLsnSY2ESL7XmI8hwbti
tRDXZ90Y9Q72YCW/elh9JfWy3stvWqSAw0sUx2en4SfsEx17IWZ1rucUJ1XlbQI+pFAnYx8iSBan
nLqIS0muyoWaRJfPhqqqDnKhNyNf9LqN1axZ5uZ8r3TJaxgYW3sI3W2Djo5/jri6uEK0eRnOys4f
xcNFtNUmlnkHFmIl/8Wm0+UpJBN/h1hpvs6mRmrrOC5U8ecJTzlinIOTdvahbYhCHhLjcm/Kr9jj
UF/YE1FZaEEYW2buD5IRn1IBjzTVFGwxkt3KLX+KCBrI+rUz+8XBhz4UGaoE5Tg9t4r4WvJ+kZty
MYuOoUMZ23tg7vKbj5NSbQxDP3mNdYOOFnUJv27sWOJXIVaqNAixZBLYo/7rsyw52Aa3PNHcSxD0
r7zBFGy8Wbotk/peSTdpVT4amJ5xk3Y3Wk40sxOQV8WcBt9Mg+zUq899pN4xggCM5Mmlp21KzDDh
21GFMNmwga8rLeQeVA56wV9VL/ufJbgmuvnswS31r3Frf7NT96YqNW/FjNLcemVu8te2TmmMurGM
Y17nanuwyuLYOOU3qzPgOyz1AeE7KdEOqpyJJKxFk70Gnj4vu17HiVZGyxxfFEiJuugNNyHOzHzq
ULhX/rlAXlzo1rCKCNSLh/S1aFKes+a5G8i7dZLiJ3B889CDVfY4KuuRTJzUV3ct4zHiVtslo0Lc
QEpLHIDqr+rUPgPT37kxUVXOvUaK6Lo0E5TGdnQ7poyMo7LN1+5krg2diTGDVAYq7bAv6+Ind+SM
VYVBmY5LiTdzMzKH0OslHid7CVtA1mJl2eiE8/2UV92PQr2zHN/8Gfr1BDUhKB5ie7s+C1buoD4H
pnLrAVysYy0hvXBo/9CwbGhV2N/jzSR8u1DIKxZPCkDnbhfHMeRbjWvcJoBNPEU8fB4zyU+sJmOA
sHPaI0PguTa12q2WEqvghTlBX5mjUiTq/wJ+onb6D1pPzQb9/Cet55FpyPfm3zUjhNLz7ZA3padn
/ovJP8GJqmuZgD+a916eQFP1f2EO0pFtEdtiyjyZt4QfqvSp4j9wB4/aVbzwPko+RY0kCgnohu1S
2Pd/lvAD+vBZ8knJUxVlqWZbhgv7/6lAQeW3Lpkk+BA1398bcaqeUIypWD4GjJEuUiRVGCincqtN
QBzHSDzOeRjxJJdP3c4h1YQBAdQeQoK9bJOPeLnWCzT0ulnokEhtbe1kZ+6/Rr5Z7j+NvAwxBqu7
Dp4FA+T7gEzuJftk22VEcO1uC2Tm2HmPtaOnvDSEpDIyAwjfdJ0p0bc+KzRUlWReVspejg0I3CYg
xkbY5WKUgvq6hl3ERbie7arc1R4vEqJlvuTBOO40UyEpVCEdhmBeuCb7j74lJ9TR+tA81Yz73I4c
hVmA9XLR+NhzJzd90TLVXEyo1HDt8/fek2Ug/46On29w9ilbOYiULzT54vq0OZbG69wE6rqZx1uH
2a7Idw2J0O3OqYBZNSoLlLbW4OfKx4NcpEyTF7mbuain2lPqO9bCQZFMZg3DerlQZo1kFLlqqV25
S/k3E1RHMGofgfiJ96f8GpfxrRjkXjf5Hu2mUYf7T2Pc67iXONPVOKTtLo8rfydydOQrN7ZIUivS
au+Cj6bh2lQMkyhOl6G9rTDJkgsVzYtWxD1i+rletBl+iLlNlc3ch48AFuOBuhbRYVY3kcbMzY7w
WDINmgRd4PsRKljeV6tuNtI1TCxZHQT5YUBoTjJMJSLsZwBo2423gdJ7Bwhc0q61uKfkgkHAHxn3
ZM0jx0/U+RBV4VIjVHiRk3p6MEs9XhSVl69zPzJhNSwy6yvth1e4p+tQTz6e9S5Td9SmuDyso6Jw
SQ4Kz5endYCRhpEpCx+N1GWtoDzGXksf/Nl8caZJWQlZNQHkDP8rzXb3hr0H19+4JLfvcocrk8Sh
teejuIjtdIKhYSw6lIDMSUF8q6IygQrBVoFcvT+8KiMOKArSZYbu9FBe9i6zYGJQJ/Y0m99j8w2J
cgTqs8Ml4fPX7e5NZtJgXY661nr9p9IY00HHLrwqNIcsRjECrwSd0mXztCqR/qCHiMtV5uMPD8XI
1yZ8e17KAaX8o1iJVm7Usnz49G/PB42/gu+E29avSaYcNHchk12gTd4yXuS9ack4FrlKbvmCvCcS
apxlZvTe3oyUX3VfhSTEnmxGzQu9dT0ikzxI9dAj3qgasZ1Oar6efW1Ypgqz0LAHnCI5zyILuPxi
j/HEJebYB6fun1LFJkadMKtNmFfbJIl2dUFOoe5nu0YkBhLjPR/sdNuoFdZwMVmSQz5b6ZkH6kGh
L92pScVFrovoHNxrOZ5ef/JrahoY5BHHYb2qemvYOWq2qrWhPpgm2rw050nRis0yG0n/y4Lv18Ae
HYH6hkilH8HEBVr03rxOYe13feTukj5CcGRFeCf7RgTCIh0XtJMhFhGDm8uabHMHrV8ndvxT3v1u
xfy+qhKeBnMRZOvexrQUlohwsQ/ZXBNwgsyt6jXxY/3aralicflKSTruqh5dmKR6BHlEiBuDXUUj
Azf9rom5jJzQJC4T2GSRmHE2L/MSOYxTWSuLpAKmZOI+uKyaFZrozu53npYxFU+KV4+Z61pOHhPv
bpoY8nT6TNQR+Iy5ai2cy8QEkOAd9DcUFVE2utpNB6C3VWS4dx7pdWv5pzSJOJtM/ThExNbDyTzZ
+v2cEYJZMBJsQZRXasqITT5/5UMuD9UjJH18eS67oYKmKSOsyamjfKdqpYIlYrinTA+GXtRbCBDP
sOMNcRadSbKUwDoE6mHUGKzVOULRJTARC3BE0e1hawvQBFM2yIlYM2JtWjrAKhnyW0xs/BxkutSH
UEAwctPXu1+VWuAsCqHLJ/FRbcTM23KM35NAcgqB6QwC3Sk3hcB6SFWrDqMEgOSqXDii8bImMCNf
oEe1wJFGgSiFElwyBcyUmsUelXN2nAUQBdueHbvBLteFQKgygVXZeYuDWOA0Y9XFe1/kcQXigdIi
y4GWX84C/EIG4h0CrqINZXUe8oa4/NYo1hVwGajbrpb4mUDYDIGpOYBrHsJjEDLRNgn8zUuxIgOx
jQfiV6etpqKnyXFkWFXvIVznjt8SR0SODrheZKdnahKMO2nxAyFcDBOuwF7ggbFABn3DCtZugi1b
h6UX6CHwaH+MBaLoAS1WUOuevtJG6lLYQaEQdC1+n6xW334puRkyENoazsi0ZEnBlIHg1e5hBNgk
evmmjfpg11ViLt/CeB68ZkVKDiCnWORuGW+MMn/uTDCNSABOqRjfyEUu1twSWBCWjgAKFRzi0uHZ
PBbInk5/1+NwmznlcEKnzvMLY3ZCBh24iPYQC2x3BOTVAXtrgfqWwL8RMPDUMHhDSJ0IxIKoD8Di
EdDYBTzOBIoMi0s4PMAyGu21D9CckpaNHqkjRGJ4wfFDXkvnnzBpIlgGpkbtCFUNcI2cTNnVQNkZ
kHYisO1QoNwucLcF7N0Afw8CB58BxHGfpFsdiLwTWDlTwBqhkPecMW1rh3na2YaxKQHYGwm0g7h3
QO+jxOAFGl8LXD4w+40hkHqksM/MzUmZB3cWWH7GGM8gJSqPUrK8YhKtSI27wcZ+UqOi3xBn+uqI
dPE59pASwxbg6QZJzoEbHbJI7FHNxYhxlwqWIRV8Axm+K6JMxXvgeykYCeKaESEKloJsdW03Cuai
gsLIoDL4ZEcwG77gOCzBdpCNgIEfAiQXTIgrOBEALNgRwZM4gjEZoU6ISCA6UbApo+BVwAXBedQ/
bMG4eFAvreBgesiYukbL7882eX0+o7/R/qX1/D/y2i+aRq4Luo1gG0DvUGxJW8UzU0JyQsgEnKN1
ARkUICKsBDs0ErERU8AjDTDZk6P+OjbG12katPs+xCNUEjg8wtFiyg6O0/haWUV41K16702kfHkO
an/LcW71hhmvKRzzqud/dwsLdDIOwclgZanvB9d1ZwvmC7NWA+kCG9YJWkzwY6NFOSsRZgU9vijH
+DzaeDp8Bg4bxYLlmtrgSReMWyG4t0awcC10HG/VTY5oDJMP0ql0JK1McHcRJF4PmRcJVo+vgCQM
nq8mV2+VhdB+ptK/ul1rMi9WnwfLm7lHHwhoyHZYhb8lgkF0oBJzwSk2Z1swjKbgGokgH84d9GMO
DekIPlIVzKQGRZlCVSoe37T/0gX3iR0dQ7slKBitAE7uWl8YkJ0mpGcq2M9Z8KARhGgrmFHcY5jQ
qbi1HAVvakGgOoJEjUldnOq1JZK1cU082bNfrso5PrUIyxZGg8yyVBBlD8a8K6BqJ8HZOkR9Yq+2
FqPl/WoEr+sLhtcUXK8tWF/s/faqGHYjdHAveGFLMMSp4IoVTCOtU0F+dgQQdBDKPsRyOhUh8xO4
5hDSGc4BtS+leiCji8yCIyy3pcY/XCWg3oC2DrziJRjzH0EInz0LZrsSHHcn2G4d2rsQ/LcDEa4J
RlyDGu+hyAfBlbuQ5rVgz23Bo5OuRfQYzLrmpeFUZnutYKDtZWN2KCubORP63+zQjxBMJq8NplhW
6fsbucN1IXe6bubyyEIMLWXjp+7/ZVsGn+ApZTSC17VIvBeBwD4N8cbVRh/CQW7LRSR6rpsDSVNv
3TZjxg3VdM+1n9cHrMD1Qa61Ngk4AYqxOrHPSsacQTbLBZzRx12vbXLNRggOsvp+pk/dclMuYuQ0
lw+bHhOEoZd1eXJVsQKi59XFpx3l5uUDrufpE18MF007YXb8/rEFI+etn7b7Oe699VxWL5IylEQh
NfyiVVKjbEzlbFs2ysV1n2tbMQm8/7r9aR+nR0+fK+03kpaKD7t9Ol8iJwyfjpXc5bUt74gRJ5B1
YCz6t9+s83AkJW5OgNX1dNRvaDfJEN+XZm3MaCLQh7vBsMnJVjoQ+/pxIVk52VbBOC2gBme4a0Hk
9aWAUa79l+2/75M0njyL3B/DGO58lE+DY658xuR8O2ptRAjsIE/EVDjNkT/dytXZdJhUjBXyUkH1
WALElmvXhaSDrptq1QsdfL27Nsm1XAkgmJtxWEpP8LVXHv93bdwx8ALX01/3oR7rfUnpw42qGNoh
zHoWdf5bsbNp3ZWKu/0/CJO3x78hzJ9Fl7f19PA7iIr8Ix6pi+qm/3+z+lMetb9//ddj+739/Scc
Ux73hmLa9r88hzRxqqwCYUpz+iWmXHP0f4G+k8ztWLowrgNvvmGYDkVWLdMxbEPH6IzHvblUWNWo
sEoZd83zqJaqeY7u/E8864b2Z/zSxMFFPDnp14bu2B4I5ifLeqqhUtNQBv/GCXS2ctV4GivqfZQh
xQG03tafBrPCoDzX3lb2qq6ClkD06nVuXHqpefjW+3fHXnf+u2M17zuj7HBFDDEhZGLhEo9TLq7b
mO+qoyMWn9riYC7/vaPSnJhTjZQQmOvTdYHO4+NmhHXyWCQ7ZivGS4B/lTwnj8Gp2KymXF0ztHS2
ul2ZL7pD1GneDrfBiO8uBNxz6pjKcMP0apXVMm817wWD+YZEkxaLourMJqkWs0/9KEoqyDW79Pxj
7gc2hbtEj9xOfM049D3+kgnFhelgzW1rg5Bqd5i145hqTrUROeVHuU0xuVul8NUfJdzWborN/BTP
YXFKxSL04bgBGqkc8ecOuSkXdlQXp6RM0LjLVYAvjAsn2ZeOI9UpUHKsmXn2mxHBxE3c1P0mKH33
JhRr8wgXWHsWlXI0aqMYzTOaZeWOcjnJNlFC5G9lX9z0YuErCQunIsuozAdmb0PQMRvP7GxVVhSh
M9qWeD8SDAIMPo84UJq13vsUbCK05jEMyoE6hQ3qxMxf4Wqy+ockiZkdh0tJWHVq2j7w7+h3eRRF
lzbZIe4VxFFxsJeb9qwHD/90kDxRavU7wIViPyAOroBWYc+wc35cyLaS8qgfOmQbbOXT22/uGjcT
MKupDeltjY/n0fcVawu5pS2hWQFbG0a+/UAkb6wTng5EZBw1IgAOpTP0O1erohtrjO117s7Fgz4y
6IUkDF+SFNh7GIUDOqfoCmRzinGoiZ/lWvq+1gxKdGm7rjmGru/ilJxpLcX8oDm5tfVCH+2n3EYe
a22DzAt2PbPwVT8T3aA0Q0j9viTfzSCAu2BU3Yey6QkIVbL4VzgO67YKs9eWGOhVaCrR2Wp1/xQY
CS/OdvLBS7CKowVgpgoRby246AvcoXpxE1IC5EZFc3FDkdripqLSEtATVZtkR+1OzJNltxK2FrUy
y58oBc4IRV/1OCOVsvQqElDZzPO+D5cFweeMFYtXbk/+Qe+bdW7W982813DiHWerNdCEJ6Z2jHOo
/VWbFO2a4q9k04nGS3/caD/sMgt3TmYxxQsVG25ViV10vz+VNhvPieMbNxlFUiiym87PfUr0hVpF
gYvzPGDoxkCeOFYrme682Rovi9xccUT0sSUYXRDvmiAbSNO7kZxW7DfTNsXKcg9Sri/0qc5+olXd
jXE3vlhNfeMIvFQ8LeSCp55/tMRzRG5m8mFy3eYHvMXOGYGsaUx3GJGew1r40Rxr/hr4Kliubv8K
o/nRnC2i8SkkuFYtfHMF2bznyPPedsUjfYrNrHj58Cr828oToqbDNRDFtD3V04kds5mh27ywJHv2
oXy3A/rfhXbo/maml+6RlyOE0D20P1IN0V6FEZ+3P+/6Yfsvq5+PBatKlkpLtpVpzOoTgSyUSZjG
24x57hNBlD6ZozALk7+mSJxxIxdU+zJ5hmVUCMddKZsoEQwSIlcJM8yWI9XN1nK/62HvR1zbLVJh
qfz63/uMipQWDPb54+TWwp1UDPeRXtcn32aKatlt+Z0cjENAYthz5inR3nTR0AeEwXzvj20UJN+b
rGg2bVS4OztNmmeCqvZ4K5HDtI8jiRJ3it1aDxkluYLJ6b4yiwt3s22ba81pu685xkvStprwNrMg
7uvA0ZZajd/No3rPa+83E9ydOhKV6E6PWVLdOaK9cceQ8KXZpyallRNkp1LzgPaO2tabqaUcHVEL
4avW3g7T6Hz1p1zZ9TB7yP9pDgi6bOMyego8tz225kyG5hBEr4YeXwKWKGMT/C7+7upzSfb589Xn
OMTw6CYiaUY4XIr0f7j65thwG1u1o18oBgyqK/LqitVkfjXVmSLMk86YofSNh24mgiwoplc1BStU
grY5zc1kPISB8jJxw26QncWrCQHkqcb0dsrK+m1NtiludpfkxJd/apf7jp0NRCD3u3bHdnVXYy/b
/d3pZJvaEIEbdvfAK8V6BHg4qW1mnZLapXR1MQdfWzu+dcTNbfnWXWWb6ovcVQ/Nt137Wf+wa+Gk
zq9CMe7iMtNesKiRlFBq4aoGBCXuQzGVuczv3G7Yc0tuhthESCPWVFSNRD134dvan3s/74fFZDMm
GGzksdfeggKvB70G3HdzT6W86fxx4ZXaPoZI3n9qv+5LvVf1JDdtqziBWPq7KMGyQ3mxv55OtlkE
IuNEG3fyUHli2f75MErCPSgUXlxR62Ljz+n0hZcnsWauVn+1JwE+te7wA4fNeU6CMMAS04JHKR0h
dRGJDhZaXC2iMoiCnY+0n/iWyBT96X1r9gLjiSiGJ73P4ltNbIk+uaXzprru+d86bhaf8H6W6+cF
fILceu+7fp7ou269fzMLh9Ae9TVMpEbsh1sGJuAiQZ2ZYwZn2SbXrgtifuiA21gS4P+239/tHI6+
/x9KBzlUZPp4IzN3omwQQYSIqkxPTHr+fCOPYaToYW0ov6JYfYTVdu9dPATnJkHuL+9ohgQ/OzJb
7xn6ROfqvd2lvXlv72dg2KLSJzGE+Dk6kfdhf9luBM7P1P8e1d6D1yIQWHBzU8r6/TK7rIk2lcCY
dYwoG19Sg71TXmOyWy7k1SbX5I68HU00qSZnlI2Xk7sahuBqxsRPGQDzsUoJrcp7Lz9WYlCcETK0
DVUjWslNFd//PTEXl61C7IHAraRee1YcI+sVjn/p+hOxhlXbkMeN17eNkuwnQcB4x+3xNWOYvL7u
YVu/fOvQ9K69d3CIwJraDLKu26XxH0YD1p/rLJniVxSTXV0nNpFKO59/xZJi9A7PIPeXEqQaDLSl
VcLryCyy0Ail1JUvciNJdmDMypeSgOXHiLqCmXP0mzg423bNqPB9s/RJOmJk7F96vcip771gWqm8
b6y50k/UFqH+banqJ0usGaJNrsm2ay911Kkv9b6fXBui4UHL5+g0OB5zEFMfNyQnNbdU7n5byI6i
80Ymhf9uk7ugjmF0KjpKKyWYoxbHaaJRnkbuLXf0kslb/POIy/7rneIINRT6cNNydeb0f75TAjwZ
ANeh8cuCYVyS3q6dUJa+LWxqW5OWJLZxpzI6RBpikE17uDZVOT9MGvUGmiSgfQUT3E1CHabYCJuz
OXXmjS4Wsj3Cmrf2Js1cfuqQvaMHm1nr0RqvndLuizly0hu16GO0idnXaoy0vVVYzW0zds2tIdZE
e2Ha0+6yb0I4E9mSybGHuXia9cK7c5zoSEKd8WRQF+pO9FUUPLv2NWLLNIcvRZFO60JXKsKlSmJq
xVo8TG9r6fvatfe6FgxOfEz0pt7+829DBae/PMZcx7VNuBnVAw4yP2nFQif003hS61+YJufGpEiG
t6nDSaGgR3VXKmNP4RW2Lk2O5lOPOO+mVWCgxcBiK7bf++OEGmGDUyOddJWzkYUWoUBe8eE0skMe
EFF4adXiPIMpotBrXMzKN0vPH4qyRqsAQDK1ItM7MO4oU129Dn5JChJFb4kpIuMiLxT/XJUUZNUp
v7Z37dA4J7w019oQ149GlscEyITBqzhjmDgCgD+ZfpA8uAYuUMrOEms+VNlPk1Ki0LjT16jP/PWM
C/9AvQb/Tu6BhZEYfDSbi1ZeruLyHKWQTl6zQzVRldsIsIK+91x3LHSMakZA0lc+kJ/kjQRGkOb2
SGWA8FEfOn0VeW6D5Je29z0AdBO4av+hEvNHaw7zjY7+CX8im7ItSp0MSxNjP0fOOIP37ZyZ2r3c
UbYpHlrTWYube9lxPVcmJ645Hn6tUdqDWYXrqnXzmw7T7Y1cc/SsuCkt9Pc4etef2uUeslMcKXe9
HmSJI2tx5Ptp5R6yXe6Gyu5yWtn06fA/n7YhDeefr3b3Lxe7pdumSxSmyOgkXuzTOxthjRpPSe7/
JPJgpWmOTf4iAY9oIpim25qLJkJsVpavLawao0Exo5BfyO5PO8ZuiLvisrvcaRTnkHted5enlJvy
lG5p3aZoMDZR3E43kWlAzrZ+2t2UR9lCKazpJpHNTknAYTCoI5LApkLfLY6Q/aC2UJxOmmxnLaJg
qOx+O4sGioQbLCMvJFiXVPZtQUw6UjhjUvdXclUuGiX1j1mwlhsqbvLTh52vu02iJ1RdykOm66gs
OZ1suqz6XcQLyDH8DQVPi3ND8vuGVApE62BvZ9kmF0Q6kfwhV93BOZXqVO9txI5vbdcdQ699O4Ns
80rLO/zzBUCh5c+PO4tCQ0y/mP/zhDLcT4+7gAAoyytb5UfSEIwJdmFQ7scl6o8i6yv5jri+S9ze
G2/cV9kQ5SW7ynfKlFHdOZnnt/1lmzxyjubxpv/Jk0ScVbylLuf68/kvHxrFzh8OP2kyEhEILdrc
985DqJrV3WXMIAYOTMGvLYGbJXdlfDKJvxv5Xe4Rd1mPZAQHK3KbzG3gU8Avn22SjSqS7WTvqI3W
ozjA9HkOyCYQVw4YZoixJr/A5QpuAyJa3GInhzrkjnQYMTSqMolhEDLat16JvF97JfIue1Wx86dj
tUTNn4qM+LS5/H+Unddy28rWbp8IVUiNcEtSDCIpSlT2DcpyQM4ZT/8PNL1NW3udvepcGIUOoGWL
ALrn/Ob4hp/eqGPUAGDuclD87vtUINqRXXKwRU+2Q4j/M9Xq7D5R9Wk1wKDjX5KCkllHBmjLeeUY
dXh+j/ooTuWoUg5TC6xOas//UgPsqah3fZsmb+X7JcZkA0XPvFyCx640gkctxrXJB8Mpu4ZwyFnI
koanPIh3XNvrN27TZiCkQ4A3Wu6eStN1TvZ8Vggfvok1JbvrwBBTwUB99VJOu/bLD2kRbfwxQKwQ
00lVYbGBOnrad1VJdCNmNRcV+b2qWN+a0R7exi7PoOWJcQNVcXzz2vxkAY4+x0HwLw9CmxzOX5sX
DcKfaaqm0GzSNoY1Z2D+iEK0vYcpRTkNH0NFpB9rFwABC8scxJF12kMuUq9Y2o350+gCdz9h0vRI
2Lbe4qLVQ/mgKQ8dEstsKs+yoYd8b0zb9tayGWiZOPqReJCt1su6R1hDP+OkbOdCueKO2Kp5iXOh
jSXd2it7GcO6xKoSZ9ZpdkkMSPc/8wwZxcLg/oZytBXIV7kIS11WynGRqCu57sr/brojruKNXSB6
1cXRgDMmg/vyUMTpPSaXxZ1sefwKbhIDrv0lGxABMPg9Pwdiicy9MW/NaDBW8iy1BuepxE2in+M0
st8cY/PWbTznqXGKz/1Gr7IcipBJ9RoWZ/+2khNzVowlo59nc42CSRWQZUMZAivnmIZJfPPv36lT
6jUMVSv/qGESrDLPq3ZNSsXNMM7FMbMTqZ9Xw1Ge5XFW76yqvmM/V4tbOXlupj3GV+BizqA77KOL
BnFbuG5A1WifHu0I/ZGdpcMjbxYXyGWYfrXTYR+3BcVJFdbeNmVl39E6R4tMFbgPOcWRIH5GhAsv
WZPt8aqcVIwo0Ddn9xnenZTUbdoUV9Og0+MQ8jq0r2wkDw7jtjpcD1YQ1gdnPlz7ugzhioYfmK1j
ReOyvGvOeWftsOrcomY18GIIcuqkTLETAK9eIUceKC8tzm0y9ueo8fY8AuOXwj5JYCA/Cq5Fvw/O
hE3ZIuqafV4n2lYOVC6iK1331c1l20zi6QlNkLe5brTl3vzalBtrue/+PVd2yRmWgjhPdM2uhlO6
vx6mrhj3oCS3adroW8PwC0ilv6dc2nZAwsrypp2IevM0Wf2qzdLyaMwt2dXw1tmrzXCULZ4xv/q7
XA3XY6T2y2ufnEIO54vWjvWmJ8ZbfUQGwuq+GaydkcH6SIrRf0+NzFgSuxz3OeyUVw1zL9mfe16O
ziSiZpmI1LuR18SiLM09YcFqPWhm82zN/YIAyRpxr4eVPQzlHIYEZdMYuWjjvht66zEz8vC5ydcy
8GRSsz83ZPzIDJzgdyOZp/ndH9P8cF1GbvAvNsyGSkr70y3FsxGiu416VMV/e77l/nhMDkafFW42
GR9pwP1im6pzkAfFmaJ1OQKavvaZQTNSVkYg/DInS6i74c4Tv6+Scz815Xxoa9lMCejWOPg9Bso0
3qK2ITA6H0ahLilDGu6uXaA61MVY6tm21HPzMi0AerK2EHItZZ/Rx9pKlG65Vl1sl4uhRoM1lC4O
dIp6YxkFGd25WUxmtY0bJ2DbQRP4OPnAvGjAedFsHaGdOtU8ylYMBuDJF5cLZU+KstuLIvved8Hm
qmm2B9iBWNYcvIVMgY3zBuRTnzr3xX/Pu/Ypgsz1Jdf26boWteFegNhcTIr/3sZp/FJ3nXKj6QGv
lNH3jtakonERsfquTv6OIkHr+99TY5u3Dx403hGxMbiJAZNqpwrsuaYjuHPmQ6kSzsViFuZJAiFM
lKm6kKOy3TsD/h2quVMqpOVQBZnjdiK4q6AzLY1ghO93va5UdHuTOOgAyiBITsbUfJlsV32J4I7t
zZTgmGxWRW9u7DigkGEerXUg7IbTe5vLZHwpcDDqoG3Oo75SvlFfiv+pX2kvWIcsHUP8aL2WZKIw
xOMoyvBI5dCbfIvJLnJze/a34cnOXfvgx+bZRBaoLeSGTMNkCcwcsaTrTu26LZOjeknc6NN+TYHc
vhu00Ll1AR/2q6Yd0YiH5i4Y1JQSJIeU+1jvjfng4zRIwpCzKaeOvS5cwEb/6ZJncpqcIZvyoDZ2
vfc8SqDIugNI9Ftno3s2FOA8DN+sPB+hSo7TMe5978UdT5RUh2+qJ7w9Hi5of+em7uK4YVtYW8km
XK19l2neOaqid6+2vsbaCA7Q8oZb4OTpcxMk+yrpxi+yP5z7dVP9x36bmDp26AZ4mjkdOgBPupFN
mROV2VA5cE2bXvvaqdkWEy6/lObgQRIAcdBjlaQ3zevB/d30VAB1ojTDjRxFxY5AQ55WpR4dp3AH
ZcU4Rm5U3viDmUEZN5zjwDYcR9q+fCdwMMGYsbx9R2TyuWg9bvawfDdjxdzAqqLuC/jje6mbx5A3
+6NjBu7l8mme9unytFVWsp+lkolbSXQISwcG6lzDKw9GDj4nSm2qtOc+VgLaqZ40fg+0xsxulgKG
P8VTfnyy2+dw8GwHnzCWCQHJxtUQKnBTIhJYsk9YUJR1+9lt87+mZeIt7tn5UNaiuA/meJ4I7uVL
zc2UVawb4VoYbfCouqU3D5az9sHrrNO/7CfFHDH4c9Gls4VHIgUY1BCWYFf59xvCThUQdlmH7ahn
dsuU9dde7fC5AP+gcbycW54Q+84u1KUewEUQcugyQQ5dDhWMl6hHWUfyE7uiNEsugehibjp8N2/k
lsuDub7JlTqhhAsplIWx52U0oh7yweVWlfoFqWeQZ23dPld2G+6u/VcpBKj6y6CcLzUR12mu2j9H
U33OKUiYsjh8jiPoWF06velawj0Vpgohrmp8c4EIATwegrvY7S/TFIqnjkAb9KVc8LC6wC1eYC17
zUJcV0KfMhrXyZ+WU5+a10/mPQXtaE6JXD9UH7pDgx/XyZ0d6Oe8ZBr2D5pCBYRJicONGSXNAaqe
e1DwFsZPKUrf4Cfcgekcv7YyQAyaxD8DjYgXWtGUJ1Ow9u119Za39vhm1ILKsRHyvGzKaTpSpkOh
UV6VewhDiZCk99fvsj+mzwhC1dvLl9mwimFrpOxx5RR5aOYvPj6Wz22fq7fX/utc+ZmXm0YR+eXz
IkwolvUUVPi2JvGZSDTEgFq4N4UrorM86Gn4BTO6cS9bHgV59178JhvymsD2dBC9bo1Yhmv+6XPA
Rqv/ssQSs2rw0w1kgHQRLiIjYw7Lfdq1xENcp16QF1+aQE9vicsFx8R0/eNQj+kyZvOxErXIKLmZ
O/9pWA40hXiva7PYy41m455ay+/OshFXEK91zwk2sqkMrXZUveF82eTGsfqjzG3/0FUOntSaCJfe
MAAriNzWXxllka/6arS2WLO9UlwCKy0MEPBMk3sSZq/ZxA+NV3w0o1vZZ83hgmhUyMV55Ua2phHj
a7R2aJv6ruAJCA0Lfqrnmg9OMN3IHyrViTyosUWJ8ry59vI2eCBVDY/HB8E7750rMyGBkyU5VTQ0
SxuMYD8HemRTMxJzUcazc5Q5ZYfCHFYNq6U7C6rm3VQ2xBmhQmAW2FL2FjiA7FdyqFbUL27hmNvR
BbbjY1Gxzcesw4ln0M6BjRcJ1WJgNGO488N8Fs19uefoR0Uu2+1Yc3lHhqTSk+Aee0/SJvOhnvNL
sp9N371sTSDtyWO7e8eK7ftJ6d7lo6PO8e/uCiWltrH3920TWbsg8x6odqyPUrLW6Fm8C9zKI1nJ
I10elNR7iGO7xtKarusMKXmTV/3+DDkj9HFLMLjjF9fnonzY6VodUMn0/VO3bNqdHhwJVcnG9ZEp
n49yzGu/Xx+W8qw0j13tVJDFeFkVTjR7J7J9Zt+IGCYSIPG0fIaeJQPxvgA7XFVELy1eYZTglfnX
Mm3u3cT0flrNR5eNFioIjRI9FITf60b7klkuhLsYaHlGwuOW2mW87hXDPo56ZB8ju7GP2Anku0yL
H5w4w+EARs6vgcx5BNUWsppX5g344EfLrNN9oHL6r9DckCU4eHRHvgUPDvS8b79PKK+69OAvdB3C
f+GkBF28tzDePGKril15XxFaBDhdsRWh09VQcK7KxivWEJvCB2p6xG2hDuEiaBuVYiBT+FQ2x+5a
Lg54+lQP0XhKUIqXiNgO1+efzf/GmvVeurw8+rr63ASOcmPj6rYDz5U8Mf9N88z2ow2tdIFLX3wW
plvf2mph3JTA/77g67yQM/JWC1dNVQEPa1v7zoJYsIxLW9+Bb+SlO/uAFrMPaDUfZPN6qEroHUYS
7K5d4C/7DbaiFLVpVd1uCHjfEHwL7nSykfcDmex7R5mdW4bJxobQhA+OaybGIqWF8eI8bM4TwyGI
2Hn4JDIxQnBCyAZGZ7ibKKmmW8pns0MSN9q6pUL+oTNNc1kLz34tbfFtAIz5o4jBobjI+BaTP26V
sho+YgUthd7W3mokKL5wurx6zBWQk7puPSS1Uz7ilRneqG0cr+WgETb2yQNZIgdll69l+DwQkNzJ
pqIm2PX5gg0+pD88HvvkOYmM5DjBKMCjBj3uuqzV9CZMSYcECdkU1bTIochT2SkP8Tx8OVN1ASAa
sMFluuyUTR631sYxB+U29gLdpr6uCm+hPb4N+eCevDJ1T918hu2gAtS+GG/kQB/nw9bDgnbB7sVe
xl7IY8UZxjdA7uxk7Nei0729PxSQigjxlKkZYR+aAWxqhR6d5cFXnluv9O4Vgs7nRmTDXhurL9dx
ozKxnSwwLJN9cGSomRsw84ZjNA6UXYVkSvziayNAabuWnh/CXrXvNA3TMb4p6bd/mFH4qrbuC/PN
YHt29ol/GmwynmUrEv4frXmMlQYp53lmrik319Y8NlJh9SMliLtPwKret2jmLvdbmRD0H4iEXpbr
Unic1d3ew96AmxTfl0ZTXoRTL6tq6p48pe7OqgbMMsmVFzMTw6E0QBf286yo6O1NVAYF1rGMJlFQ
r4K6QF2Mpe5CfrSeJ8m9hu2cvLvloeu7fFN50a+fIPIN3J79OFrUMaYaw6SfW/iy4LrHMKFsnVSv
1jv1WR7Il94BGhU3jVefhBSuVDUZsiBsCN7Pi79LJ1xcrLMABK+orOQVZinszfQ4uy+MLkMKq/Sn
KNjJnmv3dWqgifReDiSpNsxTVVtxN11BbcQ2zFWKWAOjXqAuTX7UiMu03Pthp05IhqBpnkXiItnH
6OwwFJq2txUou1QC6srqIuZJwlvXmrpn1ber2853/ug3ByM65lP+kfqpcebls1QTw32SkRZsUJfw
NouzbEWe/aZ1nneJy+gEQTG9KueCNYI2nd9gn6ZMCaXuNEPDajZRaOtUxPNpeEWPt7au2AvheHiy
QOUgpOmSK/YqcVBNMiuVrUFA8prgg3vvAYqb/2wavMAKHdAG1bflcZwzXOymN3WlhN/tBCg5j+D2
0Zt8ZdMG47hFhdSdkwk/MTkliom2oAL5kvQKv5EuQLymp92/xMDNf1hM2qpta45h8m2Cf/P3bsxA
1+kDYEq+zGhQqyvbe81Q6jOFvfFtUccl5eBVc5Z9hV1rPPSTdiObcmCCFvLpqkHRtmPuNsqjsDqY
IUtncFOgr1gp/ucEbUX6gPcaXuedgiTANpp6Lw9eKsp1LtSvk6LU+8y3B+gGtl7v1fkgp8immTVc
J0+vF/9xjfycYaze/2X3KsUd+R8pA93mPUT1DzpodNH/9f9VV2od9KnRv+tdlq5TX4ObMq8ntPkg
z4og4bUeqs25Cu1oJ/vCeVHRl4IB8gD1xlYw/JOdbRxitacb9iHubLZAuc9m1NJOn846PdEvfcPv
s///eb1erRtcSTYyTykQBC8CAA97uS2WTd+M4r0+ZzFlMzaH6I+mHL1Ovl7b5J0D2eKvydemX1f8
RYniLdVBwys5z/OTM8bbdFZyyAPxemOZuoaxIQAbPCaTm50s21jCjSo/qpjScjTKzQN1Gvq2iNlE
Bo4Zsy8wjEU0dNb32f6N3/Z3K27BueL7cltoPJKtoi4WzpBkb/7II18JBg3kOM1ssJ+U3M4eMp1k
HOq8O/hQ6VuY5PUWW2JKDWQTvNvC6r3x2Efd+GJkP0B3ZG893rd7w4QKJT+LSoNwlTtqDb6e0dFU
lgDIKgSj6sB2gp9AfhhwT38tf4JL03SfcqfLHlo3K891J+5SHw9jIaJw1yKsm2EZgpRG4d2H0ayR
jcvwg5vjHStw49FQwbhboRasa3gaXxz7Q2koNv50oddqr//7+69LENaf339CVGDA0YIIXdWp4P70
vJgMnpqKa6UvYLfT6QXSoLmugwhOjJ+s2q719grEvn3QlQ+B75sb2ZL9ZNbsanFtU01D5B0ZGKQK
M4X1jC9xFuDYhDlVq8F+mOqd0YnhXJZWcZ9b7dKvkvEsu/DS6NZ4ITcr2ZQDpu4+WlWLYHC+yKY4
51AH07NsycPgafgaeURVOiS/N5FO3ZI91fYmb73pZoiQSrLIDJaV2iQHgRjhdQhRJTjYH6Kk83dl
ZEfgcjrRzHIo/BJN21nJm/hyy8tbGW+ujYnPk99iSiF4LW0id6pPEJB/HYoYQwgzAQRxHQjmKfIK
e75CTs4K60MzPAwHXXCEuKC2JKfcuNw3v88qOSLbJHoxeXMc+9tQuAi+54lY/tw1qnX/KQ4gm9e+
EJwCKraD7Ml5Hf0RMmh0vyTL5pmgjLLglgoQ5QVUzReTZ/9JttrmBCbFeU5hAj2odnAi7aS86G0w
7IGw4VkmWuWFIqVwYxFqrXvUqWcKcLIzz+rooeYXEuCUhnkRhzKg2N4tonIv+8BybPImHTdeVHR7
BYz5XslHGCWJDpzh2pZn1znOPFs22fbdBQSZ9U4btpdNXEDw4haE9LOUUUjhhDwzgxbUce6iNB8L
Nns+oeTrPJFTAVYr0cTyQDNPWihmYDYrKGNuyoPa+OKUmcXDrOi9HSsBLquhPvxYdZix/z0tKnHf
ulTHqfBX9nFdBSd5wN8wvnPGe9kgGkjYmcjySw7vZ5dNfWou5IgdzsknUyNsO1/q8mXaO00EMVuN
zkNtL5K8T+5lq7DilPwFDpvzmDykCSmuifoqlhf/6TMLSt7bAp+0uAuOWTV+r73OeAZR68gWlhnG
c6RMf7TIuV1adarrz3Hs/THWURS1IvSa4vpqTXDJIvVWnjWz7fy1jzpMUCx9gkB/BupJHh5Odh7p
NruFaHo510zqFNMIL3qbnPfOoYB8N6RtcsBTjXo8BaNOuJjTjULeE/59Ea7MLGieM1HaC68nbzF0
4Y+I/eQ3kWl8nQegPRFW62ZHkTmLLfxdMBOBiZS0h7RUnA8rqH96VuO8ZS4242ahpc85VWIrz6EY
6X8/UP+rctcxUFSxeeShysOU4U/yqtjyggzbePs5gPO9kK/evmjLZQK4+laGrweoK8tCVZNb+eqV
o2kIEVSOqqBPLqPXa+WoLgZAUXnx8E/Xy4+TFwQ6CmNRVfq4z0pYFVkTQDf6u3zAapHcsxnu9MUl
iOVEbn8wdfA77Jf756ICoO67Vv9ssmlvEbsqin4yzbB4naCf4faTzxlZmkQK1RvHNzDsmpuWD0TN
K5vyOOHG9ipEvizHMtm0osGbqwGrS+1PuRGdbj23kzjLjeDYTMCOETw/Rr3AGtBXy43fQAxROuMc
Uiq19UVgbo2hvFXrPHsXCtL8kGXuEZdgfR+4urhxc6t7wYjlRUa5f08FFP1rKnAF7TIV0s9r3hfK
iopJ+2g6lCWvNKh9mI21+8YNWNO1o+8cdVKwR6PpnQ89nc4WN+WHapQ/7GCw3o0CyIqbetMrVWuU
RFpW9zzYFGGkrt4+JlE2rsqWIIUKZxW+e2CeskzpwBpgueRVBayiFoCh1Zv2VlcGd2axp7eGkg87
MDrq3inLfDsCcTzidBdu2qGw74pIKDeWM073OrJgUoB9e85A762i0Gme6kpnL69n/QsPLmPRgll7
w0MrQTXRK1/saXrjX1J9YwFwtKfS/iH6dG22+HH6JG22Zc8/pzOz5DTC2n7A3+tjiAztXfNNIEq+
Bu2yphBSS/qF7E+Hxt5UaNvWg2+r74EvtkHiBE99exq4uXeTO2JPTKk0lVI1pN+6i7+ZYImDMm5/
jKXj45fSFs+hl+BQKxRj35SZf3R8AUdXLf3XuLdeejxKfihxtG5bgUcattK4EMEgy424Pae5Z6yN
Vu32NmpWHog+NJ4qKB7rNOJxGRjphyintVZUzT7Oof/bceHsSfzbl4NsWmTjWIOIYCUHNBtA3UKe
qmnEqZx0OXXny41myvYxGOrfHyPPHMi6S0x3k52uAMYaerW689RQv22tTF/7qBafEDzCs1LM7IcR
vPdTMH3LeDEvhypTH/QS408lMp2tqfj6vRLgNuyXdvlR+xXWMFyTOc7PVlfz5yI143XLV28vDCqz
FS2DLqMFsAu9SuW1GKW3PA0fQ7n6mA/GvEqR/RWW8Sg/f3Vd+8lKPspW7+kURSRhffmM/2ef/BD5
N+Ck95YayASs0BErykz8p7Yr67smde51EOpPsssSUO5JJp/UuctxK6wp0SBv5GAkHCy3I5IBsunq
I/E4C+tGNaqX9TBbz6R3RjI1J6tRmscmCPd+EhPG0rpkW2rCuOnmqBal0xir6W59Kg2jfdRb/49p
7YjSMnVfjdgetwVhutTtUfHqpVMdBoF2TR5kM41Hfn9CZCvCR8a9p+X+fRTeUppLvFJ2Kb34Yqhu
86tvsrjRkQGUN3KUVUax/9/vE+IMf2eHHApGHFSepFa5OTVN/STAKY0snfIo05/Jf5KMWfOsBcI9
ORuLuNtDOb/IJ9fdULb5qzWPXVvzmJzZzK/14a+Z/32dnFnPn/n7b/h9XRgr1aavMohznUc6xWt7
0ivuQa07NJOONd7JHnkYEUVtFDxNF58GaithFyADxY6Tqiu3wnwjFlQyzCk3bvD8TlSgVeeWPJh1
KDY8KKqlJoI+RoEIkqlznXETZNitoVuiBrB1T/YYehAho4cwi9yT7JJnCqTHVetPGJb/HiC6Va0z
SKF3kVvfwCXT7/151Tqm5WxPr5TITjLxGGiRumf9AKop1T8q4rxPoeb8mBo9eK60rl+PmYevtBeL
O9M0MBFP/HpX5L17QzSK6q1GnO0iLR7jItvAsclfrayPDqIlNiibA3pFnlqiWVdDVryOkx4uFbwb
8qK9U5IsXRGT0tHf5xa3eS/yO7+6mbQayWitKPD0YI51KUWwm3Gavgo97xdj3DU3RKad57bQzwbJ
1m9Q7MCy5ZSEIA2ytolBJv0fZhC/nI1hNH1DIY+2noqGpIaepkf2wMVNWqjpC++y7xSKeD90/b1t
2vo+obLY3Ho2nga6WQiiN4m475Ncu42IlNxQdCHe1AJTokGk3zQl+TWDn17FdyS3cY4lfYWPM9A/
HHTZ3SP5JaTeLhNgZ3u9QOSC5jRUnH5/kch5QesfQuw9B9XHX6Qmi9IoNfWgdSQgd/T6T1/DjkW1
44+KuuBFhxT21SnKbMmiNH4au1Bbefxj7hMgc+sM6fhRBOkIkhcpyxh2wd4bRL7Nndw5Em5M8AoD
CcBvDCiDQUJ59FOrXrMGn45GOVIboecGbCtlfIuBB9nF4BIz96rjQP3BQvabXj2tjGBg2vzgGsrh
j2lqXGLnOz/BlDHj0xrxa1ocU+Iduz95tcevJv+FQBSqdx/cwU1iOcGhicrqLtHiGWrZ6h8a5BFf
tb6FqorZGbaCKKNcaP9NFfLD6uVrjJ95asXWtzRJfmQKTmB2WRb/tvQVnyoLeFS5mmHqGuE0VZiU
u/0de2yGWLOTNh+fUeu458p8cYyWBy+4jFvRuVQMJHH5noaRtFtpTx2Wag+DroHWoD+e4psOT9iA
OoylUQzxTm5EZDOsxZ9NOWrlzb4MiwcXQ5mDp4U9HqhDcU6quMIJTujvRjo9hFKX6zq7Qtjlz9oq
vhpj4rwqlHhiIa2lO5I/P5umVvcYO5O8aYvxS2Bn5xpi0GM19weI8Ve+aYxfukMZefmpVwm9yx19
HkNr7qHLLuV+X27/SXANx1AvxM7C87TZCJwuF6Uwog12J6wsKRwnV+lkuGDIYLrd45fYeN3BjjKf
BZI69AfZxv6qxwhZtGQlsD3+NCCnWAXQrNknqz9gi4CZhzM8N6Z1L5WEUntIlXtymLswE64fgsJO
QEw4/YqiSvXo2DAfbXXeDOHOAwIkHL43IZWrui9+2k55xpRUeQMoIJZxVGn3E8XqPP81YnG/Lw89
NGPycv7nLpdbwjd/VmF3nozRP7WmBww4HLJTTVnBIvet7K2qwmaNw1G6Uao6ewtsvCGh/N2H5RQ+
upTNyu7RzZwt8AQQP/NF2cjuz8SC82AGavMa5luYrumbmxfWnixxBeKQ5qCMj9TfnKIZCJRV3p0d
ifLJ7xs4sprRAZGk38/8E6K68sloxlXmThpc8GJtNg1LcFbyB8Tjfx6ufard9DdmjrONnHIdkE2U
ohi3kJdYZX2Ns52eJg9umeFcR6KXF2XYbcIoxd26HPNdzLLwNkW5sDe4QbdG1LYwQrBKV/3OQb48
pVCSo+GcJK63LJysfo6b3FsMGoxBNajxCYxG46vuzTngIv9RFfV6jD0vWExi4wi0qBAbvUUb+yH+
izlJGM9uvrV++Gh0eAD97BBT7GTGbKjJC3ht/KDO2bTcCfFls+IHOUZG5zJmzEXxv8dkTu6/r3Oh
t2GTmOmX6gHXDC1EpW6wlQpMamON27wIKM6aa6Qb31bWZp8USF35RraPrurvWMb7P6lU3AVeHr4T
C9EWljLEd4mb4C0H2madRrr96FRksUPQLD8ia8ndb3+vtBLnRz1Tzphm5ZuGxcDt4INL8kvWm6We
jO956e9DN2mOtRobG5tI3oLAp/8TyWmamcZPpWjec5LLr3YbF6vSaaeTYRfjdjL0Ymd4rbmOlSTY
Q0oJ10lQa3uj0sKj2gDiR/QVvxp98gIHoP2BymXdxmbwdYzhdhTWGNxTGMGTpsyCrV91xoMdxAHb
Yl182P0XlsyUGySYYx7hLyKWtoai38/5yX6uV5ADKIJ+neGMDQ5V5NNCHYV13/XNe1W4w1vnjOPa
zkxijbMuq9HMldoq7tOY9OWBuqZwqTZm+NbmEXI1vh5b2XSn6tjWfn+uvKZ56PP4UZ9nufhybtNm
BEozNwneEflUgm+Z6Ns78gn8VxQUI11FUlM4YquYhsTyf4utsHNaKSCnTrLLzmxY40mwIVdg7BN8
W2/JBbkbs6h5MqiJsqq1tn2KrQHL5KrrvzR+8RDx7fAXhXITxzEMzywq9qPR+ThPahT2+9irqNPd
ZWGgxN94UL94jWm8Fo02bds0C25k03XhnyoKd9pllH9Wn/nW3f9ep1v/9e6D5UuAWEfBD8b6vyq8
NZyOLNy7lKfezTS0TYaxHMupO6k9njeYIHtryiXzJy9nWWLqqf29QBfoN9zE17kjdY27Mb5jWcD0
sMieihIbnSI3rOv0VIVIJT86ocD19jJ3/mgxV5PUXgNOVhZ1Z1OLpD5J9g0R3x9Vo90ObR5/aeoO
v7Imyu7NuNK3OfuOrZ9r0b1P1ejSUnL/S0pFts+iXF7U9XZMFBSdxoRuQp+fBIVIwycbVK8+Z+cD
gFdPcU/yd36CyLHfrTGePo/N16Fysf8FK4Nk7vNGiYoTA4aBahn8QYH+9+qD8I1nIie0nwxSu6sY
Z7viNRHeAolZvEEoVu8dtac2U57Ckq73zXy4jGTm6C5lZ59Alobu7Cz9VKAktaaj1LlIOYw8+6SJ
+dTsezFCj2gsc0uxFGygtutYgHfOo63pLDqdrt1rSmkfmtjqbmrQGs+gSmDTz//haXEAxiC+y4sw
+OAiO2pnz71fF9Ug2m/UwDGebWDUvkhOOI0G39u+v3H0mrsEB72lNSKGobrvq91Y05urNTUW7qo4
qyNW43kcWscmMpUt9YfqDr+Q4CiQC6zNCcskNzCxZCSgliCyORCic/foQyMMCKb+KaMmjndlP/7w
kDc3Jl8Q9HjoPboI00tX3ODx9usiAuHh5SK2reXvi0apFKhAdVW4jVwuiua/ad42Xf4mT1f6J9XD
k69DALTpMEm+yRB2hi942n3VhKMdoM5Gt1MRuSx2iTLWHmvZehj8rTnHIEtDBehcju4lBgleajHv
N5+LRKx6PN+RuWrWW9H9rGede9M2w7oinrJ1RGTP3aUR5fe+Gb+lduqBR6NWt671VzCG3p3skgfZ
dNNkTeA9OnzqN2sd09W0r/DZPMetMe6DGYBIBoRi4vnsepB9sd8V2zg78IRyOvZt6mMWz4JjHFQP
2py8tS30tLqTWQd9VjzLUSzsxaFyH/1qqHd6Ghuv8eSuSdJZj+pgBw9V0D9ifk0SzKzdrZbG1kqZ
dONGaeEB5UWVbXvi7yt512oOtqPu6LSXphzFFnHnaeNGFM1PMW/NBoT6a8I4Fl00lUg7lug/z17+
3Rht5VC7o32UC9xAW4e2Wh4va17dsXBKMTu9WxGcZjkTQ3fr1Qh6Wh2grmZJxi7TX4ErCA5FFKSP
Yor+7J/Y9Q2ZSB/n+aJN3XdTPyQjCv+0ocY2brFckT9RmBY7lv7Oqjc6dWtNgl9Ait1V2jTO8f9o
O6/ltpFubV8RqpDDKcFMUSIl2bLmBGWPx8g54+r/B02NoK0J+/tq13+CQnevbtC0CKDXekMTB/kX
qfE3Yp85IpF7SMkPu32stk/jECAEbWuYIM+FQi9OUVuPdecu5it7yaJLISvjV9Bnz7f3drBe2nrS
JHnLu7F1TL1WOttdw/YyaspvRhNf/DnX2UXF0Uwz47WPhwiguBM+lNijHByprneh7+iPSYZ1mQ1W
5Wej4idQ/8rgOrxm+SPJ4BwS4Z8nkvS55+MQVsdZtPoYk5WN9SpD7hNFBbAvc43IIt06/zllNSUj
NVT8rRjtoEmW+fjDxhJmZK/u8d+JPXTe3CehFd+1Rh6ivVZbr21abeqkUX5Pc1zOHCWergkvSQAB
TRtv4N75kjbds4io0pANa5h8aYqk3LV2Fh6UpC0f2zn5JiIshCcKoxvPBfe0dTPrjVTzoZch08hB
qqxtJRjZ15sRnZaJ+HhrRV/SIbzX1KS8iIdPTosJxUX8Gc9jS6vR/A+t93mexx/ivz/9Hdn66/N/
httQ+VEo1P1VC0kzpFry5WF8npxjJSm43YUpmCTH0bt1l0fmSRAjxJnfemyAdDhOGDh4Eliyztu2
GbI/kFPg4ZObOJX6YFM9l59jK3Y2Jreq3Ygc/dZEXNsVYGIBMo5mjZsmR5+ohLAWImp0MrmzfsWv
+Gtmx+qDaMn+gMdo9ByHZG0UM/OO3LertZ9ZxiuM658WQLlr4dTSfTx1wyqFYXY/OlJJDmK4Bk1X
Q/5rfxoo1b5WZNbALnTjS6Th4RdWySUe/f4+j2Chh7ad31eO5e0jpa8PFbvTlD3kZmzL7mlQ5eku
CdvflEntnsYyU92o6fytiQ/5quBZ99Mx65XGd7ePlUjaY+H1Y6zQgUv1tOD78LV1rzjVd4Vfe6YW
1os+6t4OOnC2M8uivWIGfU6A8r4mqbYWdSW5QZdo7PPgYkXltZeC6DAMoXnyMrgo4sDjE4RiXiK3
NvOEZl5V96tXed5SoQlL51uQewht4m53sq2xeaAkxqO0DceNZgzltoo9/aHi7uT2XokXUg+iYAVr
G9WmNrYebU9+0IDBfcdntFrlBS4jnlUUbHjGbS7bL4GRdT9sG5OxsscaOZraaGdWsuJyB+hfHNMM
V5UedL/70OErv8ReodWeu0x3fhmddGVTvG+ozq9HC8bCGKtu0yjNqk9xm4z1xjnlQz3szdloe8qz
jTLCYk9qPLBAV79MWTtsO3Bx29xr2YFnzYOKa+qqBnT4o437i02x9Q9KTuRsLMf1PfwykQvC7hRY
jGD7EfAnLRAvaYxwxuRudl2/ikNZyspJioHwzV2xJFVumNrGpjBy5dxbI/yDvviGKcOlNLPiGVTu
s4IN0AMiSvKXXFK+5r5i3atRUZ9Ho7pABADSn0YRW7g/IiyScMDwHx143QffSkMdInau30kkoBFo
D8z0tTfJGhetXG1FUxrNB7tge4gZQn/f4pS98qUse9WlKFxXcosdhNOegWna4J9RERMMmsDhrESz
KS4Cf5diJ3HrF4MxSUzSNXOIaKM29ptk5dm688YvVEayhzKJvvB2Ut+PQ8QvaeqVY9/X3VfZ5k4N
NDzdkST5yXO3v6Z2p52HwdobiR6ELoJaJPR0IOjzoDx6/bUbLOtYTPEPaoxEYNI1HpwQXbJbO0QR
dzXCmlx5Q9ZtCjLLX3mNaTdA73mszU1TMx1XdpT2kKHPvA2dYnT7psaYqjW17HQ7tfSWbRJvXLbb
z72xzwPKxsAp6O+LPnCOWT1eyjEyHuy02bH73OiO9jPvFd7wouZHjynZZWrSwlVzu9pW4etUAfSN
2OmMbVT/6vWn3rb6L3UcOHelN8EdLhNoFXELiQRXnwsSft5e7nEgKvg5X1KpLS7ZfGbpyiXlpn8S
XWKwy+t01/ea74om4Kb0Ho+mHzEl4by2jOcqlrtDX5uVK5pW6E9k3uLvkZSZz2gL949pm+OZRavI
YWyGftduBnmQ7qb5AJrs7SyJtW7XBeb3pWsJW2IdGMWUNrj6+0zLrE+geH+VXmEfh7KODnbrOVBC
h3Qf6op/7sOw3gWVFt9TShy3WqGVD5NdWRsnRdqj7/2Lw5N5n6d5ekKPuDkG/Pz3bYg3m4ZS6lYd
5elhKJt84wH+eMQ4HulpvZefi+RaVQaoA3tKr+haR/tOr6pD5DvNAxalIXmvpHpVvewsl/zSMb06
tEpW/xZVreaC1EsvGmXXPUAqed8VbeyWuQrdjizqQTFZrTek+ZHRl65tacp3k42FKlfmH1j9PCm8
Q2D7KcuXXpOwxoiKXzqksoB74avf8Qmxl8ovRha2+2ps7m1+SrtYtfvdYICVkS2b3IIZqC+yUf9Q
zTT6lWF3WgcILPBjvpjUnl+tQCvwYFPqR+Re2m2ZNPmdPVQnJ6Im6GFLf4Fh1LpZTSWgzAc3yKvk
Dzlgm4X5VvIF78psC70wP02TZpxVcCTrwOmVb9i/nMmB2BQqHYVb9raWzfJ7GBjTprfl8kia0sLx
qf8DbgU3Sqr27Ihr85rWbXTSQjx47LQb71Nn3r4Yxo9IKXxoGc24V4IGP3ifVyQki64tKN3fHWBy
KyVLx8cx1XsQ5pW8rbKufSE9QYGEiHB+cbbLPL2qfZ2DA6j3suUnB2tyzANm3/kd/5fxbpQb88HR
S2cd9rNc1RA5+1ENx7usAI4/hI73bOh6fbEwnIphpvZav9JKyr3+0CTnEAG+HRXkZiPAXT7f5drs
w/IgoF8twuYgRewGUSugX3Vrr1o0TZ+xhskeZSwXtKIxTgYOvK6md/2hbRWMDW0le4WI8QdVl+FS
OlA7ci34Gc73XAOPoqKTCjdUycOOjmwesGYcd0MXZ4++2jvkK9v6dxOPO1SKlT8kShalHFpfSlmf
NooSv9pjVazzTHMu6XyAYN+vsJCV954pqdKKRJCyniqr2OBY61xEoOOY+s6OdPzA3vtQdoPfYnBj
mVcRYYkxmBf7tvZtscRUdj6ohq6fXkbJDzZ2XmRnyScBCD+Q9+dOS+6cyPnNijXnHGrsr4P6adJw
11AnFcFaB5Z7hbmTYyvnAoKKO6GvDfQEUXwnqdVD1iXjQzEfsEAc02zL5jjcF+wU1rrZqi/InX7X
qmH4RX1uAqnMiwq77UpK0lXdOPmmJ/fN7TLxcVpPuFHrknEduI/s5VGKcOkylS9m5Ft7L5YyRBoz
fq9K8g3MTLKe7JoXLrkY7yYP9EiqGdY2MrUBPaA439ryaN3lZdt2KCm1T0ZupXvRtxwU3MveQmpb
Ja9mAf/ibQRFwrp+sXF+wrlZD792iLqvu9TQLrETsEUFCwGeexdpExQBCAngexCC7NWyX01hc+4r
jS0gGaqnlDrTqlT14SD6lFQzV93UQCqW7EukhdYf1KJwQXCxkbcffY235FCVv8uSNB5Bnk5HXYJp
svLQTg7HOTVRSj0vgvE3qQ6T114OAKwDB5qByzYJ8OAIKr1DAE0z3Xiwq40Jht4IQgqSfhreycWQ
HcIp4/dQyNK6tCaV0p7jPY5W/+ib/hlutB8gDiSRYInbnadU+ZV8GpRkLB/hsTXQxk3emqDUVl/M
fMQnirwGqZCm+hIXuX3vxPozfz/m8zTC5oEO/idD3JrVYhYqWMkuDp9FCsCCIC4GorL27pvid9Ew
g0De5FYfry2rmi4x0ljYgTYDzARtutz6UPvYqYkN9mIOEQPsFtBIkdCAoafoo9iVDdzom1lAbXCs
8q5tk7ezRCviDbKRBjJffd1QhyXmdsqdiL+rRO62SOajm2ggOSnJULtTxfHO4sCfgXNoYVppaIuc
jcrkAZBG16bEHk7OuS3yBmtdlWlAHIVv5mBUhnUVfY2dH9W4xjIqslUEpmB2tYlJFX5ADU7O0FQp
x3uqTtpFHkfD1bzAvwZ86t1ojcleYmtZqv4EG22cUwgPIFjXnSHrPKZBbjqFChcn0l87SH3noPs5
ajmF1nYsto5N4rYIY+tYezXvYvOZEiOfc+sUbXForHuqvOO2a8PZE0ymRFHAhOyl5NWLg/g3zARm
RRSp+cr9HrO/yPOfwKKEGz2qvAdT5o8ijL+zuaIA31aA91uDR8vcFIfeUUHVGg7ZAXhtDKmDZR6z
fi31iXrR6sdQryE2yibSKx5fMJIIKCfLTpUcPFPt4W8oUugWE/kAPcZRLJwk7SoOZQAlkLetdqv4
8ltf1bQtBRu1PAxJpd/iekW5p6Bn3sW54WwLtIfXraXoR7wbMXhDw/pZCcz6sa/7lYwI7rNudRsn
lqXr/KLutbXyooFYxVk49G5No0hTNxr7aJuqRVShtYsDRoH8/w4JpoRabP677UU5zgF9f+S3FrJj
1oergZKGOzrJtDMczz7FlfQ1iPL4sYchqbdV/eyPY/Wcg0YqtEa5L3ypena03nA7NKq5w9LEhcXb
KXhw4Zng3Rs5oCqoW959Fpk/lWmKXvw0qg6hHFARcvz4xYQts9H7OtyLURgRaHcGegF6hVFsJlC5
jaUn2dblR54fwFjoHqwO3mKQmyuTjebJkiYAg52h7Q2tTtaoiJgwpuIawSbQY/DAcd8jlYB/hS2v
yeszOsrKrsh5vEuxZZBiCdDvBCa6EXNVB5e8QinazW1uC+iMpz15vjmYN7x6m+OvtxWjcUfuTx+n
8tYEpsUDaxzkrQjO+oT65qAjZzhfV/bjbFO1JMZuc4fBW1sUtHciWOsadV0FtncbTUx8MKnplvvb
3LCn8NZREhL/hHgKJJcKa7zDjGdvWE730CF9v03Dqbiz4xPok/BZqt1OkftnSbG657QavsKics65
ns2GrJA3JW3oH9oGCbqwc+AOSaF562uU75i0Ffe3rg6xgnudYrMnF+jcRuyYAZoHR7u3+wexRoZ5
E5onWbibDbBSK+t5xQutNfDp5OT7EL9hvf2ekZz6XhSBugLlYTyknhHtw8E+Ns2UXloj/tLKsf8C
H1k9YmGB4rUz+C9V3DRbcu3jVowCHsDUtEycoxjN9eoprfPu4oe29rX9Xpepv1eDXF4XvVGhGGJW
6xre6q6OKHLiaYEMklPgDrKJDOvP02Q+1ZW0xI13Cfhwqqc4Escj6QPfePQgYX41+ec9OTow3sHx
v2r8tV29JD+KlmT0+kPkj4+iFU0ZEqhZ/7toVfyjoW+HJeXWMvg6VWgH2QM1OrFq1Eza1gOZso5M
SXsYPfntoEsHS+r9h6WbF/7imHj+FxG09Cd6q2ywaDXdTwO5H8mr0oMtsASLEPIR7HXQMevfL4e1
N+IwlaJ8gQ+/DftmfLUn01tPDaDmUcnks6yS7gI7vbbReoH/XgVuOLugiAO+Sm9niWbY/LwznuEW
zihiVHk/S/LUwbwTQsmnAREsRvtW8j+MQvbBfsXsa7IS5F5vq9a1vUrqCeBeC6mYBMtsmIpc2Nsh
4lXhmMwHcbYMLHHLwKe4/yBkWX4CEI+x5XzhZZ5oLjHLlf6DkE9LLXP/8VP+49WWT7CEfFq+9mdg
3qfhT1dallk+zKdllpD/7vv4x2X+/UpimviUSjeW2zYIH5d/guhfmv94iX8MWQY+fRH//VLLP+PT
UssX9l9d7dMn+K/m/vv38o9L/fsnRd6h4u1Qy10EQmZXxvlnKA7/0v4wRCmKWcLeWMy6tdt3C+Rb
+zbhw7S/vYLoFEt9nCV6/zZ+ueoSI1N3njbLyMeV/q/XZzPD1rvXI97OlyveVr1dZ7nux97/63Vv
V/z4LxFXb+BAGGXfbZerLp/qU9/S/PxB/3GKGPjw0ZclxMhia72sIM4+xf1d338Q8nfT/q5vWQpM
fbsecfhZ6dFY37dDYG0qEPGuaAbdLBmgZzXIHUbBaBmuXNreWrLrHM/qGlO/unJ4o5yHReAw+mDi
AK/cQVKvjmqOZ9NaDPvdRtcT5wzmFwad6OomJzmVDm+BhVqoO3XUrLVOUcmF9+dSZgB6Odu13czc
hK+bsHSDs4ekpzg1himW3MXoTbXeJi5dixWc52kRKsd18t0La+mgI/nsZmka76hJkY+S0/wRVOZe
L7PmHrGl7FEi+3JnOM1FjImokl/u1jGrYQ0tPHsUYWqMlVhAsuUoQlRP5hUp49WUVUVAUuRguPRI
WS0L/YdXV+3uYhmqRxL1b67sjCgvqd4PP9PIwGV2f55AYoEDQ/vjLNqYTQbukDhvw8uA/h5i6hIh
+UBI3r9NE3PFQcQ576sYZRxscx3yrlLAaNGqiCqAOBUHsoSIlC7tD0GxbZ9BX467D3NAnv4Z/qEX
ccXEdgdN7pHpQ8MflzfzvlNC616cJXhXdF3Wnj/180IUrnk/5W/o04ShCe662Eet4c81RIQ4FGxv
UYEyu93SJ86CxOr20CD/+NQvFilq+1QVk3kUg6LLSvptKo/9oQRvD2aSOiFGTgZfkeVmZuXc+sWg
6BdnywF4nXkSzUkI4IlTm2KKV0Vvc8W0Wg+9dahVDZ5n6bAFAtC5YTSpDv7hTn1ZlQpJEkyNJP5q
gVCTtjOHbeTkzaX35eZSKYV1tDr7WXQt/chvPRtpY7PXIFQcUuDIW1P3O3ecZ4q+2zXESkunuI5t
+ePtOmJALqZvaV7VO0HTFWfoQF3f+LqfqLuI8DkF/u4zl/d2Lji7gr2LLCxoh2btoMsZUMM9yo2m
YfCelml9lErJ5NyT5Op/nDeKVsmuCPeaqhtOjaLiTF136bqOtDfudCy1jk12A3b0ctCKGrFOsvmi
60PIZ+a1GPcjGzr2h1BN8noxXRCxkS9Yhej8Y5xGzlrXIErXiW2eghkUgUOk/Fuaow40O2ksEYGp
KIgG96mrHj6BfuIU8PlWdFqzWyj8V4MEyDp/xwahaXTKTJ/K0ZwB5JfyGFJFRbgSWTxxQJA9xVeu
6W6ieYXQk57jGqphtzigFv0G1ZMa6biivs4KBduwqaJ1gNR74IIUzICDpNG695zqWvRjdRV9ytzX
QurGcogc7Va0xfCndQY5eqhbzz90Zt3fdbLR3Tk9FeKVaEeo0J9s9T5v8yFb3wZIPoEHGKz2R4C5
DYV7tUN/2S/WywptFr2t9akvmNfz1PtP3aYcSjtJHa7tu0voh+fKm4to5U0uOQTlwxPm9tihBHi6
xYj2h5m3h0zvhbLrA3pyYfihjytRMU2T8KWHF7bLZrM5cUjez0ZhKre0xXDXx7cZn/pFkx10twP5
/63uW3takfiENeVAYk71UDovh8yr35q636xaYCJ3YlD03+Z2sHFcf6qmzTKNrLq37opScW9qtzqE
Q2hQPWKAuhaGgICVciNZ9as2tql/bDKrv8uijI1pWGPMMyXlIdYwBX/sDXIH8mBnuNoTU82HWFAV
RgdkdEvVjTzkveiyAzV3eRntkQepFTl1HRWz+2mwpj2POeUBMqv6IM5SfEDVKWzPS7+Kddtdqhpo
FxHqyIBqV8pQGDuLjw3Fj87lQFqPfwmo73UoOXNlYB4OdSzPlferib56vuSQS5RkuNryAYIqq++6
Wr9d7UN/lpSgY/DF6yf1MCVhuSNPLT85bYpQpeSZP1XsPII27X/YTda7FaT+i/ceG2rW9Cm2t75V
XCYp0VP2FUoAbY04WuLUpJMyf6+h19TfhkszJCMJ0uGtL4dYlQ8lDjvzjNtksU4fzEm9MrBX9TxS
oWOmrMWK5hDsRcjnKfPaUGtDVN+ZIUZzo1wnqmUN5gOY9Wxj1wgN819n/jQDeCJKXH4PzAhdD6NO
HsoqxvsXM8OtAc/lWcQKuZb/GSt3k0GZBuiDpFbSylJ4JAnOQI3rAWSYmOYMI5Y1dNXEqGAbiFHL
BuggRsXcvKUOKTua7lSuxzquTp18Vc1+UuTrycCX4KeWphgtZycqMZrmuMpUOoCmWkHl12lXupfU
DwiVwOCZz5aBpS+YR0FwKDszgq0g4sShR435NgB34+dEhW/qe4qoywRxiU8riUuMqJ2gCM3CIni5
djJ/KNBX9bkE1qRZerExR+B4oTlEr/CgsIORX32+AIqFIVLDfau8loYCyKoYn8a8h58nxQmVcF95
tTLZovgpe2c/mWQMEPmDnaeLVbMmqw4D+d7/bFVvUNHGkCT8fXh5PBi9bewUr4OZDT5rhX5Ydxeq
of8SFNPBL8n2N3Y0Pedl7g6zMBr8ufxebbGN8ucoSIu8O5t4zIhRJ1ZL/iksKUbFkrDy+jsxGury
hyWzMaNQzBp2k/+kpJBQYXByEPRW+ygjOH5o7cDcYnZlfpWm8F48h5eIBODnoQgtYxvUBqLLOupU
/aqajHIn3pOnKNROupW5n96VIVXyBj7JsnYyorfRtz4xEtbVh5Fx4PGzur2qU/DZa3n9FM/2jVqS
oKKj18dG7qX+/r1JUdQ/i8OUWQfI0cXZlPCzY6F8Xyt2+CgODgCPIgaLJ1poW6jnUm9OWqdjAJOO
6bBL277jJsuEid//o5UmjTv7b+1ypOgwiWnkY9G01lmEjKrX35v2tFsmqOYU77mDwqoXEzw5N9wG
+fRbzO26U/xQ5HlwW0RD3vEhGCl8ik9hAcPHtt0zViJWHEBNJ2uwTf1Wn5efJLtwB1wRnqRkLUdo
u+Zt3T+NfqW6YY/xregbQNzegYr66cx6r6KrzHWkglL5bM1dPej0bVyZvEXOzYJN36NmfBNjIlyP
4JE6KZSdRvb045h6r2iH9CfH9/vT6A2g0MWpOHB7lyR8Ld4DPkeV7yMiRjS9vPHLlWgjdRZuVGPq
bmsuMWkejZ67zBbrGtX49jluS4h2kVrPcl/5u08hZi3zRPWdL4FR4aTSOvrR7qQQ7OAkcyoOS1uM
i0gxbCGV9RYp2uYSeRsSoRQkRlfx0RkRQWINcbZcEm8CSXP/9moikj1qgOogyERZrYcHC4HBdTQo
8UY0Oyegr9OGh86erFWPBsX204DXJz8D6i2Hz/35cAyKVDlVWZWY2KmwyGA/qWPR3/uq3wBOSq2t
w87yiqh9tfKqqT+IpjjErf0o6110J1plFCnX1hjWGQZCD/nccnTfv0LMXKaUqHCc29bYe2M9ha7T
NqgMOOl3Bfp36KLxMvETURH7E9PnCw960G/rMAWnVFYu8J7+Wlly8AQRAFyl9yQOWmQ2IIgM75jM
fXYNUHWaJMxd5ibV+vYh89VjqTtvE9QOCIOB0aDogoqWbqypQzZ2jgd7m911ufVriYcaCLzLxN1u
Dii7cnT9Lhj3ojk1RQsYzQxd0ZTsRHvMiq9pnLxdDVWkkvSlaR20pIlB3eQaSRt79i1DSzTiXxb5
ayTW87PoC3MDEPHS1g8aRDm0+gnw5kkiSjTFQQvNCBxN7q8/DSxNvFv0bWCYYAS/aoqNT86o+Vil
2BSbBnTsDYCP66avpy1VeKTr7TC4yqG9isYi/cuomKtjySNiE832n8R8yP2f54uIAHHaW8Ryhffr
i8FlDUDBaPkCQneQ+t8aARpecYWF3sqEvHO2pWYDM8NHSMDof6+ayD9GM8Z6JaJbM7TcMdCGizg0
qKaeC69G1r4ZL5kJySONvHQnPhMS01gyGNXdrWVTRqslY1jF4ut4HxWfLv2b0YSU2Ie57Ty3n7+6
TI6NPbVqH4ZTAvUmLqojcEG0pQDAPg6Bm4RzwX/uyeXIOZpD9ksM3YIqr90kpR1uljl+nyersfPf
1hEDiBn/f1xnufbwv3+etptkVzNQKCsTQ7vLa3XXRapxaDyN962k67S7sWQZXr0S7S4xteg4QAHG
FlK7E129GL3FiPASUs5GaRy4JPMUESnWFk1pwD1iXfoIPjVxOW5Epxi+XVGED5CQNpCvqlVoh/Hb
XboYwfmsCl0b93hibHC/C3WXpIZ+DMvUALrNPb/xeeRhMUHbEfd3MU4uZ7Q3Rdk0+7f3Gm8ID2T5
pHt+IP6D3Sb2dsgbDa3jP/vkeQD/O5g5lXrrz1DewSx5DsHB/FunGsVBzBddYoLCn8+avxRkUeb5
YqDvUvvOVEdpG6UDfI6+uAMrUd5NilHc/V1TDIiQEVVrs5qg1v7vsWKlJPS/WyaKaJX5VEia5Ioz
HdDK7Syb+4pEwvzvffTf4/CDlUAFk8y0k80nbSzRVIHxSlkIYHZ+jxNd4lAFnf/BhjsBWpB4GrJt
qX9WLB/yGfVlXU/BOA+6BoA5etLmbi9t4+PIXtoVTaOEeo9GkgSAecpfVIUkPFkgBEfnYN7ob2tM
vNNcIit48iErvXCI+dnqvMfgcGGm+L3t8sJ6rD0TN8mlie78ofMRNNlJtXMb9REru0ambtwhET5c
JmRSjFFrT4igjRdP51CHEirYZaiura7g5jVEZnw32W8TxCxxsLXkNlW0xPzBiKONBZRmXdhlQq6z
HXe5EmrXAqLVpi3Ik+mGgaXe3OdJeuMWuVnfQsTAyAIrlNmyY6GOf7S+oRxJDWtXRE2PchTIZ6Vt
7NDNX0a4YtdmHhrbRjor5rBvNMsJMdJOx2Msqb9ukTpkLdDpeu6Kay4fJvHR+o6AxRRg2E+iP2mc
xi2x+Njdllo+jBgWHzCyktsHWZbLXxQntg5ZpPoIJrCx0+b9pB1K3R6oP7wtiS39aulUxgncrdgv
inAw30QiWn+LWZZYBpa+ZRncfqLVxO8Ur/vhKym0FwiV0nOTj8Yub/Vi36RV8oyS3w8V4OPv/zNg
CDG8qHzSMkIKaJThyWgIeQkxQDkwtbVZph+b+twUwWJUBC9NMfppbm4CT2/AWLt9a2jnNAYPNHj2
N/Ctinf0FeTSIfGg8lUV0kiaJtLP5Ha1s4iuh2YdV1p/yptfSW7oxwCJpxNMUv6rSgmfSpiheYWI
GL34mA8nUkJidJxDxJk4VDUkqdvI57YZNtrR7H7H0syEFz3HieVEmyRSCxW6PEajj1y7H3cpNGgO
2qQE0n4oSdhPPEfczigz+1eS6OkJNHBB6jNM01MNIsqNLU9xxaTaTpxN2LYh71aZJelnvJphrfcj
DMDZIX1uoho1PjiB12JC7ryNGnJXXSesAc4Q8F7Ydebf2jSaVkoeei9tCxxJ6fLxxStDY+U0dfbi
WdgO5rnv4KJQSyvJgLPbajCaKBs4RwV32htPW48i79ZUhNQDajUfmsuo4NX9p3OTxA9dq2dL3szs
T60FHqNVocK7gmOdzVnthPIZKPaRmuGp98uN6BuAXE7r2/A8Je1yZVPNK+gQujaOolYbu5KKPfIp
9iaGtvuqxtHXGorBVe5K9aFPy2Ql+rO009epDIzcmUG90J95NVO+eVPZHPkCapxK0vgVdlu9qn3H
uwcLOD0WUnMV/b6altvE0w0SY1wkrJttqwMnatDZfAl/04Jo+NlPPnYF3NauXdFMe9xPyr2sp/4j
20Ew9GZm/gx/Uxv0T0Qk8mbj1YyQhXl7s0ZvEuYTno5rJCwSOFDv9vOiE6pBshlHKzmDxrMeslKS
XMk3eJq9n/kZqVLRF76fLaO3s2jIz22GOFbom9eAt9cDf4vavThAYtfvjcjDtRHnwNWnAdEcI+9a
FKl9ELFLBDrvZMIMMKdd4j8i7pc9KVUSbTwZ2H9eQxyLpKJwjc5Kfm+GyJ30cfjNx11sM1Xxx4h6
LpH8a4TQiUqi0E3DADdRX4LwkSG1uUPdJuVXJMnBgzdvOOrAsdaGjCbYzUQ5EJsTa/Fc9uE3SKFx
ctAMbdfOPCBGncTmR5NU51EqKkgh857mw7R5bWrAw6muzs1stat2JHy10ikeR4CJh96W1O0wFdJX
Mli3CA3SzyodER4yIyhRGfVhZdZbxwX8O6Vn5YSybvOIjuJ4j/b5Xsv42K6cj/nWGNV+LWLFQZOT
70jYKSfRKttwglPZ7dFzry9sLt1uqihLepi5CaPcpiYPl2tkR6a6Gb9YarYWFGjkUdkOY6eyFixn
W7WUlW2a8hmCopsESic9hd44blDdz02YMsjiikNgyvJRMuYDWPOUuwinYGt1FUpB+yPl3kilYB4R
4TOn/Z9OMx8TyAo6LLzXchyu4Xy/RuzLoIaTGGzrIS5kf0xek20XS88J3C3ufiVegaO1F/2fXT9F
SBZpwykZA301ocKxFoFiYFlKnPlxvYvel/oUFtsPkqOkdbhDckWN1k1qrJvGzC5GkbDR1ONoV6lN
sq7VkJ2mnECcb2V8RvXqR1+kzlbt5AkrAgsH6tm2WvQ1Tje5gzTUVzHwj33yPBeGH9TUJUZMSaq6
d9txUNai8LgIRN/Klh/qmAHuRVuv77+IquVt+KYd/dfzW3lT17Cku2lOt3lrbru8/WKHa8QvV4Y6
JOd+7LpgE0tQPa3sL814ZhlnPRm6pGt2ovUe2vC6+VDNh/d+saJoiX4R8R4v+vXZIOk9XlxShDq/
mSUCTMWsWi0OeeGZm7qrptXSJ85m/cyzmjvI2IoYw0aXEL7+27zG7iEFicg+LrHS6mNrk5fxx5hl
xQbhtR3VqJ84H5jHsjTub9+HaKJ6BS2aL2D5F1Flu4WJLjuzqAK8T701xcinPjK+3z2/KleK2sub
uuHOJtQFilr7CaC+e/CBFoNhVVZCg6D2y/RO19EJFVFikuV3qC/MCgV/ndTU8fmtVKKECk7fegbd
rYhHPKSwZ17FhTmcRdvHHmfbjZQSRZ80x3wMhHW94W5l3WaLYXLCCpVF8m9grzWEh6I/dCpvBykb
tYs4TE1nra2+9jdLXwW9jhKi7K/STNbZFmPV3s/GYeJAthq91Yqcdzb8P9aubDlSXdl+EREg5tca
XbPLdtvdfiG69+6NmAcBQnz9XUrcLrd3n3PjRtwXAqVSolymQMpcuVYEBkctHMa9zIYY9Ss5fDD3
g7UBnW2xJNttDsTkgHsSvj/PQR1eaYUnFmOpqS/Vv18PKKB8M02O/NyBNcdfSL0Ou9vkTYifQe30
uPlCdgcGJVDCaNFWkBq2V5tVqLP2nYsooUIPccj2qh3IRA50SP2PJnLVAwFWdueBv891m/73uVTV
fQ2T1NoHjC98z32TmEytCor3VtS/6dp0FUiR2BQ6u97Mu4dhKML7oeA6RgUtGRlDXzUy4T23EbhC
Lr603rx9lOPcV9jKfPa+XY9GmHp+silnDO9HzE+tvrZekoK/jFniX0eJ5V6T2XxHTSrdCSf/gCo0
caIaniIN42tqHahBThzM9KhldJ4SXfdDdnhH22wAaqp1UQy27CGdt7IEfjk0gnxQgfx2qdtU+lI+
griQ3caHsbqKX6MWdX56DhOVV0eJyxShzmyZUbmJTQ6QBXD697wYzu2UqwOZ6FCD1WkLPWwGMke4
IfIILvkUfqYL8EBm+M2+GZ3Uh5IwZLfvaCuR0SuOTukADsdo1VmWtaBtCtloW0JnN9ttxCcbTeAg
67cwg6pfcxSAAjIEvrAPpGEoFvV3rZkfZjoxlLu+EYZVql27LgNF5gBxwY2B+slNqxOkU1YXG5QZ
ZJtGZ1NvvSpmf40WEDRI6SVL1Cn5608weWpSb42U49x7g8kTnB5ZWj6P/dQxT6V7swl3MrQNEd1C
FRE0jZ6nGkxdkQVG/2Cw3OeoZ68QZCov1Nl3bAGSPPbUFG34oBjfkpkXEOKzJepwR5Z4z2Nlil1p
1tmKet1YGOs4TJFH0xeIoH08X2CecvQ/XQDJxA8XSAIRbEBlCtQryly6o8uzJZoIu1CzcAHoUxZb
5tmwB4FncOwjlayEmyQ/GhRyTAz8pxCCczaSVR5ILarsy2i0V3IAgNIH2UVsX24jIQ/IfzQWNsFh
5HzNp8LdQNwFt5UL1vp8LMAPozErgwa73A5kKyG8Anrbcnuzh0krNw2AkohzQRzs01BqGgSm1GNR
pwu9qPeJ1UOa4GZy+7itF73Wp6CDV/UIVNFpmwKC1enDrZtsaor5apIIBFHH5ynmeeoWiWJEoVc2
a73j7SD7QeyHGtCld3sMNNLRHkG0t/p1ipLDYRIffKouGbdZF/4Y4rE6gyuZnVpjQw1QQ0Pm2cNy
fLY3xZbsZKGzTo+RmWAnrG1u5hiCkuC0Q5L1t0k/zHez/zZpDEGsoRRJ4C8ZKqf0noI2IG4UeNtx
zF7JdDt82n+gUPgrRL+Ap9UjgS9jmyQdES3WzZuvr2drePI674Cod97PDI1cAdAUHFK7aBDSKdtH
kaOAzzQmFKMUjQ8e4cZ/Uh4q00FY8w8k7IIvFp6fiOFZ0XFK2/bAbAAhoV9kP+I7lwtudObfRnch
nS89xm3Y25jIMqKjiBNIc2eVWltSLVVRYVeMiPZrh+fzYgCJy6UVA+g8zBi7L15Mr8IH9wP4ItUy
F+By9KWqVsiopBdAj8edFyhjy3xRXQMrbLDzQR2WHYJuWZOHqUTej4NgXz8NsrrWANuqU127FrwH
gWL+zpGhKqA6gQUk6oNaf5O5pf2cteM5V0H+V2ZnqKTE6u0B/JotakzhwQ3Tfm7lcKb42Z883uf4
jx4oYguWJaqAV0GffQEvRXFPQId+bSK79ewq0aIAjD8RoKLiprcfwbE1wxyK2gbUE2oYG3sEe1UP
vt1tbZfDsqocqG1rJERaJvOkNL5b0aQKaEmalDAUKOz050l7S/XrFKIlgBZjmWL68j42m/IIbQPs
QCBONjdJpJ54Yy2YEDsBw4pe7pBdm9rULIH7whTv85AJgp5LPzUsfM2g7/cAekThFUg+4uPksewi
tJBez3n5V8+BmOrC8FVNZrTKsdGaPdzOHBYcIJ0QSLuNJ1IUUL3HU0EHIC5VnVvogIycovjpzeiC
Bxsylwa2LjQaSZtmwcD5oF/IsbeqxgnhNVUUl6IGlyjpmvdNOgJQ9e+O1jOwl9AdMSJq84hsCHEX
6444rZ0js8FDfBoRqioqYYrHt/iOtP1iMyJBTXp3q2hQ5vcue4FSaPEXIn3mMgnVdLaAbzqigB0U
YW8O5ZCs29wAns9Ig63q+o1rdv7BU5HrrxAuyTYliBSBMoLGPHUnBvMPCf4e0A9BrzJH6d0uZyhi
p78MMOu1DfT/Sz+C6eNmBzfO2skz/vIHf0/bWRJWQDYKcJFVoPfIsxa/Uh2TpLYZxO0CaWMXgnaI
XYS1NS4cr+ggGdvYLwKZl7ZDEBLBgTNv+3pBLJvgWQGllQG+Q2o6nvPfBzWWA3BeqU4IUlWgv9UH
AzyVgBdCP6Obftl0RwqZMijCSMCeTG+twG5cW0FzTIVSV64P5eiuRV2B3V236ADAv5MILDq1JSx6
89IjV0wtUDqCjwPIPkgix4ebKR3b4iAH8xuZ6OD1YbULTNbNI0XS8l3Zuj8h0dMfwP0J6HM/ZgPE
Qat+CSJ0FzkmWSPero3UQ550NrtT24mLn2VumsDLZOMRWyZr3UyDXBDW0pKovsG6HD3UJh86owNY
0sBbkB1vZtD3AsBZ9/3bgFZAYruZzEvGfEgZGV3o45lsMHxzfRutVRMHqzSz1ZMYOOKobnhlJrBc
fKzBHupZxoE6J2maKKiE0Dr1BqB/uoNodbSk3gCvmpOn/O+oLFZPLrigHyEHULVt2y+r1rg0Etxi
5Fm5qM5uVGnuaB7W4qcjXKnW1MtEL/cW6l3BholPBBxHep+yek/TkgeQkCDsM5oHaiUliCix5WyO
NBtiVj1I7BsFGi0PeqMO9PBca8A2bOLsS4RiViQ8EtBEQYn0TuJG3tmg0T2hKhuP5jaunxqQYyxM
CWW2Cl9ahIBPDLkgsTLjdLzr4xKACx1TxXbaWiYJb8CKh2bBKm4vgGbITngpga+ldlBsYzj+Ku1S
a5lHxW+O3IcIQNQUG7NsoAKsU3CGTsFFOjWXIwYUDmN3JhN1egIENmboyA15UIfXg8iJxpPtNonl
9sDoFv2Z7KYwJCRpoJmFen3r2PZNeVfz6BpNhgPqL6K0igsGIisLHKlTlP5V4F0OchXdw0WIU2jB
ZBsP2sELMoK7Ge50OruCurJc9z3SUpCnXoXhC686dbmFAJThoCwgSow7ChxQRyKcEULYol3hAWvf
U0fOBHLelfUCgox871dViQdfyLZO0YfnuoOuQeEmEFSIpmlptn760smgWvhTEX1vguYsJQLyi3F6
rbHhw7dadaggGZqfmVM8uzIrX3sD/1rUL6sv2A8UK17m4toPFQICjmudAj5Odyr2+31jhhKqvOxf
V65G5+OVXX1lg9fnWlWIs1T5K5L2H6889NlzWhfmMi2d4TIl5QYkZmDjnhxj61TK+G5L3OdhnzGQ
YbfBGhT/4RE1/8MeeXRra8vUvM9AaLb0RVN/dUX/okHbGP8PqI2Q6Zyy74ZlmC/x4Gcrhh/9fZxH
xhb12+k+yVJxGrt0WrvhVD35PAJhNHesHxDSePsYFj6GEcXxj95GEPDTx1BT+K+PkThB9dvHaLGw
OdlYJy/7Eb/nRkK+AkmI4glUsNXV7vBY0S0nNHEAlq/0VXkmE1ZbYhUKu99Sk4bzCVglanb2OA9H
XbcvlnooCgNQYw5SZH9yktVgcxcC8VZxxVYLwITOffT0YYh1EAYiSAeytXGsUb+a6wokx49AGBVX
L3obDkkw5BMTF9EEpzePfee8HYQ+ywB/94wB6FLd8pJhQmwltxE41T0g54Fqj2XuTLBUrkjXwbEQ
XUAKZDqCDRaaeuZfZIa6KKRitBfp1JBXOSl1rBvzinVLtEzqGnyYSjrtcdAMKnRg3TBgfQwy6AT0
j7tbB6QR4G2+e6uxXVdddAe5zn5pI362o+RdnoH7CgwTAchQgbOmXnBehztK/BVsghxvAHpZL4rW
M3BgkpwvokgG2yqxWntFeu+WNkJTIdiSsDuJxdMZ9TKwuC063dt0wM70soPqOkjCLhO3nxix1OqW
8swnorClPt269WlP893z93EQGJ49a7u1UUgGWFgkXbXOOnAo0RJwXg2ScUxq6IToxSKlyukwezud
jSpfpOZvh1AZaq1qrH4l9+5Sx7ABUkjUK4BdqzoPsxeVtDVK/WAnbtosCcFk0eSzPVCaYSyI1Ku2
3/wt5vzE8k3iGYbYy6gZ2+nQZQzVIrJPEG6D7dYba7/C7yaAHWi3WOYFP8cWXlxdJ1FpofzxaxhG
8Wq0C7an7I5f3U+TEi+fvKSf6tziPscO/mrgn9bbHhIXQeI7q6DkSHBqYVZpi/HaKPxLKa0xMOzZ
KL022oZ/zR3TfgTLztrA+waaKW5/NHLs10iphuUWlnOMo4hI69hA9qUENJ2LA/V2ubtXoK14iGPu
0BxkHiAteuQF5qApbcTBgEfKikXBqwwKVj1/rFXTgH4HQKXGTvhjBeJ+kLUEy2kE++yysQdoGkaR
v2kc7603w7aahpLpT+O1B3X6KLBbu9CkQe1A63e1/lPETGDuV05zxJ8iZs5y0+XtkXonnRmnXmTH
4czBb37rpV8TNbnPPo79kzP91vBUy47yUCb+uCy90HgyYvWvMzWyN5t8P/vkZ6TQch9FO25FmdkH
PgYg3dE3LXAQD6oe1aM7dPah7lUOVUPcnC3ovm3sXj7Y6WaOfvnLFFyg01BJz1zXno8AEUhMDpPg
7KBY560gCW8vyHbr+FMTsQTWLGjcrdsuJ2/VcShkf+qw9Pw53rirLrAh8WVY/EKHosqfUL/qA/H4
y0Rn4HULl+CUz9cV6WWSsU4FaFO8ABRov3snHGD33PtxM9sqTm5XKPzq7Qq+C+yWZo0Llyzm+ZpG
3Jw9o3iMZbEzDLBsonopXTTFmG46qHxCSy5gu24ym7OpM70GL8KD2QNioDO9eNOKB4GYE2QWGui2
ag/qKISzs1BDNg9CeXG/EhA3U9YUnSFH2i2MPKy/dTXSkS4r+KGIhvoFemSzvVVQKYIgkbNusrb5
VmOtallV9WCXEdiKCgWksbYPejgqoOLb8AaSq4+x1z9D5KJaQXsve5Qmwi10RjapbUrb6Oz/x8+o
EF4oTXBNjyO3lqE9gW5fP9Hc7TSo7qvDuDooE5hlsmZ5YS1HiSdKzW3oV6z7CSTYIUR4DBDkbVqR
WlsSuph8++xalfmQFWN2nwj2N5nJK0gCc1s6jvqqvczQ39oF8DCV4TxirVkeLBcPAeTj3UeyVZyv
RhQ5Xm3Xdh9TCDWvfKCut+RBAxyFcKcWgH0kmx4weGBvneMAAYsTgPiyNVi7+Qvg0u0uGlq25jr0
5cPudu5He4Vt0av2/5NdTjnUZ5towUfen7NSBpuMDdW6KnnxBZSF9h10KcMlj7rii+Qtipb92F8Y
IZrpFCEoUYMek5wtG3w+QyHP1JnV6fSQgYQsxtJJQmdrVcQVe2K9TK7S7+TdkHmBiTCc1+1rvCzz
hbTiaOfYW8sVYvibOowKdFeHgo3dfnaHbB/0ZiBCBfRUAxaWqR7PTlL1L93KGx35Yhqig+DUmEPN
BM247jXDpAEZWN2EKmkNcQWUslCzGKFgFrvyEZnp8Br03onM+HbBUBQD5F5nLaYMoIJWQAjmjnp9
S71Gjuo2WY793e11i+hIrhYJIiTQAvjwGqa37e3lG41rXdT7wYH6OCmwoHOCzMv8rqaBDDHoBGRI
Rwfs7thDWnIz6Cxb0Y/dQzJFm67n8YVMvRlA75i3f1MfmW6DbrbfB3Xj1BysXv5N/v/XQUkPtBjY
HvDRehEgTuqPlzCNAfWohbSbH6qND0aK1eZjGXXVU5lF/1h61dX4bbIIsJg8gU7Qnpve703qvTkj
YiVOt6bMUHFm5XGzCo1d5OjK4tEOpnu0YqozHv7Ysv2yXMjcax4ACWFLt+DsGjBLbSAr3R5BBDfs
pYBYTugH4oL4sr0yAJj4MjUQ0lBV0/4IGr4TFvC2iwpwbvATQCi0sH9AeYd/9ZjPlhnSbfOUg6Fp
H/3ybUo5AbDUS/dtSpSUH2Pcu0kn5FejYgOoGXGmUIO3gM6B/FoKXJPOpLb90a+yJ9DEhiAsXY5d
wTekDRYhrHLyfFBcNCBOXlOz7VsIhUORk5TCSDOsLph/ereTtJiHAAZexlmKteApKCEbvMCJE+H9
s4BUx3zyseu/+JgA/OyHKbE3cW/3Kz750S4JQ/XVh5x1L6v6WVhVesrBEL0YoevxldySJDN24AiG
zqbjL2o2hHdpxqItR7HiCoXJzjqRNf7XdT71K7vKoftBbdU5PWhFHGc9QlQIuqDetLZNfwss09+R
q+Id8dYDdNVd6OzdfjORfXKt2Z8o7snkasDICDveqvGO7GSizv/V/ml+3OMfPs/v89PnDAnR8T63
ZO4mRFXbxjI8Bzfkr8MAIlvF+ktfZuB9b2SA1EWZ/mhtP8rWwLYj/tP2IBnRA2Yfe0oh9JL6UIVJ
8ZT+91Q3y/t08/AUlL7eWEAhXKshOJWr7yJRL0MryDdkI+2EHsynZ5mbC3tg4MXGq9R2YmuH1Kg5
48ZkkDsLVwT9yQfL/Jeksd9ewGn95jbDyLRb2FX9Cawh3pfsl9vUjf+a7Xc3Gl5FMf7FHu5+e8LG
GApMl652oUlvN/41EYlzBdpTon4YN3plHvMOzBbkKRy7u/M8OwBXIsOmRPu3UwKqQ96C65Z8lOF6
i1YATceQY5l99BXAvux+uIK5mt1zGU1H0EbckzdNO4Z4btlzcsgU4370gVpxIqO4y6GD+WzWSElE
fhSfqAmqv21bdMmjAUW6x0LZK6VrXLPcZqh6EtWCmtNk2XcgYzbn3nzkAMKMZXlHvTQlh+DGiZp6
SpWDk4+mLEGvk/dxd3LjCLQoRohgBV8yipvog2gLwMQhB3ekWEof1xM08ZJ4Q00r4/LATGgWDQ0v
n2LkjR6dfA6lkEPbgPL5NlyIxlyGfr+2OhsqhXEaXscGpWpMq4XWcgDthN8BaNwPYH/4t4cMukM7
4lX/yQPIKYTFdcrjD3P42L+vxsSGPjzWLAVbA4mDkIpnOzhOmnZ/SI0NEenPtrkfpPog2W9asMC6
pWFt3cZBVoKB1RR5sOboUxMpk7lJCBvC1HDpzqYbpuZ9EKF1yOvdRC1yfR/IUI5w5DFKqVNWXfo8
O0B+0H8ENNh/9Bl7RhlXewJJrA/J8iZYI749rqmz843wpBCy6nQnmcoyP1d+zsBKi9FZ4qZrlNS3
GxoemMLCTrT9MY/WgyClsQW8P7knkxkMWFSB+HlLn2Acgv7AoQe8oF6agyEHV5psuJJJ1gYqiKSf
3dFHgLp2s3eZZwIA8usTgfQHql/GA1k6s4Dq0/QjSpNhRwE4AYLc7dT09RzAk4ndnfGivVIn3WTI
xkL0PeVXusF41qHs4/fhoqjrFfcY6JvLLNgleA8AuxvsurApnlyWlk8F1kn2mI2XuLFxj7vMWbqM
izvqBEJ6urNBlLCkAe/D8bwqQOKq/HXgVenZth8JNMHwEloB0juBfQd891mDpHIrx+QHaHC/ez30
fUA0Eu4KDjVGP8+tVwykfhqoaiNYuSlAM+XKMFO2czUE3zIadYe0uKWhF+KKvLC7iOo23wRgLZCQ
QfraZ4kNttMcGYxcK0lpKRdtB7KWfbD/7o+c4YmFLe93KF0eAWHNgFTQkb9PMcDaT+qlnSChcev4
ECxsKRLoS7Bqlgme4cNQgUtDRleoeEVXz0KWBcvjcDtAxvYKjgDE/D2UfskgPJIHi1Lrfuy/T8p1
02Ueck/Th/+MfOmlS1ezA7d6SvKlOWhKt2mh2aev0AwMwdse6t3RgKI3vbPDc8mDjF/c7ajZMnPF
wQr7JcHOA8uWf7vRq2JwoaAdFt0f3Ro9GwGZ3930Pmaejex0UaN3xO2iNFs/gFF5yCSAExAm23ZT
lh2gC5YfCstwtgoohAuXFWDslRU89hFC1w1zq28s4d8SLuufTQq9u8wf+cIeAYFuefWzD5tvyuDl
t6IpU0jjZP6jYvgx1wbPLxCoeLtKY40fr+I5SbpGHqwF/fFrY5tvrDFQmpYHYLaII+aDGdqQM63M
n2w0SFNwBLEFiY0wWOeIvT1CJKbau0jZQJjHdR7JFouvnXSGB2nhdRC6kB1uJ3Bh3fwhfQVIozCx
Sm2t9jofXoZugmhp5dy7avT2tl6sesBubKxMpUhjT+KCZPsItOvvxlk8noy29kzXzn4UQfB3lZlH
EywntxPfs2ZL+OvkN58qDdVz0jWvtEam1TItlNUAsXkRmTuyyzC4cDsA9iGfvvUxZAdu4V0KA2u7
wyB27njxhioPlHyuYyhVQCrCWiXIM0JyLp3OdiTMJTm44XPWNc6SlyhWb0WcL8VkxpspcZ2zAcTt
fLBCxo+hcNZDESG8RR3kIiG3tCzxI9uQbUD938p0kxjCdL24DBJ0IZ2bjZuqFPj+mspAAFKoPRaN
6ivYc31IVLrGvtdNxjZNOPovNchrDm4A9T6utaOtYvKXvQCF/+QbJZiw6p+1so1XfRJk9duJBX7c
TEAQxLWQXSyt3Hpugq5b8V44F2lBWyBrk2KPhAEYHaIpXNcMqgipFZXLvAb5Tqzl6Up91gdAewPI
g7ZpIemXjqa1/s8+5EiHNAXbCdfet8nojBffy7ILsd2yj7TlHCo+3TNjOpIMWZYyda/7aIdJfS3D
3aI3p+99/20c+FDAcj86ry1kGRYgPuKP3I6CjQqAsZGgMTyxNEzWfSOs58rovxfVCDXzBDx4WNX9
BbpnezHqQQb7NQjg2/GEgp4UzJqG+TyN4zwIsqrzoLZCQAtwEyMaskPSuMYyn2S6RMwpO8TRCJJ2
6umiVL2dUteUmQiguMW0t0ck0EpdVlkZKARPLAivQwssOYYRGDSMQrQPhpPWy6oW/FUV8uK7qPVa
DPL7IILuJ0qm/uGBGzz7uQ0e5mB0LplvZtB9EnyPb7Y+Zcpma+EE/iNLxUsSxdtJ54/oICsVAlvD
UTdO7dxGujhzx71FGagPPu/dPOBqT63OhOJ8p8JpS5CgaoRO+dAiojcjhDR8CJQsf7YJDwwUJEpN
zuQ3vo8l1BHNR37/cT63xRo9yLoj+DdQnmL6xuoWYRkc8wks6cDc6CBN6QAUWLkeqMo0OlofaFAE
baf1zTal4dkyXhtsu/dJENbYJZvGiO8wXs3NURbeRckiReVuEiJcAOKkRB+oA0x20cJ2S7794I3V
8qpV+XC6Obu+JvbO6scPbhByT9ajW7TgAn8BQUx4ElXt2osO8YBdaEcvNWPRWQnsW1aA3288Gwxk
swtqrqZFmkQGni6qWAFPBFGD2/NpZHkNMus1PZg6sjuqd85l3hUrqZ2pJ8qRgVuYAgDBVMzOnx5+
NHvBbAtkiyhL12yHnqZHjFmJukw6NYn48NZFRmmlDlB9wGboIaSB98GPD1bFV+ToJhbKg+zat3fM
kbNtnsFW9V0LmTaHL4q6gNyEZTn3STY1d27S5bvSdtVlghAkNOLS5tsIuUffiI2fgWzuvIr5r51f
jEsaVHhpcydzC8wjYa8uNqacBxWmd6InglN2d4gRefOgCLi2+zBVawaFvkWhKxU8XalAh3pslgha
hSfbkRZwNXprD64NDvorlB6AkPHND7smMJeIugHeHCGfxftgs0rkFvpokDdGOucCzPB4KTLZnJgH
hXrBCg/iO6BAMZNW7avQvFLL0yY6A29Jftd7ujxBD6VJqKM04mxj1oDf+VFbvs0S5nm3Yj0iqYkV
RMm6dLDRHDMGQsLbpZBbwqcBguaOZhtVehelqTgLkCqsg0Ama/pFVfpnZSblI5Tc2JFabRR2p7Lp
wfuHPjqEjSnXHhAX67QK32yoXL1GlRHMv0VU1ZanerIv5E8/RZDHi3XMZbO+TSQjcW9DtvhE8yA4
DPoN5acIMoFSpdb8V1aW/CNk6t+7A8S7RQTWerILz/WXVmuxQxuX4xeW8m2nAutbLi0oWZet2pJb
hhR6bmFj304D2/+naSdmgN9SgoaLpi0iWe5tggW2Rm/foWowWhfu1G2IhYyaKWLrH5pcN4myzGyb
aH3rjSSCEmb5T4zXwpcBmkJ7keGvpKbDES2vvACFCLo3dTVHJK+BS9RNMwX2UGiafmoiZZCcsrrL
5maspHmKa+PnPBMyHuc0Lr9TKxauex4689mfpulLV4ruYkBHjPq4ZfP7Ng/P1DcCuXjfKhucAbgi
GDWaKxZYdxEIVr4kxmQAU6Q21FcMzHrwQBhI43q3bx9Vlyypr57i5Mkr/qlx521lCqx7H5XDoyzK
DLRc+XDwNLkTYMP2XcqcGlo64IuaXVBN09iue6VWWuYMGMDE2lBzsIDhLrPwTC0aVGKBvkCAYDhQ
k6b0g/7qZ+mT0rQn+dBmD4aO2pY1d7ZYYAyQu+H1bkTt/plckJThZ2hQ7G4DukKYWxQCAEGhJ6FD
XyRiniQummFnA7q8AMNEiFR27S3SJgSauXYcY8EMl0NkS4Qrp5+i+zqvontUS+Z3CeSNFib5NAxl
dmXdn6mXDuSs9mUYe/ezU9bi4dLiHpjnzUIwJZluFt/dBt2uVerLWCkobMOsdFcouAKGJIxNdnDx
5byvBQqZAK1N7Q9v/zFR+br3EQSvO3Ob9vlw56Fa6DHm7t88nYq/SjNE5sCvvhSgS/uTQ9b6X0JV
1bMDXrzDXa2w6dIz5NgsPfjgkVkkHjTtSyuuT35u2C9MbKaoSF7qZmzOYxIDp63NfSn5NgNwfINk
lP1yG/TWxGo9RSRrmqrD/GYcWYjfSMIrlPdBHunDoY8AeOODgsovOlr9bqUzyLz7Z2x4EnsMV2QJ
GcM6J6uqbZSXUMNznRCyrrlYu4KlX0SBpWDSxd3fFWJVBnOcfwTSWLWv0m9uh6BGDnw2dto9todY
fu+tukWxnR4eQexmHj4FZvsFKY9hneZY7bcaC+FpfIRoHbwu/f5MLd8Em8LUZWJpKQv4Dt3bB/Kt
N45RLt+4FRBTeuj7+DAYy40ZgsE0AYU1YgEohB90jUpug1YFP5BH5O0DcEVhLzD4zHzt5RP1R+B2
WzE7nA40MNcDOypumcanJk/U3tdlFU0XlGdXn1Ez9iL8TqPhaE3Q2gYLB/gZm0oeyY08JiOutl0P
stgdwEf9MnCLBhlPZcy1AVGeVovEMuW9NQT1GdgXA2hWpE49WVe4P2stTvprhB1n4RWEgOAwz52/
fBGIA72c+jYJz5BB23Ycb/ply+JhAya9dnVb6ukBnsy7A5kkaPo2ZmADJI3wqEi98TXK6x2Id4yf
lmsdIVw6fRNgFlj6qPe/gDfLuHN7c7hDeSlQm3qQ76JuMTWb3TTy6jJFTrnIVMlPua5KzRLAoyUk
gebWu90VbilWhSz2pQ0uxRvJDGCh0PUxeh/sqma5p44ct9e6yh3k+FkEJdfeVKcGDGkv/T+1tPqX
mI0xOHLBihY2of0iwP+1SS05bsgJrK1vY5jXOC/WX06c38mmTK59Y/NHVtgAxucm6KvaNHnMRdUe
8cT5Rp0T5/UJFNWncvTyo62yfAVlXAgs6mbY4w24oFM6REaKR5juUWOGHh/CnVqox1uTcXB/ABKX
Xx3lN+cc+NFFN4TmV96OxqpqWLmjZoaMBdQx5ZfM0lsw4GwXHMwwX6O0GYGtMIOdz4P0gKpTb4nl
0KLPhHieipifTEOFINAFDABCst3KqIJ4X+mmdhPazYwbfkK8EppocYtkGFBYK1DZ8D01390sPRvA
YuBGI1DB1P5AZQcYturqe+ghpq4j5qnZSiCt+uA8hmV1REWct3r3QEoCJQCplEtPe0QdKOXJA5pE
1fe4eZuDPAwozoGLCBzJeCCZDx2SaeupQQ3IWDXWA0rprYdchJsWUcoLeRRJagNxEI4LRKfAs+un
3rTA00btyNmxUZMtVAvMFYbSiFbPiXBku3YqORXL2jM24+B+Y9DU2mWgY1p0mhnGnaL6QE2I1Nhf
3F68NeNRJZsEpcqrsRHeXV1CMIz26h7+6jtRyWRFG3nqpSbt1m/OTiejA4I66YKyWp3TgSo4LYdN
0gYGQMpFvxeOHRxMoLbm7FgWgZJrRIaVBpCdUmetGpOtAgZonuk24POciBRBlXCVcSx7WA6gGy+G
7D7M8EYbJ//aRCVMwBAcRha83kxD6kESwSnkMu7yPl36vBCr1Oiyzdyu40lzlif2bm5bEV6+TVWe
aYqq8LJ7NfbYH+rBwNvN8+cosQVJ3bjPk0MRy+yI1c7bYQpSgH0+t3lVD4eiPZCdRnRRaING1SSq
Gfvsa7D5NEQQDPZRS2lHBluQzdUd+PdXyxKgqPWNBoTOEEZHGhVIO54Uj5Or3KdRACajkksvDPeJ
LLYx7UAf0d8LbRpss1mkde8fyKNERmLVCiihtUbrYUWFUknRgEOKhnJIye5RjBUuqImSWOv8v1zJ
t5v+PgHEpUUWPuxzF5XSU1McOn1IRhvtXvECmKGpONAZdVdOP4Kc2B7B2/g+JiZ36ifPeqrB5/P5
lPqNdmjWkNJKtk4eZyvSDd8Vujqsxn2yYq0pTz0A+Cc3z7NVbjL7MHrVTxFl/dGS/dshTp3+SDYv
AL+e6+QH6py0Rw+2BsTR3l2oZ0QFHSidwatWGNdbmmoafH4wVfNNvFeWO0gzkInSVHQwOlBUai9q
kSsNnHg3D5wzWr/muk3/+1xkf7/i/7D2ZT1y88iWf6XRzyOMNpLSYO485L5XZtbm8otQ5bK1U/v6
6+cwVJ+z7M/djQtcwBDEYJDKSqckMiLOObe5zL+uSDObUlp7YLHx+MTDqIiBvKUKXudnE9sd8zGq
8Vi59WI58blJvUiIB4lZHm2mdcferLwtXm272oxQsUO26dRBgco2Mowd2eggeQ48szoAZgCS0ueg
xg4CvF2VGB41lN87kfac10X2Ji3n2cEP4Q1U0NMJ6kmnk1+6dK8XT5DK2KluqUb+hyn+x30gAQaU
F/i7l6xh7FD03J4R0UMaJMGqhE7txA5hCSi75LnOTjX+5CfTeQhH03r+0yDPMcuJHeLvg/oot559
yw4PnQT4skm1/kyHOhQJtDLnN8uIQNyZh2pBHgdK9FVXbJYyN9ZGiD0q74zh09CkmWtekXnTlK0B
rg69V0EJdQUV0zsXXmCsYw9EsGSzkaGclbWQoAaV+bIFpn7riSp5GrRxLQsTRa3Krluxe7N3fvZh
F2Bs2xaor3tiGfaQP+03/1/tWQH8GmWvpsSXyl6B8hKazMOULCtAW3to3PLhlj9LWrNYt8zp57f8
WYcUJqKwobO6JcUa239JfLvfk2myB/PMA6KMcm6j5sWHwMofbpdu8MBZF0UwzG/TlF77eWrqGIxk
mpom0kHlfG64OR8NIAQrPiIwmKAk5ZTknM+1skqBA+i909SDJ9SwBa7lMVU28itNDwqKqCBZ0wzT
WJrg5ywd2H0AaFKT/jxgeTrNdDPd5izCeI33jdhTJ+rArhFLmkMLGP+iTwVW3GohM6088OLLBxup
WWVywDO9yZIBVF2qScsVJn3k2jov3pONOyA4QFH4HXVObmpejlT46maT5o/btNrgfJ6WBrkagllR
V8XYR2EZRNO2YLSmTjrUP6f1KmwVhhyrqr7W2DavsbKj9Yzjow6CmrSeoSZ32g5AJKQmbk3qBZYN
90t8cHzselogiNdeP766NbZEvtDbAwjFscajtlBGOqND6ElIxMblmoZ6YFnHa0MNofZtBi8Dwb/V
ltff7NPMny4yJG44E47sVghxtNte+Pem3epfBYRYXY+F39ImaudlHzknCP7WB9B4AE44ZO6rURzJ
gUGVeJ4JcMoXfZ4fJXREFtTB1xY0pt6g7FwseNGFRzfw01MwovYAqa3wGzcf2twYXy2A0hfQsZVq
2eytkSJG7KGCcCfeucPXVLerWRhb/llKbp+oA1sAYCtUhwaI3dSRa+Bf9kzgKPpiJ4wA1IpMlUD1
VXclW1czVNkN7XAtEBlcWb7W3XlJYN4ZpX6p1KI2QiqJWl2tBSsNjPlQBIbIoy+EuUNUZUuglhvQ
hZpQd2Y7kJ9PneRPdjoMSC3tWMg3v9vVtGCH1naZUW8++Ss7XSAetWAPQM7U+dtwoHeRP9a76ePd
8DbkhpJIuR/zZH2b1kRN/TFyunmhVf2RcyR0etTk37UeXtcAmoXXKnZR9ptBsaEvXTk3bCN/FlUJ
GF9XJl8dB1UAXSe/uTHIkyRvfjS2XMRxKqAfekUyKMIuJanmuWt5P5A6Qxl3Er/14TswesWj3TTD
MsCj8VDoMtsbyK6uRsfGohLkAzM/depvlunPtTFJf4CD+6lhg/3saj2C+4i8n7im69vMBnRfYE92
iaTTzrtaN74OdrvtuJH80MW4awa3+IqiTQh0gf1QNNUs6NrxXjdltPbsIt4VoorvbCfwF4bbdl9R
Sb8e8jj5rg/BlyaJhqe26wfsPg15cI3GPuDOzpaiFdmzaBAOVK5WPW5D4QT7ogzZPPejBhTYrNqH
jjHe15VxD54O9hUazVBz8uz6AP2w/Aqatjey449BVKYtuqMEbd2lrAIUUofOQnMBrgMBpn/SUhke
CyPAZt+y2reSLXkUym8oroFMlnIwKz6sgaEMlpEZyzPAL/KceQB4IeCQI17P0rMB7TVnlqf4xGNy
RyZguDRkpjvXCma9lm18rY5WnSr6wH+1djGdJJwhbNztLPXemzo8oAVGLztTK+BedkzN4HgblGR4
6w9BCBLPnxNJJIwXuJmilUYlIlhQf0xMPiIwqlnqlN+I7G1UfJx53Az7Op1JpijfJuK36Ug+dPjU
znt/3FeodW0MZwcJmxnjYPHIEus01SyMkMZAcCBaUY2DL83qCIDGE3WSiQfG0bTaD/8KFe5Ik/ls
r5UOmxMdhZ2VX7LQNq4mgmaHP9jbQn62R2b9hSXVh3+BAqA5sVfgd/PF9SLz2vtAU02RLOm11Qe/
K5IgB8HBDUo1CQRVS8G/UJc1uCc8+4wvJntsIcm0qQHhXtWDZXwZ8eD1GxG84RUG+pQq1g5Dw8Y7
qFQ7IMoAIFmNRE43e+zVyCpDYMjn+TSSHJgHEBiNtFBRcddEEB0Xf42ka+oCJYo0kgWO/qVC8RE5
YKUH7IW/TP3SvqJCPFrhP8M9dHEIvmGIV2+sysqRFwgsqIU3OvSoLdCrWmb8DdJFqyEXow9MYrAE
R5fxLbKBLETFbPTERr1buGZn3mWdr63bsa13vKiHA/LsEB8XWXEt8JgHPK+VL1hGPHgxintnwXVs
SjCG5SJXqiL2S6Xpcv6nzzY21t8+m5/rnz5bqGkQ2VXYL4JuBX2VzisrqHcTOEs1UTVf7wj2VZna
FTiSapt3cdzNEFkFhRyF65xSFEsrBGPAZORI2y6dPtBmSGNL7FprseohZjYPeg/fOhmrLMQ72meH
Ual49eogG12sKh9i5yLv11Yv5E5DScix401/pDM6NFEGhjKP88Wtoyi8t7DSvVlain5lRb61dUQe
XJ1BQdoGUP2i8uQAiGf+TB6DbZnIb1qPQP90c+ix+7sejxLrltb/FOOfTslphBOlAEQUslXXB9j2
g41uQHCXCQcYFC9ZFqqsuLKqembUqAxsURb0wBlKpO14/EJung6aU5bniMC12GuEYV2fauXW+sDy
qeF/cutx568lShEhYyWaxzJN14ByI6+HO29lsmBcp6rZJfk8gm7IcywLfRebHLLj2qi/6Kz/PkSu
c0aiub8DmzYQ68rfMlw+rxqBzJWaNm3kmvyHSHxMmyFuvBlTINtBrQ2G3ZWDmrE5sovhlra21Mz1
KNpOG1/VC8RG+KmJWGa4jQodmegC6FKHClf9kLUzw2jZ0pWufmBU7YqXRMtXgGecP64IdZq9XyNO
k4xmfQDIBPQSKYiqDxDo9MyVnwNUnom+W1E/HTQRvkY8N9e9NBtgWHAIpd8es6rIAOVPGBhkHN7P
yBhm1YePxZtmnlcVsr/Kmzoa4ffgv4TSQpwjeQut9ebYdB6KCaEvNa8zSDR2Mar5kbrHKVZe9QqM
b/XMQWiyn5GxVD105qBSZpsV4u5mzw0T1B9Tb2MtjByFhj1WBgyv8X1FNxpuoeBYxzbuOToNnPvc
SiIonCFuTgfkqJIOId2/2jX4hSR4/cnyaSS1xzg0oFk+p7luYyAkhFC8OpipsJZ2n/DkBHqweqWD
C/yUG5511JtHQ5V70YHMdDYGnTXn0SCXIVYqAnsQzzmMfjonl5hsgytL6PcE9vI2Qxnqj9idBKDp
cxo506BKtnPVgc78mNUSTAocRuzn3CVZ67G0Ub6rvJiwoXReDRvyIZPNsr9G05S3NvlQM8tSZs9v
PdwQ2cLgEJQsOySMOhl+HCJEI0vg5dFOeqcA4ZD/fbIl1EPurBTZqk21HxSB/BSkjMMQKj8ByNNr
VLMfsHf8HM38LbhJgx3mP2qh9oQqaOtoauAH7KxggFL8EB2LIZHgXmq0C0Bo5ryoAxMxnsSfgTFS
vvd+vESRokTtRwjhGuYF35uoeMt8Xn8pB+TtNR7oVyx4HHBPVjr+H7N4i5dWCxacEmh+ES85Xq64
H5jEdxF1w2E61axG2xkl1lQyLoAkUj104B0qswbQ4vXYDdahCdAe6DBeUHh5gVhnee+MuXsAWLCc
k11rQL6YlUFxF3vWeHZZj/WLGhCAKwAZo4ztbeCLH5wMcrqdLh/9bCxnPRj5DnQYOi096Opws1Gz
6ZpqzhJzlY0oCO9kday4nz26qIK9Vo43180yQF3LouQyeWR9nT0i8oryxry5kqOfJSdUSTl31Cqj
8r2XxTBNAr060KomAe5DNWemNrR4EHVbaiYjGxeoBbLX1KydHOlBBLhX1BxCr8JurHQWlroouELD
LbIb1px6kYnXdkUGegvqdXgbHusaK1Tq1XuzvEPI4EKdWLqGs5wN+ibVNGsE23JcApBR7mosDhBK
SmPviN+Wd6Qzrcu/gC+725hGxsaZWXgtAvADmOCNFBvDVO7ojA4+VAF2XojDrfknv9swGkEuNOzW
/O9Pdbvkb1P99glu1/jNjzpE1TXb1rj3Aogsa1AJyWZ0ejuA+IMtMivvZxBKSPa3DhGCkr7I0r+G
UPvW7agZb006+/0CSY2MpCHAcvjvpwmKnx+MrkKfZDLerkpGXhZ2NuO2cRmbEHs39SFuQ6g5udAp
Dcnz6BnKm8VWs8LsXEMakiEVdJCKsZMO+cBQBaJ5+XwwrQ9bR2dRvNIganQc1B2A2uimWpVNDKzE
z7E0IotQLdcL83izjzqw22OCJxFd9dYxgF6n4118kk6AlXkTtHwZ56E7n674c2JEqQDcBod3R9dO
GoldcmFEi2kqGhw0L4nogrtpqqQx8mUQasXk4mruyQIJ0RoME82ON3qzm85E0n6c/cFGLr1jiwQ3
NsbRQf48u9m4muY2K3XcbAVYQueRjTse9G7uNW8FuKkCMKlT02Oxe21MSGh3sXkXKI8C8mqboGbt
nDoL23GvGeItadHpx2lQ10ApECAeRL5QIiqbSt45lnUCTUrxno/spHE9f7cbcQoETiQsjhdVBxEm
4GZydW8ryv6RCtKpDN1XteiIBEz2m4k8yJ4W4x1Q5jN9wIYgYdEZBHr2JQojccIDaUktOmgj2JwT
q35vBz9Gpq9GRV7uFtXc4R5YDETq78vEVvv5gr/UP8/iyPiw0Vmb2PwlCIZkpmepeJl6/bVuuPdx
08QXxlh8Ae81P1T1uCcTxCHiS41C/DsPzzKo5vX+nNza9hKAjOlMXnSoy2oTW1l3pFYfRjF4+LLn
TEgwaaiZydRX4Kzgmulvb7Y2s8q5E+nxmlyoI2lSgC4ygHjIRnMGBeRE/dqOF7er+qKx1nEPBurb
fL6VmFth9KjXMhx84Cgbnb3N6wsNoz8JdREFlErzT7MbBWh4o+kj3P6EGDvKDuxfp5tJeuW5d0Vw
uH2yRnjhzABNIjCp+MLIt+KlN9M0Lj79VYXpoYzUBF0VudDBHcEBUhmVMf1VNKloXYjupWkzv11W
r6Wz0QrUrd/+0rZstZ3udF9uXxwCpOD9b5Lt7dP1krl3mf9Cc03/h26fq6jrcDc1x9zegWGjU2Ca
bitMiCRoWdq/RlX9YCZp/BBBsnEndB0VusoOPTtLy+rTiHU4ij+dalWDymjrpLn92IDojpx0bhrz
muvlMbSYttBYls4aCPDdt73x1NWDPHaqxXN3XKFWBMzJhWvcl7wvzw5Ir2onNu7J1Bqg9vJTP9yT
rW/9fJOGmT6fBjDTv++Nldc0Bpg4UaKHdXUbbWlycOLGO0RFjBk1aYCLH4vGjf5CpnZEKDHp23JN
kwNtkh4iS36nTvq4WmjskcL176ar11aHarOQL2kyR8TdSbfzE/nTwY2i1ywWxoFaPZaHa0+YLehE
8AeNWu9fUKmyoE4yZZDInNml1++oGY+5tREhgnXkQh+hAzJOH+/JoAlovLjFqG/oA4DWQ9/5TY+t
JPZUXfish1Z7GW3RnPOxe/c61/0CafdhCUXAYeP3aAaNtgDpFmo0I9c95GUKBT4gqL+Ap9AGJW5a
7/M2ROmaeZnMLRT4mqIAXwhiNPOPHTco1DZTnd6tNj9G6mPfynz2qVDPiiqIiRvWVcPHzn3vmfLX
vi7fmqrJHnIk2TZNBYkfRGndB+VAqW2sAd/s6quGIOdbxFAAGXf2j9hK7upkMF+aqB6gB2rKC7fC
du0UZr/zCh4jThHrYA20+4d4gDKuhEDnNzUcGqX2jxDDRYpgMH6i3sqzEvw0Eh2QBIUjDx0NzBZG
DPBZEvRP0KgAlzPsN7dOoc8TVyCNiIDa5MaBvSc3oCM+ZhuU2222MPrmEdEBJI8H0HwD3qHN0uE9
FQGqS13zGbLDBYoSjXRT9XX8VLT2QeRG8AY8TzLPUR59aoSpHzNjQGrNGsK3nyO7BGIUNDLjPsq2
LUtfaFGEBJEvkyc6kz6Pp7PuD7Y/+fm6oeO5mSef8mwat4Y9mME2n7J6U46NDfcaG/mW0mtTr0CW
bMm0AjCTnzk6cqZZkqLakL2Pkpkckdg95W2erznoB57NNJ/4rHjiGMvYcsotqpAgzptkE58V1tKw
RzUItE1Xe1L+DuJkQKmhTIENGXiUzbwzl6p2fh5wFzzYRRD/i3Y3j5qZFzbe3o0hO4JSmTg7pSND
wsXoFtSBPGF2CqEhaC2isV+ghsrb39y8gQWrwU/EvLeB5uxQqLFv0rZ9CDpTLsFS1q+m5ggiNpuX
+EimaB+azhhB4JocqJMOnQBhGEBdF2rRbH1sfMxmG93HbL6l+au2kTUiXo4Zz4gzC/JDh84xyhO1
Kj2pNpGblnNq0gFBXhBz+tXJLlwUbCqPCgRic1tJiZDtD3NMHmrAr3P86SpWAe3XvAX3ZDDY+b0W
G3viZvCgTrqJgbVa9uqmgEZfqGLR3V0B0e57uxv3OsRfl3g4in1Q+cG8dkb7UMWZ9aSDLn2irWtk
tgMLZb7wUTX3hdy8pLAPhu6vHTNrAarnb3THVBWEKwrELC61rtf72m+dhe7H4VuTHrPCcr+2MWhX
x3oMd3qayHs1kPrLOIOGjolyISuM+TZOMA+vTP7uI+ATBHX3hmxpN29tNzjHjmFAzHUEy6iVjRBR
jj98GRRZGsgxyoWB5GkLhl5wf9j6oqczC1vVTjYOwgU4m3rVmRW8srqHirsDmJA6gBSz8dcVCnrX
rLaRlG3wJKqxjAC/vxjXLp4zl0Igta740qb/jKAeFhVH0JX+L5OgjS5QllMaXGfm6uxrAq5diCl2
X82x1+dNHHXQ0vO7Tc1bbaMj03nXARI+R15ufCn6/kAc2q4Ee2eYdV/1IoEcJPAXWhelDxLQe0C3
ceaXOWRD8Uh+0KLmw3brpTOp69WykyWYgWw8KAHRSHf0kT2eJAdelK/TJ1Z/Cs9B9kUeadBsoFgQ
PbppfsgyzX2IQPi0wxNF3YXd8FXZEx1vCzMI7B0XoEr51T4ikTHLjKrY4PHXH7Hg748j4x30oe1s
HZt5OCv0Phpm1COCcJzVBQvWWTdA10yDDoLjqqCWat5sIk6GDWrbykurDhWI9ZG9gI2a1HGzZZWo
VoVntnOqcqN6N+yBL8Lm3pbq2252TUTjWkft8CwhmtabspVrlRfk1qqlbPD08DXDvJMx05ahOvP5
8HFGtj/1orAU9DmolVxH+PXsHKQOVtUo8seylO8WoozvYVGtEIjrvhqpFy9QPzWcGsdBZM/IqpVM
BJ+bctRmnpMaB4cYEShQTG2GiBzWOf6OTHQQKopMZ0hTQMs1HyFEi+LVVSQaoJUV4I6KuMgGAgDo
31j8iEBOdnLV41c25os51vomshkeybnWx1tb1/CWKGJooLeVb0NMx4jePdwVjsnZa+4G0cJgLD25
se7sgzGrln0jG2C9gReHmue7XaU/hqytH5wgrNeel6VbP2VQSlOTkcdoQXE9rNgrQvvRwhOjXAjd
GTagEKQadTq4UhZLTzBzSc0O4L0r/3CwLbbmaYpy8aG+H6UHaH8cplvkNAAwhMLDBcogH7ZCHDUv
2sqAL/+kWeFZeNWqzlGl4oUM9AVKFjvtHtE1fAtd6OcLwv7HSF1tkOs18QqDyhOIFMtLgGDMZKMm
daC6vd5Yc02AAKG1W/MRMPB2Z5u54qZ2ED4sIQ1xa3IQKOJ7tY6R5aNC2uHuPFYM45BqfeJV6d8L
VieHdoi9OTF687/sTWYlh8xS8kyIwC/B5ZtAlDCf4bY13sC30aDm30zOouEDuF7wH5GwsL3XnRKE
Q+pROwQfvm0ARmPLbIJrYIC8uvGQyMLecPxq61Dm6ZvhGXIxH3YqxABH5mQn/1FG3tLXRmAM6jre
2F0YrJDkQF7PGfFcRK4c7DYAhcRJsjHitP5CHkEd2usI4nwzLLbS+UQ9X2t6v/5jm4jnkS8DSoY5
7sbkoIYLeAX1M/pKm/Jzk3oR8e+29P0XYfe33t/G3pxbNVXhaM169MddNyDpCin0Yt8jArCSpWHd
S5SEQeZYju+Zd5f3nffdGosfFnOcxyYxsLP0e++AKvByGtOkubaUA5BKdL/pg12uIy3IEHtSa6BG
LXg6dUjc0Zrr+usNM33DVecgk9imBcR9bCCvO55WECgemg8k9s0PmgxYm7fpo61XOn6nXQlumtRa
JQzFxWFc5EeA4OUSZU/FUymMbwRt1Pg3PLbi99sYPRyDheaxl4bjP5NQa6gwLla3plv1xQryyMEq
Eb5/YAOgV6x/pur3LGshTRd4w8mxne5gNtjIhIVnvFbx5GD193pvzJAtKFAhglsiwwoTYWE7P5AM
TaqaTDWp12qB7aRe7BXNR+r909iYB8hcpBIEqpo8YZmAdSUEaM2id/ZFo2OpqexdyUEYMNQvReNk
1o8mFs4VerQLMNz66SXwFYChCQ9g6mb2NwkM8QK0GvadlkP1b9BE/OgnWbmEktR4BOQr2fE85usx
z6yzFeVs3jIevLSmvKZJZv8AsB/1jW7zHhR/DRdBg/KNNjZB5I93BfgRXIRi3PTA6tZD9UD/RLc/
2U1b8rXIy0l9yB3M9Axs915KCCPdBInSPKjXrAlAhjtCkOjWYeQ2BD+0MxhswESVo2ofwZVZwcJu
T816yD6aBD3E2+Fz7/Brk3ojHfCwfzk2G1GjU8h0AWrbA6uE3LpqgYVqRCiyOUUaHKlNB+XiZaPc
RrEIDwYWn8RnEDXdd49lwZl3vX3Vx/hEZAiW7Kw1ykajFXkN6fgdKD3/jLXt5EVmc7Dg1SfwUivX
n3OBv2LyklXOV41TWUtEKFEg3Jf6c2iBGw73tXeRQQU+bjz8j8DIIAfltQGCLp11HFEqDnHEyrrW
WVXPM0P2XyLXem1dEX83ixrDVR6KJQW2Snr8zl0IrfY+0yHI5uOe9itwo3QD0iStER49Q3tNNM+e
FpRtbKSHLApeaZlGGwQHKNeZY7XxjhZrro3fIMDw+ZLYvIjXq+m95KiVeFUo5i+y130DaIey250z
v7mSHTKdCV4MbjEDYe+4BmgmfRaQF5eGE7ylHmDQAlxspygJupMDADVKDergLYI0ANPBvWGK0Fv/
OjI2wvEsU+tZYmVzBAWTPGLVK4/YgUQb1mtPjhWGeysKV76ZFvdJErVnHgsUtHRQBu0Rc5mXnq5v
qFdrWX3wfefr1KsP/L0C+GOPxRF2LdzWIHmJCBn50gHEdSvWSe2OWmHh8sU///G//9///db/H/97
dkYZqZ/Jf8gmPWehrKv/+ifX//mPfDJv3//rn7brWA5jNjgsmAv2Ec4d9H97vSIJDm/jfwU1+Mag
RmTe21VW3dfmAgIE6XskPR/YNL9A6Na1N5arWBWApL/W8QAYbtOId6TOkT6X31ptMe1j/S6I90Cs
rGNaYXWMtRuUmrHkxMcgXTvEKwe5VHsWDEW4nlQG47D+pQ0c8SlAIcxtmRHFLFogG5NCIATMRHTw
Y++zjZyLNFno+I3vIE+M6ll1YDLtj5Y69FFdrjI89MDI9FdvUjZfQKafblirY8XOUl6iHslpJxca
S840AdQU9Nm//+pt8+9fPec2xy+LMeSguf3rVw96vEzrKsHv6y4cNkgC+6iaMsZlamvFSxkjaaKW
E90IHHTh2OWZPDgwT4Bq6ygT+7NXKT1tlwbOp3k6XdFsWH0DsWJtx1gVvCRhaS4iK+6OApKY+yIH
T8aA3NTTCNJnfL38XbmCfxo13spV96A04ifDgW4zoxzumiCydrZt4pkLSIP4D79L1/r9y7F1RH3x
7dgoDeGMs1+/nM6JCwel8/J+WqTznAGXn9lPyFBkFyjKthdA9R/pcRhWUlvRI4+aygvlWvIy5NAq
NgP3FTHgZslZKsGahgdTICuINTBWfzGb8ijUGhEvxauM9OyZaTkkg/IOrkNm7ytxDrSsPKPQfoWE
PbvPFJt+AW5b0B3E3p5soAyL13UO/kfqpQFl2K+Y4uVH1AyqtWVoA7dnpXMEp6LtKCRY+z0JyGPv
gTPD6uJyXnlAEQb1PbTr2f1vvrZxrri5daDc8dvSnhTmzIa5O9VJ8nNj6wOd1CHogeWvfjDs8HvZ
uelDrQ6IFOYli0AAhkYa8nbWAnq4S91cPpiNUa40Y8yW1Eujuy6ZRmcg772b4o12bupL067jT+Ty
bS3UU9moV9RRmHrwH34RtvvLL4LpumPgH4NitgAMWVjqdvr0pMKTxRxAJePfM7yiIB+n96fOAL0y
4QzD4slwK/OVFmG21vYHn3n9SQtcLNG0ElKQUXwkVdlJJZbEYyd5WDot3TzPZ7VSewtRBAjtnSKC
uExc7GkQdVDzX9qmyXw99tZV5aDKZrCcZCO60djrtmPs6czuY6uYyXBAtRUSRfrGdqLtrftvPpPB
Lpv1f3j2/PrYV18mCKC4rXPHNUFE5/Jfv8w4KHUjSXXvKvpqQCo2dWcG8AtnM9RcFH2nxrJNXPmS
6WxJa13yKMsAKL3O7sBwC+JZpBFzB9jjNt9UyDOo52ypnq6fDgAZHdsG4m1wIDM0PhB0MgKE0/xR
zsvYAL2rqacXw43DGQVbqENPtY8OZGdCRAlA667ZjZxHeQ4uG89NLhx1Lv/+W3HF335ili10JgwT
lLu6bf32rWBFZfuyTvhVh1zu0VKCGaA2iVHCplRuiRPV51G06PNLyMdk8Yl6OYOgAdElkw38eQDG
OqCSJ2plTwyog+t5vajKSAMXd1rNqRQwY6DngBSyv2eqYjDy16LJxfPNq+KoThM6pBs7FRrKvQik
GKHmb6jZKFvnAKEUDNbfbOSXq1DT5Kz8yDZUDpbatvZSKnrvmfBH+x6PYeiKmH4Epi5ebKknLKCx
5ZWQ4aLeT96uXVUQyLXdQ9CY6icwfMXPKV9FZjVuJEOhirLrWc/xjEBQEawp2PGDsN9BMT5zZm3l
9vemApDkACIjdYudkmqpvm6AglJSIywHibDAl6B37gxvC3Hv/NTUIWjmx9rbO6n4ksimvpIpw6tr
kSCHsaImdRgJIFS68frvfyMm+9ut40JvwzUgLuAyG7tw1f/pOTS4Ol53g1Vcg8BQUWf5HFVl+CY7
FB16PdfPyPyEKM9DATD49YK3HIwYyO97LznSSivopoIlQ/Dw4deRbtnq2MAMBzfVQmBcwcXCu6hE
TAp0tdR0wnEZ5M143wYCrCK+XIVKES/PtOwImliUmqomdhj1xhGK5UY10xLko4XD+g01ATT6mJKa
kEJehig1WzoWfuWECAo9s1qGI68/Qa+BFsfKqCwn4BACVeM2sQF1m6DXLAWRBJTAjAl6DbW57M6z
2Cfode731bLp0ma6BF1nADAHdd9mLF5MUzQXbrr+XdwC/9oDxPNiNSaUwnU9PaBCQTwYfrH1gtx4
AatIvcIz1VuTWxSB/zxHrqurHdQ7tdhBkJ3b9ettWssfEQFWw2navMl8hOLzQ9XYI+pGId04FG3w
AM51G/U5iNaVotoOFTICgBWIOdgvwncsn+QsHQvvMW5Hc+FpfXInURu6abLW3NJMrEYG8DZTp6f+
1c17gJOhk9V6/dyEaByC08AmO+pAdlbWw7JiVjM3+Phhow7y6zHK0nVrmsMJ1xCxqu4cHxEUaTfp
VxDA70gZso7qPetH9wVFjHweiSEAfgLyqaIujU0fImBvmJaFT+CkX52w2lWefASYIb7T8Ti8DNgY
QfMCAtcsax+Q5/IhZ+dnD1k6VpAJyNs1NXmRNNuqReE4NSHCbJ2rSl9FjZVdEGE3FpmeiKtZZMmd
Xoi1MfTiSqY+9OqFZ3rjylI20y4qKHdM7l6XyJOZyy0FayEaBHbDhG8pYBRQhkzZ6l6gNrrVAQjH
YskBdduLJo1LWDIE9bJqa3ll8aM141crGh1gXitvjm26fS4Mq1rbSaWhHmgEXQNQnKs8bLLrn+ZJ
4m2f5sUaAYt2WbSQxJNhfs0VGgVlkFBJVkAUqWUQbawSiVsKNjowCAeQLx/xlHLCAjn5fvjiZNli
HLLhMYoB0HAKbiDXgh07Vrc2ABoZXqSK3JAl+QLAon7XlXWJDFzXdvGxirJiXhm6ewE/abC2nDyE
4kw2HGIT0XmUJIp7biJRwLPAeQOmapmkvv3Db9x9WyMjQ8NRDuBebD8I1yhoGlf//klo/f62xKrB
1i0dLwZuGAaeKb8+CBGGKmqz11oIxhsIsXYe0ksEGQDd1NkNGmMDqjBERMjWQjsqqNuHsf7/lJ3H
ktvIloafCBEJD2xJ0BbJ8kbaIKRuCd57PP18SFY3dXU7emZqgUBaoOgycc5vrArDG1TyLbtUH+M+
Zz8wVNkfBZ9KwGXG+60HGP6ARLUf7e1FYkXqrHSIrPL807sbKarSLQa28gwLR4xx10HTZNd9hA76
eN0ZU3LpwlZ7kA2CDMjDv78M6u/70uVlMAX7huXPsuQT9i/rgT2O4Lwd0V0+Me22uzBJ+coLnI8R
8SIMoGszepm3L30a6J4x6tXvPwZyRJkC8pff/rBEz45MWbz+91s21N/2ObbqqI7DO+fw42H815Mn
TFMVo8Eovlw39LNv1yihB9FXYsLpEpRHbSfZVa4vdn9VyzW+VoFS/Xd1gG7jtVroXfQVq41b7yZu
bc+MqhyNpo0Mc2a2G71qJlouRbqZwgbhYFIeXp6o4ZMSVJ9nGCEY3tBB88gD1fCm5ezWL8ci7395
HJfPD7dIiMmazmOwwYOFbrmGoPyfH+dhmseons1kP/lQvcy1jilLP2O1bbPRJIBkPw3zgKHuQjgZ
uuQB0Fv9duvhK8ZMfkgbV0Pg49qoQWWIxhErpxCB6ZQ1BxZoET6bIquOw9Iqi/IQkAierDE4hYbA
q+rv8flgJvCEVfW7GO7+/TOgLdGF//x3+fI6NiohhmbbcLL+89+FapFNZLKC/ZXDpZfra0SG2L57
1oKcxCUaKvVySOagQQec+n7K4bQhUL1KLFQcg65HmE/YhK0DTd9NaDmHPC9A3f2lfGuXnDCn/l8+
zbxJ+hIN+OWfMYXGf+K6ukaEx3Cc36NYAlffwo7CZpd2iXHssAtfgxQCwTaYwUeUuUjgATx37Bqm
pDFGK1kPAsjeosVIAjrKww9XFClmR6Z1Uck5vGbkRWW3vDDzuyAk7CKLhYksdRMPAlHHiN3y2JZH
MmbfAVvFP7PywqaRFSkPdDJSvvNlkRpeExnsngw/bbeZqKpTm/b2kSTysGtrY36Amx14/JRr78s8
fetHP+f5cx5NQenRIplYlhc1CFlAUJDsLwDtz06QFEeNb7e6hIc6FKiC7jwrrzW6GxfZS1bL4tRV
8x728zdZL6tkozxMfeV7Ktv+9fUKsrJZpmzUsV91eR7sZN0vF3PsdtdNcXP3S13W59mpFZVnDhV+
k3KIvJQJ+WunpXX2a53so5h1sXig9QQs/vuusaLmmdAR7o6dVnUIBCqIKcwxXBxV+JlOmnuw/TTz
FJca4fpE9ZHJ65T+TpYLpwjWbaBG7G6nTeo3Fq5qczKtEVBmRbHa7NnuQvs8G/69ZYSUlqou9dVV
0woTrxAzI38TGHeKkf289RhM8RMRbJufdiNhv8hIEnH2obWxWZZzuMtECKcjWtCZZ9nDSKtkT2yc
APTSKOv0xNgQugofrlfK3GmbTdPsXeeI2PHGc3xv17uoSVCKW8ZpjZNvVFe1N9cZCr961PG3vE1q
q3PkQfQsd3JWYy79S5QGR8cUZrGGDogjRelP+1Rcr9MGvnHCuuVddpfzjKT1Vy1CmkdZ9EPHWFg7
4DqXW5CHKkBPI7W0kxwVOIGyr0veE3lXsk7XoCOQ677I/pERIc7hq6EnX5tp9L/qRROdHLTh+I3p
t1poGE8IPRpP+owUFn4S7qa1zDBfj0qywrEle5RdwBjoUNhwI400rdhosdHu3B414Sb9lg5puh1n
IzoYila+pbPPBsROv4GAbDyrLbQ7XEfHJ6Xvv6uVn3wDF8VWIm/VixO4yT27U2slG3Jr/NlXtvIY
+UVymps29eQFiIzfOQucseinC1J9yNiPvBXyIqn/UpSujvrqmO7ScnB3jaGUH1hvrydR+1stbaCW
uqRxlPZuiCtyDx3BwDW/LvFBTWwBx5qXjMijWJVjJKq1z4+Yrwb5o2xVraj3LJ78d7IYKi54JoxX
r1PVfIYrYjQXx+3EM4YY0dbXCOTJYpXX4h5K4/7atx3hZ2MVUGz9Rv9DzmaXtrLDZNdc8xSuPmvK
aDxl+p1su9bkMCEyEG/XW3WUNj/yzILVynLnesrzFSIi0IYaFk3isZ/3vMREY5J1O3kfXSGMk27k
n/c8WM49cOL8es/Lx2GLtkGxkVdNTRDss22TSV8usBzkfRNvHq739W/3LAeNjfJf9xwkNYL95N3u
23zcDkpi7rraPZTk5uCgdSXADqVnayFPp7Srga2SEykj29y7ssVRCtiKeYqt27VnC6kjNp0A17YF
F7LMMYCo3vqR857oIUbSsk4gLxqe5Om1tuw1sQJq5+dK4oURC4CePMdNBZ+jRuWNLUj6DO8yfa4y
HCkH91F2ADSgbwRUqo0sliLRnhgsO8ohOIA53hAO+VbWNQ7J4i5aY4U6HYo+XX8OY94mbMHldBW6
21qfPovAbO8n1drdemTV1PFvdsVeztXNrXvmFcn7dVWWd7KfHFoHI3ZsYmwOsi4fxXCajPjLXM3d
wdGr1COyG++MdjSPIsmzczDW7NRHz8/Lg5MU2FuJPFulYTn9COdtmtvNzymd/+AJWntzCpILce3n
YMIRvpsbgwdLrQ0eRx8dmbzXsq+a6pArZhCAWZ50Wu1bbOoI8bdz9iSvPE6FeYzj0TogDbgrHQt5
IW2279o4/KEPWkWaVEHc0nLMc8SqsTXKQIVNh2X2lFTuWvhgHpRmUxkIc6SgLL45gbggob2kP4na
OCMvcgxQIIy04k+lC/6ocHb9sEaRrI1h8p8b9Ck9bBgEtI/589qw+Mvjb9eNusB5hA8BbS4MhzdQ
whCcVRAF/3E9LLrh8xVNuXWnEgVz1M+3NRognp9ioZP3KhvuqVe/Qcxb+b3WfHEbqPYhqnF7QSzj
zTWsY5Uts9auunZmjI70sVfv8yghlyNHEov0w2p69l21PNqYSW/kgCzfzVrsfIVakmKQMzQHYPrO
y+xaD7J9tmJiumo1XMKS8DzsRvzOlytlboDQl2G/8LVrD6MIk22l1f5Xv95eB+pOv9G6uTiqgggX
Jn8f1xsBNbtScl64hAeCs0b+Zl0sEwJcOhZRl7/NTjjtNajg26ztui9JOa1kB0WHn4d3X3aH+FL1
5DqYT8lLNSbk7YZdw0MABuJkoYDpyQbFbLYuv5rvnaMbOwep0l2YjMp7YfDOL9dE4q7y5tBJSeGC
+MEjubq+XAXG6ivwLsGTpeBQ4y8mwnJEHYP4IZD0pZ2tYDfOZb3HhWR6mwt8VpYXOsnQVUAAMztb
s+ICwYu11cyS9Eqy6rWacPCIwBPsiyDBNuya+Cb7baKdQDzLInW5CMHIBjWwn5URc85lNa2V2Hwq
l4OTsrer9FjZyOUzcnsanD9Ca2yuC2qZRfOuQPdnLQfJXj3o3Ynt5FmWrLFzcd0YWIaLQtuxzVWP
MKhWNqiY19RQlMckKO9Uvw/eR7vgxYHseY1F1rUKzElk40a2WlmQegqpu4MMPoIk/ZmWjrjI0jKj
BoriNV9mRJ4OYXXil2bFdf8ii6chfpOQQk5gT51TZ/bsTvtq1PaD3d1rSwNcN0hkvzQrY7nnR986
zGWMhx24LOfkm9pfp1No4bIzj38G6tfBCBD77vqMIJirJ+vQDtu1wxq5q3RhJGvsGHda7+iXBr7J
01yL8Kxn4v6zc66Q8Bu7zLuWNeKFMDSrFqebZbImx4dUxI9p5KZPpMYJ+Ifuj85KadM6J9tobcPH
TF6oMYo/urJVNyDRxQa8s44SlxW/p4FibTLFLTC2oVgNSLL7YVKeZHHUtT0YNHZRhW8+53O5KaY8
eQ/CmkzGYurFRjp5xy3B2dXC/2yN0zHxUGyaDrK1F/Y3owjrezlUCTazLmAspFX5QPDlVV4ny43q
KG8qW+aHMv7PNyVbM6KP8qYUFD7ZLCTVzp9mcZIozyvecynmJMBXPk8yV7EA2eUqI/ALMjRQfALs
SydbigncJrp2knNGSyczy2avaoMNj/RrYEnxMziQ+VUH7Z60sINlSQwFWzTU2GXJUfWDPovkWkrL
6aQHxfAg2/zWvUevy7mXJS0QzxXSktcSqMr3brTVi2zLg+y7GprRVTVc4DBPbsQYztdLiDpd8d3w
T1IbHIHVepW7E4CQ5eb8rkCzQE2dO9mas86v1MwgTyNb8X/nO5WCtO0C8WrZbrrOxLm16uRAaqx4
mS073iWKUD1ZDFLRnp3a/7CFFfEpxqc0mFAbk42i5VKF3rjHvFGKlzHpi20eE6KXrYOvZ6dm4hft
OrZFJ8VJX2TXLEeqnEA9G/flomE39BscH1Ky70zkosBwBP2f1kNzSXWsBdIkUz3y683FrPD5BZTD
aRyCsZhwbNheK6vQpalq1Ic4640DoYcJS7hlDgEQJNOzj3oID+MMRh1xxPxZdYfsUkXhRSiqUgAW
nXlgU3XshJZWM2raO38CceZnVfEs6zC6+mpmGkCspSpyB0zjlwehSU4wqbAWtKLh15fxowp0yg8x
d5RFOUIrt2HSiydZo4bs9SYzTbayLZyS4YEwyLW77DGMGF53JZEkWXQIeyLc3z/N9vgVqZz2JKtb
BVgjH9D+KItBUxkwjaALyKI8DLX2ordpepZXcmfoFRGrF5QlblQehOnhveHxQUkfBmMUG110/YZf
mmqbt4XtyYF9oSpPw4/rf9tU7uxNkM2B5THLHOvafZLGOy2c8mfZ3cxJzGpi1j5v3wkMnoHMdzfB
b2oNXxQ+frDG2Qllb1vXHxJ7QWYrzvFWJc+S0d6C5BvPsnStwnCDtOE47iDUfg5H518HOj71a5QO
DmE52pvUgOcwgYJ96GMnux78xlkMF/yj2xXIzGQNcnfjmH/2091u2HY2xn5uWEbekATqmXx2ewYJ
mHnJmIZ/+AcZZr61C6P/13Y5nqU54+EvLbZkuWyvIkV017Vw86U7+q0oRXRuRahDyM8snaEp0pnt
9+utVY5tgGV6tSvGg0MG677R1Z8yJWw5IRJtdW3tZEqYXdt5wojgqWUXKnv5sf06DegVB9ngbq8e
Spr62ndR++gabvWY6umbRMKUceBs7bJ0tx1LJynZ1WRBq4RkXOxuOlupUmenkMeWJInCEhTQX12k
xlYyhpWHFM64mYYimVa2mz+gexgfJEDqWidhUtbYNt7V3A3PbwAi5YgCuiUcXjSElMPZALKbQ5xB
909/la1YjGFwjK9DmgzBdgyI05XKgJqmqhXiHCbuRiU79qAvhwn1i4cgK79PWp0cZUnWO532OVTW
yYOwlNGbeGi7N3W0jiPEqe8mu+lfzKRrNm0VNtthKRqKah+sOIjWsrUwYve+qo2jbJRVZd97ri7U
R1nCLwd53ikr7vBg/3U2oW6joLYeccpun5Tk3Gn58Kgu9udDRgrd9Vuxkm2yzgoUbKyigYDQ0l/W
ucm5rTvt1MfZ5TbQmkaxksXfBuq5SVqcQfDBBsIU8+eV5IA4y/19oTlOesnZJyC6oBLCCuy9ouTa
Xe4P1n+dscPfqrYP+qslekQkjSjFwkIAHjBUvXmSpW5UzDuMMb7JkjwA+Z/WMU7nOz0bEOruneCp
J566DJbT+FGrLN/uyOubBNXtZcY2NM3TMCjhkxUCkkpzPCDnN03+SzGy1p4RWg4SqLx88hDX9V2q
68pZlqYBHu04qG+yVNtDf6oLZ96lZM5OURDiKLkckr/PzMjtdm1SfZE9UrX67CGLU5quTaOMsSU0
WiRoIQHNWNauXNSyL0OVuvdiaciWhsIAzIogLDT9YnDvIRt/joDt+nMuNeg6ZnroF4iCrs7Go4H6
5aw1T9kCU7D5ad83JWEU2UHWDYsYkAIW9jqoKRTj0Xa3uX22zHFtJVoEWDo3LvIwuCM2bHjobnsM
lXigpyF0FqDztLQY8BdHnZCa7CdbARe+9Liy7aWyVu5aWKJYzp0U1nJVNPZXskGWl1bFD/4A8wn/
PsRLKHcH7fl2FihT6JVLnRLQaiTur623fmNhnjC7+R4OQ/WF4CzpEN7+C3lX7akiGynrazzoCZs1
5V6MUfUl5DEpG0vrre/Y8CDBySP3Un8bnuNSc1cDzX5oNRRrZnyc3nmQQAB9OauXOnkm62Sr7Df0
dfh7q+MOn2OL2q/X7hBqO2XWIcm1ISJJKPEfAaBsZNWtXp4VVhucO8dodq6ZzC9G6p8VTDr+XE6A
TA7yBFP4a41d4+R7tSL3eSe6uAuPSq0+pD7PEJF85+Rp486Y9TjTQICE99RaDrJBn7Xw6P41wuE/
vVypQDbGLWA89NnTirHdDU6lvvBWKrshDXJPFtMGpLFJ2GYli82Y8JjGTiGoI61b64q2HYY4BjvE
UBeE46rim3entLr6Iieu44rA6lIMLSZ2c2LtPhFedIIn5wGBsU0ZauPFXchByYhFqDADr4f1RCrb
bw39HcUwJA2TrFyrbmq8K1ZOtFbJK3hulf5el82XydTTh4D458s/DFLUSXh5oVnnHFttRYkT9kpe
EIC65BvjRfJkmD1WLGtv6Za5zRQt301gvImPs/jKot4YPFkti68stviprucsrB6nKTWOWuoqa2Sg
pg+BaNK678zsRMilfweTlht4JsheYWko0M3c8cN1EO1F8Ck76b0ie8nB/9RLV+CC5KoVEg1J+ndD
OcsZyrb7vKws/nZZejXpUGwrZVA98ofZ5XaIdfTgSnG+1WQq6/gKTNa6rs3yJBtwF8kvkN+7k0DY
9yPP+C6zzrziEmbts6kytwmZz4++brx0wSzFNiYGQdk6pxgl2Puxx/L8CmZipF/HyWtatZ8jVT+7
jpQd0r9HVlqmX0dKtBMWk49T0e4jvCq+NfluRLDqZ40T5aoqe+vVRKVjU/RDdK4rJbmrlVHbuqZV
PBNpIbdl98Yf3dyt5KikmL504Ry9twTjPVBl4SU0SK2qJvE7SLDJU9z44TrI0up7NDioPJA5S3xW
VKVsPubIrdBsacJ75CL7g1MXX9j0Z141GsSiMF5C72lyvrLhBFPbRT8Xo5ME1tuXPFPttV+Y0YPa
+trecRJrX+gqSSLw99j0DuMXwyqwsWFtVRX/S8eC0Kmme/ErtXjpoRCsSzxC9qpbFC+CVBV0T3de
l0ZYvgzTIO5b3BL53hUvsoc5OvtgntIHWWXVbrOOHSc8yP5z0Ju7KlNTT7YSxG8vyKM9ykvJKicc
Pax2ukdZakPdhW+Ej4mcO4pqZWvhqYw0LDdjBXoBCLb8KvuORVZfssiE8R0pOmY6UfZC6OrSp3nx
VY/ASBtI+hxrxwFbO0PqaNTi6+RPqHl2Bh8KvDw+SvFddldUsEmjw8ZeFtFlsIt2+FLoXbXHWa/Z
ymp8TL3WiDO4FJl2KLSw2shJe8U8FnwZX6y8hZKnGwcwZMlTUhj49hiAuxu7x5+q6H2Wwoq1mmjy
U9mCMgqnHpJXPiRrK6i7PSpeCgnSpfx/HHydarnaP06gBriAxm2B+sqi2NDC7EfP4jVWESPr1NJc
yfpcHWevDAb92q3Ox1+6tU76azeLzdJBsE8+T5G0BCeJ+GeUtO6qsVX8EtrZeBc47+boQb8J4Yb3
llWFq3n5EWV/0O9cuBkbWbQqkzw8gYKTLPr6ax9Y7Vuo18ZlzIKENCaT9ZYJmbhD4jDuVxY5/z9g
s3tCywlOAGy6i1XX/WrouMlhnSieEGvpt2PSKne+W3V3kLudrR6VymM8IfgWwvH+avbdRZPj5wQZ
qCGq/yxzLCpGux1QaMV7uPTd/GKXU3dAxnrax37T3meTgqowViRvJIh+ZHEf/gzE3tR07qNStVcn
dUbcaPjuKQvJLI4rdQczoDu24Yxba5+bmwjtzxex/FDw9D5+V6wGLWtiYvhF9vtEF/5+UurAaxtN
f82j1tmXFUEIWZyAlO0TJYmvRUxO9b3mNsm1OAR8SzOszzxRxMZrKkay5Xqes75SbM14pGgV1842
6ep9hZHitdWqg3ZvExG6jg0Lm31eGmI1uIwtLbInzaRi/7jcFfSeDNs4pb+2ZiZE0s4RqFAura5b
RvtAVaZra+r6yi7oVXFtndPY35Fih4yxzFzbJEKwBNevraaK07OpITgupwojoe9Ei46qLLK2qbu5
a5AtWMbm4zDvNNPHNGW5rtpr4w77NqhaU3NonLLd+1P+ivfQOK5gWTZneeDt/TyL9Xu7mcfT7z1k
txDK64pEXrqTxabEZDgPTUyTFvvIzNCcszu34IxK/57FV7cRR7GibRUgfiorZT95CIr4ux2BLJUl
2Wgp6E922bCNl/G3rnFKLCqNyYXd6uRZq4kXLcfS9DZ3gzPrnROaxybyWfFkNz+Gc1uhlePJidWM
H59VBHs8g2V9d7uYX2A/UinFQ8ID+S/Xh8LRIHKUxxvZ93YxW0sOptOUp1t9FyjZEe3qN3nl29xR
rjlrAmPqdQ772bdVqKKL3Yo8KBFOK6GLS/a0sMr+qk7T0GxXsqxhlfH3qUkqDf0WJAd0JfMEAIvT
9VR2bctUWYUtfnyy5V+ma9Nop/kBqYXlktMyjxV0PBXJsjEpDhIjrrZRY4e9GTq47qC6hyrgUy6L
lpnYPDeFxVmYbvBW4+Em69XR0Q9VLdjGAr76UBuoYFYD3BmUs/GaEQ2Q9Unmjoc5HCEHysmx5SFH
Aq6QGAgbWpVUgDyUbeye6uUgi21rVlvhQxSXdUNVkaQmx1+uhCYMIlOxfY7t1j4naeN1rj7fsQgb
xMaWBsu3+w2BL9aVJGefLTvKFjXCtnHpHS5jb/XyzPXVz2GyeB1bB+bRKNBc/V6lzW6aNOUEpCF1
jOwsD5MRIVi1HOSZrItIGHngoOv1bw1IjUNAXMbKzrHS7yZRFsff6mUPOZQ0ub+t2S5fr/hPF5Nj
1dr9TgBxicwR+k0Hf9qKxR5xWg7guj4PpTRQTKGVHKxAbGpZvPUZ9ECshasMO62x45WpmhGG0nVw
sMss3Q1hkL5FfvIoKSVz48d8LNpfe7iA0f+9h69UrTfNLfKwLgqibtcSvGqD/KQJe2PoeO3equw0
RhzhVr6NqLWk2+tFdYYek51k/bWzPQnb6zMc7cyuax/QmofZYuDYMRI7cUn31fYeW6piVU1m+3Ct
LPNmB6BvEXKlrlgOTZ1GG56xhSenuTaoNv4xCWras1hsnBZvp1GZxDpN/W59q4ud0Lav5UJ6N92a
VBU51ZUcKSt/aZflpkEL47fp/rHjuNyBbJEHOaOlOp91tyLfOhZ22cfJKxxhtgkENM8l4zKuymAq
zyNujGR2ikrcVXBThB5SlC2d32idF7Q13Ere5a2stGprMQWZ9NhLarRP9aF5qiLBb4kW2QfHTQiX
DHXyqDkfsk3WgDiN9zaRx/WtzjLx8Yhy2HRqYtZPIViBp+JJdpeHVHfZtgvHvl5D1hmhiBENCZu9
VjjDXs0EGJgsS88E49JzQ+xjH6ICUfmFOvDZdTjKFtkHLGcLHrtHx3npLRvgTqrboteRDMtS7ViY
Sd+8+BmGv2aFFZ7rBM+ZGY1f1AzMem1mLXnoClO6NAAgkTfTcaog1bNxDB4Q0sSgUYGBmfDovBoy
Y/oTov0aEsoQrNJuAGuku2CWDAQF0qh7UXySeL1eI91hI70t0iQ+KMu+C+5SsdHHaXwpG8DkkYWy
vuokh+tMGJ0SXPERfOz4+qVZfvHnDBHVtrzTTY08rj2lJdmhv8ryTB6aqCn2RqMj9hQEZ+vvA6E1
uO8jP2tZ5Gg74TRfZOOt/re+81iFC7btH+e4DQ0Tpz/iybeRc9/q5dmtbi6d6BQhm73cwW9XutXJ
m0lmpJcdXAj/7urkRrSrrByhrcBszgjDYlRvB/p2dLJmU8cz+P3s0bUhcipF67yUufZQYr90L0ik
vjSdOq9mu03v+iFzX2a/azziLjavAa1GM1hbne3/RluK7uKlOytAcORMcV+r+MaE32SjiVTQk8/X
hT33qU7MEhu2gK863usc/UXOlgwUWAZZlqfIpA9HEK0L72N0XzMfn+90HC6yBJXzOcvFcH8thQaB
LWd8uJYse5/NhXiUJTchQmKhG5Dr9jv4c2jDQzvfy4MGEHaT+7oAokBdXhmfDTWISixXHGfTCrOz
YPgvLYiqrAJ+ofa3GSp0Au7jINzlaYQZ/d8zQ453N7kO+tLFhBO6U2Zs0B6zHlpANw9GYcf7ybBh
lvUl0JLloBMVOWdYz2s+TyPsSqnr9GCn1/PI9pSS7BtHhraqrQi6OvY+Dx2mSbEynkQ0DV5GZOs7
KjyVan2vUdrzRJJpJ10p7cvUk1aTDRVsc3w7xZd+MOFwzu0PCFnObmra4phh1oAI4O00Bp59JK3b
zOs40Ipjq1p4d42Kf8DSgZgzhErLrMuXsAcGzgpfHwjulS8ZG5xdjRW2J1szyIXnesjeCEan7bob
5pXTRc1TuSRVUZmZV6aNi2MfuJgCwJDCVqTLxbFR/fl6SPLh1+J3ZbYyhH6V4I6oELyU5cyfi/CX
omz4rS5d+pVOjgWtHKLO7YbfFnNfAwcaw5CMx5SFGzsUNazYKH5UzRomTNVU35veenFHob8k3Wjs
E9vwt2nZ++8KNIIRKM33akZyNO+n9hKLTD+PZDvXVT3m92MUimYXBDDRclBe6GEM/kFtErwiG81/
0JYDT03VZViIbDHh/g0YWDbpzYBrDI2yG0v0D8LX8VHOIQ+hFQECD7bQUsGlhcaMtzlShoY+fdXL
EqVNEum4QnXxLupBhPu9GV5idBwuRRWi+dr4FpEIireGcClmRgv0SceE6dagWGZ1VgBu2lWOcm7e
2B964KO1HNb2nQWx+H3ovltLtY8H1KFbgoNkCaoVCOZgr8J1RQFrUHBHtZQT5GFjMwQZiZ+lQdbJ
VlPlMRexdvoAh63WaBCulGy2790WhLhjG9F3MaVPTVUpLyXQrn0zG9o2rXLlIzeVteww4bDtdVVi
nORIPweqI61XsBl5ylRBfvfTCqI1U1a7RL+PLVO7JyI5bINMwUHk7zp5VsdhtV7CGdvJnXo4hDwZ
9dPo8MFkrDyYdapd3OJFFvSCH4hVBujvMBb2n3Y9dcmGfXe6MWDwebdR1TI+0Mt+1Uy+vZMN8lZ8
sA9Y+ASIzC+u2DZUfKVrwrcJz/f7vlSDFQl9As71PO3sqrE3spvjkyKwDJd1d2n9f48y+6h67TBf
UnStf0CcqH+AjYDUh45PMpmk062+i3ISxfPs8DhIN9mQpEKcCLEe5CBZz/+L6EM7LCEuW78n202E
fXCsd2GKDymqE7s7dAfsH0rQIN+vOuWb3SiW17vg6/QgbA8NjlF7kFn6vVk2n6N5RT9AD//Ug+4H
0wXnq86fVAC0F2ma0MTFKfIx9LxJA8qGth/v8zQRnpaqgIEb5zypqKpJRaq413aBiJyzLMn6pUr2
cufQ310Tv1peAPgzrPC5nDT/UcmeAAlDeVkOM5ZMXlyN0VYWgYsuNsrVtKviGWFLpzs1ajvdm3OG
kCVZ9zWUqvkgGyN7nLa4MOcb2Yrf7XiX5fjwyNY6Q9FrAsclG2UVTAugtsZ0L0umT4zBb04+jze5
5i1+0+lip9EDKPVSAOlrWbz5VV+NbmR5XPo0ldKupae1sJ0RbrQ6PTsOsp2agpEpW975WYHVw8PE
+DotJVklNO0Nmdj0LPs3fGR32MSz6iw9HGBEj31oEMBnMhcyBSIbIMU0bHS06II9FlvAkV+fMn2c
hMXu0YjO5KWExw0Nj8jaaWxsV/xuPo51XwKu1JL1lE347Sk9LgHdR9Ca7kNytPixebThdqfTRLY1
zeydQXR969iutTWK9KOMSwWQvqWsQ9KTe9KxB4SAo0fX58ddhaP41SHQbbQoNKuaoaNxYYwXeaaY
wI2qEgFHzeJtjZUhw769XESP3TXxJ1ZpQrFEzliSB+Hjdtz4hucUGlHcZEGS7+3xcXKXHZGLtG/A
9ZHAmIqjrtXz+lWLYHkjn3Hk+z+ugLH9USCx91QKPTgETvbF7YNvYRy4Oz9S3X3iK8S2eBxmlYz4
FM2vZjSlO2tBMzjNeIjrkv8V/RwnwqbYMFcTclIPJUzEbYjsQeKDPq/Ul05Xv7qq5qwEiDDP6Hyi
nYq9qnUSRGIC+DME3bof+PYQJcjxnGqx7UIzRDy4rkD+nDzhSptDCEAkIjaAnm2Ip+XYeGQ6NsPQ
sS6LNL4bgS2uwqI9d4TjAyL2fyZmjsRspbeboFCrbdkq2WowAJhqab9GVxKgU/RFtbr5W1t1O/wL
D81s3utlLe7cBmwri1O/caM6X6nR9NPvvtU56ss8+/5ACpvXovmCyuAudvP3PgNMopUdVNziSQOt
thpqzOU15T3Ik7VZVywrVYv9WGh8S/MPdL+2Oq9M7mKaN9rND8E2wTONN9gA1RHIMU8nmL2sjLgn
ZKAow1qb8xSAlflVi7QZwDd7SjcqwjUdvkAm3ZQ5C+yUYTZVlcklskBWzwF5OzPBo2Asuh1o0W/K
kOcvnf+zQkJ3BwntVSE6yj5hvpQjAaQsWgSnxpTFY7Y9oWoX8Jj8J3OFKhPhBSCSw4/0f9g6r+VW
mXQNXxFV5HAKikiWg2wvr/+EWpEmQ5O5+v2AZ8ZTU/uEUjdIliXR4f3ekMbyps0GYWj5az8M2pvh
hAMMykCJxKuGLmRX4WywmxgDQDzNM/HiN3OZwkqoJHFlxW3syHzSkMjsl4wvg0LvcEzgk4ZJfPaa
bu/ohCdGlSQixxyfey2RLD675pjYmA4OQ/8E9WNnynmEhWyGWuUqvpokBUy7/u4sFQXLuVp2fVTK
UKTjWfZwc7FaojQLfV3p1dM4ojGrzBLiK7wubOup9icOESo1ZaKuJy1uIJUhieyb60BzJjVH9I19
7PoE78xEDWwYkALrhdOyoGMwiQDytajUQrblbjD2Ckv3SJ7BsH2z6WZYHGqYegJ9eNMk+r6Zmzbs
M4zTH7eHDbq33P+vc4uu0lFW9nBs1f5c1QBdsCN51vYq2nb68wViMoLSSPeLaRmPiD1K1M6m9Il6
n/DRWNpQeIl+sHr1UdXrJoRIvnCHJS5xKeyPd+0MyaTX5z/MVTYymcV7bsXqJs/KwGf2i0Nbx1yh
jIOodsigyt3fL+Q5fU9dNnCz0yR+qf/Ubecuot7XqemdY7SqeycdftUtX4/wlqfatDHwrfFupgJf
latJ9uA9yjxL8A8meNUWr2WyNPu8h4gs+z+Fg2cJRF0H29S63i9K4j4OMjoXi6vcIwx+ozm5aEb/
VlpddcC55HtX5sreiVq+PIwdcf8ZHlRbDJTwKVRrbXVvk+GfWJodToaJfcxsCir12B+iQZYB7ze7
FMV09BI+kKLGs0UvrOGhqfiwtFy8FiN1fb1h6xKJY5YWhwVA+WSL9loUFdY+WfU21mog1mwYciqJ
iSIzjYpmduiq6CprXCUybkZVG57qSPtIdAeoppUXlf1G0C/DsEe5aIWKrggw+8w85wKTC9k1f4VW
VT6Z1IYq/+LSk/qTmRJN3uYEpsbPXWloJxx6ZdxbOxyQK6e9q7l4b0w18T1jYuvrFrfEseODNEb8
hWO4qdIrzrrGIiFzs49OeovfZ+4cOO217nLftWfbF15J4HtRu4eKcs+th7Io47a7lVYPmosdCWZq
6LA6oeJJ2fZvYPqpLwbrw6hiFFlATo9C9U5jjueJ24aVMv/xHPyvLO+7NRbEfxrjuaTy5CeCcjGT
8xTMFnS+SvfcABh6OrHzyqmu4WaTF80lHTvGYHcyD4Rn6H6/Jn0aufaOoHuCuyqv5ux6u7QeyM7I
EKeKMb1sh0FY6YXq6CUvpI102C6g8Q53N0NgAbLkF7bi9538mxrWuzXOv6TeUQNLzCtk7EuNCtGZ
wRFN2212+CB8awkb3Ttl/oqtuHWbmO79TubyVMdt8VTM8PCUpH8W/eKbfZHvCxZ1Ox1hFqZYKQlf
2giXtrCDXiNZudGFgSGQm51k4cZXYmki3H6M5LJ4hXWOWKmFIsm0MB0NFJpJuVyqNBtPJSbIV6jh
xlETYn4YkiJmMYusFXpMcxhGghGpNWn7Os2cp6KLk30sH5oeWY8pbIqpBEDincGSuGzIOUww/w1W
FmTQZSp1cxNKvCWE9WobHnGBi2je2vY0KDZ5A2XqvnUU7QPpWD1u+wkewz00IGMmkgmLfPXb0rBz
0pqh+lAaaqJe1k3n2jKtHZLX1u8YLj8mC6VPgq7lA1lxBzkZ7gM8VVL/emF8MIGRrIhU62Oy+54M
X6GSrWmRnwEu8hFjiOIzrI8f4Ols2LJm+NC8aPALWFIfnoUVkrW48iOuGCLwMWw+kJBNmGpj8RYr
RkjgoH7Df9IDkHCi3dZMxaLfSgUV0ZR8LF1WB+iSTDjdcXdozIlJ1jTDxGZPHMXmcOswcb21/K+X
yZUHCGfslZmAdrVXILXMHeuBtTaIkvekLFJ57TI+stEMBpt3icVQhpX3NOKRjClMHxsrCoqbD9Qo
aL8xCXr2ZGqBDWX8oKpKS3BK+8MdckrMeIOg8a/u1HTmw4CfyA6mkB2QhmX4g2bkj401Ov4sMmOf
AQH7hjUc9SrzyCRPx8NS34asmU99m0a3hf9FSe0rnMW3PInEE0Bq7+NJxZQlFfURK3Qc/crlyTZn
JuxKzgFAAuw6nLspTLGTVYe0DxAzdAdjDUHtyzRAEZ892mNfnb2FpFWsHclgqZd/qr4iZ6Rajg2p
fPu59t4hB+96OaYIX7j/owXG79y4gn/FhhtC4HC3wNZ27H2UJbEf5QCtrcQHR/DwkKZIhkSEx5c2
5k+2kt30deiOc4Aru+jlrsc7VMGHjYlbIHwAEMCLNbKC3iscXy0qCpFMD10a2S9j7QGqW8Wh7Y3a
HytAjcqL3V1GAJzfUlnet0lt72ZXDiFGHfZDKrSUH90Cb6EFLtNMBtSSJfSjU6XX0mgg6RrXGWu6
/WDN6QVtR3Nk4W/xzh7xTWtOGo4ZQmmjS8etijlU/ct0lp4gNmGdBqxokiQFQp4dbd91UXWsYpEH
ZvrW2lrzFM+T7oOo/cPoTYV5FHNYWv4wD7WftLHyaNdtf5vsSfFLyvUPrRhFgGcz/7jqhQnRG2UF
zJN18gm0G3JDD/GnkjhQlhYB2o6m4UyP56WPKa2ratkNeeOBn8R061qqjcQoemEcuSSmFu4DRu7H
IVZyf3DVRxNAZ2/Y8+xrnRJ2XvUmhO1cy075Iye+qMnSjAezbsp9O2e/WwP+jsRUnOScp6qX6TUf
xslX0tnxJ1IGOuZ9XCGYVlS7CAnyjvZzRHqQGFBK91FE6BrWHcJR/piTOV7MCPrWVCdB0k9W0Ap+
J32tF6EiBiSgBsDoPFVndx5IBnGr5orn2E2VbKkMqCIGkYg6kRuQZVmRicK+yMkj0WVi8aTJoT0i
st0nk4JkrRHLqbDyFmpl/dq11bOiQnjDYLs9Om37XRO5HhhSM7nDcm4+z3xc+gmV3BKf3ZjUohUT
7Yck22MHzQo+1uadyu6j9hIRolFSqV4t/7StAVeOZcGOmwINBTnrwTJNpA/13vc8Kk2/cwawDmya
phxv6NZ+pFQ63SZIhngWtYfcjd8dzGr2k6eTZiry/TLFNpvhgQ9oGMTBjiN1L5z8nUCgadcAme2x
XFX3eQKbsFJijFb0+lpO+GG1EVNUYZuG72AJd1DSwQm6Iu0CESVHMLg8zLDetVXdvrDGvxJ22WFj
nj4ZmqYca24kP5qfcggcY5GK55b9bGxRaDZc6iYCXUnXtOxYVamz0mdnVxvxdCxqW9ulEGx84WIn
mz7GYrJY3rRDUMCQ3FlO9px44mJbrtx3WORSty7Uw4Ac77Q4qofiF5MTxnCkNENWHHqM35ferrDz
SsliwE/9EM3qvnVc6SNXzg+RZzGSRCLe4/L0XcN3Z9/07XjXCmChAvVNo+tEfXkemaUGxl9NlE47
wh/vfFUuGIv7A/gzPwiFpIvZ2Dk5HJkYUA62viNJNJEY2ulRAc1nEu8J+Aw610CBGwipvZPBwJLi
0Fg4mDc4QcAOr7qXJkfCZVAI9Kj5ywkGfT6Zs6+ykjZ7osEYf35iszBeRJo/K1GzBIOqRQ+iNb7b
JnX4ZajDtM/EuZwZrk0FOldFNaN2Lg67TKSnF7J3dxopdEHTaDgiVRHSuQieUtaGnV5C8ppyPB3j
xo8wWD2qCnuWobHk58FaYEGYVUE0km09R162HNBoEoaRIUjtF4Wd+lSkEAG85kzkZR9OoxjC7dHX
IbbNPixSqFNoapipHeB2+O3HuczdI19uHRq5Woc2eNehW6rbjNlviCXSEqYFmzYPXVKwvZrbUQzo
8+nYUGDEhuYCeuH6QP03oXkyzJryXboFAEppjvK0JAVbZA9Vs5vP2BL3czgaPV7mTksWrq0VhW9Z
uLPopXkelDUQrz5O81KGzCIlm6Ap2lt99W4nsAK6Ia54faCWlpzdwqwCJakS9lJuFG4Hlq+sQ5Ps
ZgG7HyJFleHSS/yyRusoGQ5DqWZwFxOWpX4jq9c06361Xdl/flbbo+1jShYL7/M5WlycX3pxjNY0
ym2fsT1y1+Yazcf3vZN1OfGmOdhTNIZ2/IaoqWag22tY/bO7oCrrOem7UcalFrRqk527bqHgvuy0
MXvWFC8lzZ5/jOKbhQ0lThCs4Ns2igIGqfUNNI9D1d4yheECC90gyeao8BM1io5L3pzGtsFYoSQV
MU3OY4cuUWGxBg12MsLtHWDmQV3YWd4o29XkVRjuEmwPWy2p2f5Ghp90kCixCkH+/VqVHlur0QSv
IZAqhOighwKNeVA76Nian+6S/wR3cflkIzzkBt1y2R3TJgOLGNREnLfvqtanKpTrYWtuBxMzD37m
61f5/52OCKL/r6tHx2sP8ygAF8ujVo8BYcvf2Zz0QWviCre3FRODkTI7DU3hUdThgrgm/7tyU8zS
Z196En6mcBoodxwGGH+H+bcgU4IK4KQp3TXK++ScKwV27o89MYGHPhmey6i+ZowDIS7ZJKTVxQ/s
5GKA8haZVk/G7KI/tnjDA4cr7t7JpOJDjKacEKfLS9QUJWP3Uhy0MX52qIpFxZ3c9TepusZxWGEC
1bKKcIqxiZRSv8wa0TZHhAjOvZfcw97gwpcsqldvk0ESP1DGCCmH8axUdsat4843MWPIZjlKy6oJ
nNHDvKEZ8jBSBb7cncKyCjHWhY/mjBeMYvkLVWdfmSBpuYbuZ15s3nE8Kus6C71q+c2XTT4NpNWz
OZZka+ppt0sokelj591GsRhHQOUa1ViQsoXYWbKtHtUCUePANioQeZ36fR5Xj1ZKxRkjK0z7yyNC
+2VHFcbjKgyfjQlnWzJudHfJPmD9y0tUpmZAJHK5a5WluWYYZxhapbzXDLMHZ5LuOSeX6JnsTGrS
1tL9mjJxdJaO7PnOvDuOqI7cAuUpAkd/r8oIx4RU+dFHZh1gTzvAGBX5TVHZ97TesK/zRPyI6+QN
JCkggdv8PsTiGUNU508hwNOYF/RSsR/ziOVLGaeNL1Vi28zW/gky74IFMEY5atefAEteKA2icekb
hFagJbsqbrOzjuP8zinM5YSL6XJcKB3sYGkau0Xp2j3Lx11Vj+lRbVa8wwORKkFaO9HbN4j+xBWK
4aVET2KkVfI9UmobJTjFBP2e1Wq1ileSvWrYy0s7qt+7Vvsox67BnRzBJNV+6jBktaRu6uEDNJY7
PJezZ5FmBeLWbGaQ2ndzkV+aoh4v1orezVB9R0M2J2+QyhvR13vhGUCqKPZ2UZ/vpziN32AK/hQE
TT2YUldeDdVSiM9Qx73bFzAbrSo55HJyv0vwa+m5cOvbaL4AfMa73MROaaCCfMKRf+fi5P6j9UYj
cDJHe2QHYJxlnbTHFu3ZPTE7VO9Uwv9I7IMtL/0tCSRmPa0Zz16V12v2iHnyjEE8G00EtKGI8lde
/8FWIKFGmtT+Im3vDts4OsSJg2C4WcjYWrLlEYjh96x352UW3X1sO/e5x9giKeEzEzQtjziBMxxt
9e+cNxtuNe+MWlruf7U/T29Xbp1beztsl389+6vv/32J7bS9RNs4j1mZco5BPlF/rKHGnw+rkeDj
rb092uabIVG5aGv/18Ov81+Xb33b4X/6ttfZ+matK3eGWk8+e7sc77eyrJlU14eqwxIGOPXfvcZg
siBYz+cKlN09eWz/an8+9fMoZsqAiqUc4kw04Xao12l2NCvMx7a22c7/buNezSpySK/VrMcvlqZy
O7iFEUAiil+2vrqwGd1TczxufdtBRZuuJmN0/ewq7OwpZhj7elJHcuPZxM3/s287UbaLpL6zeh2v
L/7Zlyqtr2mDev7qY8cZYGZvPFZmru0Tt46PVo3VeKU01k2tTfUWFV7C1Dd1P6SrvRcQke+6qkzh
EolibxNA9FzNC9unePaxeKu+JzAujikBkCcKI6iWUScSsrfTdG/YDTIHS4nKB7sa2quZ5keXOfZC
kidLpCXLzyjHjhlb/kuJZesRc5e3UubODfmhulfYdjGsxPbD2E0pK3z1IZu6EDOU4kJ6ryBSByI3
LKplb3iaTehJgX9ctfwQDraTfNDeHUD/oeyk+h2/tXInRrvcq4v2RLm5Z4vZY9NYZVPQ4m54NGVF
pUfFkEnTEcqx9N5lw6C+Nc4IYbTLVjUFSFJOPhQRVLHxkda/jbZv2SlDaOxj630ZzXpXoJ17yRNM
Cuqp+gmWP1+2Lhnr/c3Li/PW2g4IheNDi/R7t12/9XW9/uZZg7xurSGpFipM00PXzR48tU7sqiIb
X0oRlchgk3GvxOP4svUlFYtdyFG3reWRynlJmuIPNjT/umCZsKoGlYSDsr7Gdij0v8loieftZbx6
Sc4q0YX+1wVDT9yDqcj8vPU13LfXToluXksNf652+CXGT9pSqIR4ZvPBceMVnmDY3vpiK3kuSiqo
W5dVDbBu8+rXNq5vXcm4zIFaa/pxa6ZzW73MoOKfr1ASga1DVNo4rxvJFTroU1qnziltGV+xbPk3
6fbzknZhfa5F3776//c6IP4SOqShH7bX+7pw0JL7RDWOnU0xBjg4VQ9YBppnY1r9c5pk8re+7TBU
avXQrYc4VaBz6vOyej4hzfnPia+LtWxxTrWuPn11bY/mPKoevvrctPijepLVj0w835Vt+lDplIwF
Yb2fj776bKWDRCC9cLtCocL0eVkZN/lJ0SHDdDqu42ltEoaiFt1bDBC0j1gzHLamJqqCNIQe3bVj
tW8iilaSz4oVrhcnoyhOqRCQqtfmKPqaxGB4Jlg1sfcS9pvh5fDbKhOEeW2aFNVPegtzvxt7+20q
5XgSCiu27Ww+tdmpk/W8i0208kNnO2EkWZTYGeicqmgCk7TcfnWGki2YJ963llVo2X2tE2ytxI3s
V8O0cEnqiuetq+pjVhNFvVy3JowpMyDD8XuDz8NOnxrv1UoGBUuwRNlbnue+aiyNTmrJom5rVli9
4L/GIme72GC4eELBcNlORjA6Xr/p/KyHYJwN7qu6flLXF806lrud55XX7UJiiVnTzT3JSAQX+lvf
yMyzFy0uVB77ey+pB0Q0THnTNrFtc5OrOxFw51rG6QbkIoFh68vJyduDcIYc7mecHEvcQl7j8bmu
ZXHwFIKh83H1vRztOyCBRfFX6/cVrKw3JRtAp3L1Wx9nzO5zWbxZ2jSzzmeUIzQmZy1uOJclQe6M
j2j+NigTxRYvescOmgiOCfNnrzePW6upR/nqGGdGx2Rvk2XpwAoKHV33kG9lWFGXkXhrJ5CsvKEk
hYxGP2ll7ASCmsCK8jnBANNln+RmfwDGWrExl+V8cZ97owxMvYhPnr7DfNR9stc8mO2g5yfDVB6N
Un7rdYUoHreZH3nT2HBUE3h1zt5FMZBFphSPg9iukRrqeAjimlX96MrhKYoa9ZUkw41x40vTi+4F
uFbWsFZXlYbPZ9ZgF62H7ZFY1xh2ZT7EZZx/dmlTlISKMbykbf6rtl3j1BJjcRMW/nAzS9xL0RQf
rL3bX64pbsNUaH+I2ThkXmuxWXps58VnQV5Sw+466BJW5nuYK3+LV/61KKUfk43xZqbtOYHI+0sr
MIZTnnJiTF50u7rgzFseKg2ctlTScu+OaU3RO/nGoq85Di5CBtF5An/6rHsyh0oCBNjJLyl+qPFi
H71WW9n5pbubVTDCMhUVwdkuoK0KM9Ze9OclHcvXsU9XdWEuwq2ZN/iNQpq4ory3n6J+pg7Vjw1a
DWN6SqS56svS9gArOD21DR4hllKeiHsixCG35QnQT+7NVVbOztx4YenPn1+oQVKg2EGC2qcKhX6K
Wrmf6l0CeGP7pv5M6uBLvDACGQy1hzjSK9K+S1hfila/6U6HZ21RPlvs1t6GxdWeu1Y/bOewPvUu
PRna/mT/7hmc30zhePeixp6fiIy3wTJmUrQJYV7PTRjBgTWTarq2VPwWX5oB5H5tDRSLX0qSeLcW
fsD1S+tlBxHV1ltXNYTtlsVxO9d7lvrsRPL02arN5rkbl7OpZiq2Fvopa/LlVqyHTh0vS9rpwDW0
6r4dDoOr2HgZ6fZt0jWHPe9c+CA6eAZsncZ6JrWYY+a5uBS6tG/qqHE2mrtlbybJgGHt2t5ObQcK
mMQ8Dbet8flSRdNaFFUrYNRiFKdxKIAlW0FgmmtJgWAI57CtWa1/gCKAzbNX2jNVC+hENKdO5+rF
VZdzL+bXz+Z2RpP1ECZWdivy4cOs0upcgHjdhqH51wEHTGdPrlwT/M+JUfWmB5238nVtZzia4beT
1vgQyLEWWV8l6QCDJj3FMMCM4kcjc6eDGBBTarkaP3InIRKwh2W+rhlGW992nUs00OPWdBvzCcUd
KMP6/K/+pWmxL5K2gi9jLFnKRdpOzJFAccqhTLsSgjESyzGvKSKvfYnJ6IkRUAydw+5eC6t8q6NG
3LaW583RSq0kkXw9OXapclRGO2UjXfavql3qDza5HzBGOkgvXNFAS2VzfN8aQlJjwq9+uW5NrYPK
gRgvP27Nei7TczR6MIfXZ2LjWTwuY/L5h7cu25qDRObxy9ayihGIdcQTZWsmZL/vbXMFotenC9uq
Q7QYtr81c92xniQS3K21vb8u1k+5Xcin7b0XK89rslKFPM31fa/EolnX6v3WrAmX56dZknazvTe7
wAYpxQhqbW2vlkTDU14D8VJYprRmaaUaKE0rQ5tiAUDy3DBWm1V7Um0qQzHhn2/OVM1+GsfODwjE
F8kjMum4n1pr+Qtu8T6DhH6ve+QiFOXFnZxvpnqWhj4ZnfUNBkd+qis7CjtjEZcoUpITdcjyVGHi
+agX6XuOPdvvbnZezJm8dsetf5dFZRO5nE2hVhNq7Kawb8B+kt9nCvEtCD4bAy1201s+lSlMnDi+
UCI9ptPyai+l4WPHCX2jzu2HbumrxS8ajZ83d+qQF4/bQbHt/BE0FIvs6IeDw2MwZCjQ3bGhnhY3
A4QrqOdo6FQ8NntULF43XSDLL2fZNj+JzVTOllbMr1bf8LObnjTy4N/JXftVLm5AgR7n7jo6CFv8
afoie0zSBN/a3FEOyPTV99pKNRat3UFzdftN2EdKYvk3Y1nGg6Ek6d5V8kuseL9YrquhKZM/ZlL9
7CdhUt5pnJMGY5Qqm0twFkZjk0xzHJgQP3jCyP4ZKRLls+VCRWooVjrc2FkzeTtdUF5qIAK8VNUR
RD6l5EfoeVemhL/gTkyVQPvWLLF3sjwqnxDf830jsMc0HchKI1z4th2iq/WPi+r7Npbai6G2IUL0
xqcKFR/UCkTMwu4S4GUC71VZm0vHeJymf3QST4znqrPd01z02B9OEJRlAM6onDSFuhqapuaAdl7H
HiQywl9QPdRbDgK2w1/J3pV2uebILmemRyw27fh7U7jyvuhM2nTpjw6Fe8jdjgAx5aCYk7hOXvpr
LgldnEa8c4la/Lsgg6k73SMNMG4DaxDdM8Vb7Wg1lghjqwSVT2p3F5eq8Q7z8+dopfVfExdMakF/
kr5vEH8LwPqqxhxi7HpfxaTuTHLf+KJWWvLUwFLZWtuhsTrtgHAecGy9YjtEtQ7TZfIuEWKVF2xU
NGh/6QluxD4li+Fx0Ez1PlNa3Xs6te6taWGkeCtSvODXkwPswvtoIMae7OG6dRmoD45OYje71s20
uzcYHSxPCERra+vSDAvDty7Pwu0J6+xzNpiZWbskp0qLVrfPur/PEZRWM6mftxaZVPE+dyMidNaT
Ezsb6tVduLU8XevviZLDEHCwpN/6dDJCzoNX2qhoeMJ2YFFy4NYgXnR9Quwq8z5rMhU2Alewqk6f
ep3qw3pSWQ/TCPCnIBo4b1cAdY9hVOEC9fWSsZuHmK9mn++5SMYqSLz5PqfAHbOl6fc2IhqtlCLM
C8FMV3XpX7uz8ZVm7fTiCPslH3/XZOK+gmkGs2FNRJOUxms91b9EhtHEdg6IVg0wp/ROMEbNV1sj
z1AZvHG/XVsaehw2xNQE29lRpdJD/Lp1jMwn5vsaMoyci9ATrCCQoiUv2wFzlGrfZFG1z/7Tp89J
4ceNh3m3rScvczzB8oo8vL/NYy4S4+5WvXHPFoVBH07LeWumiteftQV6yHaJNtrGnQlsdork8/qy
pYw84dJ6stenN7E8QHePMERH29YovfOyHbK0ZbRrx+nsxKnz0uGNfptSBZm5DgGtMmPU0STSHLeL
QQTFM15y7Gmirgxg/bZ7PqBpD7H5X68n+79VoUR7lP0Qo4hNeUFLpxNx1/afza2vM+VOasxnW4sQ
0+q4NBDsPpt6xLOW4hhB3HjcuiZjoZzXpyqxHk183/rmJQq1khtja8lOGU6dJSuu4I9uh8GeH2vI
IQ+fXaggSbQaPd9wyuTJcbnNO7yz7Fk3fWq7VIqNMX7ZDp4qjmplLLetNUVue0uke6z0PMmCpV1R
YNk4/na2Spjlc0sHOmuz9PDVZ3jZH09VmfSGun3WElRlfxyyRadWfdkO/I5w8BioVn/1Reb4JhN1
uuLoo74McZRepWZ/fF2QsU/BeaNtj199LnFl3fT5ou0wYliBjVBgTfZ81ZP0qZu84sYcWNwooYcD
IohwaxGUaav+9tDLxYvWmd35v/q2p1lt9VN2UbzT6qaA5FM6z9vBlaCEDoIAFOr01aoCSZdajBx3
GRrVu0yj+h5lNfCalybHra9ISrDKFIq5KKs6mJtI9fntR+ftYtMgo7XCpdgwof/UKnFYOcPsPu4T
eZdL/dIBFD7g9yrvVYbJrSmUKFCRg5L1MF6c3hz4ADgpoE/tKKTClNJseVdnmT62qXveTm5d5Ixp
gPetd9bmsb7N5nSxpRj4PkfjrTXHOvQm2cMKmuPiQcb1vqz3ijrWu7Z15E6z4gXiUdQeTMVwHoYM
iUY6RNkaP7Ynx+1ba0QVevjhGtXDgzXEOLYLalLoEn5GfXqwBIYHmcVOp2IF4NVac5oS+/filjDY
5FkdYpQTioDTrQ76rmMNErSsPkqPfCG98BdYwsGUKAhJI2bzrdoHPwZ1vQkHXVXGEMbEmyad5Bgz
IQBwq1DSISkPg35RF7zmOk0xKC6gTnKVYz7p7+y7GGxgL+xqQ70VfX4mjFq5Nn2NPHYY3XMxIIAz
jLe0HVO2fy77ZNiexSDc+1JYWjhT0Qbv6AATjcovyrlDM+WrE0m6uBNTvp1JA/DqIfO7hTmSzfCD
OjxrovWeVhO+GRGDPTcmusfYuJptqh4UglH8KnlfluWVitAu6bT6UNmdexkK0mAAAnj4dZhHHOBt
o7lgWvYNhsVECl03HGpHkOOq69FtKH/zMiLEbsXw8X0eA8c0qNxWinYtWKsW1qQ+GzmvPDbFcrEw
nI0FJJFCIXIx09Hkzdmp1UYZyj6Se+Ijx13rOPE1d+WyUzv9WzyRHwBjqt/HCxINdamfLegfz41u
vilp0pwK3Bqv2CTCK2FO2eet013rqgIl0Uf0W0sUxM08XCESnHqJIWMns6CU9dErJu9cGnOzy1k3
sLUyhW+QphXIoT9ZzcoIjHttb452doAg/BOrph9rmOjJpEoe8GkNAXS4PsCdDQSP343dKtD1sq67
aBzxSYCuhZcEO/beYLY3bNQ26s8m02d0daa8jBANzsoKeBjt87ai1tZlNUsUfkY9dZBcYMxSZlhG
JGOnvunFj8FWbnmOzhdzlCBPn2Ev/11cowmpv6nMhJnEc00N56rRXkwUHiY/e8q9thwz+DdOExil
SK592cRhPLHCKDTu31mQy5P3NXZ74/rrrQsgK2fAk8JJ3gjqZYGZgaHajZRHYc8/XVN1r5ObdQFQ
YCeAQj/JDmSrUVuynXM8CBIhYsQ0WkloWSVXpOQbQoAyGNPkd1vUpGQn5om5fMhgrGBvJQ98oH9l
TkTMBAxP9YFQjq6xngBGdD+FXbaL0vbuuS0aM7cl/U01qrOQjIOpYgbLOLRB3YMJyPIJT1P1OiSJ
du3Wg2MSWOkgwsxLX+hxtDd7mHpC09mhKE7P2Gu1+zjL3ABS1iGp4t8KlQecGBIchYAyfg3WWL93
2JozaZ/6khg7x0XTpMfUQNQJearH8vj/GDuv5UiRdW1fERF4c1q+5NVSq80J0dMG7z1Xvx8+Zi20
9c/8sU8y0gFVkCRpXnMfNAB55mdmJO2efc+qNB+wNc92uAF8TmM15PKOtUCoDxPk4sfRY4G91ruJ
XeHgE8IqfD7bCoSSr3bg8M34bgR5ucM2i1EFk8IuUeHwmC2L13ManGxvUZ+t+l+B62cIlBnAG109
BcRg5gAP/XM4Y9WoQ5jfdRpUpvb3AGkwAvZ7bDzgfLXtsOrs7My8VfcITRdHtehAKHcKBiyaqiAf
iV5MEPhsLJTuy1RNn8bQbu5Yasz2czchipa1j7CXP7HS3Ows9OSv3qSDAtV96+rY7o3i996Nkvju
jbXgdKq4+9G43l0Z0c2ajUI3llbVZUZhCQvV7wNA1HPVdd/xPjDgBNvBUSmT6X7Aq+jOYfG4WAjE
Qaq/pI57C/5hYpQ9+tzB4fvIrJ3VjQD4UhwfdaPzd00BiSKLKxYq2sBk1620LpVbFTsrsdsz0PUC
UJxnAbrhY3CCzHzj5GxK6QWaW0jHvpRW57LKU2iHJI7P5dSa576uvK+p9wqXqVNb/+ds1wc473xL
vQUio/yMjH6fW1lwo48B/oiV2hyYqXuXHuDZ2QIHCu6ELSnFZ/LWQbh3rIJFD9U8MGa890ZreEoH
NIocUojJJMfWDF7zTLFvt6AaCmdN2oz8r3YNRQybrwfLZ+zoDRY4RjcD6Fl53skPfG8feqivaXR9
e6bMO10NeBV907id65htU0Yfv9JcP+ZBMt2oM/JNCEU9a3Hw21ocoqDq3KFbLI2R2Rkf4iVYxHPM
fNTuVLNun4e+nR7aeOm5SXll0D7XEUPdqk7PZeCo4T51eIxgwq5Ky/yj61NGHlb0lqQ6Oodm8WQZ
o30a84j59xL47v3sdfDQWi0+Nt1z6jTJTcj04Cb1nehgFBAAYGNHt5ZtPuuBAXvDG2lR2D0OIK5Y
34uPg1I/zxhUsrDH5KxbBM607CIYMHvZkYYqDCzRtBavKxCY/w2Ujv2iHm3TwsMuwwiR1PJLkBpj
5rUss+DX4CB7vmwEKLN+1H1sXTHcgiOBGagHxzroQWNNwTAx4/Q5lqWROwSlrzTU4rYxpyc1nEeo
Hb59GFGl2U9LEpmCad+bPCwzdQGaOWEKr6RDenLWQBd5ZnELIuMyTDBSgCs9dGb3rLT4P+VmnBx0
TDTnvWDmwoXAb4E/OzrDlMMpmN2HMdU0hoJd9uixNXcTN9XbDNzoM14boA2LH+EQpZ/VHJcYr/3l
Fj6NW1YJnGWpoJ51ZjopDcrxXO1egolPGAArTzn4UhsNcOzVSgkVwJ4+SIGpzs0bOQ2ula9RHeTX
LC7pssfOOWDYDTyELQVAcMW8L1BMi5zC5r2w9yZd3v2gQemtAQrgvzackobrITni38cssF6SOXwL
kYJDfPQ0YS13cJwRgvuCNwKgfUg0ni76v6myT/v6D/Oa9rYdsnM91nwmQQUmDpbWagJJqIXHWddX
J/xW5KXxBQl5FDnHT3oSWJd0UD7NLAIs9Fb1XJmL8UD8Xe2MS+yNIbv1By+evWsYWQ8xW2n7VEdW
qVVzhP8MEOP2rWvq052Wxq+jyiw1rAJkFEMow4tJU+Wja5M0XA8o0NuqABFkdXey2fAGy1Xaq3BE
Ov3pBkd7AbbrIo2tTEwETPppbcHV52nfHIrU9p5gATiP6vQ6g+B7MgAj2HnQnKo4+VIyMEC+MgJa
WbKZKsk51TPGfGUGQFNRzknnhoyfjBT4i3XIg87YV2XRX2BHFK+dWTeXEbbIXpJ64jTgjWsLv1Cl
uWe4zP9pO/ugl8GvyVamcxGn8y3CH0/9DNjbdO3kMUDK5TFotJqdYaQwnd5Jj1ZtV+cSGrgRwM5Q
EiTmMn7ewtRwB6SCnZBNxiLYOfOYHZlFPxqsc9CLH7LssQsBi/3I7VdMy9prtmBmygVXF4KwuJrO
Y7TgRmtjUq8AI8IFSSrBpEdvimL4x/i/WZIv1bPltatvyoD76rXQ6XZZkRIK0LPRQU5rdRUc/NOE
I+TFCl/jBqSA/zI2QXoKoPParQG3aBhfECpH3RDPu1VXQzBCghvKTCYMbuyg5L0IbkhB56eQJMe/
JrcJbsBlWfORwSq/RKLyRlsVXLKLRJOZFSRYWPy9oS5A+7qtjoJQqZynBVLIWDa7KXrg1kGD14O/
SxRtWUcgNwCLdWRX5Zuj5IdEDXDI/WX2Ayjm5cY1yxkltuETbS1R56NAFSVznLMpu0jNyGm5M8gi
Bn8f3y4nkVpaqE4728nSg/zKBK1pNmARPltc/c5Bo55FYcTx9pDchysYzp/d8vxGM3IuOWrUsgcs
QSL3X6IxU2S2tDC+k2SWVeewVHT8Z5bflIP7DPDOuMgl5WfgvBxG1YA4SV8dvbL8JcelYwDHfHmM
6xOWTMFL5T67LtZCGt3yxlLvzkit4MkE6GPF/kprgHbLDvU4peNR1esfggeWYABG3dXw61hPRXIk
qwYbM6LKSenj3eYom94rzitUg+89zMWj14Q8URsJ0VObNC/y7O3EfRxY9znNtUG3bg0RensM3dne
Km5Sh+lfG6LZtj00sMM6EOomOMjjkqchsRKPz2QnUWkFVqj77Ct3O6/o8xt8HT3QZxJdAogItA3l
XOH1Tt8yJDNABGDOWA1jBPouKkc7OFKARHaN/GaNzmkPGsqOLnK9sWlYo24OcZt8mUf9Ru7cepeg
lu4KK50Ocq/lriRtwfy/1RBfWTAA8kzkCIlJ3tocJC2BkeIY0nQhEE1EH4fukzz4tWnKrdlag5TU
rHzuKjDsB7kV8iP1vub+tEGh71lBZ5RrVX+1i20Icpfr/TVzp58BXhmnjNEAre5Fq/IWpm14ymeI
zq0+fdKXrkM+21lsO+c5mEECY8e3U6FzooTboCdkJXnx/1z43W+QKLZXkN31UF9rrk8PNRkcSntD
P0gXIN/3Drnxiw0ga/yUwuVdb+4Kp3j31rwDVXy8gwbbeEUEa3JuTkaYa/MxdsPvSpepx+0O0wne
6I4LpXvrXNT+KcPE8iS/pferx9Se1RMajf28b7Lwrh10BZjH0g8tr7UcKbF/zfO6ckY4IEwO0hL6
OD0xhGHqsjQEfUTayYRjvTWfpYJdzVQw9f2ABNtFWvDYWcNlyi2mJdUxdwaMj9wFXPmv17WL9OqH
YIW93ACusABStrY3x/euvgAYjcKuF3kburelW5aWJMktr2D1Z+mRLH12jr5TDWBW0icnUOgjpb4E
29v6romuUSmfK2+4eI25l5awHoKtwFl5axs2CKQvZMLenFHovm5v+NaWJU+SwdIK1b4/NYD0zqET
naTMlMYuNbbjPzZBSctTk9h6jKTX6IdySX7IW5ttWdn2310PtnJs8KfmNYArt0uBxxQpILfeBuG8
fDh0D6JpoDNRnfQTPhTs0zMukCc+2DrGoM5jPrfPDmMD5od3OisWs1rgsZ0854BShrq7tRas6jyW
z/ngdifTnBlKNLp6UIOCtZsegZkdG7wn4R1M+WIXac5DfQii8tHBvHh78HJVSa6v05aWzK2ZfDik
GNL20mM/KI1RgnrpriWmJ9CXzBjOk9x9OUkBnnECs0Kz631o9Xt5S2C1kyvRd7mDa3zNLUSUZN4y
4Rp8hFT3zRYuRcgN62IlvbIODjUkXvANY6J/jnrg7siYHOUeSyCPPV6GJwjlMkee0r/ySb/xYiM7
qfN4m5glAmVed5FORqPXbuHslqjnHsIiWL8ARvsLUn52lRPKk5cYPX27sGHsaPg1D94TZnHuiln2
E/vFx/PslEuL2DoDVVOdK8dtv09vR+3QTxDvt7tYZg49abJ8ZjI3sw6+BV1ISCXwAr6CSzYYiXvI
j0oV9tagnBjoooyadVx1zGSwBV63Ok+uc50A5rCfe4YeiUZxZO8zHMPW0dU6i4q0oGDPTdfWThgu
9UNtJMZJzi+/y7ej8drqj7ORtyfVNJ7lqW6PVmJ51/2MjSnajUWB0j8U8r8naFvHoci3X9LrwI7p
aYkjDdMHMP5HLbNz2PltPtwjyG5egKZVN8LaGaKuuqEt/CnDLFufrzyJrY/ZHgwf6N8p9Exz8uqD
BUEaWQzHwOGk4CVw6cEPKAQeS26ZPBlp1oHK2qMFPNgv8A35b2cuFbYefXuSa4Ne+vvtJmylEpMq
//9TMVYbYS/db129/BhJrmPxLS2xNXOOsP1gQIswgwx0lc6+qHgsShW57DrkkigOm7xqa5R97b9h
9euHUn7nu1HGemyZu3tgAXdsCGKPwYdexq9sjrB0La/JXCAHsw8m8ztaK6wnh31yKZowVI9SfY36
yxc0AgzSBek6jpOWKiO6Ldjypjljy0FDKVIDJrYMwuTvbMGKkpT0u7Hs+uvLeYSJcz8W6Lr1xBvg
6SebXap5j15vwSbUX678ELO+0V1dvcqwTAZ1EpNgPfUyLJQkG0FoXgcQQLbKUmVLSmwLtse45W3X
+HBslH/uEOqgD6PPlI6zAwiQXyQtbx53PGEav5SvP34utWIXKYP6bhgpj3BtefOPAKL9VZprhJIu
oOnlGYRdh+SGtJR/jsrRa1cFKKe5uGV6+EgFCWCKbFO4D5wQIXhI6VawzQGlQIKtniQH/+eg1fl1
/fVLS17JHts7s45n1sYsuZ6ed+yf/Pe9k9haS6If03LQetZ3tT5e4ONRisbGRmu/ajNSs9KvbKMH
Ofaf8rYqUrqOsyW6BfI8tqTE5Lh/Peu76YzUloofLvVPeR/O+uFKwdLhYzRXdyGMvuUVx8OZvYpq
Xueq8sJLwFIK5ExoREzel2W2Ldjy5gxPUOh31Klag+haSbpbOflW9V2JRH0zACHEFvzaouVlkfdk
e1m2l+pf87bD5L2Tev+U9389lT/nC7m/iEH7jQcXhzaGtctYWD5cW7DOZLf0u7WKf6r+IW+dTyyn
Xa8g5/lQZ73CkHh3mjL8UTsv3EvXIHNQiW3faOlDtqTEtgHZVvlD3oek1PN7BAP6n1qNJEJS2BD5
eDnZe2d4K014jUqupGeWsplWZ1V20r3iZeveAVNBG9/SyrzQyCUtPT9joYAVJSuz3HXpyA+sdt5L
98DqP5KsDcrAf9PV1k7DVllDkN6lKGdImIi/Hf6pu92agiOT/q3O1gy2vA/NRZJSOgZNypKFC9Nr
UGfz0Dl6Ou9l/psAMGC5KBlfg3aITusbLzdlC9ZudUvL7frXpBRsr64kAxZS/u6+Jf3hDJI3ZwnY
CS3hNdo6+3VgvZbL89mObPAqYfKWXS0WRoxlheTdzHGrJsdKIAODLSmxD/WkE93y3v1xKflwyOBV
ynE27kEFPtVQKXANkBqslBsaSI7lw1XiiNe+SNflZ0mWXeTOlEmfZ5dZdXZN5lgXedm3J7q+++8W
M98NFbaqEpPHGxU9K3prpXWRK3cQPTHiCJkUHa3sYfZKtmNQc9GmB3lF13VKaQHjrMfNV3mR/17V
qtXgiHU2WycNm4N5nl0TJIJhiUNak6Bu2K3cbWnfChT0z0JrVy66w85sYUBGh7ytfFi6FpxN3b8V
zrbFBkCkol0jd1WeS51BZdKr4rWM4ZkIn1xfHvDcIrrTruuZH26/3NR3j2iduq53XeYsEl1f84jN
ydkzp6PcZbnsFsgP2JJyYz/krbM6KflI5txqSvH2l/Qw1Pc21no7bAyxigty/60r4vFsIAR41GHM
koR6hgBpccVnklJLZ+/McJDpWUo9D5inniR4N9XBS6RlZ205h5rU2X0Z1O1Oas1dNl6UuTQPap8B
0huGYtdEvOoSeJlr7m0PgKcGpuguTdyTGoVWfkQyCMNlZvZHViVBDU/OtdGD5hFOFnvNiMZCPM8c
3Iti9S71x9cF0f4pQAb2E/yb+oBq3IgqB0nJyxA8yhK2J+oRFYjYrtJPseegLGh291OMFoIDbOGk
s7d/9ix/fkqr5id8x0tvauXbmJu4aqX+97xkSF7jA3/jBypI8ax57b3Z+uGxWs/Orh+w4aC1qOMM
wy5o6vpLPYPpZUpeftbV1N6jqAO8KkK2Sy0WWwCTpeQ5tyr0m1T1UCERjDJUCY4bI8bqYVxKWErC
TGDAUSBMtHNT2OXDPCXVg8QkyIrCQfcszxEWZhHeKuLgUFbID/nT8M1k8+zcqouUX6ZWBnYkKHEc
lgXgneszc4uLGNVrFcKn4WMkqqJgeGizAkyQ1w7Mh5vCvQGpwfaax2J7i+rX1E/R07AEEF2iJ19N
viOrqVwlq8ww6UZ3EVWuAuEzw2K3xgmeGtSwn1R2Qp9SRdP20zgGzCAoiG0PaFVqcy9zLEXxkN1N
w9A9aEnnPc5LUGfA9mzaFuxqamwFoZ6le610cEUb2J0xJ8zmxlFHF8b/PSXR/LCmQHOg/OvQ5rbj
q8jyHlGZifZV2O7QPTWOjmaZh2lqcjTeANMXhmbe2A5QZ2Ct2kG39aTdYQWPDAYO4KUXlncVVLu7
Zgm2JO3znBSsoQ5IG9lw00r9Jp/N1NhrpqHdSFBMwX8yi75S9pMHy90LUxabETV47X0Ao6499t+S
If9qsJUOLhy6P++WCZ8ZZCJohaJCJaaff7Pd+SXME/3b1CSgFRDEeQ3GDNg1OliPs8ZesjUl1m3l
5v2N3sftJU3j4oFHoEH5b9VPzajQuLLUvFeN/rVGNejejZLHwa4aqK9K/Snu2ThyEHs8SlIK2Ar9
jPx6fqzHXY9xx25aqsdaiilfDJZrOY4dbLIcBdotfcbh3cFW/t1JZ/NWTlU3pvbgeOEFchhOnRmy
aCc+ONVh+wVtkPwJwzlZz1sbc/vYdO0xV5G12ftYLPdB9oJR4cyifdEwV7bNW4gWzSe45/0DS8dX
SWG0237CtA4yVDYi1rTUkDzHKD8elLivqoseF66BALWh/bBisUQVGHR36Kf1d/XAsnKZonYiBQ5K
FldkMBPQbNwK3VTaM2Kb2l6ScnuyVF0+VQ6YsOX+2OMI0KVaBnrx2R7/rH8nTXL/bBc1nLPl/qE6
DSIvmzz86Wkz42CinCJRCapghuG+paW1jS0Sku8ypVhKOsgdh+ER4AwIvGDYgevCUqGs6JT0+mtd
B+Glt4cAjfew+l6WJymPh7A+pTqqTdWsOCxYKy5u4awHXpsgCu66JRgSdE9cwz+/K+j7FDuZt8C3
4yMUhvi2HDM8DJdAYpJnMsvGssFGUS3Woga/wX+pKIestbejuxFzwP/LIak7gK9QtfPH07Rdgcjt
8/hQqqwG7j/8OqktF5mKUm/u0nbhUbDtaFotDFgUKe+jJcgRmLiX5OT7KBZG/gB5XY1ZXF+KSxXl
8t1WSWI46N3y4evYR+bg2GVVJSwrD0+MSVFunDcLKD7KUlL64VBJyoVbVEcvDkLg66FytXdHZLp5
7EoAGh8Lll81lTFkx+e5sL+m2JOCXJrd9LadqvTWHSMAJxrKm13GPqPKbsUxKULtRS3D4c7V67/y
UFNfBrtQX/SwfujoYB/Ym4bpguggX7/eQP/LqVv91gZa8uZmnIrNnPI+Rc3gLaqUL/CRg0cpNMvg
3i9i+0nKQAofUwh1n/Kl5li/JYNmvmp+VHzWkqtU4ZuTvahNA/3yIazT6a4PtPR+XALE/fRhZyY1
UbuZd/TZoPGWpNSBaMpGju/+VpMB91KXtUuYS+lb5tXoaGtGu5ek0TfDxcA19VCaFor4O9vq+k/Y
WCFdZI36MYJQ+db02CKo8PXOC7/yDShYebAz37yMWGY+lfb4CoSm+2aVP2a3cb9YitveZGWEdJKt
d9+aGSCF6lj5EyI6aOmG/Z/AsdtvQLb0wxzjIm43/qsG+AwN23YA70ksDtvjjDUsfOH/ZEGL/Lvw
Q55uOaBis/muHLz6iF9bicKcU7xmimXfNGk3obndF686jOlPWL/vpFABxvYKAuMLTF71XrJsv2F/
wR3KsyRH1CSumjcle0nWsWs+zezSSUrO2A3qvYrWmw4j+jaYZnAJhRUatzVaMdCiax8VNju/Z9E9
7g5g8ZD1RFr2WPmDcyMlfet7R1MbLNodbiezT8+DYEz01qtVv4fjE91I0olUG5hC1N9K0saICB9I
3b+T5KxMP1y++Q+Smvrsif46fzJi8D3+GFzCaFCe06xV7yMfGnHoY1c15NUTQJ8jshP9c+m1n5O4
VW8BKwzPut7yqsSoyleJeycVJB9dxFOp1NmDZElgonIU2RAY6k7HcLXAPTazg2epHkNHe8rN56Yp
Tm7nVhgW1kdkzMtbe3KK26iDLLeIBZe3ikrQdJWLzKw6HWKvR3TcjprHUHOwAp+sVxTC0m+qVXlH
dDPLiyTh6ACp14u30hyRpDR6sARLNa2f/B2afqBq8hF3ZbUFKF6l30BRZ2fo+M5JZ+/jm20Zt7mr
WC9mmDn3ZWIBsFiqtZP6ewIteeXTpt0zrNNwIyLmLsGspf6eFbwG/O5/8rYqErOU9nfV69r5n47X
WwAwnR0/1uPcPIxKBVy6cJG+A9Vl8iX6nav+Z3Mc7LfGGdEHyvXiLgsNG2XjKgURN8xf+sp9lqqj
kd7VkeF9rZtcPbh1bN2npYcBS12jloIu7GfoSD8VxK+OcbF3gQ3dqSUvlTvGPzoNgJhluM2jZ3bB
jWI7yTlKQ/UFVZV6J6d35q9q6TU/O/aNgBGZMTqMk3FhzbZEdbe0nj0bzXFedwdhSy3fJVldoIyL
RtVdSZ96Z5fhoff1+KZGnPzvgrWOFJdbLjwSwM/I+B/UOVDjg5SH4B7v5Gyx45JpV9AJK8e8rkkp
1j0tGU+82tFaM9D0Z8tMrLNqD3C3t1NYjnlrAy+/cUJLOaZaoWNLNTgXC7zvFa+b5k4zTOdkJ9n0
NOHjcuhbtfnM26gC/XGd74ydn9HmUf403qs7JAxJx8I6Pb/YbWH+hJOIWKRJP0/r46XNEgeSSjAf
66qqH2K9rS+mUQ03kdtauPv6JbYEnYM+FmBVOj6YmXqJLJbf+9/iYPycRKbyWwFpuV4oyzWk4grr
15QOP0JFcb5qdpOhdqzNL6GNNjhDlOARCrV7zhZRcVXx09s+ja0zywHpowsVCIxzY7F+Rkdm+3P4
jQ74O+RD5Zce4IMMOokRNoPwJHDN3xnKyHrXvwZYczTtp74Ds4xOcfPqtcwJu77SHsFtdMBzcFiC
d+UcWFzz/YuuG3hQjc4iaaCmuMVpXXYrMcep2QJEAuG+S5B1wb/mk+YM3mueel+1KVbuzd7zuAfI
99ZhWt9IsjNQnsuduLvqcY8wlca47NqVQN2KxvU+BxDSd9UQqvd9Vfqfo3r+pluB/iCpeUGAO7r1
KFU9zbmNNMt/klTYB+c2LdNPZqH7n/2ZvcTCal5Kw3E+++fRz5xvMZ/Kczuq7dlph+B7oZ/roba/
lyCysMyp6ssQDMVXbO72vRW5n5hH3mHyUDzUvoJ4fgB5o+tDbbfmLQVRwY4zzroLk2U8I3Y08RIh
vGZExm+xO7QQUwudoPu8VWiM2jhUdmedBiwFH7oloGFMhwZv5IMkpYAN2+KhmXHbwrL6FrATVw66
CnQDhqM71u6KB2MJbKR4b13FuM+dav7EKsDXroym71O0AD1a+BzoQCG5l+pf43mYvo91ZO3HJT9a
8v93fRfJpa2+7/qcB3javglcBN/+c/4t/9/O/7/ry3X1aoC57ZlHM7fi/cCE/bkcpvpZd0z9bC95
yGXUz1KQM/ld86QKQpHNc7nkfTiWLydyVop3jnW+iRJYC9vSqxr1RMvI/s5TsY/2cvO0VZPCMfa8
XV3DNwjKRyVrLQiTcL5GrR6Co8O7fujRsTlko1Y8SjCaPK+if9N3WlMd9TBR74IKIh6dlCRQaFfv
2iWQpG0okO7XdFYdeqZraD3+p1Tyt6QcIXlo293mEYC2LWs905ZO6fTm0X0suV0/euw/UCTzviXw
mWhUZX71fLik+uh8muze+2EgQMdqoTc8Wq6L4WiC3kqRqhG7r7CJIR5fm1I5Gbo3f0GRYTh3nFUE
T9+gZV3lGmEGnK+vWuseJ2zvwe80NrqWc2Ne8ahz1z6DG7FwHTCMk960441eh2h2L4Y74qizmutY
YQE5l8mXFEjQo9V9dAFZwUTvnauZmiXiOq3/nDmJ8oxAdHfQLx42Ysk8o+lioB2DCLlj7hiCwIuJ
x/qsVFl/ZvKHLL7xpzLb70iMDF+iGCf4pGv7x6jptYsat9nVH1PzIQx0PDGUcn5Lw/QPoMPsDweH
2MHfKKaJOhbWv8/4yZyNsQseqqJpnoslMFSGh2GBXOJSwdAXKlIDZMNqywcthRePZLJ6HLyie5D6
Ug2DpyOmkRMGaIjTJIsnO5B5vGT75DlArANftSZ9QnQIgwgLYzSjU8cTPmj1gxV0ybmCWnOfZJAq
jNGc7xwXZDHsePvWyYboWiBlfOuZkXVl2aO48aZ5uMmqcbwqalTeZkaBsY/fR3dJ4yPxNDjuXVJO
eL3WLJJEXeKf4rZVcWBQ65PrFSNEV0SXEYDqn9ifKI9p7HTPPmpP6AaDHaTHAQ1U9f3L3GH1g7nz
+BpZyCN35q7vQhalgkL93LAHvQ9H1XgbXRctb3RPv+A90++qaBrvfXyokKDO00M1hRFKWOjH8W2C
8OGn819J4x59/Mi+snvdoGsTLVz7OXoBS/onstX5LyUx/mLhF3q5FbBQHrj6KWv5OPuDee6XM7gx
/h3gwEosHkYmVPaESCcQk78KcIl6Z/7wwBowBcyGW7RRx6caI/VFjX9GdK2+96ypQwqZN4CZUXnJ
Gg0hGcT7xocYtRYG5eMlN5Xo1Vc858HRYNOKEXxo9lDuLH+49OkwfTVt5k6aFry6BW+KNuUFsgHq
+DUCAHgMyqG/yFF6nFxrY9BuckcbDqwlFjcwgmKmqgsy2PIw5PDb3ZplTggiShWJvcu0lxLJ/Fiy
VR8z0SfkAtt5JK+qXHhobODtMxwDH6yyxcqxVbq3DgPLm9FXM+QruCUZetusWw4wPZYkinbecWoL
fC6XpG5OkJZMq7hK0k9rbQc7Md5h8gBJznaYFCyBnof4PZXmVN6OXlLhYEFMgq2OxCQPp3FqNzoQ
pSEHjfV/OG5GMKqEoP6/zi3Jd5d28BG4MhLavcvbDpHrj1E532Tp12YKw1f6XH9XxI511X24FX1u
vKie45+NIVT2c85jdrwifrKr4iIpOcg0vJe2y7x7y1IuSBfND17XQCls8/ZLPzrVzhic4EcbKK8Q
irxfpqadcpfuAB3wfaDlekQFRHm7LP7DYsYj6iDxX1VUx3x2mvbrYne/T6yuvGed+1ZFxP0eokB1
n2tVeELOdN4lplrdbwVSygDr73omljxF6+zV7g2IDM7NyxnkEKm4JXt7dHbOULNn+d+LfDi1Mibw
hXT/LQWjimDmcpHtBJJMB/XC5ld8c3AHxbnrxgADIqxDcXxR+hAKie48mSg5PqX20vtqBQgDM3TX
PJi+WCql7sVhqeDeUTEuiVWk/tfkkodT93AfLYHkAcHUjviisQuylG4FUk/yqlrNTuaAK4AkW9vI
jxGyMIcunljer+q/IogLXqHW37Rggv7Wl9ObUzJpr6fGf8nnvD8AFeuf9S5GDdMZs0fXQFQlRsTt
frL64VKAqkXBMQKzj23V1Uo9NEGWXnxw1OghT9XqlDHXfVLR2mXFgNXr1KoVFtaL7DO/Ltyz5u1+
SWwUUKzZNL/jKfrVb1L7Z2n5NyoLmQFKOPCakjphKP25KFsb+T4WGdjQ6P6Mk3fn53nx02jiH4rJ
KjW9JQB6UEOW1eOGZSK1YCHpmc3Z8NmvhwZNcyYQUjo6YXkbZlABpTTHwvPO7+dmJ6VxGmZ4XqIp
J6VTa6cPtWJ+T5YzseORP6Z19SJlsemy5oTQEmPy6LFsVeUhxkmIeGDN0aPEJFCz4Nusq9V1y5IY
bqjhIcbHZz1qK1WdzDnHbETtJM9pQuQm3QbeKeKg+63edh11yO4bs7Bv/Fmn7hzjSgUT6WVMvJIt
Ip/NEy3Vbj23025VeFRw1iPtnM5IxUiBBKOLatBeWerUijJVp+0YzVd+lnOJst1/T/OuiuXEcMjk
5NvZemw69r0zlYf1vFLspzGXeFdzthVljx2WeTBsDyLYcnplqKEIwmB9d6AUrJeUHxhmqn/yTPNt
zTPkF2wXn7yEJug7nXptwvbwj/9pq/33ebVfWYBuw/oblrsgsXc/dvlx62+SkvWiXZk9xgi7QhU/
W62r3hZLNangmzXLPBKVEgkmuf0SNd0O6YbhL48doXulG06MNrBTG5v7JomqfY2BRRBBNQua/IdV
NBMaemAae/Vqh/58drzuN7Dc6ZAirKhGP3s9wTrStPGj8NAH84buGqbtrzrzvRNjplsXCdOo0qOD
Zk+LlK3301awyI67nVLTkSM0ayKH73qsMTa4W7l18sY88wIJ77PZ9N6u57VD12N6rf0KcHH3WQtG
TgbND0Xs5KFXmzsnhn9ZgXpiQeeYsrpVmPqPsBjuFHY9pwJLxAkJhnLZ8CsUNh0S+L4XeMRMU73k
NlK057pNlCc1Zspb4mf0VPm3JmMR7OWWrGHsoUmlyf2ap2HispuLIbtuRwWs5B2yGsklfFOVJymA
g/ajnWFcVW0PlXN+aaqXJjWHp4GBUOvUaKHnTMmHGcgI4mUxPyT4rJSYrOCQg+1B1TkoO7TjboRq
anrgDa30oddGHMCWYEr953qAx58Vt04wWKD+CQpWi/dwzMaTXqA1Jnk5CgznGZc1Fkz/k9fNDCSQ
NNXPFS56hWv5j9kSIEfhlU711NrINaUtujgjY5ineQmi1Cgv7uRMO0nSgxhPMWoUEIaaNWvLb2zz
S2S1xo1kuUqlo0s2ztiFNsVR8iQwdF9nmwjNRqnyrgDFPGNq1gtLtqUX7O9ORX6VC0ueHw4722uN
QzvV7FgvP1IKo0TNby0bAcIly2JZ/cFxlMMQhPFzUR4LCMFPraZFz+yZ/xmjyr8OmnGPEHl6N2JW
9SSBO6P1j6yVddry0qnPMXFDmT9RlViB0ugbeF53N4mVWE8s9lvrsV1kH+fCx/0obBtctFwmbX6K
x9Bsle55TeOQVJ3qIjX34HwpD0tLv10Gz3HjPs7/w9Z7LLnKdNG2T0QEJkmgK5BXeV8donYZvHcJ
T38H+k/c7zROR6HyJQTJyrXmHNOjOhiXhllRM4h7z8u0Ozs5R+sHVpL+nwdltx8DXcvTLPJ1W4jf
h/Q/hBn/fZ/KoBzlC0vv9Rc5eiXJrkjuCbwbbutqDv53Ri11EqE17jdQkbu7qi2iB0GT7MFMq6c6
jNT5+m3XB0oyc0MsUH24fnj9XgPKemA3KMevP3X9HI6KHEtCdsMeTvmeHnn3eWl593C5l5NlDZ9R
2EIJWT9vOsVIklS6CVMX5//12yBgHpncxzfX76Dyu9cTwzonC+dfNSf9QYs8eY9Z1LknQazZGrFL
loFanPvrF4weuKdeM5y5fnj9AsAUcdvkFIwkb2iQY+OeUbJl+WPC+puN9uW/743pnRJm1jn73GzS
nTujmABnGT/UuCEC4lmyreVARvOdvgl3lmdBDoff8gDqOXkQfYc31MroHyj6oa6VEyq0ZplcH6hd
FtKySPM0F0W1UUfE4WmEhYQrqS8EPPx/nq0fwtd7K3uy/MjW8NDfrdEqIeHQp+sz4poL5tenfnUJ
DauE8frs+jBdhZLrA5tahJPXT4KuHfaeycRbpQBfqvk5/p/watV565Td7btuLrRZenaxq/Hhvwdq
ZKwO14+Lq+thFMWbWI1Hw+qkadd/gWwinEfy6j+yG8Bu0CBpCsDdPV0fzKZXCwFH7crf+P+fmrn3
nWQmDIyuBPt4/fI4LjhEr09TsDMg/7OUMQfgfIZ2UPb+d8TcmQiSDM5I6kpGiNej+L8vA3s5r12Z
PewT4g5wmGFfEFtttjQsdsPvPIifEFpEXjV7RfxXYBtPEbmOp2oY3x0O6zkhDmzXG+IznoW3Vauq
NuPXVN6ZFafYXl/vf0f7+uz6DjDDirci4lhppKSd9cEM2iwSh56gtpO0qvoo2SRkTdpuNH3YT0K+
5Lxq21Y49DF16LzDnAJGS03uAqRfNDtIW0zMqymtXBXXzvpmXZ8VQBu2DVgQ7rujceogW0SNZNBl
1ZD4slxd/q8Dg0WZ4ya9DoSiY/iaVoT0+2m4NbH9LYpY21r2pZpadepiOf3vwRKJOoXmeuSK+bMw
zOaE5bc5eWUDdPz6tHS90dhen16jV6/Prg+ZEzaonTxoGKt2vlrjWGqrwaBD0fH/PLFqzymPSQEI
YPWIri/z+nB9wf99OBQWZBmD3Mxw9TAtq0bxejiqq+f0+rRfaHiVhTMH/70z1/P0vw+vzzxjIt4K
Ay+LdwUnkAdrlf3992APIt4Pwj5nq/b+eh5cH5L1w4kRx25Jusv1U3VoE+4QuVQj11iD8ZpoILWR
93esqsfc6FrSR60SD9jqGvvfU2cwp2MG5AuTPMd05UM0ghiD68P1wzSBQmwk2l9LSTmdCYbsN0vn
jKSiaKk6O24VWMR09ZWaN1FBtG5MPnWguw27GFMP9/R+frxcPRv1CtalHiE3tiJwDiv9zOh8axYj
vtHspqiaeAOjjEHpUscXiRbmJgoHn3l7t5nm4rYwuEWUXmMHHpTVs970PktGzQidzmLdDEdwA+vW
dtEfcN+bh2UiQUi6ZNI6b33blzvBEAYV+zCSxdJFu6QniFKUG20smI8gEwy44bJopHfCNKQ/G7O2
DbWeWJjR3MH+B0+3vFgiP5Z1Tf+OSKKkEx/N1JBZOOc78EvJ1sboV/XDJY5afcPNEWdyXFVBhyEj
Hi6AX9GTpIx0NZ3Ra5TSVMFL5QNlS3ZTs2ZE9xYqXFoUDKf9pTYn8o3dLqhBVHQuvcZR/XUOB8Yd
PaJS+Pll9C7RnKV+QsBWWKY6XFMiShODdvWoA761Uuj4hGY2418a4sjWUVL5arHdfQjrRqv7Q2/G
HAQ4dImQHGkR4xXvJoEuZnr13LV1SRAk9Vj343DrXtcWw4Ad48hjme0tbcYIrKH3HyZtT0Wx+Mwf
Pyme460749+vNZnBJkKm4y7UngJvjgseDfkmLzwqvfmQuQ8KBNKBiad+QUxLeoZLAoNe8kbXuHTx
zA8RwGA3cnWytgYBcwrXU6z99SHZMq26Wc8gM5X9TR4vvzZf9MuOG2XDJltzwtvKHL6bAjqSySXq
G9NIWNM8MW+MHRJz9FQENEQvVdaRgCvxieHgDnLaCZbAFL5keu7LfkWKwFreKLN/C7lfBFBeN+Qy
kw9aMMJx+Vuy8RKYEMvoo8qZIXrZN0Oj7YqoCx9miOtL4/6rc1L1Ij36mkdt17tsBCdjDNYCcJRW
fEYrt7O9+EeDw7qpFNnEhlrevYaGBQ1IQ/t1iEiEa2QlR8ugk+el+gPEBde35jwI4/F5NtwdQbjI
R2KkWJrQmbayQ9Ky76wxht3SqCGY47zeae5rrJXlxk6LcNvmJf2ZsdzZUqsuS8wvnHo6g4lh3EUq
7UFTzsdB/2LnH/ve7IzboX3qMqJaW/K66OdvpVd/GP0IngVAkmsRetyPryhyLWBHaeyT4llsqAYN
f4G/uvEITN30syo2qRMfbKHpmxFkl0zFKyCxRiCSBPOVUx81elCmpK+4EEN1YzgYVmTztfkt8sav
MGpaoE7VT7q8L2YGfC2PvxHnFkFnvhCh+DKil2TqAi11OnsgU9fZRq8GN6DXpubBoWWGCFiG5h/t
GxAm8iOd7NtKMbTPvYsw+bbCmG4sneqfNT3djqQO93V3CZeBANly3hPPK0mXLePD/I/kbPrVz1k5
fBoDgfJ6P9+LlMp/WFZcb0UjkGh0Bn2CFboEMjmgGQZsGHFO+G01AARLv0YO0qatCQXWLO1YK4qs
WBiN3+859nqQOzT8iRQ4W/WuLezwgWzDfstoJ/VV47xIVQRWObAQaGBo8/ydjPs8MDwG3l3bJ5uu
K97Qi2Jy7NlDqywhLwn1pmwJEl5zYlFGq22n5a/A/B9Ap7mb7m2UEOiaJMN3Px3dxPyptOynSMzv
rrEIC2wh8+vsoehw78tpmHduwbAgMdCyuzk6oniO3g26oKoA9jfN1ZOeNrfN2qgq53UQ+2t1DtEL
E/9wjFS2G8UG7l27VZpc7c713Rinm6SSdEtWoW4TqWNlcFMo0AhJ4H2wXlg1ZeSnxrEtkjsHIcam
zqvbIqv+Css5No386hI2Xkrcx25eBELPDwhV6AeFPXktU4iv3p1OPWlmEajqoEGBvh2sFCLPNGaB
1EijN7V+3mh2qYLQ0r5dyEZxOCJET6ytIFTK7B25n1X7TMwbY+hC7OkC7O2FTmZcvpRK3wlSvXdu
LNEPo1lJbE4zrXr39Co9jX4UuytD7HG0Ymjj+eu89HkAf+Y5bpfvSsk3s5ofRumbhWx2MlI3C2jO
TEKe68ifNKS8qcBYu1UHZ7AymaiJ7piFITJtuZ8SLXATsu4/5qT+9KL8WdbDRUk0jfr0Gvf5oUOD
kynOibTvdiDZQNOMlxhwIII2wGhtbgdZzQ5cawOr5fqEKm/nh6arJpq4M8w4+NBAA8iuiOzPuVef
ZFMXGyfXXjoXkE2fmB9dkX1P4PSsRn3gL/tFtosu1tovY3IcRPE8YyP3c716rAfg5QkcpjFDUc3x
eBKEiO0rxgBo/ix6R92yZwAJTK07RsPwQKYRGYIu/fGpd3470YGm4A5LxjZR76UA+QtAeaOJichL
vQTblF/MvnzIQPNsjGWyt8Lz9kp6x4+iA9AHbehYKbuHt58hlp+RR8TkaJLGfiYUo7rFN4yEzwGb
bnJF1iGdHbrCvf2tF/0l06f3gX+Krd9bgggD0mf+6rXamZXvCXFZvRkGh0Mf3Rok01e2ue/T6aCq
cNcduqncdRwWFgl2/swO1YbZXkL9P4ECdurbhC7VoSdPTe8IFlPeJatgfQ5Wxjyl3E0JV+/khr95
ToRyhj6tVO2bHPqL6fX3g5v75Dk81H30aRfsG7GQEd0w5R8Onnr4pNXoM5oh5UEQ/blwbjARABtf
Uja0xkRFo7aupSMwHvaCfcbRY7dcFbdEj7bUAYlOr4rLZXiTPU3lJXfVBg7PXZ6qbtM4EAF1geDI
KqLnSua/da/aTdHnU9B4A4mRmA7bWD+OuvfoWBSRcww5u4zGs9VRZddD+Dn0XHfLYO4kMG+nG28s
uneQU7IAxJ3UcqahTQhKFO0UyN03GIQInSJaaBa9w3a0OMgOh5HIk4UF3SiCwXQ8DP+uuxnTqQiK
p66AETVmmr4zLZgNXZs8EgDfh7DtucFRST54P7oahosBiIzdmH1ww/5ZEzPYTW/4FD2k8VlL0L0M
n23n7aIRpGiXkFHsZV6Q0yJoGXDkCOODUte4eCjCGpH6TURHYND1go51diiW0T0SMvnmJMB7uIMP
Y/1j9NTG88TlWcHXSZOL0CoS5iYYiimnS5M8Giw/Ae4kVE3k9yxJc4mS6o+Q0XgjjIGxkvUSdi5B
JeU/A3Kdu7S4JAwSwcLEJZ+zvBmi5iwpFqO+vB09hobki4C6usFA9Eqt/eoytPDtaM2KMNX3bLMD
yNxR3boetxo5B5k7rAmD3M0lAVJpB0e1ecvMhqtj8mW76Hf2WCiK8TzbCJcaTOboNqLkb6Sf3Z/t
aiVk2Qrem5pe7GraGqatKKwIzUgc2A5yuNcmVR8TLbu3IgpyMmlL0y73Fp2pplkmCtp43GPStjpZ
BDSEXmQc/YNvBTs1Q7MXGw1XACeN9kfT7yupsmMoLUUycM+08raowZiBuBebHLXtYbGjNuggYnpT
6qeLfdMOHtrU4dfWTkQtXxKCWUua0AAf0d5l9RYr4306CrHTy+YDyMJpKBeIz9WKaP5sBMHVyjMw
61fxSy0cKiE0UC5Ngk2jR9SdVQJmEgl66e4RLdlEQzqTn0rMPXLGFWJ/pQMIyHGayWyX5k5Y87Op
y0uTcgXGHOFMECrBVPLXdsIxyHuIw8U2NuQ+kepzUSeUMy85itQNuSDNtjA4TkSJ3+LEQDaysF+X
eJX6eW3B228aZL5V2+ZDD3k3u7Nm7CSBRxvP1p5EJXYjgNt1kao2cFCxQs0IqPcrXY70j4yFTbPO
oAM/xtj6Z0pt3oXmCCwZCylEQ7aneQ7ejorQ9jj7Kw3vAIUJsYkx/hVq/D6JYSRl1p8l+3IjFe1+
G2oS6yYtRBu8oKk/JK5uQpVzgoyU043mcZY4tvlFw+WXDOX6PGZMrU0G9zNRRZlpPALsKwKkMhgo
LSPQs8pef2Cb0CMOTJPBvpvthQ2X1lDq4BijSx2Q1j6ouQ56Sv+eGg046v6sJZxtVSs2XV6/pHmJ
HUmeAGMGS0X9PPUeqb40KTYyj/cTieNQO5dbiYS9Fj+z4X3XxZIGCNlqTtPhwSmnD6ebviGJHpZ5
9qVpfFYqsaElTyB6MV+EqrXhk0ylzxxEr8XTmDkPQ+diy0iLm9EdGKA0OoNs7yO1exLtC+s57B8H
oYPqhiFKghiJO7oTBioub3JbXIQhuXSjnjwn5hit7tzV7DrGqpyCONHvCRx5MUdSMb2h3EXx/BiH
9ogW0HlgoEKASxrCbF7eXe/RlRoiEXNl8RW98vs+pcCmwARfFwWpWQUzFFtizjdjOzBviPdaXd6U
+QvYPI9hZ3jgnPTbOra2KjXYiY0G32om5VYzpeW7py4C2EnTD+0C2eDegOakdLZTo79rec6oZTD3
oYK5p0LC8HIwaI0z+NHYf8cN0nvbOlJfdGVOgTE5G5uqkt3XdKdnRyppG+pwTkpV4vlGNUr+DHkI
uaf5IdrcsrEM33XTn9mJ32PmlPM8FL42wgZMPXM+OvNbJZJ8G5r7XDCQLvGh4kGNtpIcmEoM71kZ
rR1qdv5hyrvmydbnhsCspDXotJJXp+1TTKSzzF6U4u5tk+q9qydKjlH2jAk7xsMxIdGe48FQ/qlD
MjKyuL7to3hnESSy82Z1rjPzX65h2I1TyO8rb6jpv1EkvTAQr3YaGpVNwxW/9TSHvaHHpTRN3W05
7zwowPNMux09VxOEWQSdrcIW2OBEyJlqpR3evzykF5IkP1WYX3RHA2qe1iQLhTajp6Q7xAA2NoiW
nE1bmT+TBXYqfzGkU+6jyvh0DO3gLIr+iYeax6p/qgrUKbzuH3gzX1TU064x49sF5DBk3yzzSYOF
QrDctTERrveKuymXIobD8gtJDNLv8Y98y9vQI2I5YY0yCDovRufVM9R5boGRwJkjS95q78ZWfJW8
WSBRHpLMM/faGrkc1/Mlt3Wo70k57JKEfZpO7V/X0yvXKDIQRPXrcii3bTTv+Tmm4EME+DY+Eiv0
khmmFpCAtX/FSBpupiZEPfTjqbfGtd7obT87xUC1iTDVXlCcEV2NdeKcZx7bVJao0KLg5dpEZEuv
t2mR13zo0vxsDLRUBZoJGraPFQdvU07Wg5ZntAyF9T4ytzSiaQxI/1l5Kl50iW3xHC3yYOQU6CIi
lI/ViQoA0h57WNeE3doMFkJjSMI0rO69OHqof1l4QyY/E85KFY8PuWCnJlv8NOlELIrQ3+OWoIbZ
rMiDmp4BkOY7NFz3qTNeGCtg9NPyW5FHfcAm8DKt5NbZejK+otL9cobutdM5MTP7leyLJ1OWgYjI
KSQCGAo4QbLzqWu5WrB1oRA/dJb+PvT2P80Z6SujdOsssutSnWZMyv3fWRILx8R4bIbbrIEDzgKA
DG6FNxsf4bp5dbXoskAqBKl9yUy50LjrvutG7RpHe82JJN44sTX5U0XhrduoGULOFqqYoaw8rOJC
39giP1Vh/68UWCjiYQFKifypHZ6cXJytQna+qQ3UVCXyex1AtUo1LRBrPu/gGVus4ETRp9V3XMQH
wBWnNol3emb/xG5Ln6plCkiSKlGKyd6c69tMEijaNvmxHolMHfR6iyr8KzM65KImCd12sk0zBs9p
j/4tLAEH21v+hfMQ3zlJiUh4upSaAd9JGvEG02M4WY9hj4UiDP+WUns2iRJSsoqftewTZmJpL6av
RTpqrMm8nWGPBVZvfDtDfzS95KmamKzjAPzpw/Vgx/nnbIxvWYmvmrQF6FcVrzmZbudsuqlS5Hlh
9EUJ8UWwarxxqnFn1/PnUK++PJ0buVZ4KAKXCva4idqO2nztVKo9U7w4sGZas3piEgBv0k2IPz2b
RIqsKy9FTpxSZT8W7iSYoGsfSzRd9AaEtFfemCzhwnH3fVW5fjEBuSv7bTIl70neCv+vsetv28r/
hXWN1tKsHgpojb1TsLjIlrQluwePd17KaRuSH4/KCa+2UZ/xGT2Z2og4HecvLovDPIEljMkGTVOd
pt5QjpyNaM4XYQU6M1UYXBFekHLydb9fVEpSYpLtlsg546D8kqL5zJflboTzxVhN3nCFvMkMWps2
BF5ZocF0o73Zpr4zDQiONdKi0uUW89IJau2yb2xra4M34P5jkEeZ+67J1TUu+ngg0wGKPjJw5Q5A
1nlRteU9KofmjUM/ZWNR0XEWlzdW/jqILCBA9b6N+/d4ZAS+noLLTMQUwhJ9F0lOFPwTt0se7umI
v4dOf0vn9i4ElM8uAR9a3hhbUojOuSie+tj8KJQUbPRiylr8VK4H5Un03BjL5OkqFYh0mjI0j+sD
u7EnQrXf6z79Zvf7jAu0P4LNJ1N5CQN8L+92fWnr8IPyAD1GTIkS0qi/aAxyWoOwlWG2s61bmAdU
RrT10tmiZGgi8iG1S+XU2i17zTdV0NtdBmdHXnYZVLac2NMrb1csoGgWkWeHsr0pK40BAb9g62ba
N/vezYwXQiShe1CLhm+yAFlJSFak3Og0JhObRsgJzPY1v05tYotnez93hXHSciZYDU4EJhEOGzU3
1rFnGPt59poj9rhk085kMCnDKh61uQMa72Td/vrh/z4Hhj7luuzyMHCwcADir03uVT1h405RkWWw
pj+pd1ckwLgJsJCOmv3Gm4+VgyUdk9OnpI9sCPSnjjVoB17PbjEoVAcR0ukDYs/W5nXJ224/UqG3
E/ewsaUBmfRP5At/DX2+Oru4+yzadBTG6O2d8M8hs9Ofc+MLHRn3mg65W6qLiJzj/EMbAKpWFqW9
nIzfsHS5aKiwizD8Z6Vi8GkRuQHYAOFZQJz1ktckWZbc5pRMa8kWa+fYQcMXOt+xZ36PHfLtmUU4
HMIjJGYA6XSses988zKg3/aunrWbZv1zyTqBsSTyqQnyvee+ws8De1iSLLGU/jinl0WXj0V9V6di
3KT59FRGTJ9z1z22taCl6dxlJm5yx/1plQ3EP2ruZzt/SNfRgacVtA1VexZ6NPlda3FFeKTA4yo7
kY9RBk3UKGb4fUBxPXFZW8dyFATq2OzeDlYUC2ATKDt0CZHAcGqYqJnlQGiM2m1q13dtOr6rYg1a
VOm4D63ib0qW7qaHtBHR3tZtdspW5HGDnS3mA5a19WL9PZmdGy/6MzuLmWxLHprLhrNO3JLlMX0q
ptfQSqALuezR4siKNlisN6qH5aAq5bteyt7ZsacNM9V9mujGW+axWsOOZXdLi0UV5EMZyVkMdF/k
KG7ZYz9LvXjrCjffaq1IEFpE7zBGsLC75h43k+4j9GAZXEWHDrFDdA5pUg3+2vbcjiZmdZP32Fyn
rYtGMKSdZXuCTPkp82wxC9vprvxacPIXE63KcGS4AkIFizsT96lX7OE0cpfcMnf9TEoDR9P4bOQA
AXUL5MtY1ciqaFjZ9U+WNrBfyumQz/SZjdz2jqY49kU/bOaIwVS30HxynOxroMnH3abSNiWihy6v
4mOUjmsBbX7YWFw2dCsjcCeqvdeLgsGKaf+r1tFT+NnQYfGNTKN27S8dPUtksu0pwho4UIw8hJKz
sqxodg46vpPxdsRf56NRqbdeaUNJnxl7yDWxZmjo+CXLMDEv44SBjJDt2xhKBeXdRrXZ8NCQmR50
xButQP4zffmbyG78fKBvoyBqGBNtTWqp+piODcQP7ghxI0K/GRL9pp/0XUFNuZkdnNPJQmK50O+8
Wlh7oQ/NDkLkcWlSZyOzchubBLYsETeHKBLdeaLfnrkI3NNMvcoSkanevzA14/0vF6Q/dGTDpEtP
eUVbnX0rnNpUEr0y7mAxQJFoyuTSO8xPm5amfW0pDVMsPMjcK7ZLb3Eznrp3ED3b0l7rzwpr3DIe
7YyVNE+q11Iu1sExK9TMoppPoltnQi1yGuI30PA5WUtdm5MnjndjK2JOC20SGLA7GoFcaGyzpP1a
5G3hO0YZ+iBXSrScuF7r1CeyrQQAtV6Sd7niT2Qzl7CVt7YvhFjzFJqLLdK3XnJsQ6OXhzTJEDBx
2WPzeW0lr7ix+ZP4iejERJJljZGMdMc327MRFmfFBdSnOkfVg04LhTOq3IS8K9s468B9dy3bPf62
Uc87gkZGps5UWQ6znq1068pPo/Eg2LgTL1wQsTqIcs+w2IIRs/PGmyomvAWv7JcuRf9YmOF2TOc3
a8J1OTrjSxfi9UQG1O5LgmhYovs7lSx8k/YnSAmirRP9qy05BI47nCJmqDQOPRMwSjTTNpf1D/xm
DtGc3o/6oBE+7eKAGV1iN0qMCU2NntakQ2cSNjKQsFlyJtshuDUuJFz/9Y2Ye5YbVZpHQCXVQllh
c86J2vhRkf2lm3+jWn5AzxBuASjcbu6XTuqQcUL60OEX8C1+Wphyp+c4KBgZQq/pMJnQ99Cm8XZi
xixJ8UnjcdvF2ofXCnc7GC2Ba0lW3TD5c7b54pKOJ5jpMPbydYNKh30O5l4qVva1e8A+woeJkQXc
to+pFc4nGerMNtj6iBJJjhNVaqfBgkeH/NRrub5r3XsYFxSG+vw6KuOwdDpdYdW+9CMTETn1vhmV
na8mz6BQzBf+++gm7vqPXDIis/7MMbl32e2zCeauOI4KqRHbgUExgI49jZr90OIbv4vII9EqwqwJ
dwqmTvtpq/HDisj1ysObbEBbKYafyaWhX6e04FFXPvc0Bch78+D+lpLmh/UyhmwPU+gNWww6X9rq
Xoud+awcoguKNH3QRA0935455Za62lRIUQJjZM/nrEz8ri5/dWv61486FYucDgZrz36Fbk9V/g/t
BumV0E+Z97IzNp32kVeUclbFKe0XO9/HIHARGwaZlh4KnUDnNrTum85LT1XHuW01QcRB3sy1hzyQ
IbjRePY27qfptna3FurZwFWCtI3ha56rO+6wKVWwtRE19rm2KtGB1Ls5XQ27PfsOQtsQyC/1T4rJ
iq1C+mTqXujHDa3XuLITntE4yaNquCslzlztm1779KlFB6avOmgncTt2jNkWVX47zspmEWyN2g5h
3ci7YujLPvKW7i5ZH2y6bwVK2tP1UzJviDKi81BnklfbrRE0oToUyB/R5JqspQSru5oHxb8d56Bu
WIfD2nhOhyTlPNDfOvASgWGajh9ZB1dKOxCL9xYlscDlRk+76opp24ZsZIoJH0S6aVXVHBvVPY9O
vezN1Eq2Y5vfKiRjzI6Zzllt3uy5eAg2docMjrBiVsskjhKONRaXPpgKusNbq+2G27F2H/OSA1ou
+aaojfa29/qaDO+dy03frWGy9Iw3oI7dteFMk582Yx+rf9NgQBF3GMung/FqSZSFdfdZN5BccHRR
ChVbr3XuCiZiQb2Izqdo3YZYB0dGrDBz1qCN6Tdt5yCUY0984SlrB7UD/I1yMbz1lugmkuxV2Jbt
MrOO/UnL6McY08kgf4AiR/2y5AKPctx7w2ofmiGjDSOj13xm/im4L0UQpFtt/lPkB6ehZdwmtjUG
fVlEOy0nGaEx3D/HRqNZ9K+qH8ONAIPsO7PuO93M+mwtP0K5h9YiJjv9cyQn6FLk343CW6s7PbWf
RohROUfnyapf2gwxRc/JZXbP+DjOXovCJwrjbZi0UDwGc+N44nt1nFCIQyfpPNPyQ9O5mCivc+Yv
2zGSRw/Jzwmj4ouxxoxHtca0veIAOOKnyzFb4iOqaL7uVOgCtUnzZ08ypzYdMopggZxkNd+NFtMD
W4Qf8T0KFFYVP5yW7WAi3R/bm3nI8j2yjOM8hnfEhWB9oReRGQqpjsPvjOb5rSjt33ZRN0IMd1Sp
YIvjcxbyHZydGoKgbpeJgbN7rc6Yo9zJNBaUs11B58Q6NHZ/NBQ56IV60ubFuBnQApnogHdVciha
Stzes37NzBo2pezetKpf6HNl3Aw4bibOzAbRU+vG555ZGj23L1P0/cUgLDaN3Xmn9b0XdEvleyLm
bEkecsgMfsRaX7V7sEpHNJPcyjPdxN9ff+aSOLFQWSROa7+RPXxlIvvXt/HC2W/up4b3RSSEF5K3
vpNL9xlZNCHTdLXTp0zQLDKezMqNfAGijA4DE1ubwzy24w7hEyvsKe3TF97/R+dfW7deENEvoE1L
07/z9I02sa2yo1/VqcfOdH7rvH9z5+6JKUTom6kGJ98hOMuDKNWEbAeEsap3mKNqpAZLgSSbyAN3
MxRLw5ZfZ+rshNYZUNo/I5xcvynRia3TrLLHns9OLQ+I3TmOSgJ/OM3WvHe4gsqo2hcs3KHU3q0h
+QNuVtJ5btS+0pG1YX+P29/S6d7ImaIbXVZ3jdgZIXdO1nToyt6hECP04/Kfmblo09V2cBMkdbqo
yWXAd1qv8TPajMAuNH4c85eBpruNF+9GIUkLSgM0AtLrpNHR9HrxSdmLsUmT+KauNFIrreIicatl
ZVPs+9nWt8jmbKqLyR9KuTcmFUEbqxsiWJpHk18MYY3LPxOnlk1phKOTdMcY47XX9Kzw+7lOf+Oq
WaFT/dEqNV43qZxC0sWhvGUTtmagzdOrscTemc6Grzqyx107MbbKKZ/jur23BoIgwFTzbyTBVKB1
demW4/e2b2TGVqhhXO4ns05wlZVdYOo9IP8G+qdqJlaKIYYi3Anl1L7ptXo71Xf9ohvnshh3U6lF
QZNRlNXdoSoN6lZ6wkmZ8O6pcuvGy01SsACFcVNu9bo/RS7B7ZFO7AKKI8PTuq2Xa9iVx/dctdt2
7CgB+uheMyj6p7L6iRjoNSlhlF6kJYE2m1+yb+6E3h8KL5+3vUG9m/eZpB9kYRbKIbKE030fWf9q
cY4sVk1yAh3GYX8eGodK2NjcR++XjJQvml+icV+ZoOwVMXB4Ws4Wm9I4ooxQkXmHYeUunvS7ZBpQ
exjHOsqLnUF7QBbyXpneKuWhHK0bghRntK51a751KnlGYUk5CofK7keMGqW8LRfrKbTSR8GasnOd
YZ+1y96rjVPInRyzqD9UDMiIptymKd1IEjvT/4+x82puW0nz/leZ8vViFqkR3tozF8wUSUlUtHyD
kmUZOWd8+veHlo9la86e2SoVih3QpEig0f08/xBWC70cjBUwSkqOz2KnABdTp0TN4XKHebAdO21j
Nw2rEoKNLp4Fi0JJjuZQffOi7ltck6uIpoVW3iRl23LTQPnz8s96YH0LB/Hadjl6/frKUJNii/g9
+bIRYYWSXbsVfCUkS8K+yCqCZ8qVkU93gbAfInvYqbqxLwOWqkqjH5Hfge5hgtFpeSCK2mkXx++a
qaxLteCBgTRE55obUfKEVfuvVYZsYPzVNEx82OI9Qd2zZROJS5r8cfLcVTVO5jZotHsXH9aydJ+C
dkbEh8FR6QFSALTDBSIdjiLF9zTXCXCnzr2Kilvr5VcIHnUgr7rbsiMW0/iQYXPbOkEcw9DOK25S
iAwLdxqPWeuuwkngokQXMiZHA50U0qzORjjVjSHS56rGq0xRbbT2AaSp3Z1rEl42XGgFwrntG40F
m1gx5ZKBRiMBGK55H2PQCd0EeTFhVM+Z2q4UUKolrqFDqF9Zmo1nKLqBETH3tvB28yOPvMDjlMVi
YQYZ3HSoPl4pzqVRX4pqcJbkGtl2Y1q3UErjOmmtep2B6ekdkI9Dc9BbssE+6ZRKeUHJAatHYquL
vkJBElyqbvPT9uTLk0RjX2rvCcEzN4ZawXNt2rZa+5CqhMBQRZoZ6VsFYnftWixKWCj2sFXmNCB6
UiGyE6o/Ehxg9evVX0pH27SVeWxtGz2UAmfImDkbQQs7J6DZNqe+MJuTloftiQDERFqvV3bAR/pF
rRTDPq3N4iYylfiGbfX8WlbkNfxHdIp4bFoeWpBe4GvLSqj19kczHZWhW2NrWF7JKuAA5CGE+fQ+
SNT7EfO4M6zFVBc3xGHKG+Bit4WKeIesMrB3vSxddffWYe6VYGC64dMGq/eBCKTD0u91ZS/7AbYe
zkOJff08qjzALdkFECpJW/PJZF1t1c0ShJ1AxuXPuiR0lhqiPleyB9pdI2iXiIC2iPsrc+h+HNjb
nR0z6y8+1JusDZDS6Ulo/dlfKy1ULMwjeVL98r06wVrt0gdhJAeV9Uk+Yj0ViGv2IptCL73rCE/P
u9IDOJUXfXMhi5abx7MH3LQOh6i9cys/OeglscTM71ueHI1zxgNhmUC/aZaZPZx6lclXnjpWbr30
AevtZTFK3GgLscFcvQ3se/0Rr0KCZvPbVgmqc7H21lW+leMWj2RdzJN8pz7EsnHyHJ+ABN37tkx3
bKeVpSyGME9Pvavfp6XC51DVK6PU6ls5jsaZhDKq8igHEhmgvjJzvY1sbSKxHMH0wqpJ8rM8iKSs
NnHFrYVUVhAsWytH66JP66VsBtGcn3nDcFfhwcwsPvdJwykAdUVS632cuB4H9gPZliCFvmkaI7wi
xB5s8n5IrknBz8iBojgjUWevcj/sbmIkNVc1qgq3Y1VaSw/2zR1rr2rp91by0BB9474T/WMwoWdn
J8L+nA0iWyRKm38xq+IVU1noklX26HRR+jIUGbTByPiWTQDZEyf/3gysKFJyKmQ48mWnFkwck3rt
DaxoFtWRaBWQ3BQVGtOKgB9gTcxyp6P3lG8DciGvJCIORjOV35LKPtsg/L+GffTkZEH1rLInYPVW
u086udtFHCXjJix8rFFcrTxjJo+uZmIzBc2Gy7LOjwsolZPC4qcry7Ns0HzNZpLwirUsyoYqJDgU
+YnCcoeh3voV/rC2gJitZLGZB8ht3Vl3g4Oi3s/3wOs5Bz5NHk30ZR4sp8pWN4qhoUI895Hju+QE
t0MpurePKhuy2mu3WU1OS3aR4w+KCs6/C8j35yV4Nhjpu6mLsYskBXqFW1C6a0sRYQlaBCduM2Xd
KEN0i4hBuKw00XxJE+VSF0XvkyM+T44XfC9T8QzA233sLd3BArmBNtvbCVEVtzwoWW4cbL13Nmxe
O+7/VCcvbnSfe6/7LHKkXAKxhj3ADzTF0zmzC+tpsPR86fv9dONqYb5xrRS5nbTuLkD3O1tcm70r
bE3rlVHG6gOIwgjBpOC6VOObbNL1S6NIEVowrJ7UBLnANg7KSy4cEkV+Hl/GbJ22BloLpzg2k21b
opKSZCS40rgfT7Ewmq2RgSrITJL/ramlJ60d9S3KNv5Jc3Vry41iH+MYIkDOhMtddpEBOtkWUPt3
hoiCM6sRlnSabb34yQW6Eta3hn34om788UZ2DcWkEJX5s+vQ1R+6GtCcb1Q8vrddI5h92/gW9FR0
xPts23tom6K2TDhD1hHw3HZl0QfrHrvQVVGpZP28/pzqNc7KkTet9XDqz/KAvay9NJCT2MiiNvfT
Opi4vlGIbcHUhnF3RCwbVR9/r4fl8HZeEBFUdnSvuiAJ/m3CzQ+hKiL9YP2vm8JF9gaeErtBZ5fj
ogLGsocMDC/hbKAqvAK0M6xlXZ873pnVPRh9FDfJCdFP1tm9sepH5JlkqQ+89BKJsp0syYHgp7m7
CPc84MyMIQ/CFB7GzdxD73XgOStSuZa+b3/2I/+x0pG2u5JVhetkSLpVu7zCQn1Ikmal6j3oCgIo
zUaJTH477CCDNWxE+JjKFBPL0usrm8cCQIC5kthkvHwr12WFAB9x3LeesohwPqGm+fA+hGzIhd9c
WaTU0Zx2kIHp6yvNG9WdDNxnSsKH4ML8Xyp9Yak7RSPEL0+UHeVBNsBDJR08nzxNBfDx2LX2/rwB
LYPKuOyI/1z5aQmsBdXAL0QNa5I8Ir/WC4QqxAQfJ29JOBp29prpuXsOfYg3bkk8XdantnuL3Id6
687L3bKEFqMELf2z/JAXqEKJEbdpb8zKtaxvA3ZEfVs8ksWxEScasFeNSF2mAstZLeiVQ21zNS3k
y2bEuTQbOqTMhXKQVVUU0yrLby9l7Xt750JcS1Ll+4d6WfxQJ3RH26dlvO4dYqj4Xo2HQB9/HFS1
Poct/+tkghdPA1t81iLIB2oRF19I2n0TZmE9K3b20Ghaszctw9w6WhSs3dRA9QMN+Acz10ifwfDI
dIf51NfQZaqS8BHHS0yNmTBBZSjr2hgPDipb3hgZK1DhzH/ZcDmWZfo6Foh6trX+2Re1CoI0d9ix
98pF/7jTtQ5ZUZXU/ULtDX/npRlb6wZql6Onz4WrPeFPrtwgmJ0fMh2ZwdCeACQM7aZMi+SxU0mi
jUqibRQoXF8sb8kA6bp97Cq/uNDKKtmoEMT2eeunD8447glGZs9ab+SwnjzvkAZddOOZ/nf5dpPu
8AuWQ35l52l36flkGYb5hPlzgKAkpxWBDcws39wiJ/k1QpL0JA9GNrSn0myB1woHiQOFXXoJQPJk
6KE5LGQfuJzzS2DacODMw4/izyFk97QoHtM0yXfvQycGsGBT6Zp1W0INGIZpj26LeylLWQwBze6Q
vZfFqALFAjx13zv1pU1CsNnXREBAh6nhMi+V6nHsyKtGmVk+2RN563BI6uc8SR+BefQvWDSfWtaj
r3VnQcnKfBzs82mRO9AEFgob+Tkc7frwW9IBhIzjmzPdPoUn3sBTnsXlcrtEYU7XikWItfRWFt8b
4kRJ8UEGZ9kR7r4KH5QOG3EDQeqjYwWlu6kLIL79YNX7wGgvZEkeZBcx95PFcmYXmb1PvKyxz+Gg
KvvMgdeVwlJnl94hoqBDvlqFc7PsUymeukwSYqKVEPThsfrCll65eDtF15Jlpfvi6q0zv9OlhrOE
qIR9hjDEID/f4+383ksrrizeowZScBiKpt8sG3DYN36cZjfevOUI1Qqszs86p26bVUwIDOgOknAw
V/TrSnWcY6lH1REuyyN7YnGnQqtCb8y6LmobSdkIPLnNhXiUjQJV+xU4kGKnFuAEm84otpkN3jVp
DP8+9HJ7XXSII+jRAI8KeifmOR1UtyG17qYElI2b+8rrhvya95p1LEmNqhF3KWOtAcjGx0EYwaqI
EghEIAVuiWauB8a6NoQhbqfKI3Bq6+wwIdmxN0fU3TCbaCFbbYNM59jY3pH0PAKjYZhcFrVVXdog
1kihV+HX0k4vqiwSD5VR2HAqfORApjR8LBQCCHMH+/czyaXWBNWd4Ct4kbczLWasZTHW+jW5JSLu
dpnc9QkMJQQ8w3PkeehGaU1OiiSxt/1o6YeIZwRwmLQlox3lR+a3Zjumqn1p8v2s7Tg2znmC/V2o
KvbdMEsWoce7KEvT2datN42LdPZgaO1RO5HqTAhcoro1V2Ug+E/FfHjr11RmjreF8uMM2dKMIw7J
velhQQi5nRz3GkRie2MZbXBbWGhWhAi9rWVRHuhg2lZ7w8p+ZgEhPPTeQdbRQTMJBxIB6fee25o4
03b+wcqS6tQHfbqO06R50MPoRf7UmvE9FH3wLeJaJZg+YnQxn+MgVXQw53MSm5hCFZn1w2TM6YPe
ezWzt3MyN9EWupP+OKe0wKXESXaAUuUetGZ0D6Q8yW/1OgmJMsr8TcyzocINm6ZMNn18ySLYWClt
uEmGMm0xKTDh8eGqu6j571F5xkd99BFhWAjV4ZjNFe+HJgkxAAb1ejdBpF23A47rdTgYxzzT43Uo
IuURkvxVz1X4TYTdtVn3xiO8hYy0eP1vXb20vZJLVzMYrgs3/NH1w6jmpOKxnpcxYcRnvcqMe9Wr
iju/+6UQds9aZ+lvLZr7S8vHcwq36Ld15QFCmcoOZ/FaHXjGwvgnIaqaa/ky1hAECOdD4UYoTDpX
Krpdhyqe92vyZYYGrYKn6u+1sowyfHUxGYSs3VG5yIR/gDJibhNSxRdk5ZULWQ/xneCprNTSwUEX
ee5N0s/NFrJXa2mt2MkOtayVL+WhdAS5MruNFgXKGT/6y5ZR87+0bhUcRub5a59bY5cMBOa0tMyu
vUzLruUrVqEPDcnUi/f6wfO1nWOQuJen/t4XtOmPvg3avQs0Dlpkhx3/JA8CoU+uo9Rc22WKdknT
wv2WL9/71CPpjo99ZLOlCsRaOoxlQmCG/p2C+PshyxqV+PT8UldAfMlX8lD7PLuAJwWL97pOd8by
9F6OrSneRCk6ZvJkKI4oNX0Yh3AlSZq6tpiuHHJkv4zBwsleZuOggq8p4Goh19e54TVCBtm1rwbZ
dZmMNhxxz1i5o57+2rBrOgT83msLw7BXZFqNlTxRHpBWzq7rXTX3lBV1Dz7MYsmxhaeR4jTzOJFu
PGGGUC5kESpTvq0NlJZkUTehjCpwNY+yGFrhigekfle4un4dp+adrO5DtFsbEw+5aMzGx1oj1csW
wt7LVkWoVzhpTmeMss3bOpvehnYTsz30UVugp8RJZDzGNbpC7Efnj6UlqAnmQjEue3yVHnUPZ5J/
/7Tm/GlZhgUbMknD4/unlUPGfNq0RqC5hKW/lUroKY+LTZP74KJnsfQ3dfRZT/29WNYBTDQXCI1s
lQ3TkDCzy3KiZk+JlmQ7WRrT8sBUCcUn0dZuxFoXWmAYXqPtNqxq4tnrobZHoExBuvQQKrjMWQph
neQJ0g8V8lmy99uJthGAnS6d2dcjvBZKHV6DN/PZWvTnGP+LIwLyh1YZnEdV5+1Hd4B15LrXZRff
13N15sKzqWLS6U0bO49DY0RLAvHhUbY2VoQnxhg/+Bro6cbEYmfoFeexgjS2yapo2MizdL0nHNlG
0aWrJO7DFB3lWzpKpx5ReiUDOL+VF0UkcqtM2criGI9PE76zaFjVxV3te2v5lm5DbkybcL5uu0R/
MGGNxaFzahKDjIeqQi7GyOqEU7Z96ktB7iXSLA9cqHk7jomJ3NDP5kEBw/B+yjRNI5MoEvuCR6sh
YJ0E3a0ftN0tRkuEDhPAoZ5PEckbDGT68fm9h9Z6931kJCfZH9eTemt0EC1lsZoHnLO481jynL5K
xRJNEXfrGmLbtGN1NWTw7VkAALWvFO5WFZHM1rD8b8G5Dbr8Gx5OKThBf/YaMGHbTo0D0b+P7oVV
f3UNJfsWezrwF6v8bOiiXDcoEx6JRlqnYtJKPJBc+0uklCvZtXTI8+m96txMCd5woxryJBFVfzMV
breQ72dBUkw6q3z2CqCKSjmwGFNicaghVa7z0HIeAQ6cZNcm0p86R4WDqFsaH4qIjvwfcq8vlzb7
qD//h5g91Nv/kKesqeT/UMEaug+z8ivw3W7jlbG5SdR42gEOSFc6wh73sthVcbbSA1W/N5v6R+vk
+sYvRTXWyx1Jo3QD25k8iaFEDyo+6St1VKtLwPD9vtTieodsMjqiSpisbHTzPo9j9wgE2vzu1Ic6
UabXpmSaQIQ8glDO2ZPrVZc18cy8RXChN7LnPi2DLXpZKfJ3SV8cicxhGTW/+lBsEXnGZthsluwD
6F2W/Qg7Ahtor0mty0Qz1t6ghEfSRs4yIe66lvWlo4MFguicHQ2Rr/OmxzLCbznDcEOMX9zBeRug
3xu2iauWNtvr2bZ6NE2woHOpjHxQPHk1vjV2VaCtq6pDkWBukF1kq9vp+YEEAir6EQkqlMA2SeWL
k0l882TNB1kMkt46TJhLypKslz20lPwRSR8bZeosgvo+n9vneBwFIt0EuN4spQA7TNf7AqH/29AH
MFlr4CykELo91feW68S3pNODt/oisZetptdfUNuAbd59Q22cZxjwl7NfmN7ORzpo6wRJdhv3JDka
Re2+Gb26RAC6fVZRbVoh46hdIp2KA1qbhJuhVOqHStXu/SrukdTBKGvM3EcR4aESaXZ8bIuyxwPE
GFHtH/1r9hiQsTP/DK28Pxp6Y53FfDB1cIsiP49RaM2KYu0JCOYB/h9Yy8qMq70+sax479/WdbhR
G7Zssk6e1gWg8MewTbeyKBvUsHpFtl5cvHezQVLZdZ5eQd60zknp1VdOpyzfO6Asw9IsGl/eh6kN
u9w2E6Q+eZJsaNtwWMVJ4EG5YCBZpzXZgNl1mO5lscs9a5OFBWgIFW8c1xePDlu6Q+8CApDFehyD
NUo16k4W7Ti/b0h3XUOm8m5hqG/qphWPxehDYHNvtCEyT6QukOD31e/AsNRtVBVsaWSdPIRhVh/h
XEFbpq865cbGm6pi33TZE1hgqOeup6801Ylu+jET16b+tSW2AHEGu4o9MmZQXufGvMrjG9UM1ZVK
dmgt694avOLJGHXtIEtIKYprN/squ8uaUGjqnkXrr+NESa6CimiUdWV3HUTSpn7y4VC9jcHmArh2
OT1BfnGWlUtmOiL1r80TUIje6+17yfPeSnKuGlC5eG/rfiv9PE9Ocj97yvPIOfW3ek+uep4Af/Z8
e7+5bRbc+Yvz3MEH/ej3e78f4xPMxvgkYu+mTcduhxxLfHqvl6/e6sqBhFkPsoHu79VZxUy/kOV6
6l4SH2A+/gwnLxX5Sb6Sh7oc0VTRkxYDsT8bPE0Nh1/Kph3uctVPL6IeH8q3Yd5H6GplXGvRrN03
jy8PciwWBd3i0z/++1//8zL8P/81v86T0c+zf8BWvM7R06r/+GRpn/5RvFXvv/3xyQbd6Fqu6eiG
qkIiFZpF+8vzTZj59Nb+K1ObwIuGwn1RI11YXwZvgK8wb726VVU26r0A130/QkDjtdysERdzhyvd
imGKA7148uYlczAvo9N5QQ3N7M4l9HcRy7V2pncdDxjgtbKLPDhp6SyzCrxvuVDC3mWhgklAsvGj
2LysJmG8HdJJuzSZWi/IDfNdo5ZkXoLKL7aK5reL936ygZwbBpp5iGRyERIUFdmuzJz+JLJ0OMlX
xs9Xcw+UUzKWceBOA7YmJ0/X9k3Y5uciBErrmeMvJTdT9yJwx83ff/PC/fjN26ZhWabjCsOxdcNx
fv/mQzGC4/ND+1uFjevJ0tP8sm/V5BJ3i/k17O2a/MZcU67FiDMZsI0B6ZD58KM6qlxkA8vaOykk
N1epqQoEb4b67IZ2hYQCdYNnCeCkahfA6vuzXLTVS5lULe4zwUMJXP8qJBv+oOoPSdy09wakqZsY
LLesddomOmkeFENZTDSSKoOhIJ4/nyPgHqz9pK4g77fiAaxFspzsLDnI1iyPfxl/KH4ZXzHUfd9W
EC09DddTz2sQ66i7E9Hnv/+iXePfvmhLU7nObdPRoHyZ5u9fdOtkDgtWP3slItKjF8P3J79hP3X5
UgVSFhD7UMuT3/F7c58ji1pn2cVbv6BuYQqjI3oRmFN1JKwDHzbmgkutscU0c67snBk/LF96njm/
tPUfvQphvXYl667SL9w9mlXGunOa6blpFmNNPHzCIGajpnq7b1PTuROedi3bU3Y5RMz1AianZ11W
yBsv686Znr06vhuIMd8xB3wYMAF+cKO6BkDD5ZCgWzqJ4bqz7eDY9sVJlhAJHK9/1HfX+DyjwNcV
mbfoDJQfgbkYK89878KpjZm9naorZrWaWJ/s8giUR4B0CBL24XCjeuXdOGgaBm8dsSSnmf8XX/ls
2+uxFeqTivr/DrCQ9Va0xvAyg8N6aziYBIW5SDFM5ey/GnU+vTLQQpCXxn//Nv3Vcjp8yYuxCv2g
+VD8112e8vc/8zk/+/x+xr9O4UuV14AE/rbX9jW/fE5f64+dfhuZd//x6VbPzfNvhXXWhM14bl+r
8ea1bpPmz2l87vl/bfzHqxzlbixe//j0jH4WYVbMWcOX5tOPpnnaN4Sq67/cRfM7/Gie/4U/Pj28
Vmme/dU5r89188cn8Kj/NG3DcC1D1XSg0AbPlf71rcn4Jxg1W7UtfkpVExbvlCGAFvzxyRT/VDWq
HVPYqoH6yqd/1FB15hb9nza2XS4twtFgydmf/vz3fzzF3n63/+Wp9tsdL3RXCM11bT6gyYLfVD/c
8Y7WtRP2S3jqWe6Lg+iHEZ5RDSRN45fGf3iCGvNg709QgQakZvCfmq5juCrfx4d53Gu7Ujdy39uN
lRZvdGeGfnfoYGnomq0xqK/Ub3Wt7tsY2N+I1ZDzuVSGfZKiHIUpxReYWhd5gpYIWvs9pLd+FQ+j
vzJjQI1OFt7Dw70rINwvLQvlYHhtKwBL/aqtEL4wEZcZBttZRCI85r6z62tw0AoEr3WnVNe/XAF/
sVSw7b/4R4WlOqrLL2Xz8/4+jwYWolC4T7u7ESXYoYEvYEROvGpDUS/MaRlriLIIBN0QRvuehMYO
31nyWBlaAuBC1mHRbHzorYGafk/N9JgkXb9yYg9VxEqsedpw+1shzkl5stDzGjhBCkER75gLfRu3
ibnXHWNPgqReTj5bj7wxTjZyn0lUwPc31lqbGxDFVZAfdvQQWmZ7kUzotC2CLO1xmTPUJfrSK6Yg
CP82DymAAPWiYcYG1KeiJRgrpIV8HDRK2GRMarvA0e4zYL/w+AkswZ7cRch9LlyDUAgiZN+1aNxl
RX/dWfwAQW3EK6yfxukVcebrWPW/gzhk3xSHt0ULcQoBdsAztbMazfgpL2eRJaQHO1Azy9RCw+o/
/FbzRffxorRNficB5ZQ79MNFqVZmYaTN5O4IUDvgVr27yMDAuskXHTJyaN4x1VdZi9iJiXYBD6ZF
nKMhiGbXrlYAL3pts0VqbufHhrO040DdVba1Jgmnr/SwvygCWEeidD4PNRooOuQTwugjSqURITjL
34KNx/AjaWCajWeNnDLibzpCTWwy2UWFMFdKInGLKOe6nzPdVd+768l0vyaBOVwYVfmZ3f/RhMHP
ClFEKM9B7hP4ZujFQ9uz1My58OwBVYPZq0xDKFQQD6/HeiMu8q7fE+ZZkYG8xDLhqtWbowCmN6QX
hlp3S8SU0NHQrQGAcvjdzIDZB457VrUegvk4U5Kj6Mp12XGayd1Qx9+BPl/wQ92kLlfMf/id/uJn
cqCSaI4DO9nS1d9vqdo02na0e3cXGgWqoSqcHMcX4wb2I5D428aMP//9G2p/dRM7jgr6E61oYLsf
LgzRaTWsH97RGGAWWNb15CCOYc43g5W1j5DkLw0FT53QQYNm5ApGMxHNq5x0UJvBnA797zW5stLf
de3T33+2v7pmXdV2ZqoSU4zBc+PXrQhM4YzMVIJ8C2HYGgi3HfDReJLB7hS2AAZudQgapf/hN/iL
tzVVzTSE7Rjsg8wPv4HLEsRJCNLukEz8jlblnUoMdOHk0fe6bL21P8RoTjh3f/+/auo87Ic7VOhU
29b8mPq3Z1Tka7rbc+Pu1AZFn9C/8nv07II+OXqF2i3tQpsFlhG9M1Fds+9iNFUW5aB3ZGjV75rm
Hlh4w+HkscRtl56sKD+UEZOMp8bozzBMomHU5iL7Q1wE+SYVOdsiseJVYqXk8UI0N8fwMauUc2Za
F1nHVz3afrKKrXxNtBuhmwFN0sS0NhGIWK7Na3S/+5VtwUGIk3RP8B4BL+OApTdgsy8+SvkLOyOe
aQQDUU4EMMgrYivsVC9sHeMi7lde21+5XgkzFrM1INT2lwa9/FjwyfrYjlf4TYLyRukO1L/5fWjF
QfP0GMxs00GjRjswZleNipeFHs84TzzJMB1Nn4eBaiJGPPKzQRxRLFCeIbIDSyMZ74wuv2+1uS+P
1oWLyrDd8MwpCbUv2tC9M31uPM/lyxWl8dka5+jd/HQYbTSMS2xzdBeSehDvkDIHU0eGFetjCM1Q
jP/DFaGbv+/FuSMdFV4qF6JuO5brivne/WUv7ule0gZTNex8F5Wi3thEWXeFTuK0VTyY4J17RkZ5
BKlWnMDjoaZATB+FecwGSp8themuunXSOQZ77ayClaTuNABViNGh7pQCYwES2sEnZ8vVpii7qy2q
cbp230a1hiZoDBZn0zKhr0j4AVnFkBOKPNpCingJbfQFR4jzqFwAxQTWuCIpjmaYLaBJ2MvamBye
IGhLBen4vcmsC1snDmUK92uu7qugv3HzWSmoA8aS181Wj83qBE34GwxKaAKYoaJlh5wc2fmcy6lG
N6qYbg01QHMpu3FK8qnWUCEVlkMIKDT9s9sm/UbHuxUdSlR+YUKsGzRyhYPe6NSyxPK1dN9MGhwB
DRJZhmZT0CmPFpqUQxWMWyc17mGVPXl5C+WlFo+zfdMiTcLbiKQAilJLJOiVFVLXRyeBiGjVymU5
oQ2OIdCqAwPD+9ZLz3Z3flshM+CMgOb6WyMqdrB+16ABwpWFBk414gDt8A3ZCV+V+dD0CYThsrvJ
SvEdmQuoWiiuZAV7cY3c9Mqy+dweIM+AhfXSFg2kzljbxC5Ccsmkc26A3bEHp9iehhXf1Qr+I8If
SLhDbJvaNeJjewVmaYGT8TBAFxCcuwTn/szSjKSYi1hyMybz6lTbmJq3GqHDwHRAWMQJyovWt7qr
ui7CTTeF2TKOqlUZGfl+sN2Aq4FLIixyMEyIQWzI77AENBAwj+OoWPixDjFcqPtifjgbYbpwEsy8
HRND4FhLP8P1WkQD4DfUBm4jUR7CCPkCK9CBDgGghiG2S9tyl5RYoXg4edtiK2kEI1q6qp23LHKH
mMtuV6og5z0nb5f66J5d3yqWqTJnoUqALFp1n3K7LjrNOAe9rey7Oj5otT6h6XVhxQzDo8TaFp75
IDAYtFRAfrWG8Qgg3m2m8nQh+scsqAOlUUlSwpiec5T3WTwcIg3cTZ+r5CJQ7ht0hLkmN4GjNeTG
Im21rY20986MeZYGcWph72APG0RAFD9Gdgp88KLHNm7ZTfZVjgnjFBhXI/aAhaI8p/lwZtG64GmD
RKGhs3oaUjhGXvfU6dkN9sj8k5WqHiC/XNS2SgqbFapgtZKLIt2A6Ls1PGZmdIuwdvazHaqdQOsA
8DgZ95PT39SIzy3bFilUU9ERwEITz9K4q9FT3I3YCi2hdUE6R/sA2zaACKMOnTE6xVHEFJ1uyzJn
B46hcx3qyAuhsbPIPbS1hsR4dpsLL2i/QbDt93AHYOgN9bYW3iW+ubeZI/bnTe/C/xsNKMRKdlKH
amNFzaqwg4c47V5LG9xcp3rIKRPmGA6tVT5Bl7lza/0Lyc24nC7Kcc5B4aa3jkcbshOgJ8JM/WMi
xKptPBbdzRaJzstpICkzZXa1iJAcQsYnXyCAel8lHeIrifscOyUal/Fwm8A4XqQIKFkIds3KVN0m
YarPFEe/aqpkwi4t0Nd+7CGbN2hbRTdjhL9rVHmSY5d5kBNS7OHzCSI5ckuFnjzBpOR3Nx8KHMWQ
6A/zhWIVKhI7/aOr8zRRIjU+F4qb7ey8RggTQD86nMoG/xodmbidMjQoyo5Lj30jQNuR0IpuwRWe
8WCMee/0NUptRndTwmCKTG7mItcR6DObe+Tcz0pTXMVGE60yp1tFfesuGsdZoxCLmtxk3+OYmoFy
TM0F1AfmSKg6ixSJ7S2stL3TBMlaczExcIPo2QvvyIA1y35k0gyMM4kLlU1Xu7CMbTNgJKEF0Z1d
MpNGlQX6BbeDsPAa+GAulMNYXTddma+Ebdpr9A4NlpLoa/b9PZhvsaj1NiMg1V5AGQx7oJDxqGzD
gd8KwMxXJfzCXV6vvaiPVsJ1H8BOngeNZ7XvkoAvqq05aPz8quovzioOP3urTrdxGdprIxjzVVCU
1bLoWiJp6lF12PmxjoTu38IPnYzPhWs+OeZCR5OFBR7PzbBr8VjKLgrDfzH0FRjKl9QEcQqXJlmy
mrpvijScbePAyAOZ0b36UVXcFy8Ndxbo+cXoKQ+gU4DHaDmEjmVXrvMh3v1/9s5juXFkW9dPhBPw
ZnhEb0XZUtUEoXLw3uPp75fJimK1du/uuPMzyUAagJQIIDPX+k2nmm+oKj1nvF7A37j3UANzRMbS
rdd7y2RgG5mk+85zfsaxjp6cSxi06YtPxMIVhJA1bC3Dc2GEb37whlJOmkM3VRMTjRDD22jlOELJ
17fy3AEVRhil3bqZMd4EOwxhjaXBoFkTVKoFagRw3AOIM/aAWpwCja6P0UivCZZu625+Ubp0HQ14
LYJNS/Gbw20DyeapTX5aPYAbJ03Qgpi0T8WMImdFfFmvTG2lms1+5h1HLEIFl++6h7H2fo7iw2YX
xIUepK8QpLAMKKF8VMFLqLNdAyqhxcPnVimgvDpveqBZb0r9gBTRI1oH9QpyNK4EyuwBpucVT8Il
AyOsbLD3AOgfxxu7FwS2EsK34mk/whi/oW56x1roMgxKjJY5MWuIdG+tExzJa+z7HGXgXAkXgFxe
pkkz8fZoVwiTIRbIggfc32wumQZSQJjmJcGHtM13oHGqvcLOtTHXBM9V6J9hIzaA9bWwZijfJmjm
Jb5aDyxX53VhGOgrJQgCdZB6wHxkMRqESH7x53b7UfgdyaNbEYgARRYn3VLt+uFudPx536P4NiF1
tEExC6+CVC33dsX6u52L8zTit4TrCZ5qWQQgN5018b/s9m6rO5sOQafKCrYkGw6Bm8H5TdtzqOHA
A//wtXazCPBJ2+4jX2fmGFCpCJ1QMJU0gD06kEv1pObGMh/0kkWlfop1BJ2S7IVbnGnXTBDUDezw
rgtYjViEtSslSyBAtIfZhRjfQP9EFO5HV0eXYc4MskL5D0tLTw6U0Ii9x0wW2ffHE8skgtFOeCEj
/pI3yVOVRIesK37Uw0i+AAl6SFxuZ38x967YfvZeCxe++KGnwUVvkV7Sh4ztj+MtYg3gkpuc+s5m
Xu9exg498Lo79JVYpph4Q6ozUx/BMLgnaK65ZD+mhJdpy6fMUWatSi/7wr5v2ltqN+0HA6nUHqlr
JKe1LEPYhMdVz81dj6LbvoQCLTyoOmEPZevINltd8YqptVBmxhQo4YdOGgtPMh5RJSpQbppcfy+L
fEjxIImSM+tuf+0Li6y54zWWDtaGIE21r9XEm9Eoqe27qi6ecfVCrIS1ivx15ZG8V6LZAqk/+ayz
DYhLG18YC+F3nO3lkQtQnjCPjWBz6KFX5j3beg26Kpu/4jmnoZ4V7qJa/RzERH+GPn/1XX+Ti4CG
Gic/495/ZsO0NVOUGNGqQts+ePEQD9hMtidEJ61tNDK75Qjh3SEFvncn4jtBO7Bx7VvEuz3gxhmL
OIjXED1Zui1MuIgK3isrS0dXYxp2MobZxuDvesQcAgSf3EJjwxZZ67nu3ti1sTxSocTZ80m4P8V0
GLw3V4PN9sTn31O38U9Sxrwv0age+1j4s/MHtLqC68GIe8oMG95kibl32F7WDmIG4zTpeEv9TMS0
LkJ/cpPog1AobURwTLBcbmFqKLSw5Z57rq1FiGVnfbsr9cwVHml4vPrGCxiSlefiPyFCeDLMhXTl
c6WmX6p5Zl2bAMpU0/hb4yc/zXFeOW26s0f+vrg+h6piLIYA2S5dVUPsZNXHWHeJsaF5BoT6Xun7
Ahg5s6sdanA1eB+u4DsqJRCpcgzmdZeXi77V5qVmA1a39YuPABHTM0u4OCrf3dZ/sup8G0+ms6iN
ZOuk3TtZKfwuen2XEiI/6tEx7VJ3mfk68nC5vghtlK0d4qnte1OwgxJ3DOLn9rIScUx71ldZuO6x
ieS/npUryxqXZo33ZaC6FmEEwtEICaCTkqvpbrR4xjsRVhyK0OPPGh+whvzu20QE8mE6lFrAer0n
UGHHzSffLTeIrrARVYtXrZsbZAZ8YhjJcKhN3Ud3nFl7qM1VYbBoIuaeQxlz9EWi8KVspb3gZFkg
b6rxcMufJ+RNE4W4MNl+jBsu37af81cdRARQt+TLYBX3sYeVQ4IE9lLxwXSZI5o8c8njkRhnxXCR
6xL4emizeHi6j4pQyRw9ohIt/xUHFBvy3dFnnLkfFJ9Yr7zrkjFEAl3tERthdTKM6oLaz3lm/RD2
10BIUnPzzOg4cXvBGBfxRSxxnlOg4dwW9LFrq7ihdq6FcCofZYRiSy0iMciRPtQ1QhqlUHvG8YFA
0o9IUc+AOwG/xZgbeJhw8S+N4mpYYaAiApWAAYQOBpAocbUieWdtW7Dw6cOjk4k4Lry0O7tRM3GD
gxJPnrIR/3IIFEjpsZfLIhPooZrqS6RJW8QEtFNaIpBJsAHAkaGjkSwmt5bfVQa3c4JxRLaHXYsr
gpoQ4VHsLF8VqN/gQZCxXhjilY6JEaRqM9pqLd5SmAkTNsqsXQeKa19M8ZfAJAqjKcdeIyhRx5iZ
Z+aj7yKjRPie6Th0DtWghSu0PTCn7rEayKJm2eD7tPX8pxBU0QZPVx5acmFsv/KuyJaYHCTrdGCn
MHvjToO+UyvWW0DqgV0BCrq5v2+D5OsQJP0u6bAYS935Z6a+tOIGtiAZLxQv+RINGEHUPtvjnA9J
iJshOfYwwLTIDKJzakxYabaimLgQIQtuPOIXOGYkB5mTgRrzk/AKP/PgPkepfk5n66HxuW1ZQDVp
1q4c7DtQCk7u5D02w3JfouS11vxq4tGt9ZXaVQ9NY7ITKJKf6sybtqtPBq/KOzXK9KU/IaUNNuyg
66ayJGCvZuic6QiSj326zNSGuJpS7qYEeUM15KfziuYbqrYnEcX1k2NbIc3eB59UbFPR6UShOvVK
yD6NiKOxCg6wkbB9K1wC/6/5C5sfVZnU4LXCg4X6BbsSQ9vGJgFSDwMShXfKIgxnjfgDqbYs6DGG
BlW9GqJHYMXvddXvmWLJK087NvxHb0AfTyViiLoSq8SRbU6DCf1Gb5X7ABGaItoV1bZWdUQiCiSI
hk1QlsWOTMEnWEgPaoOXNhEpTY9hAbvI/jhsOzZaHvJ7vNptxmIsQIxqsD/XWkqiI51e7NnZapnz
3rvKtxq0CORkxUTPb15Xxs7WWBZGcUQoyjIWNfubUo8/lVgKIP4yfkE4U7lr+mTXG+kxyTT2NbmG
8IoQNu7tRiiLb61Wf67qfOHO0Vmt0rMxYaZZqBE8jOg4e7GNgWq99Wo1OFSF/VXr0jekOI5ZhL6m
Jxxo4pT70REGMyrqnloEs9Cf8c1sqrPimdWGkG18QP7fWyoqc13b9ayEk+IwAsbd2+1DZBLPvAO8
Os3ZtNIt4weu1qBtSM3PK+LMuA2iVrKXRaBWHUKHv+u10GnEtGivNIV7qCutBjocPNZ8A3gF6bQA
FOAu+lGZDs2MNNGcVEvcwwiIzqoKE8KYMCWCYLSXdS9E6dBAITxBcJPoopEffRKyWKDgAogrsEqw
AE8cPVjlgwrrOzXuJtjp+xb6EHeEOCytQN/LI1lAniZjyty9SttJ38vC79KQPS5CP9KZ8tYxh9GR
mP+4CmLihHXh4hNiPAWdgV7iMsBsL+PJSwp9AQ2w2+aw7iNCpmyNGyHO6VoHVQgVFszad9IN71ZY
Hg4lhtmNK2SH8gNgiL0MBP8fKOFfQAmaKlIvv8Fr/4FJ+N/0vUne/4QxXM/4hUjQdO9/PHQOgMc6
gHxskdm6IhI0R/8fEiwaeWugATp4t9+ABGAMhukynO0uhDtiqr8RCRZdlgo0zoDTYaLbY/7/IBIM
56/5HvF9NF2zAApoiPKqrvEBaOeCYYUyp5o/0Ob8WZPixxvLis59x7bbY2n6HvF6SLD8/V7lQAhY
ChoPddzEO1LxPejqgtAvK6sgBG/VIba2AgRRPIFhbh66SFhFpOWTLALU8RddmhE+DWCnBVVpnjrL
vTiORhCxFZuqJlFx4BVnBAq27Z0JP28mLLtwS1DG4NiD01ze+Yjjnm6FI8CILmqLWOpECpsMHqLl
rVseyTHyqO8d5ejjDSQuIptz3X+tnaxb4ys7AEqutDeocmerqrsfyBUeJq3rPrOvyJf9aAEGDwiR
JMiFbQKrjZ5MtZ9JGuv9CrYyCmhqUZ9QQa1OJsHirV/4L7cm2S6LW1vFK7apLG8v25XIbo5D96AY
BQTntCrHQy6KJgnGg6xypxGtqbP/aHd1HLmGokwr/o2MlsW1TuiHPnmhSIRC06HbOnK8dT0rz8dd
bhndnVNjJVIXTfMQDAFqcxMxigwJ9QNvIwuvsKTPDsyRqHh/PPSjLDuYSFntvIXhJKtaoBxtgW2U
R3hwJdOd2zQx+srJSna0oA02uQU/Qo0J/4J6rD6jDcv6oe+DPZEW961EzSHDe5GlZrAZMcZzvG48
h6MQ3Z0cPBk1FhV5jUCwG3fmq4bUhjOUmBTh1rBF5ospSgzDZeKhQJ7j0YkR0ridXgW9uUDJOdyU
Tmc5SwwJIrb41eValQhO0i3QoxCH3Ni5qiDT597btu7zgJQ9d0SlLCtynfcE2rx7SxSIlxzCDtr3
rR0JAZ/MU/Agm2SBpYZ3j8x7v4yy4dc1Qg9uUhEgMNDk8XDE4Xg49qrVH+esR+h4FBHzv3bIIbe2
JoL4b+CfuCqd2Dk0hgiKNtUnWetmYeMlDz/WQyWlC+gXJgCpML3pwNndRhLw0sOl1evO4dYIZmzl
43By1wMfe5SFSrC7dhTnnOVd+9iVWkviJRKa0fF38vvnSQ2zd4Pt410KRP2FnJ2xjNCIudfLcN6w
Lc0OBFjLgxMFI5QtrzugRKwML2Hb+TWWNJlyDhGAQVlr0rYs3yP2XKJI8+SYp9r+jybRrriVRZop
gNn8e2wkGHbf9XEMf50rerK48Vdxjls8JC4SLW3lwjjwnoGH8JeJAkiwsuxs9CVvbZE/H71YMU5Z
N7bQeNOOyK5yPcmP4mDnRBluNIVuHr1uRisMMoGoRDFuf9f262E4NeZx8hCcDWrjVw8+h+YxhkuI
xm7oj6vJQIusbtTw7E5BphJdP8VowZ26tArPrWjHv4x23wXDkk8Jyg5yXAd889qfNep3AysA8gft
RmlN9RHhZ7LOKMJxfC2Is22CZnIWVZVo17bZ4e2IgMURYqz2OAZZfmyd5O12UhsirPHhogh+i9FF
0N+T8DT4GYFhu2m7mlW9O0li4rUp6Zp1PDhofIgRkvkoSY2/x97arSlv1pmi9AuDZ3qfzYTmZxP+
4hDjgxWOVvYNq2ZFSeevaotKp0Iu+YSHOQOsX7PCvw8A0lOwvPsXJMdHUIVpe6BadQ2fMc22TEP/
OMkWja0V0KGsH7bndNuW//hxNGoAvpaH/gK6UfamytoXhW1Zd5eZJVnjCHZjKf6Lnassp1G37gOc
rx4R0Sh2KrnHu1p0yjaE19hljHm4x3fGwoAh3mVmnbi7PI6/srsjyKhCOZxRUdC5Q1M0Nx/KKV/L
miyGfpfaXfZ8rZS4G4RzdGkRN3m2Wostped1mNJwcglrYZHndb2TVRXRgsYuPLaKbn6fphYWcjPG
0mWqxp9mEGdBmMXfoRm8JUmnvRR2ZMBiSZw1Tr5HJDnsRTnE6iWKTWdTp0a095teO6FfgtyUr+Yv
GmbUgNjYyk1p1C1jhA72OsYpWGr15qPSUTjAKsESOD5Qg1hU+/SczcFR1uQwt0mrJerZqK82jvl4
HbbrNDwJQt3ILgUhdUwysa7y2sh5ASN6b9dB/9UPEhRCdW++zAhxHTov8JduNhZf/fPgaN1Kyxoy
rWkpAkuJff5jEfk3sEZd/ysQn5uGiLFGOgo8lG243kcKhBPrY4bnafAdIKC2TGHWPfaYFD4gWpnE
OtwX0t4jHPzqYrv4lE5+066MeMwACuHW6eRdcIe63ngwqpQ74DfHmbUowbBM0ZAt6f0r5flGWpZt
t6o87dZ2O/dDh6z+1zZWmMT3RhjukZ6vwNlZp9JMlJ1mEe1NerO/YHbjLkJTMd8mp3vyDGh+Napc
ZUMCrAszrc7B9FjHIUyMveU0xn5AUIN0kqiHLBEwZBWt10PZardWs9HZbl2Hi4Gy3QPyiKx0h85G
bMfbSlebXeljx+ERUIMWjUmaW7T3k1b4RLbyjYYe1S5DtgvDvEE9p3o3r4aYhHvTZ1TbbCZIJg7H
FJG90k72cpxsmnxAS1aGSg63fMbUYH0lF+UdW4NnbYZbuWqKHm6hyMAGCYVatiptrApgmCYPRq8k
qIyFpBIjpwJXS5scZyqVss1cUh6yKguE2CH2x9PbrQnJs+zkCHEq/uUEoQZ9y6fAmi/xzExqUvej
bR9kYRrE6/wUUYdcLB1uHfJItjVRh2/H33V3daKTuQrRg/t9QXnU6gHiDnZjvEN4q4+2F/ww01E7
YwFkvTqph1ZXED1rSKE+kSZdZbGlPJYqJt2lZwQLrQ21r7Zjbv3A1T85M/pnhIXS3RCE6hOTyzc5
QE/IsVhW84TlVLUzJ0zBSziln+rO3ZjloH31/CCGk+cN93bilvh/5/NSdqSbAIv3YAbim8OJWRTE
NE7JlIcn5EQwsEf2ajc0OoahQsSj8tsLeQQV8R8UO7RCQcPLgb4iO2UhsM2ArdWTrN1GkDjndHHW
72vIEXqe+9drtDEprEHPSAoQEUHhOvHd/fUwRhZlTzCY1j8Ox8s8kKB2OoM4g9Upr6jgzUu2cdbW
CF3lVTWMnKUqs4Hstetxia628hQmufI4ZN3GEqN6bBg3//ba+gt+EHw9E52Fq7ALvtez2dd+AIuF
yYiPaZr/SHSvvxR6X94Nsd98LROcGAk9I9h91kgrEZ0K+mPcOvqL2xXmHpjUEeOMOVtEBpIIPh7X
azm7ga4zyFmF6T7qsTpbx+0wrWcnEcFe3LD++etLnOkN/ii+PjhpE/KZBSeHqPoH1OWUZpU326P/
XYBMKhyvXkdsAchRGG+NUXa7fAjcpQ1y8i1W2bH2fcWGgg3zc1Vku9kvzTfDNaJtVBjuSlb9rvie
YrJxMVxFeYBZ9XQ9u8ydtdmGIUlSrl15xUOjnswIyd/hSzTODfSesjmotY4zgjy81lunIZ9HT2JV
AGywLWsOLYznVTHlPcCrIu7vQyjhjQVKMu7QivfNbpe4Vo8FTp+4QPUd3MBEgdjgQJJcHA4xGo1z
qWt3fabg1SlmP9MPyAm17puphc161IsRWfiyfuIZ+i4H1DzdwuUMcvqMjpBf1Mm6Gb3mc2q5CzPy
kncMLpM1Sj94gs2t/jJ7qrrG68RYqYLJd6uaE26esaE8ZY4ZnEiihid5JIuwZLsJTrlD7+cvHdEM
U/Gff37JFfjw87PnhTxiuQb4549cAs0IJtUbY/t737i1fbbAdwe9XZ/GTL0Hmzo94jZJgYY+jqJ6
iHQWVdmRKu0qBs92HRY0g78LA3ChhBDB1Kg7rFxb3X2IlcR/SDCDPKhd9toLXT9TKAdOWplsrMDT
Fn1aOPECtTOD7GgcbeQZcuAcBJ94v1oHeYZst+88cVXZkAemK68qa/IMedVMA8t2u0o41cirW1W0
keMwKtlXQbM2jMraawmqDYvroajLI1kMMMX3g836/04edvG8VGvD2nZJkv8LBRE1tP94iRD4MjWo
YMQzDMJnf32J6FEOuDGy9O9piRp1hNrAfVanj2Q60z1B+eReFv2kJULXFqfdEh8O2SbHyqO6dYzV
oHkCs8wZt46xGtpdH05vH9oxuE/O5fD0oTkRn64H8bEtpvBwu4wchr+VAYDLUK6fLtuuhdED4Ovw
qfujTXyPBsOird5mPDq//xB5lDfQRgL2N7f224cpGqZ1uaYcZKdsJ9mQ7fFmTFHVJ4UxD6A55jbx
sM+Q9Y+HcoBvawz4ePjHaSEKSBqOgR8uJuqoyCtLG6QYJJ/ROdlq6p7kkUMgncDzyYq7p2gMnoyg
RutMgMmA+RZrK2xRgteL0D3KHpsw5FFWJ+JTa5J0AvLhIi6vhMNLo2ufZq8JHolAjWcHVDlqVrP6
GetqzDv6RDvOgZs/l6l+kO1spuP10LrlNgsj7bNuP056X4OYxsai1GplKUf9zVW1vJr/hd5y5a/8
9f3hkT3AHczSBYFZouv/gEpDHEGbu9ez7wQ9+IVtf0Qeu9PdUzLU69avk4OsFSBZ1GWoZ+mKiGsL
/pEhf/QM8Xb00+ra1CL7AWZZdzH0xcJ4eRs8zoF3HdOUuDwhkEq+AZlcdeC9pSfdJtLG9qyR3HgA
Fs/6x3HAueTeg2zK27zZm1YS35m56z7ooihnuwaTjaSHbJPjktbtFio2UxvZNiBLkzEf71xQtYdc
G6yDPLoVss0Ow3zNK1ooGzPO0SH2Xg//7rw/utHNnrYKBg1z5Jsfr/9fP+726RV0m8NkY/jwn9/M
a1uHDE3oH2Z1FG6MuYIbH0dR1Lz2iaVsPrRjIfNrhBxr1KyAvQL5t6Ajjnw7/8O4gXQXCEtMdD50
FAVi3ig8c1Xk6oFg822RxPjdKK9oEyLbAtI9h51lHnw0Tw6EqOLDDIqqwQ5orbS0y04XzUJ8h4zI
uo67nUH07cH31Wlza7qdJq8ZmpvIfyK6qx5dvstKVdrhtdWtz4YIfScjgHviDO92H4NBscJq4xO5
vIxBuqptt/riTi5eylPNDqOrnGPYOBbq+b792SNQI7f9dorbuUKC92nUB+AfVdxusShdDihl3Ov+
vC1dp3xVmia4L9P2c+YX1WuMBvWxq8jNy2oXhUJJqtYX17G4YGyABwK3FYOHeqc4pCmLahHm3XAx
QH7uJtWeETBWoieY0sj8g3D/rmIh7o4NEXWNlIQSzWD3Z3fXxy6M/cQQM3o3P5amg/lcjPSxbLPi
Zr5MkXs9QTYR7O/WeVh1yyCI50d5JT8wcA8rwpMc0Y8FfyAhLnT7qmFhezFR4qkO6uX1jTcC6UDm
kSjQpFVs5XlTykL23t6Mt46EuQXCTrS/NQ3yIrcX6u2Tbm1yNLakvy7vbzWUQpnC8R5gHm89UpNy
Xr/WRc+kWeQ0NP90a7pN/9rfrAbkuNvi4MPlbufyL8CWW9ZNbQj/ZbEgGL1/EJZYsVsGei6aZTiw
6Vm7f1ixo7oAMTB1jG+BoRzsusAotIySfptkbnl3rXtRGF6aCnzLGLfF9toIe6M8jcA78VBKYEqG
RniZ1dlGgonYiDylTSBq1PBBFuyd4/vKBFwJNXxCnMqO72WbLOzUszcNCjN3ssMSvQ4qoxsI8T7i
HP+8SJWEs79MMhabK/TqbBWVWjKLH7hy+GqBo4mT5ptZI2wN3u+Ylr6+Bi/yA7jrrK6tqimP18PA
+9SWirNnblC/BYr/XDBvvWqhoSJpZHmHxnOaE0t6EzRToS/rpAoPDsSkO72x+9M8GiD2Mn0dhar7
hq5fvu0dvMRHJ/TekBF7L/3GvqRFkD4EXvCZsP7DP/+tIgf64dd1NcvDF5nlIBztj5FTzUtcfdTV
/JsdY8SGUpn96GNUPiehfZE1VcXyMydygcjhVOWwVouHQOOnlb3ZYNf7FMFs+FuOuUZ5O1wk/uyD
TKh83KQ4Ko3hvldnAlGiRsbTru/koSysqVna86Tuh8DySUrY/h6OVn3AEVXd9EXb3ofRyCKDKMQz
RBU8kzC0vEMdLVyEjavwuVYUHAObgkiqcpBHsm029XjXOf7m1nQbJsfisBcAShLnKrW4VhT152CK
qheWndj/uVG+nuNKecWuGM1b0wf8LKqmoX1SFM+6lzVVX1bj3L56o2pcump+YAUab//5Z9I+ppF5
CiH02iyIVFbzuvYxWOkrmjoiNal8jRSr3HS58sVI+/xBFr41piRo4gtf0yOsE2WIRKv5tpvs/AEa
LebgCI7dJygteErlBxCzA/uCD0cf9RH+Zt07GBf/Xl5LE1cFVUoqwazPt8+wIn5TlyWmvJ5sV6Ia
i9B82Sb6/IC3d8fP73uHzre0QxG3Mz4dtv6Yxlm4AGk+vA+ttkUdEYExLM7y1Hbf9QH5nsDygqcp
nltwh7l/UBNcIvoaEKtpo3pySxHNFV/V0JI/U0S1/QifzjjKFNHkoRKdatXfnhR1rZouIk5wxAny
uoo7difxKdAgkC0up+TPT7CU6oLiKyTyqmgfMazrwE/V5yhR20fZxEMxrarQSFayqvVesSaMgs7I
spocG6cP/LaSsrgMRgSbwcAkh6fqrbYboJ0j833ud/ZbFXanvvfipzEL0/sanAwkHNr7bIxW5uSm
u9zHowi92GhJ5K44mPim2e2gnG5FqNq/qnU7vvhJT4z9KdR740Ac+1eh+6ZxSDvLq+78oDF3Keh3
2SaHTG1mHMIm1DaJSqwAOF73Sf9WO73xCXOT6ZRVQB5lVQFov66NyV7bdWR8qlkSCGBxcP51ThFU
5qMWhPYmHPBScI3KBPznpt8a+zSrpfolAps42ArKgXVXPNkT4Q01zr9Uk2BcRYq5d4Z2egH8sM3I
uXwxyL6sFCPJUB6PorcYGIIcj1ipw9NZmiwpOd2z7sTJn3ODdyiB3O7faJqarn6cCXnqHEvOgZ6L
EPzHzYcVDGWddXXx1W3Ywxmla2PqSlHN4bhoMzVeyza07PEbAsC2rV3midu40C2HA2YSx2ow2gPQ
NWDuDiSjYOq8T30wrGKsk99jL2uWAwr68OAxKzWmfBcoen3JLZsJKbd30KObi2xqzRi/YavBa/B3
m+ywZpsHOO1PeLXXl6r2ImQVCm2NPgibwcwAdkG6YEBA34UI0YMjkdUgKFG/s+tpOFwPZattN0iE
/jFAHpYlOZ84Hney1oqrXUeLs726RnDSTzCoM9FXMBW/fDLHMNo2icvKYcrVxwDtJzyiHDQBIT2t
Ywg7R1n4DDxOZV4JwYB8eWuTR67o/a9tRjIkB99+vo2SQ8mRTQtXhYMTlsjmFyVANEWpVJxvU4zQ
8VfSd5bYnvli82ajWNH4GhAV0TQ5aXGvYNBqiJpsavo83ZOYAJam+/FFx1zvuWAjCk1u+oxQPoSM
wKjWXWlPn0NAkzoLyGc/TUzSftCy5DB+GOsud5PoPOS+8djX5qNsBw2DDSiM7J2s6uzp4jn7bMWI
nwI39QC4HmILRlgPpfC5FUWPpR3onqdrSwgRA8x5uQ/R17hP8qw8hBbGWGNX8xNQgFyb79JwiPez
ZtdPTRio+zoGAy17wcCCblCncqewcFhOcRCdganU+wbRoU2bJ92jPqveHVt0/+tQtYuoNf0ftl19
IiVdf0LLxFqq4qQqhG5kB3a8TgMsD+70OmFrKA+dnF3itVDIw+OOQd1QfXxRYqEfMWHoutThTZOF
gmiLK5q6KXHcvXOVbCtzOzk6w6QPMF2RiR81y4cdAJi9CyrnE4uIdDHC0Dz5oTs/EcI95yJ0EfjQ
EpJWAdI+u/HeGmfnEpqtd9QsXK1ErSoL5yKPXBWyAgz3s5tGZCXccZ2okDDu5DvXjZCRa/Xos3zv
Wrnv/eqQ9QyC7jyV+uHD+zmyjMehwxYESnbJHJVhEA07GlOhuFgGtR69pB6JXpDs4Wd0Bb87iVp+
G/EJ7d0MNqI3PCgJAOVOUBNthIXPsnDhfhxj316pTm8Z1w5FgYNZ5NpbNEPhvXYoHeZYZdVvvNxT
j/40U7iZdpRVt01ndOtEvW5slEGdEqVAMU40XXtlnccDqw9RyHHcYhd5qbFJ76M6LZZQBM0FarX9
kyw0FvrAvh7tggyUH0OwHewEyTAxICjC4lRq/YusdX7eP1V1/NVKQxg/BkHP0rXwLhWFV8XNElA4
M+3vts5OlPvB97B3auzjrd1JHLFr7X/wScq9rlbsOXmXC5EpS1vLRjlYzft4V8f5OcHVaQcQJH2b
DG/bWhm5L4LKiGPFX2VzHJlIQeAov5bVnhsdQnMY3ds5sH6vVfA34ezWdYo9WXR4FJqbvkEU0BYQ
bIe1qwVsdO1C+1IopUcslRdBPk7epcyh+hJBrd/9hDQ88J3gAewTsAUDJ65p7Ie1OfURWm5Ke5BF
ottGeXerj8qcY5VVBctejMlkdxCX3SGxoWlppZPuulTHeTBW8ovjQV5taiX6DlnWGdvxGznecWH6
UXdfxI1NZrVjDktS53XMxgc5MtJxTRo898XSJgj1qZ/uPWQG/nqtwMXjJrHLizPM2mFINaday0Mw
4kZ1Jw9HM9qUZRfsVOTaDnb/DaFW+Cee3e+cwK5eKuSjlyjiRMLjrEYBPoKqwAyyZtlavxSTyz8y
RIJE9nrZwLzvW+pS9jpItewaG8s9WUV5V92b2ijI3ZwbYm1y7PDHuFbRtlw66Fs8BnMFljrvwx+e
BzrLF/RMxP2P5EKQCPbzYBFpbv40N42yQpfN557viz1iycF2QDihW2hp4pyRfUQ4zSv0Z5gJaPU5
5YSUlnroakP5kujmjpRY8GxjwXuZjWnFfjvGikFJPvt2k510JQ6fQYr3UMvMAHdDM9+Rgp0OhcUM
M2VYWVFo5PuuR7LaaU52xDPqV69sU3wMWzUrJ/iFdRSGnDFkzZEElyiIfLcHM0QGHXKwTUIrc5WN
Upvd1iBgcC+LAnrFrs/b91uTPJqVGsGACAV6BaFfjECM6Uume/cAcZLn1olw7RLtgWiPVeVeSaan
sa8NlFNh1tYwqRch1vRnAsrFWR6pTl2c03761TuJqmyTvV4KFGbw6/nNFBJ4+qRaZ8MemxPSA95C
KZvqa18ri7m0s88TIgzrRs/6nVVW+hNs3nd9ZgUMXHQbem19hmcCD0sc6cT7lmyy7QWxMn4nxaVR
9riYWC2awKp5HdN265AnTw1cHQOZ8Y3skG3XK1h69OSwRNuY2Ft6TGMgdKN78HXkrCsXQ0NRnZpg
uFZ9QvV3tlIeh3r098VcT4e2HCoiQk5ymUtEsUxd5auzXb6zu7G7NK0TI6AQwUcQ4pTw6StikhmC
YX+tKrU9rH1YjsfsHXUEbuIqM55VvYg+94Y5LrIcRLHZpjYKwK15KFDUPnjdFG3S/8fYeS1JrivJ
9otoRi1eU2tVul5oLam15tffRWTtzn16zozdFxgRCJCVWUwSiPBwp0byClxDo1oYhW098CmjsIr4
jDrpaxpAfwmVbnwWJnhD43OMVMHcbMJyBeuvrPO1MJz4UbG0lemLLYujnZv+TenacV2b6M4BaW4+
fLQ+ktFsnpWgtQ65HKO1nBTtR23F0qyHQfAYUHn2RInm0Uns5kNNs2TVQzcAlSfTwe8gOJ2G1wLN
GZG4J0Bh70SyXjSWnzr3rhjIRIb/4aPHrr9IYQJXpEZ/UvUQyZy2fov5fe4T4FZzV/frt1Dr4J6A
NOs+yv+OaioqGg9iVIb0I9US+1lHqe+SUj9jhYN8zGQ3BIqVuRfSsuExM8lfTz1hEk2afgy9qZ11
gIKXUXLybRQ7FzlCMLlQk2zrFlX1qiaGPqupdtuLbqz23+qhM06il7rqRpYLtJUmV1taelbfPMmo
IszDgkoMuJwO1dCZ6N7YFLIU06Hoiyboegh5yipePhzFwF/dxoJGza2Q2f1zvsdJ/rL9t3PWkBPM
5a7xWYfEBtxbXrDRSopzAgIr0RI2F3se6Ohty9HbYDao3LX8rHQtgJUBoZEiiKWPykH3cdQ070aB
pLlqOxkJrjgn8p51ykoZ5Gjj9sS5eyVN9kZOOh56h+HTM5Cs96T8WdipCPyyp0p8RpjIvanttzoJ
/EvRE3bLYaf7XhvFyQp779VwKxbrKXswinaH15L4g3CQzHh6+uv9ORhC5WCOTc7vw6u+p0Yw68Gm
faKnoqP2Ymc7BVLwm9lDlyGm2mH401OReum9StvqjRWvKu7xjzGDzGi6uIaC0hy6ipxkpG6dcopl
5uk00MX6xs8CpGdbckZSCBZcoMBFI/DfAioujh4Df/n91RXORUAtk2323uJxKnH01/ke11BZ0IPM
G/NFYKKYbmRDv4HguP6wy1XWNvCuCXGzmH9TqNjRJ0GeeetaA7FQbQTDUcCHMLklWX1wCKI8u2Yc
7FIN4vigHsp931nlPpCjav/otpMtsqWGBc50KPp3xz9THrY8o5gzi0oXsvL/6exDjbkpDSoqlSyb
BZHGXQBp3nNThT/83EiPE4XeM/XhxjzqjHFTS642++IkzmpEqkVAia/HWBhm4P4r5GT3wb4ITP8e
ZLIdIm9hFbzdI0iPCfc+yu/7anKWxxy1ts7wd/BPzcnwNZMy3/h1NNkkPSx+6whtA4JwDpppsS2Z
GtF9NJkH8L1Wfj0sf3lR5Ar7Qx13wNwgzSrhoI8mbNwAlgg4X93sRFepJZ3FZeQsnC5Nn83STsFd
SR9hR3i/0KBiCLJYOUpKJC+kzEGWA+lKofEz9NYrcgzda+rBMKyX8FSEiYWuU1DIiwpS2lmXJ9JO
tSDpsFzq9RHXlM6m3n41PaoNs45dyxoaGu8iBmqpq89ysxKdIdRda2YNZbciaLeroDFC9x7xYfTR
fyk1HIRO/LsN/F+BbJPdkiJ2Bf44Hn2Scbty7BBnt7v8BjQR8VNe0N/jPsaDSayRJgVK812u9HBB
vftwbkyA5FqvL5WgXPmuUy18FFm+F+1KIJ6DwrbmEPIEJ3NC9SmU5QzZmF11Ke5mKCep3+tROvt1
5L4odaCvDWjYN+TQyxfddm9VauafvWW8jHKS3ayoTW8yNHhztrfxWnTFgFRWm4SajJMwSVZC9p5E
YK29sVsG96DkP6EZeCsTl2IXq6pXmuP1OxkF1DNbwx454D79oWd7m8q8n0kLz1rtKNE1dqUCLcOg
WjskzJ/9GoFb4VIN5hqV4e6DUg6TojiExkZHtQ8dr7tF0471h9EmG3FdAuLcqKxRb7lRmssqdbtT
b45fTQa8a0+9J+UU/9gduw8JJoUg/JE9jqgu/cf54TN0pAuyQXFnTWQgKyyHa8EPxVJPXuS9n2zu
XbuaxCD4EKI7KmE6D90YJoyJTIoSbnlGxapDkbBGtwbfgKpFeRSjQe2+E5C2TjxKg1e2wae8t5rL
/UQk2r3Ei25ioqJRnNnVybUZegrcp5d3QgqriyRlJl7awtZ0IVnT0kQPgvf44/UOSK4riCbXprdl
wxdSyVBC0gBc85tStxNjxhAX2ywefwAcHuGHqZJzVvBDgSOveG0GOG2iqHJ+DiSZ1SEDtDIJnTdE
kj+D1Ejn8lg0N9edNoISUFvT7dK9Q/BinSspVZ8dDw4ZwCl127a7MN0BLE8B1jp3jPAmGqeJtzJI
qNO9F1TEaU1pa45xdHewJWNcayEcURYkoV6j7iRoko6icdU6HqCBoz847+0YrkbkZ14z1/L3XUVR
mR6NzmsAG9dKTS1/RUGt8+qgej7n9nK2YrTU4p95qtsnMdWIUVWRCZcR+Mhv6NzdnUwbBZ5cQ0JD
zMk8M96kSeot5dpbujpLk7HTy0OXDY6yGnKrWPY8naChrRBetwl9HmQk5JOFGMqcTJkJf038C5Ih
VxZeDH9dNemvKo3d7kItuYqeUFn9T7usTgKvwqbGcSd8hUqrMAmp1j/neKi39sHQHQhVvWRyshSb
IbJY6rJtyKFbKtJ8/Rjf7YncQ2iAuNjWmez/6S/sbZllz6XHlsPU3H3TNqDIpyM1QUJLjanVQYAG
lY5BGjdZAQvR44aE3VY7jF2xFybbsp2LuGVLCt/J8G2LHOlK0ivd2/+6vBMDyKf+yuFHY130H+vJ
x1KwiTqF2DNKR5X5TtAEfp9EbjcuVK9La+r6AVIKqstCKA7Vo1eR6hF2LXK4scuRd5tsps8t6/yS
/Yanai+SnwQUuelUlySy9BGp0idl+MZVc7ToFDglG4HJbtos5Nia5wS0nBbm4NbcdbLj7rj1CHT/
qduoFLgc4mioIeujtIP1hnRxER8QPVH7kUMltBo7tUdWBo/EMiA7CJtqqSB3DRhFvZSTeiMyjjm0
VGWx5us1ngiayyhTadDf5Mg3Cpc/E3rgnGyVQyCajpw892q1HFUruKpTL4K6eZ4l4XModYg8V9au
NRE+mKV1755ghHYpM0ouvaFmO3AOuxQ+n33rQbI75vURIqPoLBp12nhFhvXudm21FaZw2qD5U2MS
1JqD+IxI0OjsZ0eI2UbJG5xFmjXKToOQ594V8UM9yo9BbqpUkRNSLEeVB6ptI9BQuGsWQe6TaIB0
vmm9WVBWAPfCGCnjksW7tSynbuOyYtFz6VOP4AuYU62/YnU1XIRvFjjQ9oyNdD+bhnr6brRCBC6D
QnrS1FZ9Gn/0nWyWMPVkMnrqQbvr685YOSWyxHr4ijCr/hvp2RfFMep3z8+9hZWaP82gQqk5TNhe
B1FNEkM3T7ISVtcy1cur4jd3U5q27Mcnj7qvrZMYFG6TyXaVHbUd+YYdIBA6yoHtg2VmfrkIlOBJ
LuVsw4KGinx1AnqI4btnoYzjotc0SEweM4WT4Xk/o66R5j1htVtZaddE14f3UWarT/ioXYku9QKf
MQ+vSxWMdy/kaC6WXQM7D9goTg1rGm7GsQU4/MeWwkm9JUNaUMZY6wj9xiMEemB7+5BlaVcFe7c3
fZDHdEUzZl5KWinOYGXNWQoLoxJLPnJ5k1MEBseci0Mxs16R38w3aK3CyOi31c0rfOpvdav96VW8
YXW1/S7HMmCAUqvOCP90O0/h9eR2JtDCVvokNdH+VEN150bKNYlhCEi8pPHWTWuQQg/I9ttoLh6J
1bGggq79gmZRtxQKIy0VDElsyBehPdLTi6aeGOuouBFj8iQcOY3lZaTcx/7nPDEm1Ez+zNMdhCxQ
L/fnFaLuc61PyagNbrMFZd6teQ3kT5nmQKs4wZlMyZshojALTaSCYUf53oGLglQwUS/SWGb7Liqy
pQIe5rNgbZaP2vfGm/7lqL2Qy4X0CZipOhcDiubPUYCMPsuOHw3si9ouMGpu0MLiVTidOw67c+9J
wauvEDZROyWDMSWSDoCYIha9urELi8TYVXH7ddSb2caVOn+jZckE/JlcHqPi6DHN1+EipA4iPLFc
n/WFZr57ljqs8yjq170Tu+99okCWriffeE3VSxU2lp3J4/mZr+li8uCboW8EBXE4ts8uaplLpInk
FSKX7bMURuhX+1WKmhajrVxRj0g4QkstFzooG9LMRotuBuW1z9TJEwiW9XH/OFNlgVfPpqn4Qxuu
lfvSjZpD4jja3IOvbp6LbmXxz5+a1kZzdiYO746TMULebCL+Xwv7oylG7wrajlL7vHzlsV/9RvcL
uXkr+smSt521gRM/5yaCZobfIFnWB/JeD0IooqT+FJVWf22tZLj2ccmSCKCAMInGgOhYRRfkLHpE
sPvrfVRM8JFLBPBSzx/ngA6lPsZFv3ucI9DtYe/45aswJTxKTgqMxIkoBQagbu3bqVwY6hxr/+gm
kvcWyHWw9kRFsRgA1y/XK32qHhZ90VSRG1GsBM3ndIK/z/qvfhh4t0LVbQrSjWSjACJeKJYkv+oq
MAwT6hCk/mrltVUKZPic3tgVoxJvhym47qkglRBry1YQFSYvvuWM6xi504WPhu5LmBbq1vSRKxg6
OX5pjcg/mKlWzu5dnyol1cleRK+QQO86RVnPRycq9mWoFXtx9GikwCZFIvohuSz77omKaLEPayhk
grxRoIlqnl3HgOcIjrKXoAqrXdnb0Vx0Q9OIJ+FzmOflpH/JfKgYXF2nHnRytlBBPLR9PHE+Gd1L
F9jGEUqJH+nUSwl3nMJweBVjdRFrZyfIL2Ji5LnaZfD8vRiL9cC4Fpa0EmNZnls314NpYDqLk/LG
q9NfYgg+zehF4WnkhcEwD2FbshL9WfilA+R7JRFRcW2r0xek2e2F31RwNDRm+uJ2MOkYpCqpFshe
Rr9+kzOnOokxOwQGrIZ9dBCD/MyTeeKU4U6MSlaQLXRW1BvRzVriBGnfyys9VMj75/YeSpTgmP9n
MwyLVu6UgzDDYpcTodbHL7dQoX4KCodF4wVqtRA+8A3gM9bjuInV8vrVFRPFuJgdNqG8cn0dPusc
fobc7OQdywFiTryygfQYMTo8CNSgX6QVUANrDv+qydgVpQvuVDhBYr/Q5ZHgYqeOCH3904y9Jx9V
uNN3IPy2ytQTg8IeDcS/qRB3ynU36lB0TcOpQhX77OFE/DxYVmUzLWik320Ouo2UL0jdTokWWW/G
B9H4HsDw9o59FC2yScl9CK3eWzBMdMYPH3EoSWFysPiyM2voz5E1IBERePmu0MPqNSh4u/eO4RGP
oVuqxW2M5PAiegiLLkatHZ5YvbDVyA6RB2dUV8K76qokyINR0qYnln71IVdeDQFkXJCg+SG0bSC1
tDabGJW45+aJNTH5yeTN7n2ldM5+Yo+HRFf1qziPnfMCT7XLOJ0vg439ZAwukHMuIUwUXI27Iap/
C9PdPsZwlviIdYg/Qtha5OsXdus1S79VspXidDqrJp6R0ehVZ2+kWlR3tWM9bc7KqRF2CQoKX5G1
o3DVi64z0Cv+sj3cxKw/vsIOJ3dxUFTueyG56LoQGiiZ/N6jhbrpG6dehdT2fU52zzXHd7sc640B
KdIKpqVgxkLFP+hF2M3rotDXTdK2t8FKupuvIA1S61dhSWVN3RDnhLYVXUw4Y1MIkSTbqCDBstqb
DojvorD/v48CCKL4KIChUUz2k+gXepNQ+jVIxjZ9se3TRL1qTRxRWAgrMZu0JwV2qBf/mzBWqDI8
lagZiwlpT7giM+u9GDNZ758daXgTYx7h2iPKCemsqQP1ZrfGqzeWP1U3a5/DwjOfcnNVSTUsv5zu
RXJc6ahPY2ZcWTCZZvVGuEImP64hK6l4WDCajK5z+HMeFQ7+6TxhxHq1CygdrhT1rE07I6F1n6fa
EyyW2lH0PLkmFlT33VJo3TvBpCKKvxjMpt2VXBl/+xO/RVx1GnS1sTxZg362Eh/QUuxC7Wb39s7M
jWiWd7l+4yWl36ArMGbh4GTbuvSNW6qo3nnIYeudBoWbr/T6ovIIxz9mGd1TRrHaVcxRc61Zj9GA
4s6fSb1S3mxXDY9ijitl9s6eLqxPHn9dWHS9MDxEZfBimq1yLo2yWsiR775Cl/LbKbXxl689Z5IW
U3lN5TG0p+NHHXgNaBXYCF1eM6uiNMZ9lLkE1iQ2QRkIyWtgDbAyW7bx6ubJxktb6B/65KmamtLr
qDmRQMikWZw8IVZUndTAOIie8LCKCkVBR6+3YpbTJuGhHJzv8DQbGafN2DJHBRyqutVtqQbOZ2rk
Rycod9VtYrVnEBFQPJaiDVzHOyryh/C4myi9jE6iX5BlAhknQ7uOSdjNkc1JGhb9Qs6a9gzZIFuQ
OCo+xkqDYV5Whl1Vae5bVz7baLx8jB1s4B3UoksjiApikDFFMdFY8QiV5Hnh5PktmxodjXeE3/18
K2yaohDwZRvU2N6NAsDs5hKEBd2RtTMxJrxyiB4ozCiORtdqZ21qjNRo551Rhythq5RIO0MmoZ0t
37qycVF3D1OhNfopUK5qxbpgJqbnQMX5wSdzftGU1PwcUUc8iEayIYibicOsLTjMdG9YJOyO5g+n
qm++3Mn3GqxA/+n6HooDZGa3uhv+4Lnxq4esh7jnOB4U1w/4BWftEwW/Ful82f2WmtZaUTXpt9E6
Kwl+t+8DolGzpE6Mp8GPUNiRLPMQapWyC+BTmmDV3hXKhV1oeOC0jIXWV9aHHyf2SoGGe61MXYnk
HSxJxputudY2bBUPgkeS7JkPJUU8utrGiCXtzfHSF0oMjYvap+HzSHZVmKvID/eSn/Zz0fU011kk
baL/n5O0PErnxliC3iI4nSv+d9M31EVe1xq/hgGplNSb0cnf2Vd+6DKomhZdsVtRuAdhRoirRY6r
rJZNEBfvKfSDcLt1JgnmPnglE3Of3asqYUQraS6xnex6kjEfhGJg8AAntIpRcEU11b+4HZg8icfo
mTB+AaUOdthulAU/jCm46fkfxYgYgpG/+6listBA9t3PepetC0yP4C0PsksApWXHeGwVNZhLU3a7
7AgBDa0WHkHORs+8XvYizV0Gfrsa7dpYi+Q49W3zjizPaw3qHf3BElbNKRsOL2pF3VuZnnWYPK7D
YLyL0xZZlCyhQALKNF2lWdqNW3xUMXxUllmHS5FZb0f3g8x2R+yzqniijiheTCcdcylYGKADttXw
3YCQcJgp2vAURj6CEuQms7Wv2lCFU/N0GA3yCFFTO2skRHXKGuq2PtUtJQx92O0JrioKd56wZcGx
hkgvm3qGDtM+6+FoK5mDtC/zDB6tLnGeg2KQzoYTH0Qv0vTxeeI8mYbstmv2WQb3MAEKqoko0Ttk
JXn6oKF+0VV0mbsr898T2/mRt4b003WrOcmKwJ/VLHTsrhx+UGkdQ0fRGa9wx6DNEXcF0Ny+hZ2y
L59GqR+g0oIkUXRbKpMvjgzxpaLUhLc10JopBQtLX3PdU67aoNaAVvEgvwV9R6dLikWkQXIgxiQ/
74++XlCkyaBfRXhEyk8I7qNDREnBiuuS1IKtf5637C/GItHPeSMrdxCY2he/U3lI4A8gqWaxwF0I
cJjS9quUTf+bUlb5RtMNMG+9Br1lRsi1qr7xK+6XiBsjCRpHv1UXmZPWLlBAa+E7WlTawBMYIQpJ
6a2daCjfAJApDnHkMBtMa1dMzd/j/3J9zNfgn/yaL4xi+n24rIkXFKl6tVG0mfV51H6zZGAhlgwf
f3SyC7glAGr758CR/G+ql6qzooUItiyo+AYJI58Jjytrh4pZGNjKai+FsB1rshnvysRwr1BOtWvf
8Vkx97V7FbaOaog597K2aicOeyoYuA9j+HfSfCzWDZDn96E0v9kwLF1KShie0kRb+zwg2K026NeN
JkhknnvmsukJEoFiaA6uWnX2cciBMTh+tzAGEpAp2I9bDUhiI/tqtgF3I938jt9QzrrpRYuQ51Y0
ZAk06lDfxomtXzUNhIenruRIs8JGTwTKHyCmrXUTZjSonW2UJ/7CZa3wxjveBZSvtTCKMgkJ2d+U
5TonMShMoltn3V6n4v+l77tx43SRvdS7RkE0Wjk2rWs8qaniwcJePUe9bc0yuQ0nkAMXV5Vw1WS9
s1SnLhi7clO6aUQxKl0KE6Sd5JIJh+AqeNGC3Dsp/sTbb3ykmf8mG4PxXFWpugIrli0rvoBnzZ2Q
tFaJukklGc82yYmTnocvcVchzFx3/UoqtUNjQDrTTgjPFIIaAL5htB8mDChsUt52RNge9ACjwi+s
4WdlAXgVvW5Q4YNIgFzahXMFJJzvwNmZFx8oAPdt1f9QmoLtRZp8unroL1nbs7xRbfnU5IY6Fx45
rHJSFv6oiVrNK5t8vDuC6rBKS0XIBdqmCqnIThpPZhEc3LJK361Q8UGLRc3OQHDpvdPtecdr6KWx
zPbU5XDoe3wR721suEtWoupaKwdEvDziI5B+wUurAHHJWn8ZF9zmgUqZGyyq0ikE2bnrc14z/P6N
Z5QQvJlW5PkVjcJwk2iSdHQ65auR4+JmwMmxfdhrkJex3tfbAc5+KhD6/kMas3MDxvm3Czd/acrx
jzQgomeWgJ2ouoxWbcM+Ue7lbm+OXFhWE/NW5yqa2hC3fLdydRWqxvBb89zdQDTms1LhW5YRlz0Y
BhS7UoRGkUx59WugpeEOap4Bzme6pW+aazArZOmmropi4NJPXGMFPq18JXGbLSzFsjfDNAp7vjQz
9YLgzjTKYoi65Zr/BHTq5euoKvCf5dFVnClvqEFACfIZmM7wPGjZhHjjApqabtw8M89N338D0NX8
du2tLtfVL5LBk3yNkr+YlNMsq0FPj4lCcN/wkxRthcG9ysAl54NvZEjBoNXjmPXvpDC2HYGWz9D3
ynkalOM1UgOKuqWk3qW5Pxx1Ocog+GjUF21K1doUq/4ykR+aZvMI+JmYkfxax7EFmMDJuOOoiY8p
vl33MDdcDGSG52qIVlXF9wiMv91J6TOgUSXYFlZd7mGrqYhpIWxDikSPyr1oxNCja6oBoCob3rJ/
zUljqiqUwpE2vD6yUzk1FZiThVJ27QKmyuxEfAkImxhWKoSZHiMBezpW7PiIUapaXhx2EnW/zWze
xffGyDxWR129KiblKmHrChdgRlqpHxBmuRNfLt0yDCENTgGsTnNlY9Shx3Rbki9KsCcjXkJEPh0O
njIdwqi9ztz2dB8pWjfYt61b+Ctx+C9/3z4PBFiujl6tAqIjb6OspUdyipMcNd2g9qqNpvFwQCvJ
e5MbVVsQNBk3YpQ3dTEbs6Y7ilGS6jB3SfKTMaBMNJ2yrxXpVZwyaKA8F11xyo7s10J0PZY391OK
LuwQa0MvrA2/QXlX1USrPMqxICmTg9nDJo66SdbD6Mo+uY8I418+/83GgmWDAs+RDI8OmcBLnScU
hGutfWk8y77Y1HLFZjYeHna971Xky8BMCA/2t/YlnlCJNZFYMlT/TFVLvhrVRHJE+PU7XSMpy/M5
WqP1YR/L6Uixw68jYWOr9DX6l99/GwWUYN/Pl8Xe0YXNNYpUa1f31BPCRESFrO3ouj4Xh7o+suoQ
h3cH4UsyT535dlvdpwpbKeaLw39NIl1i7XLFqBeDbyUUCkjlJmgB6iZx6V1goPeo2VBYVpbAdIrU
Ifn4Z2CILO9E+fxcuD3sTgTHLM8L4PaEqu2ZGK51VFI0r9s//KRQDXZVMLz3hmFta9eRV1Yl9zs1
cvpda+gpVGlTf5xERgI5c/XlY1zPkbpkf42rMN79730VRUNwgYBAYX2ahfI5tdPxm5eZ5VKO03rn
B0H3pCr1u7C7ZT4zhqGv4F5PWebFquddk0qRLqkNgxo3O9qNlSmx7PC1akPqEbUCr4d0dixqcw/K
8u4tprC4dM5R/iw65P6YBanjyiHFdRQ20Wgx2GIgvDxVZB/FcLuagqdTleysq1KdIE/k8MtKpV3b
RZSmesOLixjtNYfK/YqgwKue58M7nAmwE64KP5df6pfStdqXym01jtWobV8E1vnr2NQgnky88UyZ
tj0PzUxddVqusr+CKArI0q9SayaNi7h/DkoQmr7M7ikI3f6Zpa63aViBL8QozObxsRqd72IQpTmF
JdIeXAL88MFYrhTNO2tDC6mnXjhH0SQNSW4EK4d63UpOiMzb1H+MiyOraDayHqu7ponkZl1LgbvI
U6KrTpi3e6MlVjFzXanZi741GcXRXzY7VimlJzLJQkyDQkTVwfvYUJbXreWdG1QX741hQRfch2Ox
+muAggF4rgpbnj0GiO9550RPwyP3y/wvuzin62dPA1wdW9FDB6A7lC6B5Kk2SNT4jEqXbQ09o1br
n7IfYTfYpFGKJgqERCERPlsNv4fpfmRTPfQ4nbCJc/7xFaa/zo4G0V4xi2qDnkokUc0MWYfhNhsn
SsKcSoRmIE3XZdm2RXmJQ/riKIUpdabFwUH1c54+lqudoPDST7o6enAIDQullfKTObgQEStBqixC
CbnL+6jO+qFD5BBpyPgIVplPh+rJ26ByG6V6myxFN3WNbAF5S7EFNxy+aUr4C60g+yQGI+PGr8R6
wce9kGC8FIoUvIFldHZmC52hcPL6ouRxVaigGzg/P+t4Dh6y2gvn3keigXT01TZN8mncE8JcJUYJ
LS2qXGKSqrOXkz7v0Ic8/SgiM7oISANrlOqKhQqe+PJAOoBB/8uSKR8h4hAXwMLVHS/xv5/nfp3K
eH+co+spFqNcedekA5gCAs3+vpTdwZwDoAcaNjVUNtaLdIx5TqR5Q7mi1ISHhILVgziqhXEcTTbn
au2zc5ucxHhQqfWX/91LTEAvEC2Ynhj43ycRw/dJoeVHh2aXsSPaR05TrdvGeSbAK+19vTfKozgM
utSjwgrjwA+ShwZFDaD9rBaMHYWO3AcBumMGEtL7gOjILEtPvfOztt1wMYUR85lIOopM5H9PSooh
AAEFdTc0kuav6q5Md7rTQ5BCgWqhTmjSkv35nYbt3v8zXMmd1J3+dPsATmokbeBmU+A/qhYxamtd
gSo2kni1t34wudXacL9AaJBlOf3p3s8Ag1EPXU7SUdQ5dlflwzQM7Sqa0lSbY6j7wO19nl6tX0nb
wCoT/ncNOoBVrF+jwqNiRHLl+cPm8AxeVJFF4nU6lRjIrNJFZZsM48Mmy+Y7cmn1XpxJ2HmuLio7
Bq00zdSULLxIVnm/njCVto5yhN7cxJzQouC2rdVtwB6L4v28P2g1z6sWMXVWqAi5pBB2NFy4C2nl
0iDZNTkMrreQ8rDfedNElFZxEoeuR+JRCe1q+ViIldPK7tH9/1iw/d8uKKfUMwBdzapv2fiM4Bu8
xivPLnBm2Ianxuwu3mD0u4bXvAEwDVuRWa9EYPWt6FlRWZ5TTSnOllP87A0Ufx8m4TGoCBU1MPpu
BgMq4qjNpSMsq8HM9dvhLR4pp+wbt771XWIu41xyj07dKhtdqeKdCoHzobJHb61ldXmRdKNbIDSX
vIxjwaa5NezXuOnbvdTI4KNIkNjANGm8pE8OebFX0sA5qK7HIFTBX4PCQ1WH8KCjOCezMUYGPrxk
U2IxDELrZJvtUvREI/EU2MVa/bMdvCgEhhp069wpKioWXHOB3LO+qzyKzb3Al9b6MNrPrVSyaU3V
fW2AKSSlfXGCk2UYEfSPNBFv42sNdW9iW/VZ9O52z9mxF5QOJCDGqdau+nTNwNgJDzmO46sN+TL6
W52x0S1P9uYUaABJqEokyf+cXU4gAu1SEucPW1bF0nLU4mQhTiNO2BTNsCatziea5hpT06cRAmO+
j+CK+BMcWWNtYCrPeoVW3tyEmeLo1+368Tc3ppZeMsKnf64vxjrkoNUqATQ//dnCBA/7/dM9TH8+
4eMvCHWblEjomZv7JdNJ8HNiDf3XNUPLgoEnJQP3uGobSO6SUrivTyhOWAbp1ye8f1uBb0P1O326
+7lVw2O9w6cT3uKPFJ+wgjjt8Ud20ydM6vv/7/61dDlF4FH/9enEbNkydpJng4qavggxO0vSz1At
jd3j9BZpR3SekYQEhlc8gTua6l3l/JibjX0jVfZUqZbzQfENHHupC8ASzaW3DPG13JSSU6Y6+tIZ
kRKorezMg8l4SlUicv7o8pQJIrKesa4eJEX7JgZFUwDG0AxnuPuXLUXzNQHQlciHdqHfHOw8+vnw
dxTih7zzWXDa8qLRJNZ6xUTTjibXogpt5eZ7mYoY2Xiw+1o6hlNvKKwO1T++WjEo3EwEuGestn14
MHFxax86ChvK4+kcolHrvF8mrZX/y+ZG1coxrep8v8oQVsT8XYRlp3OIWbUeoApi5slOdHtlqE6A
m+89MauvoTMqTJS6hIew+WoH+kCxL8IUQviwgUwim4tBYYMz/Hcmx1SjTn9gXIf+0VKr+zWFCW53
4qB95JPt++eP0T4ir23uXwlg/3wthwkwfu2zd46am6anSlIoYB284CyODETP0S8u843oWkYMk3uh
gkAIdDRy//J2IrnfllQ7Pk4gPETDFdx0+LrCw2xGeUgx/j9XeAzERfN1lYwiFPjjWQ/JLRzJsp8s
gTIT2mbRsVINSaOk3ou2LOchs0aobE/W2SbdXhYnx/l/rJ3XctzItqafCBHw5ra8N7SibhCURMF7
j6efD1lqlYbTvc2cc4NA2gKLBSBzrd9gldDLfn3VQBcsyOeYT5Jve/NWS/svRoX3rNJrw7cwq4+l
3bo/HRzQ8L7qWRO2ZJVZmnmYmqnAp2T/u6UrH3iiSl/8BMs4DbPLZxVezyJBX/UKdYmtqabJJy5X
wYOwtfaWhPWXk9rltpf45WqZJWxYWHkp7nduruEAVCvH9UwcFZb8tdYmW9HSa87EOErJJc/UNhkO
t1pLc2Y9L4IliIqUf0HNfzmdB1VNvF9ScJ5XWJ7Mi3RKZyvXNKr0hwL9oXVQ5dugVAJipo53lh3w
IOCLJQQo23geqUl9HCtTfgjl6lnU216kLcKxrHc8WhU4lfia5pb0Bp5VWTmqa5JIZnjfHTO1QXS3
0/0tt4ayFNXsEPdd0ctP4dUYfVvDJDvG39hx4FmuWCYShCTjG++7Xo/3VZXXcJSn01FFtcI2lF2n
eBnxRX8R2G2+HIc0eXZM0mdNjzmCbZnxcy5hq2Bm4DtEsW2gXIWZ/FOURqm2UUh3jmIkmi/GAyrp
c7SReRdPBzvdgCypn0Shi/I1yu31VYxNwvFZ9wL5JEr8JSgRu354EF3jDhBgQ6h+S/hAekrYf265
FXJ5pudVQKyeg9Yr+PhZqbYcg+BX3ZjA50LhugIobBDnEx3DXv2reepoNmO+c4cMqPHv+tyYAg2t
HPEgHV8i3FaAVRfxaysNKvL/vPlFUcuJeWqh7u08QFqvrAFeZKMIL9DVx5fGWIhOCt7EZy1v+R0z
g62G8JlMhZXANCS2DdL5kgtKYGodFB6OnTXaR9E6kv8Gh+Q9D6CrroZWn8o6Tl51xQ72Yx2UhOMZ
lLVjtjLBWKzEICOXJVC+AZsHHFb2qPe7Ky+ChikOofDlcQJ8eOLJskdUamAJiY4iBTN6ZfkYEtYa
oka9NpFWorYcRMuMb3glGjvMYc/kGW8lUVU2nTdP44FbaBrukNLeK7VBxqvPSUAihPosNV7INoGZ
CAQ728kwHATzT8WovqHsAOwnmGjiupVfIr0w1qY7Tpy5Hl1CiVe205jVY63qzgxp7/y9sqBPKVMa
XWkwiwK69N10i3wWJZn8nPsmqRZdVQlk686mQyFq60jjhCfJA9yTs+y5itma8aPsvhNfW9xmKtJo
m3et/h5haw51XdYfm5qoVx0HyVGTMzJ3Ue9tAtlyz76lZQtbiZLXwJR+JJZlfMT99TYPpldXCauV
t8boasBXrXR1UH1YuOOIS1MfP4/YWj0F+EE8tRVOUJGVPoiqsNLHGawNkNVTI+52xSojnL4UrTwb
o0Ord0BEp9YcPeUnDIx/z0U+bopqRfVBtFtOkiwbix+Z9JY6Tfs0tMmiQMD5tTFsBfhFoM1EUcsN
a2X6TYF0d129shPDyinqoU9MnbXEXZH4aB8VNykfoFbdqnsz8fdpNqGjp15xxj0HfaRfD3Jj7Dup
jme6IXXHSZ9iIVd+N9fNsT+KOnEAitAf4+kwhrW5wNKJLtOIDuneAewqLaKsyki03ptFnWhFDg70
VGru5SoO5003uqfK9KxjnVn9fNBG+50Q3M7r3fElHzFwyNyqWMPJDL54+oi3RGy/SxCaF6k64rXT
KuElJX0DrVe13tNweFUwn/DIbOB5mnbgGrvgcj9YtXusWOjsITMW9iyyMRAeJSymRZc4sH519gJU
l3U5PUYmlLyZSahuVhh1xf0vyuwuVkXC1xMY6XCpEDTbjR1QHsEOaIf4ezmirCSYAzUlID0+ak6y
9jw4wXfZbIKTYAdMbfXU8/9jnJhFN/qtrZTBWR6hCkgViXjXiJwH3+icB7sCPmKbV1EzyAR9kMmp
F6JN1Jl2veqdejyLUmxE0abqUC7zMYFLsbWtLsj09sdwmixzVXs14iIVqIb54OOxgoRmwsZEq80H
NRvta2wBc6FN1FSmIS1d+OyLGJ1oiJNRuNQggBwVUNl2WYbzMIzKFyVLf52JOmhWzePQ53MwFMFX
p/upmVn5xcrNdGtBcFuKatcL9o7V6CR7eVphHYOUQdIFX8NR/g5lv736UYNxuTZYM9G/SjWkIjKr
OzmanFxdVf8Q9QYeoawDChPZGu4zxy4Oop5na412ZtJsQyPxvoQ6yfnpcqROitcxEmxrUeTqjN9X
13UYxGfTVaAwsy8a69fVtSyl5p3qripUVHDMzT4KSzkTkc2+jGFmLMyol49u7RT7IkPsseuC6Hls
gSgQp8k+HLgbUd3r50ZTk0Wjay5Slx4mINPZ/ZA00oBFfXRwzObPetFXl/UXT7f957bV90psql/c
vkCHLI38Y6E00ONlN1uqiWu99mp8dgNb+RFq2QOouORV8/izujKT9qE2dkfUKWCO6n71BlZ+67GM
/qG4+VesufRnuZTSlZ0TfNcwmj513hhMopnu10jyMMOkK3JIODo5efWUwf5etTp+3jJU9jPqUf1c
VQZu4kFvER8fXFBto25ttdDZsMGI5pNY0OuIl/ysG4f4q5EH3/Kkcr8RSThlCHR8FOqIa23t+jOn
PSJ6glVxYyJ/A2NkBvVjpWdJ+eH48gUzteab1gYfY+sbG8l0upWM88ijC3gvyx+Ri8ge27JgAzq4
ykrUtaNeniGObdKsy249kCv05k6sE8bAYW7Iggc/DZ1zHhigmKczmPjVoomzYFnbyIksfRTG+A84
+1IlKc3rlX2jUUQPt9bahZcU2nWwjCzEi0h3N8zz15BbHd/qbYiY31cyZRn2Qb2K7VaahVIsnV27
U/fxAFAu8rLyvQ1fcuDf3+KyceeIjStH/gvmUUdoeV5ODc3wPYGH/B6a2CV7JfsAcwCikssd8mpR
aH0b9RxGRuN/ybuoXQV2KG+l3JAf7NDHMmrq0bfmkwYH8zlIdW+DPqgNeM8sn5tEeRQdkCRKZoj6
ATmrqnKtSoHKV0C+CCgm8LrqiwUmeyPFSb4qMYKxmsh/QfF/sg93uqXdy8ZXc2gWgZUOr27Z6xtb
xTdE1Jfyt7oP4rcGO7d1A/xorTiB+TVOEuOrZhNR6GPZWhdNF78N8TfRFsFxXrGt1jZYtoyvg1Yt
RL1isFENq0Ql5tX7LwSUN+IjiO9Yi0AK1poZS/PS8LE6Yy+xF2f5VLzXiQbdL/+fLp3u6PApGn3x
aWwP0n6Hjj2Olkj8iUMZglMuglz7oy5NuuzMRYRr8gh4Ef3uHE8N+BPY6GwbPz7VqzWUW9+rj5/q
XS9Ljw2I/zYyh3kFa3nedd1ralTltZiYizYaPvvfVbDeqyvmNLcqsmwlQSRYsRLbWl8flEWOo97V
ywxtWes9giet46xyTc+PDju9DazYfi/X/D9Ji7tbz3TyfZL57aZC5fNouCjq1FFOBkPCxS9CC/ni
hxWaAG7pPSZKi0JsyGI0VOUTMIDsXJqavDKV1p2lqeGysb59F/KwQSOBnalppmdRJ87c2DF2MINO
oqQ5oYeUUeIXx4qEVBB36flWF5YJFoKJHC/8YZAfIYN7u3osAbBiGV2w1/PnAKC7q2g14rpYWAH2
oKKoRXZ3yIfsW1Ym8mOll80JscVD7Lmo9qphQEbXiDaiqOtKN0vz0L21Bt241p3IfSB76j3VarMQ
veyR9Uups46XYSsC/EJrZjBG8oSdGx78Uq9fAr2cR4OGHLNFpHDU22Ypik0d/YAbP1zspI2uKXtP
o44BiTq6tszNokb3kkEJblUZGZONnOHvaplG9VDaRIH1ODg2k9ptVBvBseXlL9rEwevqctmofrk0
TWWMAUI3F90w5bUHgmSbBm5yFgdFL6KFXJgY2mlZeqsL6jGBreT5uICawBmnzqJOnMHgLDdyQ4Lz
XudKvrtA7UWZgTzMx2Ub9+RGJg2exGmSXQipaR1TvjAOObu2aXhAOc+Oqrk/g3jHC8P+CAv3p9r0
8ktSSiOwpMo/11llb1CED9BaNPVTp8DfzbW8eFFCnJVDCNQfYHkNTXN+amX4FD6lpazzhhrM26FO
LBTq2uRaRNg6f6pvp8ZPdcQ2cFxpZrHh/ywMr1JPDnhmKBnyuNQBFhyzUVPARoYfCJwPqLoMw16c
3Q+WoSRrJWpgUesuygscfNYhsB6n01Arn1qVDLEwcBNV4qBK8PRF3a3z736i9d65L5ViGcu6u5Fg
o60xWx1AG5nBq6pIEtqBsrENKy949aPkPTCd6syLO3jVpyx4XL14rtUTGk4exZCxqNQdKcNuLjrF
7GBBfsHSIArLO2XgtTF2MIuM3tKezVBXFkk0VOdYUeONIhcJ+AXNPBRhHK/8slceLEhi8w46yVs3
Wg8E2ScgP8svklYzFyZ74LIM8XWtnEN3rB/0ijdIUijyQUGrdpfakrcZC3k85346LAaMTF+6jl1y
/oVnTnLQjZwUQFh1MwJccrQA3hofvIkm5TRQIWeiLA5A8kIQDs2IR2P0V4uYQ3QXfW5jRFmVUGzt
2reh0pOrP0lfK32XHfq0QIqNqnCqAoFgHMOuXosqceh0tTkTK5iJMfd6caZOmti3Onrcuv6eH2mw
9W1COSFOl0TV2fbT7CD6y2MgrVxjrABiac7aILC1H4uw2NVZ5xCCb/yjXWnaCnxbdEEX316wcRke
s8GoSRhrxfTOzTFn0ryF3cA70yNd2aPYgohBMqmFKGUdrURlqKR2cTu1PRSaXaJpw14eVCBoCvvp
zGuqx7aLQYLrLsHqRE7WctMhjNjn+nZIymKbTpHJEEXG1eiU8SWXRChb9Z50OUvmplwVX/ARxkre
JrTYIkwKmzNlqTys3WkTNQNYuGy7AqkxN7PWlj3MjAnw0RZSsGMDjt/bVLT8xp3Bl5AOYZy0L7+7
NRboQruHMTNZyt+6uZXpYlpGN4fZRL2YzZy6gWv5sxurEBOcwBgforou11Jsk9yPBvUxMM3y6vME
N2vfKOauCimgRZFgVzqx+miZqbrJPAMm/9TZxtzmMYXaM3XV8ySbK2DdNqKrItfxrpGAa4uibtUY
XjqFuuksUkLIBsmPiY+ypuEY0UvusetpRtX8Uocshvn3K+/RiJSEXys/pLRlzRUjtE2sYmYT5gpn
Xrlmm4HpKniaZRUlxVWSKn1eNVDNy7BFo6lJCB2SBHiHRH7M/Ia4RWhvPEzuf5Kfe3b7sHjLEyOf
W1KhP2ig5FY1OqpHM4y0bTMk2gYLhvYkZkTqJ0WUy0U1u+399zJjdcq7a4od32YsEtA704x66+Tz
YRIp1IFFbcUe5+92QZ/qyIgVOz8htD0aGx+SYpjpfYrDzpAsE/SHUOmWtDy5BnWePRdN8Zx1mnoa
3DZ95iozwI0GEZmpcZQypO5srdyJVqupQvQ7jXYjWsl6FKg7uSb+nIwlDGusKmLdfdWcwNAU4N+1
+M0O5IMxua6YFtsTz3W+pLo5yY0GzckJK4CZreKyPa8hhEVFO6s0q/4YV64n5R9lHPczXUMSS867
N6gdzsGVyl+HuqmGZZzF2uxTw6eiWVbstiBHivoxyNAOcbAQTEbdOfg1YWjE19m0hgY7/CLof7Ai
Q5C5736ifPiCobj/xUnQCYZX1J3DuDc2FbwcuC52fk5ICC+Q2TbXpj44c15vfO3ToYFgsDcVGx25
XsNeXFRmuKJiLD1EZKYNl/fXGMwC3dMPXVW5T67XTTeKWmPMSDFpnXJZNgaWF1NnXALM9ajpyG1M
Rb9x0HHGDPk2lZU7zcmXmmcxdGRX/IDg0dyaupp1081Z+gSrmP0EvEhvjBZ5zMYz06Ree20SHj/V
gn1D78+AJPc4PwSIDhiLPBq6DzlXHlOyjO9ua1Yz1TKdFxzMhjmeu8mj3MjBEuHpvZNY6AT6A5qt
4Zhte5A4KJ8oUjavy3bHUsMGz06rYunxWjLseJFFbvqYTIeBzAKZhquokV3v4FjjVqbp6Pumc1SV
zBjx7YY+LZtusgAi1MkL0V4ORISzFr3iqnGPIXH5eaH39iz15afIgn1lIsmwHkg/rUw3LedCRkgI
B4UTAbbO8sk6HlirPFb4q8Tqi6Xz59mRehYlmRA6yOsnPFWri4Lm8K7M0nLhpZbxNrTZDysxkmvu
VNIJeWiS3kbHfYTPwxSNvJJNrr4lfvPD4Dt74+XS4H0JLCDUmmCOYvMFt/nulEFiWga2DZLYsbDM
VLpqW3rQrV30JgfcgjAYkscDd8tXZeQBiQ8Ijnd1661MB4Qlem/BD4d/jFZKyiZSQmlDAPDbUCJs
nugIkBfoof/isqAQmaq59aoPurvG6iRdm0XeXH0zP8buoGJDprH1L5Pvco2yC0Fn/2KFxbWT/HDb
94G5R8QbRcjpYMRnL3/PCr/2Zl4HXzQL2p+dupI1ed0HhfPFz9xuWWtyubfZQJw9LnEeNiyyNBQc
Vrhu6+dybLx5RywStlARohTt+NGsbiIL2qd81pRmfFcmi1XEU9KZa+U5v6hhlcn2q4/W7jfbDlBW
6SCc8UIJ12aJMoorG92rYwLXKnW//e4Zw7r0ChJ3jfbUproDS0+6ema6qXXEFgYL0ZEhUud1jcl0
l/j2OkKTfJ/1Vb8xbWnnjlm6VAZnP8ZVO5MJehCIafpVG2jmKnObL76V1ji828GsSofgG7pMF9so
rI+cmwcpZzxgkUFfOVJd75B+3Tnwm090mMzMYSic0gFcegQMpPf88CoOCJQpeylClX6qiiQJWbHE
NpbkdpRjZw3KUe7yL72dXwozJRqflU/Qx+Mzws7ycyYpL6gUWic1zKvjYJSXLgTKkydhuA+cj1Bu
0oOM6IQT9sPWs1BAAd6f6Qfp5DYwFX0zeetAZazBpiPNNBWlwTxPka0HU227U2PWENclQG26FAaL
Um78veo0R6VubDTrJ8ThBEz0Hc5YIvyIch+M1IB8gagXB8hY4OlFF1F2/Oori/500brDc4+b0rmI
w+dayaoTgVbupLEjw9dV7Ytsp+EMkkWyLoP2h00m5IpNsHbsewtqo+4Hc1Yb2YGzq2hENL67tr0F
XHmMvhHWp0enGMPWCaJ8disHqtXPhkqNAdWl7TLv7eKl0MJmiQ1mvhZFUzN5/TgK+rLeCP/NyYd5
V0MDJcqmpfvbqcWude/qMP3mE6hiH3n6A6lgae532C76zi6thksxhMbZTkC1dvVSd7Qf7OuKmRzW
3zrdaC9jnZB2ypD5LIO3seQ+DCV1PjRh9bPTHzvbQuUn8p1DQZpphgpVu+gjyDNNiBV5IDXuBms8
Ak7czpcEJc9LOp2Rhr4kalxA4qRKNLYZRKmu41kpirKqJydJKb9FoHoynM6eykhueQchCyWKVuCN
x8EmWMZ77gnMZ/eQNNkcGoT5lGdyMguACZA47/90kxunYhxpvHV98/3vzORED9Hg8HrYagOf/tuz
zkIpewjin4Wb27u+QPvRbvC3gXWTbAIdhhX8TJjJJdpkbLmHlZZrxXm0SwuypdwQw/EuTl1km4yl
+j61ycv53P4b3iEk5zKkFBA8HM+IMmdLNwjkh2aMLFyGOvkpj69lyQJ0suu9tm0YblodR/jQc+rz
EEzJFycu31Q3PcoFd3oU97itA2ciyqXNTQvLda0x9E3jjvIGrDRO5pkaLxXDKraKyWyAu6dXRleQ
mWZdCmt5qcql+WHnyaMyYBNUZbKMbY207Iww/8ku7+TzLHzzWq6w86MMiaag2ZRDfbK5ldaRanfr
3rCHC/qW3gINaPVVJkGpmkn4MzWPZLKAjnMzX8y+tt4sH53TolWqBxJMzaqI6wysSwk2mjAWa67q
klV6M08rK/pWZP3cz8r4Q/ZLTBDSIH42gQauWqRP9uOoodJigOX1nU4hpz8c1Vq3n2zHUXhkr4hy
Fe+Bb0DvtOVi5+qdBZ6w+1C8iAelbQHFNyoTIHwT7pEiDpdEboZT4pj5rDWMb6GSe09QEYeNgnDq
GtFT55k9OlKRqfcdGQsAhGkyPAyJ3kH7KeVVmbbNK7qoO9EjMGsQ4wXxObWrsnXTVxvZ8uItmhDm
ViH/cOB/GZH6q80z0hPOIkDIf9n0BN0HNRgOKWHfWR847pOh64SDyn43YU86DYXgogct2NfxMQCo
B6OmrJelgU21x3e5MHH83PJykV6acPRndmuT/p5aq8bGccbQn2R50iJ1MxZFNS/SEkiFprfdtmmI
Xo+2kr45sfXRgTS9FE6oXzLN/4FZewoB2pnl4Kjn8PhQWHBkc4uJ1LDu2yh98NQpcp011XcT8awk
aJQPdjkfhRxYzwXST0tFid7socwX5D2dSzIdwCyjpEruaOOakiqh+VEpi7EEs+S7pXMRHR3HBJof
ksS+1+VSbxL95cEyzSK6xcSVLvZt7ttksYm5TnPu245gs+T5SzvL06PkVRgQjDHCT60WH0BdfLUA
TB4DzVhmfvWIBHUwV0f1MFbOXk+I41qOrRxzTN3n4+ArC6Ou+40TV+oWH5LhnE+HYJMOhFxAGQSb
3HOChW426qs5oKdf9v1PyHCj37FjR9bquSTePqtqJ1t2CCTxuIy9cUcGYe7rkoFRVK5t5AEQW1yY
CrEaz9q4kZTO+clzvyrxF99RkYGxMYHR5Hw4jJBV54lGOjo0tX7RGRERenmwoNQ1TTuL6uYRsaBk
I+ruB1hhf3WpbLVbdlanzViNHHVSBa921RGGsfTgZVKjXLSJoV0ix3dWPuRsNzHWZKTGAwSjdOMZ
ON50aoHiT1Afu1JLHlFUYF2Nyx7YK73fijolAfqCuixwUMm+sBWwPhSVMNQ42ZHZD57GKhm3iXdZ
koadr2fjDjw2345LBiOA1H9owB6xEIy+SBVphw4S7rJFgHmTFL19lTE0lS21ZdOD0zy8V2KlAXsc
P2jmsZcEBzDD6TYYCVjYwDwWhTWqC813XMRdugePaLhjmKTwx1AyjzUIRRe+2lXKvOzKWnpiO2Mb
MZqsmjzQu88mRgCYG/os8uK6fMbliyB6pD/x+zHB6MxReE8vdjM5KTfPFmTkC5HP5HYoyEsvChTC
lsPUSzSEReWe6vy7KGDtKi9JmEYLyyrHCwpTzkxT6p4sizZebnWyYa7V2NbBv9JFNLBb0M8GEMmp
Ju/CaC4bGLjXUlMeescqDk0T/zqLkVpAoRsZRkSvASmLPrdTnkT8rmK5XcW8CY+lgZ+xJBv5OlEc
F1YlB34GzrapLeL36Xg0SpMXQBJe60KKuP15LLKCtfDARaEbYxMoJKVhXUVdbWcEGitkS0NbZZtU
uSTpiOqC+luPcpousmI4NcgBXWSUDeaa63tXn6teE5qLyRZ2qOZ748UGTHTgpqs6ZYGuoM5r2tX3
Tq4m6zrU31q/jY5++4MgeHmKmyFfObaLWkyAA1HlIropztBURiZHnN4PtXXqi34gdIr9SG/KJkYT
FnrVUvzmoory1cDeYmboUv3C816Z16HrPRZ2iVNbWLpnU+ZHEUSI9gTR3mxwI1Ybg1fLVBSHDlEP
WJBO1mcz0aT2xK3TbiF1sXrRqodAiDPJZoz3Dl/wTbtJJhy3hRVG+mKEVMKuV51CfRi4CYElcSh8
hWWBbzYrxZO1m4BTWTfYr/Yq+kKThJPo1+FrhV60eYgydATy0IsXjaXouzqAr+8A5npSfLN6YDs9
k/ske0L5cQlMUrpOC3W3qZRXLXaKQ5kE7q1o5EkyD4cuXCHggsdK2vbSErtWaR0D032o9Ow71Akw
YmnX7bjXgllHpupqZBF4OSce14bjArgqpRcfb6uHbkjmelNWT94wlE9ZYl9yxIRPuSeVT47WGfN2
GBqesBRtW3HXpCjChVu7JyPLu2ObD+4pxV4efc7w1UvCchvIfg5xw4tezYjYJHHIYCNaI3jUYORJ
lYlWV8K4Ko2kR9nW5QfeHxtR3Vtteoj9DGQTG00AkqOPeAMZTEOr4gV8CPPZiCMEvFW0w2FUmc9J
RewboJm8sKeiMcjKOs94vUuRZTwnsJSAhCrxUoxVndZbo/DdLG9jG5DDvO01FH7pzAqvWmWj66GT
xlRR2weItsP/EkUVk8olyvzySnROOzDpOrKjt1bZi1JCN36+vo3te3eB4I+8Fp01yBSL0rfdW2ts
Vs3Cgma/EZ3loAP01E5pWPG5oy/N9bqO1uBGN4bltOfWG6xVEoz5wY72GRG6J9y+WkXuniYmzVNS
9i/k55xjhrLABoUH1PW1vjs3dbyF0u7sLU1CjUXU1cp7McLMulW1WheddJAKrpyrAdKlqb4nO7Kz
O/y1Rf+0DOIF++cAw3bcTay0Y4kXkCeWwxjbOnIXidJ/T3Ojfc9zX8UYXTPO8NLDTYBuVE067NIY
0XMjYxVmOqm6I6bezkOn915LQscrDZ2DlWhVKmw/6iLGXWRqzXQgfVXWXrzA1l6a96pIvI3qZ4iW
d4TtwsQsF5VUlGvQzLy3bG8cdg42FcYyNKy/TuPpVFeSQp3/0eGPUz1R8lU0sb084wFzW+/F5M+D
tDwsJGSAXjR+bVc3xohoKklGp59Db3gQpXBMs1MBOk+UwFgZBw2HnlkwKaaPJSJPdt+jdz7NikGn
tprUtRahKWnnwZV/HXRpa0lQDu/VLPjzXewCppw63etjHc1FfwjM+aeGzAvlWeEmw/reWXQhHsFe
x0Rr/vfHuS0bRqNUlGeMCVbwu4c3ezTdxVg73WFQUvkoq4S7GhXgYMge2R8QmwgmRyFxKCZbIXEW
a8akg4Ex7GjhKCTqlN9ncTYlmVvsaT81iM6iFdVeTD+mmcUwPH89dBQQsliOgKhvs1bEloE9kZRq
ZiCZF9EwprusCn4d4AamOyLf6U6c3Rvu/e4Nn/r9B13u0wM3Q/BezH8fJ4r3PvdP+g+6fJrqPvYf
r/IfP+1+Bfcun6avPOmvy//HT7pPc+/yaZp7l//u+/jHaf71J4lh4vtQ2gF/Rz94EFX3y7gX//Ej
/rHLveHTV/7fT3X/Mz5N9XdX+qnL333ap7r/xSv9x6n+9ZXanl+yOtQyTHsHlnbBdBuKw78o/9EU
VT6jUnKEt1G3cqNH2Z/l24A/hv3tJ4hKMdVtln/X//6p96uWO1xolveWP2f6d/P9u89nM8PWu9ND
Vuf3T7zN+vl7+LP2f/q5t0/88y8Rn14P48UounZ1/2vvV/Wp7l78fKH/OEQ0/HHp9ylESzz9yz/V
iYb/oO4/6PLfT2U7JdK5pfY+SEawb6R2UkgEbLaPfx9ESzQMxU7VLqJa1IizSgy49zXdMtyL5pIE
0taJsWXTOu8h0xp97lUG3KrakK5ZECOgVvdP7IIRsp1KcQ6TsAXfMrWLMWOgmzuy7z9Fu6h30Yla
jSWKWKJOHKoetQxTBwRWI7Z/QC76jKhHfC5sKd52toPhcwfP1zaj2wGFyviYpyiQTr20KMJJTrQG
lgSczZMPtzrRrEb6RwuAishZg7SMmCr3e3jOuSovbx1dVCUXlRHY6CQb8EuyEYsddvbgMDFTXfkR
Xq42ejcG/PmuOOsEDcjbh7B7puIQWMW5UOLirCiNtvb0Aui6GN1q1bBxC5ANf4y2egdgctq8IS7I
jGJgZebYEhn19T6XmNrvtIqgpre/zRckRXMI0xhZ3r8+UnRL+64/qiwsbt30kS2apW4cuewhMeMX
5E0O9TezeuSRoaj/YVzfyPCvxqFbG/zf9oByvYNfTV72rsEgUSmG35sLcCKO5Oi7pGtAVdh5Aek0
Rekjs7Z5Yfm3gqMEDmiYqT4HjovAFcGr2whReR8mWWM0J+lRL/8Yc+tZDeWyi5N0/3ngqAz+tgml
66e5RNHIzCORbmOrVAZe9TFGa6PceaegSbyTOAPs5eHbWnprF8gseW1a7w2iX+eM0XGEWTp1vY+8
TaS1D7YdxcRNA30nDiOhsx3OyPpOnGGYNmwTKZmJxuR3N1F0dd1LIZwwIoMcjdmsNGsdGXgZbmM+
wmNNoZ5aSVJOorbFTG4Jplabi4Zb69RdnHWjTMhb9Q6i770HGSdzJeVIeoDX+NX33hop/iMmQyoB
2/+rURszfaOr9vu93gRPqKKnlWZkeVx5LVruH+bgYQiqrkPCZLrq39d1K6ZQ9aAa2ktxEYblqXwj
ZYLClu3uxMHIMhzrb8d7bReZ1GZwQogWTn0TkC0YXw84341xJ/0xgV7kBAziLpZuE94G/TFh2aP1
KqHQsFBRRt/r0yEM82YviuLsfvhUB08P2Vg2YvN7w381wX3Y7TPU3lllSNulbHzK/pCwRcQBWU0u
vuynl9BI2V2FGEqIBuJtER7UmNRmaKSjS2vvoAKM6UyUwZ7+qrQM/wmjBXkl6kGPObv7iHvfUhhb
imnE2HufT8Xc62FjOPV2lKM3qUnJZOQGSm56GP0f0t5ryW2eida+IlYxh1PlPHnG9gnL9msz58yr
3w+gsTX29vfvg98HKKC7AckaiQTRq9d6igCo7V2HQwOVb9hb1Rs7GUEBl8cztxfeOwLGnhdU15V2
WgOpcqDwF3CSXsBJuglQTzmXNqlH0ZXGVnhk7xYjpzTjxhmRb7qFSvO/hpGEqNxWStX54vft9DB7
1r3ZZsNzxQP3oTT1ej3Vaf41MC1SSgCsODqbIHkTKSg18T9VFsDVpIJ+LW5bf6G0016CjSUKWTZt
4/pLy/Ky9c0mYcs5VXXrDPzWUjqu8GTf8+Ot4fLV/wB6Dto+2cO8+O0a2FHF3UQw5iJw5R+8yvMO
PLma+UJ2ZQMXuwWEoEHT/mqtqYIeK93aGLdIyE59ZDhFDHkjZGJFI6e7VRsBsORYoLSbEcbQHEJ1
dQ5aZHOi5lKX8D7LnmzKKaPaNjdBdfjNuyP53UsDQA4wOZtbGawaBnLQSQgnaus0d2Oevsa+50A+
nAI5VdIJ3ZBftphU1p10hKL3v+zZmL+mv9dI+meOLctT65XJGe7/5NzVzqrxOPqE1OvdJJ1zNczg
SRqt3ENCe1JndxoWMqYZQFCT90QZPvcS6gPFWlnfNtFWdtPO+uFGerH9YJMvFf8s4QU/yb7Ckek4
GhlEd6Z3yEQz2hqMlLex7KETjC6J3ez+tiu9d/iXbbRC/6Ag+oSmu4i5riqtciznyKafKD1ZSk9V
TeqOrHJv2dq9aYbla8t5c6gCZLfT0Hzh1KO1u/I1CHIVBfUBXL9avGpIyN9Zg/0kZ8Slm57rkk1j
aXJaa3dcaExKro9hHvpH2cuG8ssUuPZGjoap8o9BAySZm/uvkPh372YbgJmihuOjPiG8N8d1slxH
rvjXy7VU66zyNhOc+H/MuwW/z41UVCicaKOGUbGtZjN4UNQaFvrKSz9xevfZGk3tJ+LanmWS+nWD
+Cl1kvaz1yekdOI+fAxjl2umFStHu7XT41/rdJB+HcOhhu+GL/FJUxtnPygl50/QDixaxHNOEfIS
07mDFXDTx0AvwSLY9VucKN46ha1r4XBQTsI0S9bwjnWnTjQk6z42N5sM0VRtndSusr/Z5YTbUIZJ
W14a9m5OPLTa/ljSKuePr3Cbb8SkI9osu/cti0KoFHEHB1byrRymapldvCy9ALBNymWXo2YRhKht
hUYLz9eIApdmROMCUq2BxPkfTYFeL3qvFtzeC+mKBw0ea9ktgwwV2IpjtQ9GvyrstTHEoNy8pttE
WqKJkoPwSTadCYEEWvcPchRUEODcIgYRNhAROfOvCHZN4B815L21Km9WpB2Dcy1Jkqo2ZdvuF+Na
GqHODM+TJERKRZA0/u+Y25xbTCNol6Qjjo1gp4LVg0GoNF7gCkl8rXzpG5Tofg1+eSqlUjY51VEU
w4jrnhEU6xgqh6W8DN6uisUEM24oHDfb9ToqHObkc5AuLquyuS11c9ym3Za6BRcINnFem+Vc19v5
iVr/ceGScT/MCXoxeuYE5FopKUodv6uWDVwlYac/jsIJMYa77DSQ2TJ2VGzrGDUQHRSF0VekVaKj
W+vRnfRGJX+RPIPGXA4dMvMXMxiFkJD6VE/rnvqYBiQdkAUhd+4Wxsrv7HCfI3RxyhxYuHgmKpOV
7EIsPjULtwDZSRlqvWmnfGwWlaG+h179t6myN0SCg2HiWUUOOWWnmmkEhJcoxaNLtfHFbw3teSLp
uTQSx9yDmtKew9pxYbsPfBSnS6jCVHNY2iL7aiH5ureM6ns1qy6Pq8IGpjEABNbV+1nkYWVjBpq5
j9r2uxx1ImcrYyNKd/4ZK9a8TZc9ua5WKPUelq70OCZDRf06+ymNz+HOrAHMSFuvUa3Zer63natC
uZTU6a6ntkdtbgzK5dhk2mGWTdoAcCqEnOBCGj64hL+A6+MQZP17T4Z8iDaS6FNeqPUO9E590FWI
JX+rDUrJQTksouJIWiQ8SlMrVQmbjNSZreaCgv+XPqEMrm0q55RRB3qMZOGHGaNWHi3bCY7XBaTn
tsqcQ3e9+v02pr4hUT4H6dKKyh+kUssnMlDVk6KkX8j19ydTjDTVGndAJpGyEhFlpVdPRdStoD6f
72W8Vs0IEY+USEmnYtnNg95ydC+my0m+n2oAjtD6vr6Am2bnLLeo7TfKcjlwVLKwE684ymBQBPNe
n6gUkq+PQoS6n1zSkhBXO73x1jW1cXYU4LFy6ASQKs8tVTlyWHlOs1DNxDnngaK+vc/pe804Kxk8
437lGW+3OWxi43tdR+0vhNMyctJvGRicu0I0pDC1u1DPrPUo1EtvNunIzAKdhASVHzmUjQwJzehp
BJ14uJlkj5rR0eZw5rYOuUP34OdQ/v5+uWukTq25P3pgXcVbkM3omDCo5+F28JX2aPHsWcI2oLdH
fax39hBMO1drW+hpMaW6bVC1IseyK63XOXK63ZBEBIpbNetwBv/ctcU/JhQqNZ9JpOy0jkcI2aR9
4IO6EuNGVfSrkXKXd/ct8C/bLGZ0due9T5Zu00j1rQYu/++lrdRzM7Q9/1i2pPRlZ0zwN8ILkq4S
FGc+aZ03cKc1Eem0g+KT5r5Aiuy8QnRWn5sYyUBnTPNPuT+VazegvJxHbIiea3XhFKq28gQyHyno
/GgJ5KbsSdsMEB1YsfDIpvjdk0No0nB7VgotzyBuvMWwV9kzn+Cl7u61MOvvdc3yV8OA4s3NZqtV
cG5KfytNA0WXsMwKSldjcse9NMomhhhiawPoEDzX3f2tsZ/i1i/uQWc6PCpaFHEWTe0BuOcFq9hW
z5kFmo0S01UMveauJFv92jV8Qk1sITkslJip/6W62u/aoymGQwuClQph/yS9tht+HSZvusipIGDv
slqv7qXPNcttZ9rpo/RFSrsAgZM+a57mvQzID8Pw4tnKcwRT3j2AzeZY+CBSxSiD2uDa67wUEQKt
b/bSMVpBfe/VbreDSYv9iAi+ObpQ2aua2SF4QZiMBccWbLoAYMotVq6OiFyVhOF19tUX1sAxFENb
K0Hgb7whhIcgDYo72agW0lBzi4CuHCJo/O5oygZqGlUNNrfgXHiRnBhWYVJCPfd7lWTUirsg1L31
0JUIBP12yBnWwKldrDiQMZnKxoZpe8/r2PtcQzVG8FKqQmoPWS60giWt5W18cyNcCOGlHE9tW+0a
k+LlMJm3Bfl/WJ6C/t43dL5vomck5xgNwDtyyu+W2C8GcerDH0gGCEdftjUVDIBJOS1e+0pKnX7s
wRMIAe1+8FrnfhINVbmoANecjqVa5NyHmeXcW5rvbNsxcRY3m6kp2okKp6M0yakyFhqbRZvrIRhF
VpNOLQii68vcbLeX8Xoqjnu4aY5e6PR7CrMpTk/L+c1my73KzI7zSDF0YaOibN98GHuleUpMZxuo
+gzWpA+OKQjTZSSHppOs0y5odtIbVePX2BepetA5LxXfXhkFtwrE9zwQIlrB0lWj5ahq1dFWDue4
AkWphd5ZDrUaxKeSv+VG2F24U6XXSeizwDwMU8NaRpWGpSzqGjy/HOYOhJ06gttmxdfWLguUFqAD
2jelk2+56BpPJBu4kkMk8F9kQ78NIf43OALHpYPU991fsSY8AWixEJunqLyzfVxRvOutWnU2jr1o
ZE82EVJUR6cK/QoOdDwKcKtFbyQthJsMk7p5NLw2fhuS1oufy7xr30q1+6F10cZ1quqhHFT9mbJ0
4JF1w04xCo3nEbTHKrAGfyu9kcnzPqolBgAMgieUv4+JD0wqEcE1Z4j3lIAfpFPOj6vvqcvTkLSE
Zfw5qBUYrkW0UkLsP0Msr1qWukr5qT3KhuIr1QofB6svHynmnDlLUiG7nP0kXbopj6u5aUKM+ju+
7YutEVrWRXf0H36GINk4aOndUHClZDsJOz5oxLtONNIx5rm9D8bspbWrXyYxIc/d8lzb8fIa39nB
IQ7ncycpSgX5vOzdmvYftimz/l9xt2lxzPe/UNpxZaZBAlbah3FnMqkYFjWnehPqMAbRyF5fkidZ
yPFfbrCg0S6M/JO0X1eQU/6Ku9k+xJRwdWz4PfzQ1Epnk8ELf3il2xTZ+/vd5CZnQyPbusX/DJQr
3taWcUaoWOuKqwpM3WgELAcXVmm+tUm5sQS3tBxDbRIBHgbQeLMNo4GG0YexmNhJo5xza2rXiQ9l
OSgPAAetp77JvyuFNZzkiCNXfcOzmbXq+d48IRyyi5JiPOWdq6GSQ6XGZMc6+qa5fidtsulzC5JL
Vy/WclgqM9jdqp/3nNny/e/q8BU0dESFmtahFVjkG9ObunOSNB51KlFwUATzK4tycA1AKJzrAAx6
EN7JnqVztym0DnbkPx2ojHF67Ftv0m7PWQwNhQjR0p/NQCJJrpEVbgg5xKhzmVNsFGSpDb0uLGPr
iYSB/z1FmOSYtWlxdMb4ITKtbBv/Nkl7Zddhufi7O1LRjpUP+jpb+j8E/V5N2v73kqXv/Vq9LYMt
ICd3rQ1efm7SqIdogUqDkhqTRWT34Y8cmCdFRD/5y3wy4MZ6m7WiXfmam94VBUyCkPvpu8mutDub
PdrK7rtySem+R/KhnU+hCTx7U4eUEjmNM64+GGVXNkYAQL1vDR+4FphtsN36fLq5Jyjuu0Xn8zGh
m/z15oigh0WJDc1LNSseudtyOYaOVI6olDCPTTF/liPZDKUpvjRDvdabqXiUNjWCCKaeXX7cmHxE
s0nVRmvpM4UJ+hN9OytGt7zZsqx1F1MPWP220Jh88zW0y6+rUg52oEwuXsg1pC334Jb10zHeSBub
o2hZ6VG7g2fkrignJD6QWXrsPXs8w5t5jsWIMvnqcYKFfwNp2rySQ9lwhv8DoHzM6SRhaWN5dz4Z
bzlJmlqqrbcwG/TLGmJo6oTHCSSZjzTjWOp3Keh4s5yjSytG0q6Htnlk73CQI1edTVCK+lRtHSS3
FtJ4bRpVv/N1pMKMDqY5aQsH1biYU7xosjpe255SXaLSIjsLNe8udTTjwv/bBfDsaC+9TQJF7c3w
v6nUlhlkKBRz9+YhN6Pia1hRuOrCSgXZkaKsk7lyTiYMJQevUc2tw6HIfU895AoKFvXNKqJvZLjq
n068RVEj2HCdqbcO1XP3nafby6IKsNld5y0K9uanrvUO0msrCYz36cRXHK1Re6eChdynSNysDL22
T5TN/4BSIaSAQkPSW5huzc1mw9G+K9SOenMipF0Zp7KHy/rXNGo3//8s969XlTbxDnnu0tcBSPla
pC9b0XQi8yobio1WMYDf080kIwJ90jadrvIHFbHSJufLIYWgj+Ddrb0c3dalSiaHC2RbUC516ICV
C5nl7LnqU4pFnS9Q2Xt3DRm2qcmrXaGr0SUfWqp/LcN+4DQI5SnPh1wJHdIFshjWl9HqnoaEb7Ay
NktrIMfJU/7xyq/6gWpVdicv09d1ZVIqI5hVdcOikT3RyJBZsLN24tQ6mrOfs15Od1zRoLkew/4b
xSqHirLKtwByoy315f2uivwYGRv1m8V3bJe7DvQ7hVO8jhQgbT13ntZy2Ixtv0aoKd/KoT8P8Uq1
jHgvh54uyK8QujhOXCpfA5isKDeCeqtSVeWM/jO45hz6tUp19ZdRy9+HtThvlUMv8XyoyPp3rxxm
96W5ngL1Rz/PHsyvtorqUGqC9W3zBHT0wBOMraFYwn9mlSm9epYj2WRhJogs9B/xYOTZenT2us1B
P8cGBuUwqnHtic06hTHVQBKIQjPpMPXcvHr5qZmUKInotLb0dakPcM/+dnuVZZQrueJ1WSprF1Pu
K+sWqZhln/bFwUoydAKRi13N4M+/qRYkDLr3RZkHaz1rYXToajd/MhLjGyKe2bYMAnA6XVCcZeP6
Y3sa3Ds5mJqq6lY3p6EE2tKqkVgau2rYQWj46ucVxYRerS883VEurRAMIRsQ3OUpbEuWZnywl1Ue
mIvBhXwyajvODQiTs2Cg7fdzj9Il6Yv4c6fDUWlb7td2CLjRJSU88T11Gd3Q9nBGFN5XaIK+amVf
P5nGlBzYKmlrKJ6Hrwnb49Twvpqc1JGpLVWwsLr2aM7uDzmP5wBu35SdPIxUPJKP6Ezuu5F1pSRT
xydTs7UvVJSi3QlEZC8fHWWT8SgUOiW3KfE0KZuoouxTbSsEwnPHhWm4nJ1z6dkr+RDqxkKuLQ+W
mt+qd00Sq3dF43+uo0Dby5FspDNO/MVAbdz5Zjd03Tx1pTFXSFWqjfdqz8Z8tv1oWvQqooIzJHNr
Tx/drRxmivWCqvMSNVY0MQRtjanFIZ+aHp5kL5nDrFnIbhC4SbO4uVS35aGl1kCGM+VD4HsX2b+F
2doebI7zeIpFE3AKk69qY/jkFHa3lQ7Ut3ykT6LizTZzKg7LOmz4Ww+gh2Q3FLQ7sRC1EDec07UR
TD7X8TWoI+WmofUFIZbATEtUdAOfm8bjZ+igMQovtcJRMXqus75rhXZPA1yeu3ps7NpM11/U3n/3
Qn0XH6YBZTj2Ce6CWrrg2+wk2zo2zZ8w7O+buOOQD5IGHh/9vd04xb08yE/1al6oQR4e5TDQwnBd
qVCTuYnz0owz+kjJ/MX23XKTtiOHj55TfxL2otKnL5TMQsvKV5j0zrICIXUo1DH6ZLoJZMZe89xN
sEBmUf9Dmt1sCLelMS6sbGfzjHaAuRumZtEz/xxOyjgI+ULc1+41PARuZVbcOG9z/lrnGq0hL5Av
bmsGnvPgUAexrXNnOClBMSB4j5SVNWh3HVrmJmK+2KQ3UcfhJJuizp+VMXC2SRPb/lnaoAYBQ6OX
9ULOAGQScTwtVq3yOdlp5H9KxF/R+qYmqUyHTfK7mIs/oDMvpNeK4s9Fo3a7udV0qhrEjChsyQSV
dkSV3u9AWQUGpY8NwOwrj7FJArVlz4amZBNStyQxtkqd2JsSPjPYrnVNXQVB+7MsOcpX0gqdQOpe
qKz4JfbO/xXZ9254d0gB+KtNMGT85XBzh+LX2zIyWqrEX4Xj/1z/X8vcbFf5+N8zcgtmFX67vJtI
vJtIyEPL6Nt7tUL9MTBzY6EpTbXijKG4R2Esv3dED3wBBUz2nbTIZg5RkasH2/kQ6qXtxPPQ7jrl
9wpjNWVcxvxuLWfKpU1X7S8TZ1nSZGZ9iOKFZXKMHIXxZo6twFto3FfPpTusNTmU87IyLUhnquZG
DSgbp8yv704RiNDbO5OvTr0vGn7u3G9vDq/t+mPDoeP1bZiqEAFTVgg5Ow8Zx06dx0GpblXuQ9p4
5hncy0H6VGEqBgeiDmNidySG0tGW3bCuNc9b6TH78CVPcP6iwS/UoJ1rDH/UOxvynpNchatC94Ca
zc0P9q/dw+pydtxk50addWmtIuX+mpEC1RoViA7MBpd4Nq2L7LlBbeyDtn26xskpwZD+l/v5vMv4
Z3DwzQyHn8SubYxoYYtVZdxtKYELnZyyOFxfUoMrI6IqazWIbOPQdwEleGW5k0O0zhECtihFkkM3
g+qj7p4QDHCP6Es41+avoXRIW+/F0aacwhjmQbB/RjykC/Rt6gc05uqHKCbnZZY6FV/DVPMx01Bn
8tEmg7kLtqt0gK1DDmWcnNvG7D1MDpivc/9ar2nCdls21GJrqJ4fzaJ/b7zOOQ5sGiiBh2mJYqpf
DiFZXiGEAB2nFTdFvYG7HM4JaAYrrQpWcoUPXbmsjJYeHwYRfmhII80q4lGIbyKJWWZowrexd6Jk
mkO2wUItvRwydXUdU4Xqnq5RkxfAYGGH3z54LDmpEPNhPefxmzpBtuEp+xWz9pXjTFUh+ysaKykV
ZJjJ+kHoo2uHZCyjU0SdK+zzxiHO0k3AGecudiirmsvKOpCztXeBOTwqxkCVNazIC2Pu2w0PUNOX
hFME6k+nT3oAJwLfkHZTp/3Vntv1fLUPmf7BLuNn4CTXeDPtlDOqilCyjNAnDVV1qYW6bprweNyW
U3SYhfbu4CAtoCGgt2mE2K7Bg8uOX1S4kt4AataTbyfcoMTcKp/se1WJdp2IRfrAPbiB/wqF6fzQ
2L2xaGpYe+CCW8DYbXw1tA55jKCPoDM3KXHVG32Rxl5y6aMyfUJx6a6CTfwzMKt8YweNAsGaV372
qGTm/Kik2A+NdhL+qCZmZ0o06zPU1QgIVYgADW59NQV2CEERmfz6rNUKZ2kZ8GwZLGOkQw5lUzrU
sfsBijxBKDhfboGypwhK52L4fltemuUiN9sQRl8653M6FvOmNppA21SzTdGiwuPaCiHSasl1tGEb
JVxWnFSnsTO4imdenG44QMoW/9cssFTxwfCM1XURud41yEz6N00x6l1sxNHl1tgFKOphWt4s0CNF
F3gs0UqYI+uZI8lgL223ENlrSnde+pqmrG4ObXKZxqlpsLX6jLpD8WJXo+wWNcgO2JtWRmp+fBeG
w1FcV3Zf3ToZDoE/9QdPdd4baZND6bgNP4TElZIuPox/L6PMvrn0kdVaSu9t8v9cyxEvrLRluEOz
eQ+1x7yNRidc1IJCq4XZHyoAt1yVimcc89CDektSbSWQRp0T8jvLyYo47PXrSUXlkjlqwR9lmvWj
DIF+IIJZCQGmICit3Zg6DrvHWvk8DNqeyjnYuNVwJPkluMuFvZqrH0YCU0cUh/qlbM1DE3abQekP
cWMV38LMbbhLGspLFJvVamyU4d5WrWjrwK1xdJGeWHbpVCJtp0N+37Zfs8aJX4xSce4LColz6N5e
fPIxz0VwkC7ZQP0ApFlt0A0kmn3FQ9OYCzR3v1doBT8nhs7901CWcmQhZvTsjPzI3KRbTey1V46x
sJUoeQrCrn9KxixeuZnfbtPM7p/UoojPXAFfpVM2Y+B/cdktnuQIOg5n25jUbsYqx0JLFnPFYp4T
vi82N2m35SD4PHUtCb+5YA8jSHx6GLLBnIghzCdrp9W3VQobUBQpAzfhX0o8UhhHSxuInS3wpTdH
1ZRfkXlxoFjmFEDJQrJMY3IvkVagDO+qNkvuJQhL+Boxkr4gju8aNVUXU8uuw7HaknRhoi7A6peP
TmEWj+ylKZbI53wrh9JhFNQJx7FzkabG6uuT3jrP13gxKVCEXGrAQ0869XG6HMz2W+wF3VGGkMlw
79rZXt4maGq7VLlInhrNXCQOm+CkjHoLquDU33uZchfXgcLDEsDPC5Jl/SUbGvL/akrRig+V59Zw
qFlAo6je+r5m8CH6zbKyQlJk4maa6gncxjGyP2IkG+ksRMQt7P/bNvWo8I0Nxb2Jsi5sF3ZCnqld
6EbWU5y5x3EMqzs0SqolKq3Z9/93RMYa459rdFqFJolRBLsqSdunZlI++bzHUyFGdd6Fu3kYtaWi
mM2TUYztU5J+0s00eZQWC40RlAytYSN90eQ5F3OEJylo2oc01oE1V+aFZ1OUubO+/zZwyw4tJf7U
Op6xaTwj2heJal86Lgb24PrHmttcTbku3XH2lLVbAoBE9d2FDnNGbGlu9ZcJ6qXrUO9t/aXrfefD
8OaVwf+am3P2t4PzNpv19iQbT4X5gJtuAZXjL5vsqR2MFxwF+2RBcgHwnDJkdVWYJVdXYyfQpHHn
7DLbmA9zCTu2JGXvUEDinuQ899qs7Ka+A6qf69FntTKWkH6G3wBOAgeL3BfdiZFILMHgJD3ErkZ0
sQZFvyQwyFDcxM/klAXl+uq049bZ24H6FlLSQKrHfy0aLhGePXfbHgGbVeHNxnMVms2R9Ee/kEMd
cvD7qEkQ6amVbmkYb5pedk/SV0OwkChVeJEjrZzKpXuZIy7l93DguMcpUZIlAADkRSZ7OvfVbCyR
Wwq/OYazYadkvfVtCauIDkOWPSnhaykEwUSAnJkIYZJ6hNFJzmRrHX2bK2uTT471NgxDue2TdRhA
/T2DGK7/iyp0DqdWU17tfvhWW3VyJ0eq/tp0rfoCpK57ILl2TtMC5e/OJ5Opp8FSDvV8yLZAge01
OL1PGfXx+6q28xmUvTLvSlDXesrRkCoaKxzhnPrdGzOYMngYGDbSIRutTO1rnAPhxxHSsOVtftqQ
REH+qGtggPDDjZOjojW6HU/G9ZRcvE7VuWKm2iNMzcMyKRuXD30OFo1Tm9BxGeOydIPiaHdV5V67
mV8WR821OIJ2ShgZle+dATs3B24FUkMjMPCJu1RhDMjidO3wpPtCMzwz4++p7y85eux+ZnF/b0JG
9Xme+MGYRlXet15S7vrB5oxQy/SLEVfqKtRI2MPZ/VVOmtx9CQvRD8caskWo5vVL3iO0Xjt+v6gD
FMDJD/YwivKbayaz3rWJ3T1zJiG0xsC2S29dhAFJHvO7dDpF4D3xwUiXbJA7f0W/2zvLkWE37tJw
BxBnYmmoi/+5lnRWyuz+uVaE4IlpaN7ZFJPlWrH+HKSZuZLHbr3VpagbRe37ed2HcT8q7jLrYBxq
xN661eH+mOGD2cEVYT2nWuxsqj5P1q3Ya/dxDfWtwhW4F0N1NOYLp9bkfRkpWqk/jcmDnCgXc6xy
j4LHwD0PPwJBFdVamXeUa6nG+O9XCl7KIOLWYwT+tQn01gI6GibRpuubbiE9Xl+9u+XwGqNmjbYH
57G/TY5LniwC+IMW2mRwGa3BuB11G20zYKzkAlOur8LkC9pzNdSmCFkmutfoLAJcq2jxYYYiT3W1
z5YaAjNuO38zBMX0xZjhnvpl7iqYdqVZdf5p/iNaLpKLM70/oqU5jOP/vAJu41F1+x1PTtY2gY3+
2ZyC771dT98hCXlUICB6NfXYorjKUqncrHn86eZ5ISOgWdwMvUc1px+WANq7NyPWxqVBBv7MbhLm
VVVpi7Mcd+DGB8EL5Q3f2Voj21WYP/OgvKAr434e9Bq1o4pTbYfz1G0Nz87BaTrl1Peevp6LoXmG
2HyAV64Zvxe1IS485k8OhrawDi+63Jufe4At8JOoYLzEp2bVwD3+YUdD7dyapfocuHDBDpb1Hh8h
FHWLv9lFfC/ifYd4ub78QP+Mv71uwDp/xcv382f8P9aX778W79+ZivVIAuXZ8KwfodEN3ztYoOck
RR/GXVBJF0H4b+U7jgz07+in/zfGpnOA5LZnw2lZO9iD4o3v+tMX+NqgYquVN0eH87gSdsSLpy8w
8izN3/acQrurXcTPrtnvOD1pFxmCK8fGTOp6kWaKfawGw0HAo9dX0iMb6bgNZa9uDKb85S7i7tCF
47i72SdtsDgpC9UnZJ3hZcoS/XPZNy8uWdWf8O1migPfWDcPuxGNmuUIDcsmLb0aaj8a9LTqkxzK
nmyUgXR5YLYNTCjckhRKtMq5PcsmKb32HIlGDn1rtJZQvLSrm602O86x5ThQ5nhjmMG8kPPkFOmY
Slhlqemsofd31M/9bCD1VgcvhWtFp35wtKt9iqE4GVMbOU0VRRKeDcxLP0D/kqTZoXI6VNRT0Fxb
L0e4G+525cRBL3VzDqXIsyH47/L5aYx4vPEKHrec6Ql1kPnJRbuAktIe8UVho+xmQtiVDUdkU+Zn
6/cUt01P7ehBgQssA+Zjr66WwehSUZDqF+m1I1FnBUpsrRnh/NRBxCWehtlMtktDNbxPcTi9afAS
/kyTewcmw2Bh2+AjZlEnCK3+ukvZt+gFsINe7b7oVLgNW5TnwgsUUOIR0xiQ8oWJa9ypTggyQIPY
Ta3KgxyNHI3cyV511/TVeO0r3GNXlp7ymY0Agajhp2ooCyg9r6hMPNd5ORbbup/YMkOotyQ5OZ4t
yrZyuKBg+jH6b35TLMdyMuG7LZV1oGbRIdGG+bGxYihnIZbbjarlrd02bDbuiGKspgTja5sIwsc2
D/d63I2vkxtrCx4Ac3QY8M5Vwh0FATwzi0ZUSiruGL8bRCDfhzwfxQfFq+CjhwvoQhlU/9I43ZK9
CFmTWOOykQRo4oghdfaQ3vX5Kh4N/kuGI9g1C7DEHMGv7bLRP5WK0BBvEu+OhFt9NEGXoA2l9NRL
huGGxdtF1VIdkbuu/iAbNvd3hqpBZRjAXXa1QztgKuV9A3L7oUgpTIn0GdrtX1PMqBo4Nww/3Uwz
JJ071eBA+7YMeVKEbbgzXqc2EFMu07nLV5qPEHINGOeczLrxBhV/FajtW2HpwcWFzHMhzWqio6Bh
2p80WC3J97sbJNjBTSUcKK4UXcCV1XxfJ7WnrLq45hmpyM3N3GvZnZsE+bXJkDpBGBoKbBsoyqUA
WblVDXTYrKab7rKgt6m+0ZwvUDRvSjMofhRD+6motfHVdNRhrehxc0LhbTgVbVGtBr1rn/sq81ek
yKNdo0XzK+cLwGiCmuKLQZteQ7f7ooA1oUyQkRpY7G+y4cnMW/NZBTvFn3d+zVHmuQ9n71EGVeIr
Q82DtnAimJb1vNsq6phsKhP+Pmpfxhej904K992vtgsPpjECzokiVCcpyYSXbhzar9VECV3hpO7D
CLPYcdDAAUwgtb9WHL4ZnlO+wbyf7gIniLZNa7WfRcpIBqDSCwfulPeHutf1Jz2qXjvOXbcBZwG7
WhC/tp6mPQvE0SapneiA6C9FkJBZLRH70r+Nys9KV6b/AJRy9aNe/DH0nGhnlJGxcxtffWgDuL0h
Hpv/Az8EgZbyvQ7cFNxNo98HDrLVTe8gOQvUIS+a+OgJBmnZ+NOsnsD+ZJtJQCtutmvPhWTabflC
XT2WCAw1PmLHMDE6v9fhs7ERQkVerSrz8RDMDkeLf3flWDa6aY4HlTKS/ztIbRWVtHMwjAcrrlgF
AGMIRgiqBBWQmRFp/SWoI+vh/xB2Xs1xI1mb/itfzPUiFkj4jZ29KO9YVbQieYOQWmx47/Hr90FW
jyhpJnr6Ao08mYkSywCZ57ymqIbuGrlfI0PHVj1Jg+zkj96D7LPdxrwPik7dVRmY1B5KQbSMzcBY
d7mlUcOa2z4qs0tuzTmybwx3DTQeC2eblqj8jYXQdlNFSRoyu806WKPiU0/gvzGw7NprXYfA/tX+
LFsI3rbXwnLIMGexWMuYPMx6CngVaGeMTLiUjDWeeE01pTncRpivIvUPZCgmtEQ7uFs5WAu8Y2b8
Yynse6r30SVRXUxmAuc+1Uv7PkvN5oCndriQTd8exAU3RVJ4nTN9rbX+MAiQLoobT7tGMYwNiw71
DQAi8qfKvh6UezJP3f1gl/HBMYW78D3/T6OI5yXf7GFtPlola5OGutliQEH5WcRRsqq9sub1E4wA
QAne2TULFtuGsq6mlXNsA7WmYpt3F2+2K0AidnxsW1CCo6Gkr76PbbNtI1RnWagLwPO+L7w6/oaL
n7/oUgNjjx5JtdipBWYQEdAMu0ufkIvFC6uN7PuWxN96HIAfQhvXNk1Zw8YAeLCzMqEfOxa9e7/j
bXTU+R6hWs3OmPr4Dvo3tyJriC9YLfJYZBdwP85mJqVfTI/Ym6mkRzBkG2zHRHtl0F7xT4hhHPKj
thGybQK7/G6o477IZhF+z4Qx3E5YHKTBuLA6zX6eLOxxw7ZiU+1XMKRFvHJrv3oFgYQzhJ4jPqzb
1WuRLNgL+a+jauUnpESSpRyV2HC+9cTBdmSehOTLykkyZFFF3Z3N2qv4TVsVVqil8uIELqRIl+xE
LrpH01eW6ngKzHOXFCGeNUN2EFgo/aEX2XdTNaM3VQO+GEYOvrKaRd01SSaAshZSF6lfnaVdj0C0
37acstAXal93F2emkUkmrWTcgsXskMPvHpyZjitDfeyjzpJ04uA6SfE4wV08YDLdLcoq7nYDmLgN
9kjqJW7CEP0K7SxbIGUBpswHlAubbYw+MU9I34jWpd6LhVKk1gNyLGIxDpb33rXlBRcIx1/wqLVm
QVte9S7MYpgjZRZuMj3nSdnrsQI4KsHTVUQ2xIzGviNNpU8rH8IV68T2dGuWnSc2jYkgk0NZmo8h
ijZOrKnqQY1rfLaQGV0kwivv5CGdizcV7/xwC8bZDvUa4yQ71dRAfYQc2bo0MfNIHFAhjeFH50RP
N5aC9P0IDoyfcW5co87Vr0HelWcIhqi6/itUz2cNCpPeMNrHz/gQK8bSqrtio4Wxj040hp272+W4
I4LdGc3bpeSFsRxtT3XV/6nVE9r6Q5B/pOe6d5oPJTbbheGU46NTTS5/qdEf2Nm6q77Jv7ECsHDR
oITcqVlAJQyKnWx+dtyaFK9it87ufosPRquuInS1V3LY5yHPSWEY2VVGDCctnNUwau1SGG62HryD
KvzuQR4Ch7fWE526l02UyjUUf1HiGeruQeFb+IDMZbb1HQd3+XmWjKGmCXtdi9yDHNc3EF/iydvc
JszDchFkm3ryxpWc1VdG91BV6guWpPlJhgYHr9mujs5yEti9HLeRYFdQoThrPYm4UcO5Uq96krHI
8nP3FG+Kn/obw9L9A2ll7UGbkHeVIwa7/kZ2S32sVafaV2bdb7wGr2A1j/Z1Xpg6Ji/CO5cNfP/W
NU+okiDhipfAyjRmkSqsCVfIwFZ78pbOq8XDJSxs4yUItejUg0FbFp7lvOpBza1QrSJ22bn5YnrY
n6ROsGxyEPOa5sT7OtW1E/i0cBtFUX/Jm6ZYozaqPpCtt5ZGXUcvZRlq6Muk6NJb47uCIcQfdRft
i1jXebY54zb0Jg9eCYc24ObsZqNgd0M23vIQ1k/GN89MnGUzudOxjDv7OUysdVBMxNFf2WoTuqlm
pg9vmSAr3SHr6pGJwIVcpwQyTx9zYGFBMRSXtpiqey/ov8rphSOsVWoiyy6oXsdhekeyWd+7LlDz
thi6s27b2TrAbffJLDUTCmsWfq0t3KPllqfq92HXW38icvBsWnH+FuZ5uVRrTTxkw+hv5BV7th63
K9rotp6VtMd8arDyp3IYTKD9WvjVDLo7EQs2UVwxA1XxXaPiNf4xe8/oInDerFDn8+gt/aSngfEY
9MAw+sR+63WgLArqA3sDFelH1U/YRSJQMBVqhqFXdkPR+ZnRHrlztEuJogPV2i7H7JvnlCEGVJ6z
rLRK7HyXZt8liCX1Pa7J5GvAUDfGNlSwCJe9Q8wOLQCSvZS9egmp3YZaiLefeVRc4azQLPa/JcGa
h7/2rWy1BtOuVD2ZYZ1cRsXIZqra8DQjzIpc7KvaGp/Z6xcHX0TBWgLLfo2Hc1wC0X6NF6wX/lNc
jleGoqIimZo7NYn8TepqARb0evQcdLqybWP0D2wvip97oRQHS2B+KXtzLVHYd4w8keZe1xW4qQ/J
3aTNRZym/ibhHobSJYe+R6bgE/0hY9Q7Kcf/QH8og5EcZEwCRGRHbVIXqAGH2jpCxy4ObXfOpFNG
ViLxVjrc2WthYXlSvDU4Xr9Us4A+SUAUzuahyYcZb9ocVKPMFBhja5zlmZjPEPS/DMqUHGToM55n
VrPtf8ySHRTE/5rqNeZPs0Qwfa+m2tgJTYsubRrbqxy6z8osUFmXMXnwoTbsROHiagWJ51JXXcsC
F+4fPC9j2U1xx1/4YwruYFu3bJ3jbZy8ludBmmxm4spPQUX1rJU9gXdozTpUVp2RV7sKodtF4tYB
hpvzK8S8gry2vM5t9vwKRtHZq9TTyDvprXtvTRpMO22ovrv6R5FHwzezyPQlb0N6obRsHgIMwjYC
u91LoMUmHmm1vVZSl52l1mUvltrBzilFuxvmZmZWSC/HTnWQvYg5dECZgv40qmH2Yrbpuxv11hlO
d/ZiRGzl+VUdmoCvjZrwqvWkFm9g+JA3CozoHClu+ghz6CLjppPnIDQgDU84Kr3ZfbEaXSt7wfbd
OBZ9+Nd0L0ViLERF/axbyX+c7gNqebOm/DYdEXbj6NuuWNqpDhpDD71l7JLtifWRvYDTRl/q9tVF
1Oi5qWrl6icU0lMn+tLqgXMgxdPgaVPEXwZ2rRvVrkFL8ZksXMWqt2L0cJjTq+A8NLizD+hD7+oR
iyTFH7tVExTmyxRafxYJ7hRlcg81mSX2TMKAr7GIrPzs6MZwkk670o93DvF9x47D/JdF749QVeJZ
2KeRB4S1avdVUj5EqFOrWzgBzU9NvGPaPVZRD2Wr5ucgrmAYem660g0DBcT5kKbte4Jcyn7sSowD
xyZKLxqK48vIttuNbMpx6tyRjoIiYqVntwtUQ7Vy9QQUXqePT4NHFiHS61ccCEsq5KO5Ao00JxQQ
3EaTO7kbeKi9mE2yiM24eTV0Sz14g6Ms5SzfF+0yNbGJlr3q64i83yuJlvCUJjipwfFuWL1H6Wqs
veJQh6q1Iq0ZbLqEJzgaA50Fj5EdmG3cTnOEumsAuSfwQ2RJOqr/cVCne32WyVmx9nYWTV/xfEej
bEn2MXp2mhhkFl6pH2kNUs+zvkfAEEgb29OjnmFDOwyGfzRM+GxIRYRrxYZzb1Y5fkUT6Waq6egj
mt967sKUBn2kLbFN2A5eYe/hblvnOnTLlTsm4rUS5kW+kBEGuxguJNZwPEgLdQJqkHvRRZ5Zdfld
UQKbQuAv8bJqXAzscRdPSX3uBoUNZ6ea3amz6v4kz9os+uvM7k3lqIZAxRnwGf5tKO7o/a237WZd
FasgMRlTNovbIN25WFndymY9H9BdKaJX2VnMcJE8XIyJkzzJ4petGF9ZKmV3sgv/gGwl8LfYyk6W
IMntWmXoKod0oJwcxMK/YmJnrjBqAtoUwmaXMW8+I+++VlRBuRiXwlu89ES966jeLuSIzwlJiLSU
aw8lKM1/XSRM+ac4ISI/88vIuJwVd46xcmPsyGXHT1fnBY1LGKnFPVuJ9rnOnLtw7ECCzC1HS58V
NXTPsmXX+XcvnTU5xrR7tnF0x2uymE7m3CzAMy9Kw+mBTjBTRbRmKXy3O7T11D3HXTAuU3zy9nIu
GW+sJSNj2sm5g8oNe+wDY3v7N2gojHgdrglyrkORa9PqarKRvX3smUAfZ3+9EgvOKrWwUOz64sWz
ot2kCvvdMhRrlQB+gDwUFE/wB6+3OKocq5j9/EkdsubBMcRXGZfXCccadU63ma5WBve6aybnfWgN
jbttU12CMHbPljAt0hAaGoJNOqzqAVvJ0gn6KyzM/qrM9PyKx+SkukDOfsRNYQYrCpcmKzRGyA7f
1DCryFBgmUN+oSouwq7jJcOs5ChjqRFHC+6Y5qrcNxHgb41V/Lp0xbiPKWw+9fl031Q9PkENucDR
rrsny4aMiEPAqZ9bt1CAmkmF5qxsRfDV8DJP+qNsjl6Urf0kGDdeDAbRaVtrk0nmjhp47aKYTzGP
3xhVF8xLGGLtzO7RwPUWqyYKAOHMOFxtirepOx2ywlbeGm6pZsqKnK31DpFRvl0gIt+a1N1hopY/
85CojyjEzg67xNEI+mPE9UbVHs0+y4PVeA3KUjuGLLOPOjwZpyVDLrhpL8x+qB4yJXN3wRgN2yFK
xqdUDH+Q+rf+iCzuI+glfMkLI9k4IC8OJNPDKxK4yMlYsfWHkz1Y6tB+awQWv7ZnJWdXAxRQ16Be
FTs1jmgj1AuPdQ+3OZry4MW9cZwTM8D95+BPp66M6m2ZbqgPo/k49zemFi/deavJ8n6JIYF3In9t
OKveVsNVqCj2qk0b+4yDd8ueJ+LXEhTlrtN1G3wNHb5ZAxjtzAGSIjfrnQxS0XJu3WYQQDZxrW4x
oNS1ajX0TlTdmh7wzjW3s7EUFl5jk3I3Hj4wd6mwaYimB99lw4nIylm25ASqh+pqmLeqqlK0KQvb
dlkmdXWVQzyeYfsp16yFjhrwgzkffIH4hp/F7l429c5PzoG6g/F8hXJPWr96MVFf8BcQ5x9U/slv
gR/H2CWF+aMKd2WtplgMFKiy7G1vCvbslvxz4ob4IZF7eQz8Ulnww2/euzL564qCGsi/rlijm7V1
p0xdYxUqdoYWo2lRVd4rQswflaVX1wAmAXaP7osMj7pKeiWd3K0zjypsfWuKUHtitz1h+i5MPmvi
Hfq4qwEs9wFnqvo1S1fy/2Fy6gdLZ8sLnc7OC7jYyfBzE3dLZUERylqm44TRUm9Up0iBcLoZ59Nu
tgKSh1orbbxDGFMggNIsZPBzjI5y79YsUnUZZqQdpTOwJsZd1lCoivhNLkwwms+jnQjqQBM8YD/3
133VOC+NNX+D8i8Yi7lnvw//vLUAbe5qVnurwGjzL2OZNtxavWzve0q4cjyv2ygluGvh4tSVdjyp
vL7b8pXNXzNET9o5cWtAgVnFRYz9J0K096ZvxwuszaavLUhSnmBpci/iOKF86sNW/CHVKM+k4OJN
lfHWw0abVa63+RzXRX26DK1UX2Z48/Vt1l/H+ZCUDnl0v/hoUzRAZEvGdT+ERVqOrEXRX74Nc5Oq
vBTmqxz1GW5GFjimyNPdZ0dZkMCKbACM8mry9Wq108C76ln8tej9tcGt4ZzUAz5X7Rg+ZGB5lsIC
hTpWABj6IC/fNa15wfQy/Mh0qqGi5a7ratus1Qq2gIZ/EE6NqZRifuhjoL+65RiQwUmHJ9HHwyor
SuPaIQGzEXVU37UCRonojZnQ2XerT7x8Fwzt0ilcKHoUzKiw9EF9J7tr+KA4w/QfNRvEbUk6GCme
PMYmLr+fWgsfHQ0YV6YU5N5jgfkbRpN82mFzaMHjvcLMk8Mj8iz7uKuDZVX3+Y67FLKLdWSsgvmG
Kw9NExXBrR2bVVYt9Bom+T/+53//v//7x/B//I/8SirFz7P/ydr0modZU//zH5bzj/8pbuH993/+
w7A1VpvUh11ddYVtaoZK/x9fH0JAh//8h/a/HFbGvYej7bdEY3UzZNyf5MF0kFYUSr3382q4U0zd
6Fdarg13Wh6dazdr9p9jZVwtxDNfVHL3jsfnYpYqxLPBfsITJdlRQE5WstlqpjhWmO/wltMLMsG7
6F50kq2+9uwnaO/gjW69OitLJC8vsiMXA9SqMkfXzEGoy+iSddvoxavvhM7emZJmJZtoDWbLykmj
02AUxWu7AlGdvsY6xaBk0pKlHKTGXbdySYXujSx8zpzsPDVDddUMr9i5ft4tND2HPi6DWelAVwu8
k2yRUq2ulaaM66x245VTptU1t7uvf/+5yPf998/FQebTcQxNOLYtfv1cxgI1FFKzzbcG5Rwwdfl9
MVbdfa/kz9IUXs/AFGWTaW2kxXzUqS9yFLuJhM00OwJfyz6KmTMjD2antXj6xB9A86p7PnLiUdwe
fowy50zJj5DqWwaqvGq7LPxoeEnQrZg8ygWyBTYYMkr4EjRJ+5BNDmRexviKV58j0yArcv37N8Oy
/+1LamuOEK7uaEJzdHX+Ev/0JRWAHqeOreK3qaqbjWa06cZgbbgnjZk8R31+cYxI/Zo5KQWW1gzJ
ZwfRJXATZSE7Csd4RlvXe4RuHB261B3X8VBis1c1j5iPYlk5JcFD10TJ/tYM5tKBrB+oJGS3rRJh
PBMkLRzMHz2yxjCi5x73WJV9VhzkmVB0++5zrpz1edGfBjNfvq4c8Rn3BuCsSAfyfQfKcSyy0T/a
MM3zWzvQsbHk3drKXmse8jkOgbzgNsOVMz67kyjNrCWm8/5/uYsIMd8mfv26urqt6aaw582zo1u/
fkK1qtXomUPu7pSw3PSp6uIehP6P40KoJM3AvhRrtHPkVd2paFxI+l3evNq1CI960mX3oRll91qC
+2fSu8Zexm6HDuaHHxQYks7jZAxx25TcRdduZbMdrey+L4RDEjVpNqN8cc8rKOrmZbeGEuIhgwFN
OTb0rFkMlYIusx5zWoKoJ0Xq1MvY1oqTmxTwYH46bRAc3kWTd/XUGrR7lPGO94m547dpnaahjLdD
r4eXPErEGthofx/xi1hhxBg/+R0pKnbp3otS9FDMhkl5S4Lgm6ICPleEc0JvenqCi/VQGVqzmwBG
keZs46sg13mVZ3BlvnMBlBl/hPIGkcOoSV8Mdxqc24Si9GFmpuBCP+c3HbRCjzRcqPBrzGfBt8nK
y/graRWIyTYiS75a2kvD7PH5FSa03/kstiek2uVpPYXuLSibAM2NQ/OnGVP79ZdgteM5HZis3SYA
wiwPfrwznFHZU9yMUbBWan2pOQEWAJDoT0jge6dEaboj+WYI8LRk3PIr1tA/nQJqXqPGPh0+x+Qu
i7aVbFvC+hYZfr318mYfqkXwHKhtsTLJvZ/yyXDOLvXhpT4nu9t0NpRMzFceMfmG6qGxx5Cb+qjX
Uq+srPEG05fI/MHzsehzoHLOQP6xc8mz1sCNZCfg2+jSV/D9TW8qlkaVjotRjbC/mgfrjUuZNQvf
wXg3p8nt1TNoyb8OWYYBDXtde8s+dRKLukvVc6QBy0O2fSPHWdqHOjbBxW5i527MsGYfPCt4d3tY
H/Fost3oavNqD+i4ubkevlddDvHIcxLwMYbySJnpbHSe90xOplu40YEa0XhWvEr11x3ekZQ1gZG5
ZXHRFXgDSNJinZ1O5VHGMrCcaF1qxYVMxXNfoB1RsQP112zxSOyA7dyNiBT768Jk0aZk4CLkPDlF
nrlBBJEm4a/5vNbkIAif8GNZJ0HCGxuBLVsbkxesbJbLa60RPLlRjT/DcsiPpldZl9oW1mWMQNP9
/ZPD0H+/L+m6UDXD1VTd0GBwG7/el4bKSxu/t82vg+et9dlHQZsPZN5atv2cmYjbeWDT/hUsnSFY
VZTHf4rJ0S3osGOcKwZqI/Ns2ZZnwYCsvDqlFJ8mHWnBpt2Q/U7YQlrxuQq47clDN2QRfhnyHFkF
VUWIh1Gy7VcurCK/O8o5Mn4bAoToGT0rH0WdWlMXuZnBZ9Mxuv7790kuJ365f+uWrbuOaTmuJgxH
LhN/esKaZYS7sWIVXxUjypY2WaFtXhZ4iwJkeutMFOzQtXvJHac9kk9Gv2COOxFKiWphTpdkUryr
bxrf+8Ia8all/8Jyoj6YYlC/RGWxkPHA08Md2dBiI5tahkUoCI4nsnb6yQiG6nbZUitYkDdqep7M
IN0kQusxXkjCjXB8h3tvbH/pkTeKZ1Dsb/HUXxpFm7/7Y+yse4yB9gm6i19CNb8BjCO0Sm9x3Mzb
Lwn5ZAn0/W18RlwCht1QidBxOIaVkz/OdclVkYXGRjaVsckvsFJ3MfmuAuFlAcM76PJ91ObFIwbZ
VFia+mMcFW3995+W82/rIZ61NoUwk8/LFJQxfv1WV2WtO1Qxg69d0OIEreVfJqv27qO0tM99XvWL
xmz7t6ENwA/4rgVb2dGe0cjZYIndv5ndkGydVoRb00ibdR2AdNHBlxy1+eBQWTvKpjyTscAU1Gps
+xCJOLuy3kHSReVnU+KFfEUsELvYgZtLX6rFydPG/lRglvHcjOYlqKLpgihR/uwK84N6R3MnW8Gc
pGyKoD7KZtqG/bJy7X5fzTNLn62aP+n2VvaG4MbXelrVG98V6SGYIWdgINtTN/OJrFk7vl02dV+f
QO0BtZQR2fc5quwFMuIOu4WsRmmqjfrv3PStub6XCov6GLnNB55jxS6OapIpiUoKI1YZqsfdPLRu
/J3tQc6s3dG+s5Fymxamkdt3eWWcq9wc9+XcIXtlXGss+7988PKD/flnKshRmppq66rBZk37fSHc
I0Xd9a6vv4/Cr1a5VYCoNZX+doj5wqNG4r7kVWRt2FJEd1bpWPfphPCujcCibFEHTy5mZwAHZQs8
m0p169wzwkVWg6sZe6TM5AGtqOzs2Nz7/cZQWIziOe6gOkWqZTh3LIn3f/+l/rdbtTB1la+zrsKE
1XVd+20JGRtm6ehapL3bmvelhtR813CX+ekw9KjzwXfUWMhN9iJFXPoO1Ei/MjLPvZapyDcx23uM
lNAgNbPcO5ROaB1UIDS7LpmmO68bqk2BNfMV+lm/6PWxORahRi7eKOodoGtQQsm0drzU2xvg9w7y
rFCj7naW/Tj7T72fsc9xFNbi//JI+7cfvzBdSzia4eimO2/ef3uksYCb2LOP1XuUph9ZdiE9790N
UWSdwxnLI/E5pkjjFYpH5uozJs/i1hEnDYOt24QSjZqFPI2mGUSsl+NGXkAOlh0o2czZD+84UrQe
/4J6dygMlMEYoLXi9Hc3+Lc8VYd6lmoak3VPDhTcAYRRAaAHbpioL7bUMZljdthqd7choL5uTX0e
4qO5skBrdkQGts6uVZ0+Ccc0DtJsCCfi7OqrZrMzEdGFgEVTHuTYPI1vY1Pw/s7CLIN25yvDpo9E
Dd3XabVFO5R3IOWd90BNsKd3AOORIbHZxJqvRuO771ZvN0uYC6iLaL1zrRLEWMXcgdgQ6eA8yC4g
a/xLMXmIbs4d2cgar/FGzMDNIL9rB3VOD9ERTcUXA0Dk3/9MbPk7+OUeYLGmcQG22rYDCFH/PTOA
ZGWioWX7bg0gx8s6JPmFu8A6Unr7pTS8fmXWtbUL5qbSg+FW9Sa7k708unHvJSs8Fqb5lLHElOHR
AjvFw+0baqD2S6uB/3ByQ13KTldgw+LxU+Ew9zr5fdD3T7gTlWezNO070w/FskVZ+RswdxhV+vg6
1QWoP1xT9lnoF0+VUn2RAzolqxdWOzb3yD3Gx8CfknXiDcrXJlzIAbnI3FXhBuPRKzIXn3iPR/98
afz0ntgHWE+sYvTdoCu4kUnipZNapP38ns8XmaOtqkX1/TgfoP/8Fasyo7qXB6RSfo7JwZ9zlair
b+M+YyJCKYk1xS/X+v36pQ0qiO2koHr+aNvqOYAT8pbo2AvF5ZDt81qxX/sI3fjafusaOHRJp1ao
NXnWm11iBw5lkQV8B64EgxFEzohDr4SaUGfWtcsGNK8TqKGuW+67gsIfQiEJPxPdxy4aun8Efa4a
+yMLjz54cfPm0RFgX0Rev7gQBO4mo3EegbPp695F3C3Ejfhx9KsOmzt8jyKkK5YsXECYD+1Fjh0m
HLySSvFgrTLW1yiGVfmULGTv7ZA3S8ONpvuEjePJHDR9K34IpUi9k9/kTz5FVjDSnrZYMV8/Q3LC
b/N/a/52uRZG36o0hbWQc6XMyuf1UizHDmqBpVFuN+uuz/WrWWgNBQ5eVp/Phjkme9XCFbezvx+X
oxm+cVVqbN6Mcbck3F2e+rn3rLeWcesgN62dXImQl73OPFqeFYMPOIVxMTWiSYcEMbEWA0WtRvfy
kHsNYgZemC5nNM0t1pjGtLezGS48j2vng9q08FticfmcGtmtchZTu+yjUaxRN3o2HHe8t9WpXmp9
V29lUx6GTGsXfeek+64ppnsZ01LgwQqkJ9mS8WJ097lTjHefodaM0M9vo2umm83VzD48jVJxneBo
RKp1fMXW64N6o391Fc14GLTg3Iz28GqWlg6aBvUmHFJ+HtXH3GmgVp7HtACXD2NwGY16Wi4T/+wh
bfbgqsrwWPsR2QZKhlu/m4ZHUY76aeYfOm6XleQn8YAC5wJSkLFdrjiQUXg4afGj4BmBLv94z3a5
eFSHtF1bWi/Wsjm6cXifjeVStm4jxlJbGr5QtjCWSTH65BIQ9rKrje4Z+jEUHau/PtthE2nvTMPq
673skIekB/a5cU191rLqq4UcLXsaW70LkqJ80FzEs8vG7O9i29HOXgsgCRBp+S1BgCxF1vFLnqbZ
NkNPcWeqefGM9de9HPAeCt8+BHathKjRwetwG+NucJyB3NM4XKDApmfIAIvbCI2VzFGJjdPnCDnM
LzJc1KwGZLKhOiyWK4csQoA1+WAO83uWVEfNR0Q+SGkmVuPts6zX16g1lChrktCxBy/9piOgU8bW
8B2jIoDFWGo+dJOPPE7aWDsvUkfuvY59G5Lwm3Mt+w+LorJkV1yzLB33PI9TFCu+tDC9MOkbEACs
878O7tz8jBWpwcc4Ey03INzcRUAt9xWrvqVUDkgrG909FSBmVOb2JVB5LEvFgGlMHuy0FKei512e
ih7FZ1Qb3ydnpixpynBOVVJ6BmYiwmCTCvJ7WTRa+Q5vCPRR4OZwadr2DWqulWTl+wTIf+vVU7GV
zUQcisEDHjaM5W4ajXojJyMJuczhuX3pFQV5Jy8e1zIe1OGuiTTzuZjU7pD0hrmSl9Eq+6wmpAu9
rEc6oEV3MjEtA7agN7wZ2BgvSlsaFE3jPUbu7zKu+WC3wXdLY4PhNR6OwTxcNIq6czHsW8tRhWpe
jNqi5AsC+k63CgXFzn54G80GCYByEeO3tuxjx3y21NZeDE09vTZ+HeP2FI5fzciHt16J73qU7SiT
+IAwlT9zuJERCZ1LyY49WFDm3vR5Wn3EfnqvDJ1+P/lhBmPaHK4ZsPklhAlvE8di1vZVWm83iiZn
rTcE9dqLkkWFfuLFNZXMW+gaDMGKt3QTZz4q+dGbCFSXHVZZKXderyl3g40OWCzKowx9xuWZ2ns9
fxQLzt86jEBX1hMvtq0GC4euKb44SYhsj6F4z2OmJyCaXeXq5oV/zw7HWehQOKjEErP8PjubIrin
RHmKVL0/6oNmXNTGNy/4hcSzLNtahuQhBWiDTcvQHihFksFuWTK4qhY89zGAW6AvMSiSNnxGqcO+
xF3J/YpOy4uHR1//yMswfC5UUa2cMcXzyB2au2E+FCJC3iGrdqqXNXeqY3OYz2SnHFYaerE0IfGt
Zey3cWUyYHtpPUHa0U6VUKdj76YlBjp19DQNlMF9wBcfIb4ZjeF9dGYQLjykp6i3+tPaBzF2mwSB
r9xEibYwgUofbYFwrAYjrUOwUu92itFcb01U5Y3TWKMOs7DXBny75ybDwKAq+JlEZlo9lxAF1xiD
BVvHt8rnTEfOkru6jVsMTVEaGIk6OaKXczO0bXsXoCW9lE2n7coDC8zo1kRR0T3CSwR/NA9OJ0u9
E4X/PRFPXjypX4GC/xEB0Xwb6tJb+JVpPyWVqFe5YwX3sP/yTdQP6t2glANJ/lE9JCMfUmIVSKzg
57O0VNFeYdjGO5X/9pY2NmdIeebKr0aNTXb3XdOC/k9+GkqVJH9GrOwWMdYIL2U4BuuqACL8p5OJ
dBVbCb8ANbLcU1+KHTaL/AAKw3rJykw/FN44XudW2RS8U36QPYMCThaKpk+ImKrps+0bQKJ9pTrI
XlfL0FxE1x5IPL2iG3pU7txpI5tUjaNtT0JvPY1Z+owelfH/OTvP3riRNl3/lYP5zvcwB2DfBQ7Z
QR0VbVn+Qli2zJwzf/25WPJMy/KsZ3cBgahAVre62ayq57mDm3VScnSKJrxWVeU7D8P+MQqz4qqE
Z7M2EaZ8DApHIexXyqiy0Ov04VEN2+KuzXmCGAHCNkuzVen1ATazeKD2jy16t+tybOSt6OVmQeU+
rVPwWQw5DKsamNJHHRm9a2vQ37wupMBsLa7RunGjYs9oyn1zh+NYATS5wrIrMaNzgNTiyq6z5hG5
9EeYSdyf8eCR8Xae7dkHqLVcZMA92Y6hgVX4clFog9TSsDV+nMP09SLTHjy7Lu3nYMgQqLDi5i5Y
XilTw7evBAiueczr4NGUAuklq/o3rwSr92qWTJdnqQFKdEnGixS9ONRZu/mHTd4S6yhEsv41K08a
TdVlk8AZAKRf4zxd7pehJMOnsOJQQ/izSw5qnasfMzV+moO4uUb4T/0YagkI1qZ+GCuWPsPkr8RJ
cLGxNQZq/XpJ2E77WAdVJKoLYHKLCp3GF8cQ9igNK7RJtCsxIhKRoCzKhCTd0jtF8XWCBc2Nwq58
T/QnOheFn1+FKT4LrNYQ/jDm6Bg4aeGGMVvKIhphl2Yjzlip+SDOCMZHNN/6e9EfYjvCa7dnUYsU
pqJsktP95IQf7cYxEUzR2I3L5tavNWkBEtpHuKXQg5ZqI+XxVZLEMXgjqk5ajchrOtaVqOqtCTO0
bNVDaE/3PIg/qraZ31lJn98lbDlAYpLJ6Et+C14Q8+ON8uwgekGMdKfff4OK9j7zsGRCHUc2iNWY
sISMd+Gs2OJpUjX2wA5vnLYECGeN7O3Mg9HPEMdqMdOOT50h6wezzrmp+F8h2vkkms3JuPHzZ1W2
47uyLpK7ChPrnZ0YLWnEGGK5g5aojDDxtpEjaT0VZf9J7pmYu0xrr4PGRm2lnHeppPaf5n6Yr2YD
GGeIONynSkN5YyYEdjZ1HHLAh79eDj2k3dkNP51hGa3sYMg6tlmdBuxJPk7As8XlTTkX+5IsOgZc
nFYtcIpcz+pjBvr00f7xmo7TJAfbyXVPnBUYCPopPB0PYgw0kUhqTivJjkdvJBJ4o6Iwd1NivhDw
eDtfmhwDTIw2Itom2sTBx4pno6Ou+3opcs7KUa/MRxkT3WOAv+JVoWXovS2lS9vflX5/nhU7P8Zz
/iq9GyWJHGMLdJpcq3zb9JK/jcMo8tigzcsubb5VsjDdGF1frC5tgdLNq75TtLW4THT0ulp5emb1
20ubZdgIpk1qtTGG+Rs4cOQxG8XglxfIO0MjjDUbA0rVTWTfof9eeGYedk9qbzyAHwsB4UhrGiAw
yXZ11qq++fz7+/uXhL+msUcgrWbCQidsK/rfJIxyk01OpLbhE0I1UbI3ratGyx8geLUvpt1tjalR
PsuBbXihamnXFZr6uzqczS1k/+JYoH7vFgAHXRBW3OTLQULWf2UmIEFFVW3a8+/fsvY+a6JZjmFp
BDdNzdZt3XgXODMVOYhCslKf52lcxc7cABHhoKclns+W1V6xTU7cQfZ/tMmjhcU3fnaumun9k5U3
B6h9wM0VKFakESBPZdnwFIDXdzMjk08DmmH30pRdm5k8PJU1X5CKpcxVFq6gTZdBrp6mtia0Oer4
axcpk7zp2Aq2ifSIkjiIE0EqDPhWRcU/QDU0+92DiX/ctkxElE1LJytKnvHn5BEsepAY+WI/YPLA
NNKqOJKfCRYjb4rWcsjUoDj6JZxzAti7d+2iKs64nCvaUqNAqzXV8fpbBnl33qV6ubZwIO7AaorR
hNWHOw1x80NoOE8QB4iBNPqEQYMVGBtbb+hdToEJ6o0w529EE2itcceTdEablk4xyCBj49TYkX6F
HN14J5fVgJjGjREXDCn13JtB3aHaslwgBpH8KnSBTwQHMQgMs+mcYB0nOo2mS9Z+OegiUXJIiRGy
5ATGkCwHUWobvXCRWe7W7zryDK12V5xo8lPxVAUh2borLeT0ktkLtah/sFJzOvOB3HVZj7rXcqjG
JxhTyf1rv0lolEVycxR9gFjUPG+PRYrnjVm1aLkGoYJngyYfU6X6URJt4pAsve9OFm2it2l1a2cE
qNMMc1AeZKcj+DClt4ZSlsTF/zyIztlG8H5T6FN5EPVLtxwjaUzSYCRJ6+C3K83SRltmXmU5yOBX
YqXLzvYyDwOjSU5zm18Pr9MwIPkNZq0dOIWld3HzQYIzJ5MIqkIM0leZfGt0G9Enzoqyud6hujqx
UFnm8r97VaWfdpGv/3jVOBtlzx4NIBvZPKOgi0FjiuTeUwPiB1Za6VxD3LSvRXVQJ+lJHYjiawgw
HPtRza+zvP2Cv7B2RlVeP4uS6evsAHHJMKtSZ5s4A8IRHTH7fGwkmmotqpeDuKJG1/XSJJN8cDsl
QSalHaQTQCDE2NTc3oSyKZ1E2+UQmkHoBWWU7okeJwc0vHAAXEri0Ej+VLiiSNYq3aCNeh13YXqM
gxwFLLvM1zZfw6qOy3qdIbOBqgR60AS5Rohv3fegKtDPGPr8vmmJWw+TKq9fq03X3TrYBqma7hee
kdeEXqqyx4+Ok0Nn6M55PB8J/qSngBwesqeG7fqtrj2Oo2quO6OZt6JaYA7o6vOUXFdhE3ysWbEo
Tqo/pvPUQ1j+6Sqzv8kgybDcbGPiAmrzzK95PwHue/TNot4WA9ufoghLFC2jO3ECSm+Ta4W+eTNG
Tn8wygIJ4dEpn0GDLgPYpWSvcoBTB4SF1Jtu0mdXdAAVuyVS0n7o/aBEXQZB2SQHvR7Z6l6cYFRo
UksEXXobP9XSSzJf7x8Gh02rj0YbO+d6s5BwvowrhBMBWSUQ2Fgya1d+pOof9QZo1tId2wlobpP9
SjbU5toOjXG/gIvhfSE9J4XSoRKKc6O8yi3EswQxIyiTXdiUGbxcpz2MRfCDsKGO/TfyCeUtHmjT
ua4q0lNAMJ8afV4rUStdo7cw3U0OcaUSDOlVkqvjnYrK4m2nH0WfaKkVqwSdFJqeqBK7uNV13dzj
qRjumkjTNomsFJ+mvNmIz8Icu94L27k5Z2lFCm8yjNePFyHmVZ4X+ZOi8aPGlUfejeFY3RsYPokr
cyVBAq004CQ0AJUkPXDWzjiFn+FqvH4Rqo/I3mCj0anh1XEtp1XumTXCCFKP5GWuo23aVPDkILdW
zmthEgWchF4Lf3VN8v/mnF9fgnHypquXZcHlJaRANf5hWlZ/nZVxptJkQK66pZnO+1nZMILWycxu
/KDrs32dpN019h3Vk9Lhj9mj0bIV1RzZDrNWCZjVZAa9oSMEOQ0rvwikPuHjsUovRxAPkqAUA4n/
syTplsMqY4q3ovTaW5n/kJpEpuTnbeuysiItaVoY5AIh0t7vedg7NFUJhvpBrweEN1HdlWtNubJ0
xDhF6dLm/E2bOM8prnENdScpIyuFZky6iwhO7/u5IvKYOv6+V8vdlM+xtlVG39pMHTPPax13mg16
xmiijOlT37XpSmtqa185CIoazX1sSSmrMjPfRWGU8XimGk/9N9wXlRuoTBqkv+ibOIsIQLbWbJzM
RLX2HywgLY8lsMpN39i1eU7HvEJrLiof1Y71RxO2+D8u1agsVoHm1w9BNuu3/P5Y8y0AncnCealw
cNwM2enZiZ9uQ5ScrgeyvEfLHzeiNiWdcy1KdWfLqIzhp5dYyE+7olEysycUtPzd5WRxPVGqjbxc
+nquuDbtmI1FYz/iOh4FGixZTfG3QSRXrFWG8pEQsAUSoEz34j+JHeeOzKVO8DbqP/RtToSX/8jE
r8CDUz6iuJVbxlOZRV/CeM6+RnP8pNeFzrJ/9LlBbRCgmEM+LCdEzBMfIqPiUTc4QOaW5dJrUayh
1Cnhm1WmrvF0jTdxWVjVSlf63mUphUIpnguw47Zzp2cbO5qrHetx+4E08a2mRdqX0vATFBMD7axp
YXkOqoZJaOnowvlc8sP64Mh5sLOiut9UAw+cJv4q+kk9h+s5xZJeb+XFm8Ef1hrL/3Oasq4YFKf8
ojrxIyyvHlk/1diTyJVWop1P3YuxB/60aKluh85qtlbpSJ9CxGvECSn+UWt10Oo9+urxQx4RoFkG
lAO99uxptk+wh7XrpuxJySwdnU/CFyUr6Vb1G/8wZ1m1MjPDuYkHGC7okn5s6qJBvqwMPhjsDcpA
mR57yyqPU62jnzTl0yM0j2jTRloOIp/eqERYVcL66Sx6azhPlp4/orI0nmtsE9iScFYSzfN2CiTE
kLpofmzjLvFk7G8O4iLLCdYd0m0PUjNIN1aOk6x4YXgvO8sJ+5W4CNPFdNX6trlD0qw51THaLPM0
A+xoll1TFGsfLlV8on5Uq9KvD4SW3lZFb1QTchDXtou7UlQFhHQzco+OTuLfCP19FPTGjyJTX7/4
U1f+XoHGLa1/6RNXSL6x1hJTBhOyS3LfNz5VY1Mj2YHgHEBVQvYJCZpeNXdpsUjT+aWMr5QVH8rJ
N+6T2b57bU8dk6gbSGK7Hf1bVtMvor1hSeJlDYIAkJbSm6wtWzdcoCbShF1LFtr6tTlXwxmcLH4Q
MbK6fQewBnHetZW31v61iF+NtRd1n2TMFttNNHKYZBHD0U/5hIxlU2HV89pWVeYpkmdp/wZcs7QF
yu0EpN3nYcHyFZRbH0fP9RDcWbEfvfRDtcWpuAjdMnvOMAiP3bK7ZmdshG6RxChaBPNLM/nXZm0P
z7jvfJvrQnlSZ31EFQyBu5Gwt4tKPDK7vmUhKZiyg4DA5jAPyT56mr1NkGspipNEqdFavKJsO/NE
m1RDmXGlkDEyMQYZhGiLfud30X25zh6wHgvDuVj3fja6DjLncE2TYC2ZlX5mjyvDZlWUXe7E3Qnc
FjJxRtjcSyFrZXuu+88oxV37AWhFV1oFed+/spuihdQkmE2CxRQEmXIIZ5A/C/+pnbCmMLWscPt6
tACgcSDYB02kxLPOCWIWIpBZVYa/QUGt3wdh80lZ/NnEwVmYxF2QnTCIlw6iSZxqhohC+uicri7n
WiHOg4oRXqVxbaxUdQqu1aydca8yJ5zpUv3UxnK/Vp0if8AXS4V7qwXP2ggEpmEN7fZJuUqQ9fla
jMmiwKfoH5wI8UMxUh0oP0YqFoNWzZTUrSnVxonQVmFE4cleKinL0FM2zCnCbkMVbRpLWnwR6LFS
PYaHiD+nBxKSqEncXlHIjuNSipUqOwZl3V4VOBC+lsK/2t71FkEzrGWo/KAD5L1DbBT2zVIMTVne
SwYHURUHQ7Nzc/16EsqGhorRBqfaial4hVJGNz3Sm6mtpY9AftS9rXfNSjWhOqOXgTJYSHQAulp2
Y6caPqxLB3po5WpwOntfBaHzsU47LzX1EY8UKBL50E8bUQX3tcNJznjA2ycmXQwBLEV9u8PPlY+a
1XcRNf5nTNsjLysWgTJJqzd5GuVHZHnBMiO7u63moL9VnHnywhD2upySfNCWCFOwxJraIdJ3dl4/
XppEya4GfRUtboYyhj9KktlHHMltNv3w5lCaMzx1qYo2cZhLVi4unEMsIm3E+VAMuq0JgHkK+TCE
dEukFER9XupjE4BiEnVm8T/rQVY/6nKO5lcuf5LBD2e1nH9ng4hoZ26wXwJoECa6eQdW2NyEdhkd
TCsLTp29JJyktv7QFTnqFyj7vnTPaZoU33MVDGldq/YHiccewIG0PQVDre4LK0u2adVVd+w6kfjI
qvS5x3BTXKX05XUw8bQCuOd7PFq3v4/8qcbP9CSyhLpjqTJhYccwNJnb6eeYFzHKsLfl0v9qFIv8
wawFh4xYHxyY72oTNM9ZMq8/GR0y1zEG614SnSYVazylgVYsGUp03anjDickLP8qX2NFVpyjuG52
nbPSrDLaZmUR3oX5XZq014UW6HtZMrQ90QIMXYoy9aK+AwGjQ8pg16SvCnlC9WtMZR4dDAeDFo3P
Tfeo6JK+aif024jbtVvoJ4STtRpKTRtia6HszQV8Y8mwpxCU/qQqiGvl2qf4BeSsdjMXHzCjc0D6
oGCskt/EOcrOj7LiK9us7j5IzoxRUUACE669cUU2NfMgVkoHK74n6IGqtzo018aEE5ffQ0eKUJE+
SLJFyh2FVDfHp3WTgUxdDT7+VHaYer6hFBuobvJm8FNtMxtfO13Ndz2hlrVFfNwzEDLdEAEfPasu
WXsb3c6fo/QKLi5YmRncUGIULhK9EDrxUJMi3nJTkONJDDScs8od5Wi+HxCNjiXcG6eQOR96L5oi
amKtwTFJa4B35WbSbNVNwoHUfdJWKxlBNpwf0JKRBvVLUiDZ15t5tc4DP3clqcpWWaCWdzFoQCAF
6gkRa/XUwgVLlKjDkSH0ULgZ9wCOnQMOhgifNxDJyBmG9wmkSS8dVUKO+LoBQqzqHTp8K/QwSebH
7W5Gxx6xhtI1RyIG8dx9zeRKOwKfeQ5CbWuFrJnMqohz1++nak80PGiD7Jhp+scxNrV90MrWKjGQ
72XVEnix4rR4R5oNOZYHdnXZETJ/dqx4SE8hoq8djIw69sv7UC8fDKPN9kZEqtrXD4Svr5HFMj/x
7N2FNubu+I7bYX4qNDN+rKV0q1jDgKlV1HgF6chbHTBdX+tuGlqgH8oQAzgc9GDKxm7f9+2pM/cz
MIj1oua5wdT31KX2fAoLACqSRVYcCtux9HGZlWGubaxRN/ZlFX8sMn84+RNB2QTNDFup/atuUm9t
9qMuj2R7h2wpotDqeK/EdXcWB9VCOXGsciz4whrQVSVrB21qgMpp1rEkG3s9gERZTWaIfL+FDS1g
W2/wZ7eVT0FlGx+habp2GB4qoth7KZPG3eT0Txn88ZOujmCjNb5GDYCrp2oYC7OjB9wIfnLV1wgk
+LOtbkdWsqtMtbxI0r7KQ7VWI5XpZRrHk5xnNy3cRdzpwddCkkceY9LaVZJ3GKFn4ZqAhbNNA6tY
IaK8Msfgi6lq/T881pSfYwY81aACaIZiAAaHovAL6ZLImlMk8NG+Zchr7VEANA/gR1a4msdYBKWo
M2Ed4rs5LFWX4KGPD3eKwbZqwxc0bO/3D1lH+WnzL94NLuEItjqOQurzPZN8BHKu9tze3xzWxKhw
dDV20sVLb4cLhWZqV7PuJK4Zoxtij/Z3TUq+dm07HrvBmXeFbm8r2WIFTRDripXKuPelEPhTG1kb
JaxQOZ/RNuz68BOIJPnczOE5aSwFqEEfnbJOTbcdvhDGWmzGMU58lIrId9Uyfoi66p5nqrMOyiHD
Xys1trWsPUYptoOxjoaYbiZomC3h7rhzOj4uJHG6ypTXStDvsqxRvdCQe28KlBrnKAtSy1KtTTNd
N4N1CCAi4UKQudmINyGykd+dNgq3RtQ+qfmM0F9Z3BW27uzVQNkPkXSPUlX8MeEechXbec4KpOu0
qZMPoET0qzzgcVZIabw1fLU+xMG6XlC2XffdmPRr7k44WXW6ngbUTGs/6Y6q3LYgPB0sBOTy0FZd
e0ozzIHNoOg81HMTN5HtiKiFcoOUv0Q2IcI3s5nm77///pVf5ljuxOV+BJ2uq5Zlv5tjC3Q7rcoI
8m+5JY83fe2UmD35+uCRZbhvQpVFekmMV13uzrIqwlvDjv+BH6P8HIAS96BhGRDFiaNhivQeG482
X245tZN/A4inPhYTCEPclKxegqLWWhJhCGj8qKqtS59PVu+N8jtOMtY2ZI2Hc1ByVOQk2SfgTrqo
n+DRM9v9/mNSf/mZLMlSQB38VjRykO8Tp4pkNSM82fmbUqRfsUFrj8AdUuTYsgBYJ9IqIpurJvUJ
ZMSWLUuwCydlXBMDBi88FPYmMtRnlPy704i7LFoqk3RIIeHHUy6vhqFXj/OAj+bv37byLrbHR4tU
twyT0lYVZ0kevsMzKAn7L4BA1reo5vchJ8YXpxvUFU59qGr4QbXLLRNMydx+NMI10e4dauPa58Ie
d8x1sGAx7mPWLoez1Jcu4Upn31hT6sY2Yv6o/3sKtxVrR1t5iCpFXk9hcYWgkrxqm+Cg2Ig1+Hj+
mU22wnDE3I3B3KwINdrbwSY4NrQpwiQZBpu4GS262OmjL435xhqQLw5J7h4q8JbryveRLgmi/miZ
EwkQ8q5wfPHw7Iq4cat4es51koEhFEIvkaZuPQWjtSkMO2TjVvSrJu4r6IOTswk6bRMWRn2rDW0G
KT+11iNGVxtf12OmcIflnREMhMPmFoKYVq1qPWg9v2Sl58RfYNKFTfUs6bpxqlIWZJKE361i47RZ
wX93rTiaCB75D3DLnN2gR987FkrQfMRic5x2aNaWV2XTAr8lTLFlilX2iM5GqOx+lTV8cFHU0Ooe
I6qiDXfmkpzS2Z9iFxlhyRjqu2YIxvWA5pfnmEZ+7yBjfuX03YuB9mDGKkBVrhQYZDdlw9LuGsQO
GyIZoOnen46OWiZXYTUo7tTr0Ux4IfeMKvUmvMJvNEvCh7VC/HGQnTB3CfVLt1H+KdfJ+GPdoGQH
DCpZTOXKKhi+o86d3TeFbl7pfTN7LTFb2VBuUIRffIGg3xVz2/zDTPWOQfN6K+voSVjEqx106t4x
qDrZd/hdWv43s45Clh997iaW5GwSIDsbRY46srR9fzZNoz/rgYIhZhwcihTOPM+Wzaj39/3i0AfV
7yHjS/n9L039Gfsl3h0BdBg+ikry3tLfkTsVWU3rrCrjlxEzRVwwsOkd5OKW+6TA5n0arlQL47GS
1IlXEm7dpErjagPgZKG8X84IWcUTPhxautEUs9mAUSDSF7XZbSHnzlqeQ3UzL9uTPBkivv5UW+uZ
gW1eET62PHL+4d/55XlnkVwwHAAHiqlavwjMaOowz8k4JC9D1F0DG1buFQe4ew3C2POZKVdTV6c3
LWpo4CR6T1EnGGmKrXitwQNb0nD1bhql+DzaHQjaxNIAQcb9vTU8OIX9PAVT+RCQ8/8nsIjzfjXD
B6+pZGI0zXZ0HiQ/7xhNJWqyBsuCFylA+GZGUnEorA9tGrNUQL50Y47q6IaSX+zg7JAeAhZ7j9rw
jZU6+1wxjZ3YTPWydpKaEbxevlMH3LKKjv2Ogj+FG4CutNqhOWlKuYsJHG4VO1gESyDWoJjm7Oth
ll3Nb7ZYA32dQIo9aYkNcKWtT3Hm11tiw8lD1teEzXiYtt34+Ptv7h2CTdyIts7mzZYNFayr8w4v
M2cdygljEr/YmdqsncQMmMF9aN+NfatFZXIwR8Vcw5V6mSSMorpxL02NccjGeg17CQHiITxpo1wf
jSws0bdWPlkY199otrTDsbCXWv0jZF/cICFrrEAvRm7VpL1HUAXtkzioznPuf+7kjme0z6YKnusH
H17Poe7QIv/9/8r988v3Df6HRYtqc5OaivnumVAPmdHYQZ6/pIYhr0DSDmfYwA5G231g7SKWmddZ
lKzAyeQnZw7u9Tb87lez6iWyamxS3QlO4lA4hHZR7kHswQBZCd0q7rrklievvyvt5gkL5vEoEe61
22wdSfUZQ+URoQrCo7Abzzrv7UZHcCji3rpy9ABP+1TSb0bSfeckf4qsHfN0ipslPg6oGuSO5hql
Dd1V1j5UZrf2ydFria4cMCUHy9/2Mkq7uIR14GZy6PGlxdRI3OvKD+LQ6zANcZsgX5IfbLHmOyPL
3Uk3JUxNMqRSIOhcI/uQH9tF9SjInAoLewTBwdLwxoxO+ihNabUiRXENfrE4q+ND287RFVvOgDi9
Cak7y0tchvvUAwiuerP2gSUhEM9meOnM7uBUNV4+TD6IgbskFZPrlGW0OwNoXcc4nrjZosNvGjVW
xVV+Zs3uHGyziA4ksQq3TXTjSgn9cT/Z0/cx6lSyDrmy9xdHV1/NX8KuQuqCOKaLacB4LHHp8Ct8
KVu0/Uae7BuDVRcUOQIeMuI+SyhUN5YIXN9bLtYzh7GvERWL04+mXuNpuTjwqjYxNzBDcGOUQxNO
zUnvv5Ogb69TFkMuMiI7tN6Gre7XyUeA/nu/JkZcTM92KgVHnuDVZgxQ9a6B1rnxhHYEsXH5YCwH
GNIuDq3lMfDLZzSKXmp44FdKYZwRdtbv9K4bryzUVAd0aa/VCEjlaGRf864+6Saq9K0d3Az4bN0g
luo1SnaHc0Tx3QqY2s0zsX3rMVdm051IPRxyWT2PhqLeT0q4newyuRnYY6J5NrVXPJaIbw/hgIVQ
CJMWvN6VGRH6R56UtUWZOeuYlckBxPt0CjpCVbPtNDcB/mf/sKK3ftlVWKZiaAaToeUo4A3fPYd7
nCm56/TuxcQ+xkvCiVVcBi/LdjqeoayArm274oZsNipe7qUbBwiemEqwCjFm3JrR/DUbI2ObJgjO
xwbC45+JelguMlnOLomXCBU7J6bzIw6RkEGQwuMRF5zgZriJmQ+4v/imq2rQpINhsldKMCHfnw3T
UW4+J2l+pQH6vEMioMBAMO9OaJAYm7hQvgvVHFgjW7xLtJ0xkgNCvix5ypo+XUEdYxbpQrYhvNaQ
RcYGToy6hTwANzSIisOAqFay+H3mTd3dd7GqeHP/kJH5QndtjNdyjoRSOOcvow3SyBz7dhv4JJSS
5Rb26+jcx/10ikzjpp3L+nUP839/Uo1rhIrc1wJZMcBg7bvqfz4UGX//sVzz1zk/X/Gfp+grGcni
e/vbs7YvxflL9tK8P+mnkXn1H+9u9aX98lNlnbdRO912L/V099J0afun+t1y5n+38/+8iFEepvLl
3398+ZZF+Spq2jr62v7xo2vB5SuObryZV5YX+NG7/Af//uP/1dFc5F9+veTlS9P++w+J8PO/5GUT
BQJTZw+oM8mgEyi6FP1fhHFMtDKQe3Nkk8k2L+o2/PcfmvUvmTnYxC8SuT7Tctj0NriWLl3Kv3DE
tmXHQhkNNQD7jz//+R/Sf6/f2t9LASqmxn/zhnZgyAjAkCNycBSTFUVHyevnRU9G8LUZE3NAnnyB
M1btvBeHcUzmvYIb2V6dx8LLy6BHf0uu937VcEBs+UdpqUZz+pi3PI6Glhw/ihJQi31n6veiRJIx
wytn30pVvu8maLqiJA7DUhVtVobPNYL0nCMhMLx1VCzTkSPYBMX0gIVKMHuOkkHxzZWg/iSr88JW
8TexreX7y0FBnYU5cGlEfpRir2ePujpba4yS8n29DB8y8xKVCiSORmXm8KEkvC6cqNyLgwqjafbm
saZ+Kaqp85VUbbMOcHcicrh09/08/DgTnbVp9tIknlZxj9yUqcaV/PqJ2cyXV/Dp1rFt9njLL5/i
a/dQZYcm348E05kz98bkF/vW7EvU1v+spuSpU3TCw5hEFhqlbbvP58SQPVEMhpkopiiKg+Qo7d4e
K5j8ft7J3owFoVcs//nloGANTx4EAgNxouXjN2aYxqiJoY+rjMU+ZIW2h8ZXymvoAVHqGoGpQABZ
msUJl7NI83wkPQndjpt3M1XV3YTzIBaXWbMXJeWvUtRpNdbFP3fL0egra02Ls400Kg++3TX7pEUi
yRUnirraLx/km67L6G/GzLXlo4V+UbkkGpXVu1cvX7uXVxdvSYzx+kqieHmf4sKs3JYT91oiJeq+
T23ltUTGWgUllzJjiKLoFodqTj/buuyvL02ilC0DiJJRSQjLFvHrGZf2ywUGs/e+KLeZpGCVnNt8
8thBcXwti+bLwVruldd+0fi39TdDiWJUYeOdGBByltcQl4jS6zjvh3jzur8UY+ebhnPW7v0rvBkJ
mLPJUppo+pur3/T/5s2/ueBN8fKm31z6t/3izPdv7f2ZEatXVyeHZZFTJdnKz/9ye4vSf9n2+rt4
3x2hLXX1rlEq+NWInw4qwt3svXuFkrSzvJZmEmSuDl11q/JIu1xzOfvdsKLDnG/DqDTQQeVWSAO1
2IuSkvPsuFTftRXwEOAgLJf8UhSnii5REgcxkBjyUjVAHqYQmxgjE8OJojGgpun+/tXFieIgXgag
6IPUDYiGL2OpCQzNT6II8bmX13EzK1uZDJ+WyrjEGHa5J6ifEUEEILYXjeJgp6o+E4tausRZorWN
BmP2rLlq3KaKkQxqFyS/6JohZs73oigbQVZcvxlGNQPZxXIbjnkSFKn7OpYEOCk+1DVaygtcYDWl
ChqXNXZU5vgc1TouSIB/MoUdQ5ip3lh3zwl7EK9ux3Hdp9+mQQZAEIbrbMGRIPWqeoMdHcoU/gS4
QtBeC5drr1nBV23u+w2qT7DyCJ15fo2G9Zt3+fpvTDq4hymqw3W3TGn98hzvl+e8qP6XbY2Ygv86
iCvEta9XLAO8q2L7AkHt3dD/jWFAUnYsbu0rMbIjJlsx9GtRtIphWFkz7//+nWRytA/jCabom3fT
jMWmVKe7UsxksmFkeycbMSJcSu3yr1za3p9z6b6cc2krKxOk3KX+d8OqPTIErrj6MsT/7GXEsJdX
uQwj2pyYnUNi5xAlWS+My9SlLrOpKIk2UWUGv1EQYNhc2vuwIRkgTnktiq5YzKvimncjimomZkjR
/XqmuGheXlaUXvsv9dcxQx1PIAkF1VmBR20VErSI0jgo8mfyThn4qgzqhYy0cjYF7tgN47aRBw2o
g0LoFb/Ywk7k1exr5Nd1s/TikC1wb84w4p3IY35u12ZogUEzEmdbZxmylog09K2ydUrycUlif9Z0
0PElJsLNZ1OydwoQgt1gV1gv+JhK6dYdjP8J1IdEfrKpvuIhoq96VhjrSDvbZjDfBJW/bcoRJdQa
rnv6/9k7r+bmlSy6/iJMIYdXAMyUSCpLLyh9CshAIzTSr/ci7525Y7vKLr/7hSWCFCWS6Eb3OXuv
nTZPKrkiG2h1b0WqfN3KdLMmvVW9WJDeVUSg+hLE1itEbG8DnsJbWaMTWHmygfkeSChy/oDZyrf7
eUVq9lce4QSfR3trdEofWAhOEzNfl5ioV1D5xnXlmFuRN2cQ8b95NUY+Ow4oTbZ9ZItApiMwDfro
WAwK/IGWm1cHMsrr0LWdfaGrr6WBtLNMxVGdu1XN2p0WufMI1ybbWXQe6KUT39Z4q5LQhJXZz3kw
jOmDrS0K/cIi9z+Hqi7DRF7zHxRVW5t1mh3TcXmri/TTgdmz0sZ3tQOkLM6NaQVxg/pLLVfCuc5z
pNgtrUFgBbElfp4ShWjhRfFllFm+s6ABuZh2saVKxdmrt3pATloVAJT6qMdp9N2eAMuyjq7CBuOi
G98FeYn7MkqG58Khm8/e/6Hs7WOFLN4i9y6UboTl6EIeH1xCmrdi+hWldt0xtBFFsUbyXQgK+j3A
P8I1Fj8i0mcHmD5iqduipsz3Y8+kSuWrWpOLFyCG7FYUOyWpkt5XpiGRJPjaPYKkCT27iUPLq9Nd
4ujvQ3IhtKAMSHUnrcFs3VCIfqNFKv5Gy1kZAd0m1v5WKtYy5W3Zy7ibQNZUiZ6dBgl1R765jyBt
ho2TzqNvdcqPkmyjhmJZkagvtbcQnU3YZwEOgLwqoEVFD1lkHVsCVocnvICkJzPQBjLkRLL4ZtVW
Qe9COalMOlNV0e2arEhAlaZJ2LitA0f+Cs9LnTAiqW20ymZreP17nMtf6NJTaDQ0k8r8NKjUJWfq
uCcLSWRNypYX3Qujtw8uwMfZK9BliG/FjskL8Ip1UYIAbWo44b3U9l4nfisA+5aMtLUQnA4rBEAd
8NdUbDxaJtkwQIfTC2ItqU5aCSUdoxReWEZpGnZ4pPng2Nkg2tOAOgwMnkV7EMvY+RRGeZ2IbkA2
vvfLdLF7u111SNB9qUt6+PzGLBJ4+ep8R6LxmZ6keHeJ/Um15dA7DtIl9bXLyzbEueV3WXaRrPZ9
0RXuwYbjEEZuSatclmdPN/dNPWsHPSPmivdDpzjWviaLvjvWhCKwaDqcp8rezZM3b9vCU0PhGmTd
F/IiGFWBTEsEAn2dBGjHyvOM1sC/SiYwu7vPyzhwDQfQGwhJcBU8ZW3TWOaTDpzu2GT9Y0vi13ZZ
2LNijPZn2BkBFUA2ZCyhG5JS71R3XyaJtZmM4jyNbP+G3JxXdW09J4rEYrjM22HM692Ew2mQAPn6
uAU44fbrJRs+UezjMsNg43cM/KBGi7tGKFn2eruycDFLIp3XcD4JK5TiWYFz61u9YR6jZsgCb/7A
ke3bBu5X00HZBjOK2a3lBdKhtaCRDX5nNmvNPeScjTurXXyJlmm2mBKsVqRBIotX9G+BMcraF/xn
oWF2dw3UbxqJfeOrCVrdpdIqX9Wmt75HpGZl41bw5fr6kPwsQ/SDxfmOZOutnU2PUdVQ1KXE7fYe
/szGWQuNjOBeMRSiyfunGmNVmJCj4qsKJoLeMB4HuvMhfGvodG61Yiqcz2PWAQ9IFUpuTLpJUuTr
vkStIOoresMRayKa5Rr74CYGadQ0031k2G+lh9fPzMmhKuEE1iBxw7nSHxpHvDD6MlDjEvQt7oOw
4F7vRet6NNmP5ikwpCU+ZHqzmVoif9S5GoKpjJ9ThilKlk+NqAUKKFMTkFpCbREVHHIyYoCHBMw5
Pd0hQ+EESfqYx9qTJlmWkSB7VK0Pr4iQ/5ODDCKKWLOocH2NHqsRlQsMlDwOlCpvgkQtNrbXW4+F
CIbB1Q8SOmijHGjS+Yw0YwMQePZdD17VLOjA0X/RZ0zbECvcVWxfQLZoYSoYk2NEyjTaQH03WWdy
Ve6bKW/DxuHcG3PpUqPNd3n/ilwGS4UTqBHTXd/nH2wQ6mAeOt/rPW9dgz73LVtczW1Gi8QlS1es
pHetihZHn7tzDh9gzswMwT3Z7hXt6GWezUNaI2ti4IUydtRgbFDbmin+sWVD49gLJK6VQDrmZh6i
l8We68CcvBe8jcvKLHCQFbRF+jn6bKV1GHDWglUpqW/l9k/ZFkoI3SkNGCnVNmIn4MdCf6wmolOx
B7f4hw66nUBxbkCR9JNHBnXS5HQtUkwX9jU/UpKw19JgcFwOtUJ1t7OjCLbw9TsVtRKBNysiaadr
xbKfJ1TINilf1TKZNBEq6sB8ww5YfR+b+pGwkZ7devdUSToR0qDz5BlooNx6XA2zlfuNRqJg51au
v5CjYlTZqX2gDTXdI7BYO9nU72vGhpNH45qJpA/74XOQMBcicwpTO6JxD6ubDZ7FCa3um7yvVuSX
7Mc8nbepRNncZelLVJIusWTKvSPNP+aAaYnW6F51k+uZQZi5DtZwmek1XOWFV20AMItjdP2kBRnt
Ne4htB7MfKTZaqIfV9WVxmW46bfQUvAXJguFLsXv06tmHba1aFGie0qgD2Ijs+rJpUAkmY/3UI3X
SaeNd1V2BWpYulyZ0Jpkotqr2BA6qcs1mqPhGTtEG/Z9f/aMpvXjAbFtr4uTZesvhFIf6mgz2XSN
bIP8PfA3XShVv2zyR5lrR57E12Zc6JIUwVLGR5Buf8TIn1Izd12p+Rw4lrNHZtEcNT15MKcCXUPW
AxxNvvPpxR5xrOrTbzEqM+nlCnGTsbbrgHAFhpk7iM8A0pV21wbTrzEzgagNHBVUC8+ulxA7rCb3
0UBIYeIqhGM7wwyEN/N8WSkp/qgq2jUsodW2hra8VCtbNXHEDkHhuDC2FGOH+ZecsPyIjWYMiK7J
AtIyutBsDHXXONN6qU1jyxy3KjVEDHaVYYcfvqRz9Z1quZ+6fHAJ1O1MKi0rH3loEtumzmsfGrGt
ijml862GcbfDfKYdem+pWM+D7ssmX+i5Eni1MKBKiUA3PwhiME6ddp06aUlt7GkKEU1+VVhvYjsJ
+MSjcIndJ3Zsgm3dpu4EliSTVpVXPkxmRXO0EnexoT7oY0k+q1o9WlJ+x92AV0movnCStyLDZwa9
XQce16zUVJdbOHarpZmYmpMsOSDdo9u6n4lioM2uvSH+8HwmQ3uV5eLIdZDllu3ycYsskDUeAwTQ
vjATmP9I+zdNg7qelBQKCCMWP/Vj6OcPxRrWsQFGi7yYh9JzU7y0ZRRWVryV+JpDVW8Fcx64Yplm
y0od9FNmt+ci5mIMmmwngR/ciYxo9/S7dfX7dtTtV6PCEJfuhcJ6e8qpdS/ZD+KaOuiHlsURDpeV
ay2co3SdFOcas1aYPks0xR/dKEHvpElUUhqDD4g/AbOsTC6aPtZBFun3iuA16r6l0h3VNgBYG+Nw
Fq168jXW1UgLTeIpT3sZb5x2WY3xTD8pUddVXLwmcok3VbvkvmT/o1OveO5BRupAjhlerA40SfTm
SLlj6iHA58knIU5PagzPq4rGX73Xjo43aPj+hl87fqYcn6/Hbv4dy8lANtYgWFTEdWE5GatRc+jI
EsNwZ4eZpnvbGJO00tFB7Ydl5Uk13rjKXemNf7y5y++oHCGMM8y9NnV3XZ425JPGu5iqMM3o6tOq
O3gB/WIRV7mzk2jZOJ78EXQ7iSVdJWr6haK89RvTpmjjpdBvRrlLiv67LSNvTTL0wcWElQKiCjWb
i4JwvC9bKcM6kzjsvDsLA6CJbsH1ih5QZ3xxaf7WerQdNffZ7AbPH9gk+4YzP7XEI2HCeNZw3gPh
Rg3nqDnp692RWToNmp7SXZutCr1+QZb9mdTjEWOvP9f00GeSHgWGvXsUop2f91qyHXRT37SwAFJF
u7R9rpzVzIrOYmmKM2AtU/GQ0dwOjdOwayfAdX8d05xYQMQby90/vxXrpDSU7QSE5fpKtweGxfjs
F2cKm34IjWR57JpHWurjedTGTe9gWmGjijCamGHgklnGPxI/KwIdrx+xis0a6ayQj5P6kR4snIpE
khT3gzbFl/56MxfRpQXQVZX1wYlHsi6uN5QjF1igCyvR2vn7WGXPDSbQhCH/n2PyqibVzVTfNC6i
BdeKTvhhopPkZBROc2ZQ6Ez5PbTdUtfPy/WG0qzYujMAidtdeAfGOWud9DQi5r4d+ud4Z5uvKcvf
/e2QqzT6uUDkGJZjV6/+ea6hR/qui0m/uj3lvx7AS4Vw/a8/fDt8zUTz07mudrc/fDtG/jkkmN7A
+9GK8Hbo9mCKSvhg2fPjX79ZivTecXCgxkl2oVZYO/l87jUtvYzNhPyhiXajZtypc1YcyTJHNXK9
cRfGVd3b9Jj/c6yYhwqaJb69XFVQh4OzNo6GIve5lVvn9Hpze7JMbdo5UY4cExkesTcJX2oRQ1K0
hAt2+nofMHCzbuvCDMTtfiIsnZXRdM4697R4zCF4t0fGjjTPnpcrJwv1xvWOwfbmrxu2Vu8yS5b9
bBa8YnEVd04VVoN/njehk9kWi9r89UKOWtuHuEzPpSjlvYCG8tcZtYiUBJWk972ihOrD6utiKm58
0TOMq1E8HW5Pu91gwtD9yK3E9nb39lzNrfrQakYVfxO/dTumz3oRKnV+B/h+AukYe2dCpL1znPMP
G4b8iKPWO9+O6045nAhd8qPMVXkf16dFct4JR0/gPfKb7ALPaqoBk104/+o57bdK7NkIHmvnjNGL
5LTEXcIr9ep8e0Drs25HxgY8wOvzbg9gwjPvGyh8Rpb3Cgv/pF93pWEEQzqzchss/Az/fm7SNI7v
IZXfFHpDDuOcxSFhHckFhaUbTuYMw9KJSKVzsD+vgWvLoGua9CKvN2bf9TtqSpWfTJP6l+bq/6sI
/i8qAuqZ/2cZwdPP9Nn9t4jg79/4W0XgGf+yVJeuP8IYNASGQxf/3yoC1f6XjfbdUQlKu7bxUcv8
W0Vg/4sAAuTbqNyQ0WhXNsPfKgLd+hesBgskFjoDiIOq/f8iI7BM63/W0pFLoVsmIgaEtaDBDFO/
aiv/iw2m9ooyNHWt7sysRTjUDY/NgFkVm5NAV2aDujKwZkTioWTo4OklaBwjXbogHAYE7euFOBrR
AmvGc9eW2z4YVvnZolLzMaNtRb2AxxmeEG3mvgEDAFPBI3W8I4i9EMSYFUSkovjVYj7nio2OW9W7
o2W0n5VKFKDZ+M3chLj5Tza6cSPV9lpWNz7MgW3rFmtHdq9LlVu+SVxgLri4RI11AZt3b7WTSwVu
jGDdE46kNMaZ0NEOgc6CBj1fW1N/0GUfk1uyBC21Ys+L1zZ2bn9sCatgh4TwUIevl/pFAQN1cXYs
QGFlpZpYufmykZp8obfhLxrxWYZXYf9Ln2AiYkZzIJ4wPyKLG3t/hLG4UWPUvzCq3aj7aFy07615
lA6VggmlhO3weVBgcYa91u7rwZn3bKrKQz0ibRj1mMrTEON6w2CA98/96545Nfrd7bjW2sauUNU7
VCza/TLzOVdwKDZ1Hhu8C7OjzKBNh04x7JDFtIb51lNOlVXH58hYyNRulE1Vj8txmY1s1aL5DD2r
Uc/xYhGuUWKyut2VddScgZPmxFqvDR1kamql5pMzdFe76GD6WKuTu6GOXnHtKScS5Simot0PHMWN
Treblryxk9BrKjp/Sm8CBLk4KC/dwl7uS/wvh6rUN4KQGyosbbNSMINtMyJ9zGvVkYtY3tWhYWHY
XCOwuobmOSCuOb2DXsmhYleOc2yv3ntlEgdrmJyjN9YtgdaRCNNiSM4Tq4b7dMT9PuOF8/tEyqBV
9QnRV3X2bBWGUz7Lx27GDzTHKbtLx+ofq9YyL5p6P3i7xNTaZ1WpuVE/YmOJHm93dKtdm2M9nB3k
MtqY2c9D6foZG783tXCKg6EOS5BTQ31bSCYIZyiU9EeNt4lV7lNk9C9DVBNaO14NlItpXgYbf0Dd
VLhIIsBWE6Law8w57VxJp42tcAJP4n5oCOZA4FCvVBVolFdJ60m3jXvPzvp7Wx3TsGpBSyr1/E3q
5S4Gv8VOAhYNZajkHdgn9QM6M7lJycOd7IdkzLMPzKdsS7SaxIHMEqtYdYh6Hm3Pd6sBXmRGqk7D
93xZIipgAKmsD5d1uxjy6M8AMw0Xx8mb+vG5c+plm9BIWrsd8cA5RIAisvUTjQDpq2NrbCbFisi4
H+MXWkHmWpSEBrmTF78AHCXzzorV9e1Rb9Q3GgWNIDMdd5sLOb86nfYKD6w+d6ZBa6qlZOVGVhwQ
pDF8l5+KJqKHfIF/PrnNoSgH776byhTZjI3Lb0rdY6LhCTerTjwlNvDDjD9ddJqyaq4x9W7Udnt7
0IlAMu9MUcSfJSGJfothkuwmytVJnkCHK6n7uAw2tteGs5+gFzBReNNjrYzTY6XrW2l5kNq6agDE
zHF0VcuqT2dtdXuG07Xeth26xh+SMhiccr7krTNdLLOnTJKm+38O8V3mm1hND6ltq343VeJVFUaJ
iLNWVre7M3ULXyRk75ZlfGjHoXglUPsU1Xl3sRaZP8815LN8/CBSaLkbm6R66qriPq26+HS7N8Vj
HOrQKrc5Y2KaJ/eJGYjqL72/I8BIWlVqDNzXsp7maZTn1vJeEIGGDl6oh1rTiwu9Iaz5nRmY9myt
4P6Vd4giijslH0C/S5YysX5FmExGeoj0J1M3xj1Z19h1HHAd8JRbn61F85N4G0nf4ThAUg9thc7J
UuTVXYVU7cT3p1AUGpINcpdqq3r1S2wq4CMqbCqSy+W1MSHWsH/SrbCNU6wO6bfrajDEVeVrWksN
WIgTz6+KWVl76RUq5RfuhiitTOjHjb5rO9N5KzirikTLX00PZLWzWLgJy9J9w/nYBSqnFyAQYawc
PHtvlJdIUHxTlzE60ICkACz630FhPOm2dsLCOLzY1LbXrCLZuQ2RtYa3CucA9tel0nAXeB2VgoiO
R+gO9GLamVL9QAjxPQE9NWkqZQWAFBOuTWXjxan5UkqnTw9TWt1HZFycxoUU8iR24j3/cvbsWFdG
XjG/6WTGkr0ap4+g3eXFHdjGmGryCLqAuTqyxdaqa2IJs/6YX/OjzVwoDPNMvraWss7SutrbNwB6
x3bPhKa5E1foud5SNE1V3tHtUdQPDtarY1UuuzhWZeTblCHOli0vWoyb8q9j17vVkNUrUaovkcBk
5V5vbj+NFf/PCMl81bNpOEyOPhxuP+XFFJMaRy5oiWR8ZcRcfcnCYHfcdgDH05R2ma6LMMshsFPQ
b86FNm6dvPvVVJUuM+0QOtNQfIeYMh2tzH1Kk4lWB0qThQ+B88fdGojkA058w/eadwNUKESJGGyr
Kndlna5nJePCPlqsclonwi59Fcn02b2+F3l7LhVcOgqzrC/JTFor9o+2sCAyuShsSnWZfSSHzQHo
Bw20VH0cI4qmWhZp28WI7NBxcSfVudgZRvMee+UG/6q+muhobK2x/cMkvMAwUzxYCyYxPOTiNU6e
3Q3m9GlS2zKloPFpcX2Que0EYn5Mh6Jd60N0LS71/Nl28h3T7BGmfDkz+PiMljIt5FFJNL9rqTER
ZMMPzW+UaoGUrRrioqUc0mtnpY9qHzDKt4F7rWinzi8dDVaRYjUI3rNm62aOGVhm94Zwh3KFhCqn
FvrasSfiZFNx7clkJAOJL/oJ6Bmi6kXpYSkyaojcwLMQlyva7y9Go39ppXLXk8KjqBHFf/PdpRFJ
GeYi6wa1UDH+ONJJ/KYpZZCm9nMsu5fcsTadHdmbRuYqb/0nF50NEFUJoIu9WhGB4rWN5pWeDUsN
xxi1UJ3xJk6tPybJJUby6FtrFXXDKhqij9pT6Il8s3vmZIa87bWi28QyGgK11Ta9bpJNTyy5VVgd
e7b4i9IT9roSACOdhKb4gi3xtpARsRQDQE4A92NaEqxX7JtREA5gaa91rz5GTv5ASLW3Lm3Gk/o7
2v44zi8ROT8UYEMRW7QtlH089KdoUfbt7FBaECu8TGjJzxNkE5csU05W5WEwlM987C4qdOEulyFV
QXoVgBiYiX0XV4erE/taX0PNc6AfRGx0CbqxoI4nPx+Khwo7lk7AYIhhNgmNrKGNg6EDhPSXPabJ
2tUZkqQxNrqFWS2D3nxFsduGfWyAX8Zm84wDho0s13pjn4rm1MQmYKGkO7J+yjfMaoAd4eZq071e
jV5I+akLW0CElP5hpkTNBiML/E4BlYEwe6eCp9jw03XZDe0sxw4H3iPCQAIFwCmbQ71UX1Wvik2n
zE8q4zHswTnwMVISR008ChIDiJK4vrgWsBFzgsqbz0QbYsnK8murnWQqwdfTJvJxzstDqYKzJLK7
DWZDwHbAsMKpnviSsAFK2+qLWmPgUZ2K7r2RrhoLkHtjYL6hXtjjPAq8FGK/p2N76YYXdvPv3fV1
NM16jyHqG+DBqP5BUJyTn8ZkjBhK8zWIdPQJqs0C+9kpvQ9SZf5k7jdXgDPyBP5VkVo+tZeqc3/d
cv5j2vpRZ08P3wu6XpISb4BLieukHabK/DkY7susmT8Ex/7MaXM0xU/XoR4GdnMky2FndXzlVpF8
JVZ66Ukg8GtL0Kq0wQYnM5evGeAN16IhFR92xrnMdWDjWtMWrdsdC+Y3goheY2k9dLZ97wrvUugz
yUtG6c/l9K668q5uOmTWyoGlEXbRNvlONKO5nYClCUGiwOYxyKz1F2Gf2tw+SBAyeOlsRV3FToGC
qIOcTh13bMkRKxbiaQyDe8p4VrTsnAnzw1JTgkqHwFYg1dTTUuOMl8e4M7fNYCQICtKAlmPWludh
iOg6LU6wxFBuEBydYlsyZSXrtsWyr0hwRiSO0Pr/MK9C92ZZfqSLVKHN8RzZ90qZrZIsigIWDTTl
FjvfGiOs1ULvN7Y2nN1Z+nXRfkSe3NWKk63NQaN90nVreox3shmmVU9xDw9LHGpmo27nxlp1Sv1Z
V7bcmc6k+RWYmXv2+1BcMXm0stZZLbE/1lw+A4/EpTszQ25ER+XswDCEevWbz53hywHMP/5Q3Mru
V/yQPbrSeLS9Kn3Ka+M1iri0x51QQiUa94PVlWtWWd3O8jilKg8L0gITFzX8K+lPxXFsdVpw6Zyv
83E10fplK7f1CKVEaKk+KMVTakC/1i1hhkSiQbQZTuz8zBARRcfia5rDxkv35px4a+IOCRUdMmuj
TC7uNEIxEhDYK8utTtQ6s/XggdNQI+eQ860dFN4pddLdbAzxSqjFSQH3EjaWexrJPtzGKkFHmZex
aGlJlVNpSbhM/YGhTB9268gd+8SdlSTRagFMhiM1f0+zGuYrkcFh1anfWk9LSBRgY0ePoq0w0HDq
JbAoDfBfV7brvnVXMxv/xxxgor9E9qduGNeECua+D0vRzcBNTIx6OE2Z7EYMjgY2szp1LslMtlpU
uUHTug92yUPkmryoOumlXVvo9BRsHKIgia3qMkdM8E6h3nVSGVZVBiTbo1PP5dUtPRT+LW2qSszK
cxcRaj14adh66ZtVFMW6tca7sVJ/k5lSr+zTCnFZGa+0xmRjTQ+1k6bYt1eTAWIhrAX/3L8dNDz7
Nb/6JW7Hbz4Eu5v/9+fdHs7QZbIbaza3X4WxxRulGPG/vOTtQVKalLU5qcfbS94OjciTpoaWz4Iv
IoiMuDqAeMazVdZMy+OmM6zd2Nb3GOb8vhp/ElJifOzKbxQ87tJdp6idryv9ru76k9m3O5yenZ8S
U1lJ+81Khz+5WH6cbP5pjLbwQWiGnWfsjHH8WWDOo91InriIHcokaLx+CnoAVb5FRoe/mDoZvld5
YRK2QrujZosq6ntZamddFFwFBks7NsIOzbSqgloaKqVUL6EVLzRmTiwaNzPGMOd//0T2uesD4XMC
XTpyK0c1vD14u0l60rmW0Xpu8klZDXr6SYgAGaZ9gaTHxDmC/KuYEDVMeu/RHvNGXzVjNbx5Fhok
RFyur8aJ233BHp+4hm3eF5cadgct/LKhYFWPFKhRDHtJss+vXATDYnW26OVrYS7JenEwzJDtAPIp
yQjMopo+EDV4UNHN/HWj/+cnm/ofS6mYQTyVpD7QRdvNVwyDnj2CIan9zrgHDvSt29Tg1Mdej1+K
MT6gwwr7FNW01X4lXfTspNOW5CELuUJpX0UYR7CMK12p9sQ0b4ZswSU91r5t6kdC2Vampfi6VMO0
Hjbp1LCfCQu0ahHnBpsUEH36IaqpaXdCX5UmW30nvZB0Su9XrnpSeXtP+WhwDvmjU92nk/ctZncH
2w2pIpFPFsvZNgodr7hIjYDQqt33zWWK5Z2omnsljdceaBlNVT56wjap/bHEb1YWOqhGJh/aot4Z
Tc9YggR3lXhRTWmxdJvqmSTAJkweqpy+oCHHew/yGulnLKSK9dKZh2GNtRXfoSKOSAw2GKkRTxJJ
N7v6SY+IYonRA02ZtP22GjcDG2qf7i5v0+EMrhoSMvFEmnWxt9hFEVSAQIaNoR69asqwiZSM/cW0
9/ST6YDnVYv+T+RiioIeRUysKM56tjPUXkOpJn5zRGdeoezd2e0Oei/3iCEmajZsfiavvhdM/P7E
qsVy651eTbNfiEHsOqtcTa5YKb08NmX0XAtbDVUzP2WImIJanGZa+RsE8nMUPaLGqgIuTfs6O0sL
VETfCQfUDqZfqtj7RfabEjGMn3fZNWXsNZLuatIMi9Z4QoU1SZ+EuZGlA66iYRfAgoNTnwwu0T4u
LPdpxfY6lJ7YQJA2PycWk7dJ/zxUmveEsoO7rCJ2TD6x0l/EOO97M29WWZp9ZWAECaJgxZqDVtbH
OzMvPqYI0arRcXJWcYvWRGx7O0G4IAgbqKPke54NeZ9eBRUGAp+cy1jheq8ZUUF+JOUTKhW2Mlg+
zGp8a9BQZn3xM9rdq2aSvJUvX72HiRWafb22YOsEejTuyuWxQCUbQktQkC3NgaUqz/i0vNBMsJHM
yFausiUVyUGRPpSOeoqVya/6+TLEQtlp/ZuJIkTpX5F07AHjrkbZ7NTCfMgqdFAq7KRRkympafC/
3MH6bRVYBRqZD012qhu65WV0V0SdRirwbFBDucec/9Ms6XucnQ2teYVWJMJKlCWrSdtYjzYzGgCy
NbG/Rw+U+rsU9Zdm5zukzsfJlGA4X1wGojGwCnEJ5cNaCylx8sAlF0ifusemU19NKztYU/UYk5uF
9olrdH6glR0Acn4ss3Zn9vVn3syo7dMIhYPhdT4xee+J6SUbsZh/ooxQCwe+TlBa9VOS5I/lIn4T
Jgp9aX4FzmE16i+FypxDINrURQ4lzD9LOv0h8+1D08pf19Pueom7xHE+5kx8SNBRzFNhZ1Z1IGpq
/4NWl+tRY1rJkUKAutXfW3PKtt6yPHWu9khnzoREyuh6rtXxUrjuh4iAJ3fpQItcYvt2qJq507T1
5mdZ9u46nut9dV2qEnv7C619Q/SYBvzBeG65BMhYO5kogn0VyaQ2V+t6gXudshUktfmOS9+aatul
0CDJW186lzARyYAz+N3Q7iWrN3uu7msUyD3t9mxYHmyTRdlCpVhS9oBdh1DpbNYjPdpUOU0g5DoL
Padn3qWaOvmp4TyCMsW+MpM8M4ZUfIkNGLV3AC8PBKb7sZvqK4e1oRqDxRsbvSUAhLdbFwuf9tVk
rc+soIuVHbPgWerpcv2IZSmevAKavs2MkNvJWu+TL4V9GQqxmmUObyF5zxZU+F5X0RjXZkS73rM+
AZ23uYOTfdUuLbNnuVhklJRnFxFHZ5FXetX1WJaCZL94N1L3urXySGDJXyCHFP74PFa1xq+lp9tA
6gtOffHL4uO5TJ16Bb0XyIbKHs09NzZY/XH2qLYruh44SOKpnZGkqE6vjs2b0iPW7MrCZtFGBDTk
y52usS+yiVtzdF6LGE2DM4YrehPodLsgTal/okSEWp6c01H7g1yLSd5rzrHWM+7BpBKaxKjU+QDb
jAr2dbtdw/pU61g72gKFlZZ793z7u6Gq0sCNKYcoE96A2KRslPMGSd3Zzlw70K0ifousZ3ytH5OF
CsDRnqOEAscw/rLGfZEFKipi8FKM7dFo1yHnVuFHxgiYz07+B2Pntdu6smXRLyLAHF7FoGBJzvGF
cGTOxfj1PajdfX164zTQL4Yt25Isi1Wr1ppzTPaVxJa8fooj6sgZjAHJNRz6fowRNhoBrEE2zXdR
zePn6CyDukeYOKrqR0Fw1KYbD+lshCdkWo9jDjEBbdh5aZx8h6EF/bV8pRLJjuCKg7aDQ6XoZ4OW
K3VpR/NJtsn5VBi6oX1KmiqIc5XRYRmhMlaV10V5L8b0aWYEg2Q9pM+wrpBN90oG5bupYWi1SYI0
i0E5QmbqYcUWgCFant5UGbguZOFNIXvrMJX03VVd43RmzOw/qF0txWXsFZi9kgC4gNI45L3i0+CO
6LTZ8ONErADniG4sKTb9ZBZr6zWzDyK2gzG3IDok8WPbaxMrVhu0wnle5HmrjeKzR8JJ8g+iMNuI
ruHE3HaAgnWh3Ytmeq415zxEzDLyRnqhY2vIZb8h5LPcYV0E34dzAdKlSsdq/khiJJlLk0GRb38W
cyk37cCZlTkfCWJqsoF0Nm1GJ/Xprzv7MPmgbW9xCS0004Vbauorzim27Dz5moDM64XFPy7OMh+I
InxQ625jdmIIYhRIQHD9SvAEhli24ELRVV6c3leKKjpKCAh6h7c4RgnmgkPUeE2BchisWiAU55Py
5jFaOOV22EuinlReO4fSEYvPotXBlFvUrk6CBkMxOUCGgVxq1VkR/RM4dMJkuuup8Pn3ogqinzRX
47VUxZrXDwyCux40b5s9WsuqTfAolnr9bJkN+g5ZpUsbVcoxBt0HDiKMn+QaCHYzkjfBhK2gQf6u
L2bjRkN/sMLhVE564ulEszHAQyu4dAHL8+xhYdwyteGABfAkkaYHOatPVsSa5yAckbCjAECv3+G8
bZU42otiook1fNvwuJirPGdKqm5GBL1AVOYgaWS68CQgo3Helxn640oh9rjqvkupMQIJdJhOn1+p
nxTBXNpMLJp5SfJRX00d9BB7kLfSytBJyZbKUFzN9nff2fT/meuVtKslaV0BCp0R9Ojz1IqgaArQ
JUNhIs/CQVRHkP9U59mceMXbaHgvkeYR0+I7Shu7QsMfzsTe7zrrlgPtQxyO72pGiu8sbF8rbbEV
svbaFtZMlksPf3Zq37qc/hbA1NSLJz3zFdRTyqxcGwwKjZD009hm5QPzeJJq+IMTqE708n7GNMUH
6pK7lOzErVgY/ghloATN7V294BXvDdShg9QFpvk16jInGEveKL3WeSGMKS81FcUbuvSrYWSGOjtd
Q5QIX6cT4LYlUllC41oeWWUi4JHNlniT1L0ZYZxsJo3CWA5V4NJ24irt8hRJEuFdvYp2HNQ4KWr2
jAR4QgbLTUah3th9TFrDdIiYvHg0xrh1uhNGv/igLvtNXF0NTrerW7JqQ9NG1qy03lzgPahVCZpV
tdzNnRN6Mzppr25K4RMXWHhjIq+iAopJ4zm0tFsdIowbJnQJbcX2HKt8rYiccfqnPu1LL66wmeRD
qFwhjVdKqwl0lQirllAK1fIGFhi8IvmZ5SFIGOub5zDnSmbypO2IrzBQDulyEGqDFvQTm0xttjP7
j/KdcPhz44mN1jFQcFUs2RtpLPJ9Ns/HeOzGXZEvuY8bbz86bHFp2e6ppW/RrNe7FLqTpDFtSPJp
n2QOM7pc3kc5zPHFpgwxdUhZmOMmpwu3Uo8XLCWcoOwoEfR2CuwBf1yXCJCaJgfypZNeKrI60LBl
QV17XVNdyVE9ueTLAtAGC+jrc7r67wexId2VtahyumAW84eKeOKUy1B1ceh6cnGXRBAbGsk64SnA
LgjJhaER9pg0O5Zhch/2oMMg1zKVjOna6bg8GNXukjgL0tWZKNr+jnNs0Muy4yspk9qhtPIDzrjt
khw6tbwxSgYLNefsjWTnd+MQOc+hAO25qWpD+qI75y/C3OYDKWMz24zudNch/G4Py3Gy5fHeY0yH
uOF7VuqCcbxe48AZyg85jb2qWwVascUaK2nCn+mI6FF6Nkr1wBZ6V1vmfrDKwjNEH7ObVBXmQOrN
0NRNl9+i2WZ9ov8pd0ZfgCWLU9tHQsa0p1N99KgMHej4AJHfRJbyUUpRd9XX0nUD6Tm2rEd7lpm5
h3l2LaUYtfIAerWxi6oo3nMsuZL0XGd+QDsEacQ+w1iJ5AidpozHqV+OmpXkHsOdjSy6m6LNGHVo
ALRUi/CooUngcJL32WecmFpr8ZcsvtfsEkdiVPbbPKnlWzuMGCVK2mPjVHcDXCaOHTFHzkF7TEJC
i0lo3egMHfeDUhMX7Yz+Qs8/kLtCeGG53OTSGS55ueV9d9Iy6YyoAOXH1J7VZaAvwRkO8U7SALmQ
3ps4fbRfaOhjGnoa9XmvVRz3xsgwXdVh65G/tXGYKArypwx+5doLYuLQv8scvvCpoAoZwXoNVY26
jv/kok1UrnZh+ropMR7UxucB1piPjDGYl5rAFWPZpXMNCSxSN3HklF5WIIrVKtOmj2SfY4c07U6m
2oOhfsJ+Yp2lDLpsaiCC0jJaa/1rgnpoO9dQ4OQipFFxwsn6SneQk4hoI9eERqZiueFEgTsLOziT
D+LK8AiOvct2Ye6sAp9mwXBZIqJs6Dyh0slmu70aGNK5dTd8mJUubQy9KT1teGFtr5lPKl9KZzdu
CpZyU2gyjgGnPxVbOxy8scW1KJUYyjLq3ww/I1mwDdWhP/cJRyqa8o1Wqh4zy9LjTOe4TqaHvpKx
YpPsQuFC49swHfbnMJzPWpnji4iKKzz3Q5D1wD6Qmux0q/uJMDazav3o1eq25D9iD6bmm01y6JHE
sA8EVqx/zMm4JoofVIWQ2BlTNgxrNOrpfarTtozH9BAu4+PMX6MO4m1O3oUhMN2jQ0EErnqxaWEF
Lcvcr2aZt/owrv+m9E5ohbkt0P8oSn8TOo5X8l/juF/cZ/okkM/G+XaorMgVVfalxkx5ZLN6CMNp
h2zitWf8jmuXhchpuvcljXdU0rK1WHh8BubdVfXDoOppGQKWch6fri3pCP2TpUynbrbDIJxp141D
IbvYc3EX5u/mrKmsnOqVo8pfoYlqdaL2p761HwZzGw+aGVTpeDPPzdlxBD6KJN4hrIEPB0zGHSu1
29pZ95UpY8bhkwo4l60G0SeOKsvAHyyyAMdKeMgBhAmxG5iqMCiUUzbt8JnBFLR6InLshshrvVJT
L+vqliSC2dPpaLjJVLyZtiWwSbMt2fHEuu8cUvZxLNHpti6GzodGvzEmzpO1Ce6gKrpvRnEVpw+E
V1HJEIk+XYnf9BAp2sGcmGyPDLvoaOouwNEOMChmmSHFmNESS9DQ6dAdcj9yA/FF94W0i0NUTnii
as5iO2tah5rHjLmOpS1k6EBWlKdFlr7aaNIPXV3hNHOyO/toPyhTXF51kb3BNW3S74zuTe3bzNPu
pkqX26iHRV0lHtFB0xknJJcIJ64ua9Hb4cKaTZIf5OYULsVwqkTXbm2tlt3EjuRNY4rSbbrq2bBl
+cXsjLtWMz4qI3shfiTc6uksB6xqg3Vn0GDdak6WXiGNIv1ooeCsSmGcTGD0ZIzbLm2m1pOtocJ8
bu+n+jnrlmkfrlge2Wg+qg7uXFFrxAf0N6LWBAsDJWZFWI9bt1Lrt8Duo8jYxgKJ5NzVEZ5GfVNK
+TmcpWyvwCu8Vqz0iAkNtlPSYppY5GsaB3Sz02ULtC9tWIxlAHs7oSsd5xJE04IOvYs9vXCjkRAm
PhwxkIdfccGIbWpqnwj0rWQSfUWiR405RvL7ZsJ6myXbyQjPkhSxZ2m8DewhPc+zea/gB7/Tcyib
Y6tvQfbdJ8yidhOBTpSm4aEyTGVbQucZGOwf4GmfJEsNPXlSHhU6hIY+LEEWyhLpdqNyALj6nta0
HecW18xc4Fc1Moh7ysCpRZCbp/dA3Isay/XazXbk5ElZuhhrsHjH8uBsY1aacvV9zC0dsjAmKVCb
OpfQUzRrWU4iR+kg1wagzFLyliOpcIuxlAJm7y1mccZAfDazh8k3XVOQJjHCdevz98FolGulJ3ex
+AhlI3vKw/wWn8KHkZu+qAvcVPmKmIMp1DhBH493OW8FFLWi9aTL6VfyQsv8Eq14lhr4BIlZBlAQ
C0amqrFt2Jfluv0yo4LC1LEI3RL19ShUdsrhMBLe7A9k3rBOcZoq4+cxlVh9NaR98G0B4XPi/AJY
WZ71JHmtK/blgnZ1IuERzrvsUPCm3pG5eyC1kplKQ209VlPvtb6lUT7N0fKmcRieLMaudZr5csUU
IxEvAM4TuKLitVPb0A1p4blUyN9jW+fbrCtj1xGk5TgJTbsG+5Hbj6jVVye3xPt1wa2B6LZj5SLX
K1NLx42ShFz2MmUMYV3VLDZWtTqgG5l4aHvEOzvgRSIFq1nbxKANaq/HIFwkjghEZ870nAyNwIGe
GEkWpyHNwsMMWNNLu/ixVA2QiJWOdlbVMHcvUhnIuPmRdCLaj7T5vRXFj8imGqGUdQPJR8dgu4AG
Ze7gIlx5yhJKwHEpn/qR103XCILOyREZ5IYerwoewa7HBxmK2K7xVmhVrnFLE3ZG5jKi2sdONPGH
6vHVL4HkFxry/7jtD6Tk9wdJbvxvPsrltppSyDWbWJRXSlo27uXGy8/UFwLK5Wv6+Pbs/kGSrHgV
Qs7+B46SzDHfuvzCPz6V/0Ni+fMdg8VGtff/57P48yT/PCL7Xbf4/7wFC1jqWY3eQ2rEJf/nOV6e
zZ8ncnk0NTarYvf7wLWUUUJcHrHJzKX98/r9ufPLrZcPv3+TbE2rZ4U36d4Z3iJT7w920VX7spjU
PZalimUmqQ+Xz3DQAWn737fZF4DT78+kiKzoqv3nJy+fRetK/XtbF4JnDVN9d7n9zz1cvvvnl38f
6/f3/robQ1plPUqkuIpJH91PekWhboiuf59Io0pMIC739Y9PIThCnfq9N0ASUaBOxmP2h8WTgZOx
e/maq7A8XD5gy4Kbt37467bfLy+fkWp2tLLSCf66/fL7l9sud/L75UIVytmnFLRbeLDfb/w+2O9t
lx/JLwigf7uvy21/3c3lS0eAhVM6IyYpk9nLf/6MP3/u5evLw5V9nS7uX3fz54f+7W4vv5MtDgyM
vt6alSkOHUnNHpE+8BHWLy3gFVTxfPjrS3kSWr7569ujHKSLHaTO2nGR2//+pctvXj78dZtMcOxG
m0Cy/D7CXw/z+7t/PdS//RyWYJ7T732hL2wO7WG53Hz5Bb0GhfHnL/u9g398/68HuXz597clp6h3
c9r7//oS/N7t7/P417u5/OBfP3O5LUZB5o+W9t3jYHfR+SIjvACiylEw+lAKrRU3EaFcwZ/lYtSe
JKPLQ1Jt1Prxsi5UtPDATVXVXtcyK2YHp/tQ+GqWSbQUObKZmrRuYpnPBfcucB1smf62VzMypCtj
/YxuXatzxDZrf1AyY8vffFYzWmeyXTzIYSvvnDjdZhPJ331Cy1GipWmBbdtMHeq/HpBmHQ6Yp6uT
sbBxhD01c1fMN3M9fOlh6BFpgYc+FZw9mMPSA2xWuS7WY5vE1FKVw22hyF9OPj0otZMFcYMoopgq
xEWtsZmVMPHVgiopyk5FRfhBu4KVy6WOjyYqqFO0zmEqrWMKUpwLBS0AQ2wDHE6JIIBSmCl67RNU
HN7WTb+f5BlmAeDyW0Ko1N0y8sxMjquT9UxpwtGGAAAk7BQ6qt1FQSLWSowZ+FBw1Oc19fAp0rFJ
r3VVMV1mPpIfSoJZLv0YTC0I/ZdHTc/hkNcnVLq1m3T6azOuMUpzHlBAJb7B3k6FQkwSEyk8hZHH
ib3yunI/x/2RrgRnjJQ2oCRXnRelygb6Dz0PoSfB2PDaYfbchUQHPUTMEJdaHUl+tsma4GDe2fN1
Nkw/ncULYw/OKzN1xqODc4zmDHs9iJ6wTOUDUTLTltnZUR3kGNFTyrmljZ+b4ScNKSBlmYpgWgx7
S2ARQAh4yyrjb6mF+q2bvNI67fS6G3Wf2viJWnIKugbuci66LwvHY8TQHl0gv2vSSt5q0jzfqVKE
qmWUqMxzOHdh9tYNDjZxOhK7WqJBUBOEAlkPy64uMIyj0fBVnT88Qte4y+xbMrPbnd3xpKeVIhph
BYCuyj+6DrSYXDlmkFhZI1tmbMC1JFRO9rH0I8CKeGQpru8gNTXJnomXb0bYlMkd44FGfxOSFZ4r
tf9sCnVyVS4/0mqYg04zUrk4tnDXy6nOeco6MqYYPbDYGx0MrZcj34KTIG2XTEbvLGaGIgWzRZQv
zyHwVY8Ang2atQH1oMIT5rFMlGReKZbB7cFpHNreQEcnBUVEuN2siM3S2B91TspzJEfv8yAFwpYk
d1Soy/DN0k+Ir+ISK5cTf0mr8rWaYvra0/LiNARBm/pOkb4tp0R8kmjJXlNk4jNS+XYh+dTV5twL
4+FhVtb4dufY21TflUTnNRswlpN2lDVKH4Aj6D0aj3Ug2U/xWkEb0PxxSZEdpA8lvRCpOi5c0u4o
RpriinIdTXQnCqavvfxuNPBonNka/L6977LmETF9jinV8U2nflXEcGaGVrg2Wb+5GJ4I4dRcvYP0
3oZyQZNm4LyhTDKBunDIxMy4I7XinaFLMnWycmem+pOU0hTFtpbnnJG6oiGMPK0PAIgjX1b6naIh
uMzz+TlyhndyX8iJS6qvdHlZ1AyqNepQOYmZ3auPdhM/DrgPrspEKMF4BSFFNgfnXUy97dGummbE
eCkQZNJt1Z8yR08tm6/paJzRZT4PuXPUVX6sAPOhyejvxKKTJIWkRdTdMUQfQmtq3mZxbEJJK+Pd
/GEO2yHMH4jhelP6krmQmG/0FMN0j2fQpJOISYK1W2cQ1gwlIikSXtDCeBHvCbetetRx6fvAiwSt
BSEMNot9DdWMKEimvIIzYixTs1v4fbrqSquDtjDCW9QoAgqOkxJYZj2aU+FpZc9CINFxyPOXMSIT
THGAq3Qt7Qii955rQ9FcQ4AeIFLZi7Jx8cxWpiEDBU1GZe93EsD5VL0lSI/m9PNgMvVtQIObJLkx
bP+qpAyGtfrZNRpdjhaVu4z1vLcKHDM95VpBIHKy0vPtnKlWPEcvCiqFqUDXOc7VvZw254ZIaCjF
IPFpdHY0rNSRJ0w0iNNhvQMc0/qTZNLXlOtr5labpDJ1DyIl59aISJ81VacAnmESVtWsKC+Az8RW
7Fum6lZnYR7Kq3MBfL7QrD0Qlvcuwa8+6TexnReeLue7WLEaEBRCeD3hgYFpjwfBZD0yS91r2HX9
XkvRtY9D5pkSsxvEfTP6hnLyQk36tBsGfOEwbcl5ZjIwolGyzC1T7wddge0gCGUGnrA1lvGUxeVj
CVVZV3KE6DHykLnJXxODt5lUvThylR4GN1ox93Vzhwb4oTDyp3khiUZvu4e4XQhXNZ/VCl0NreHC
bAIzmk6L7VkZDVelQ8qqmOaJ7HPXrjomqRVDGVOHixKiUEnMLZlfuEtQqr0ytX8jyvrBrPvjZBqb
VB4RuOa7Ts9fs4n3RCrg2PfUBtpwjBdERDM+N7mlqZXVgAsAsWgt12eGnBaQ3irkGyAck/dpIrGv
gGpFxtsspreoYyZo5UhC7Yo2QcLEt8g+Ryt51JrpdWiW75Qh7RARSjkk+14vHpivMpGTq7saV2mf
rCFAAEc3vB73+oIgpVoI7ckUrfeIRdkSd/He2d0+6rHl0N0E5ANeahTWd6d3C0nQDM57seaF64yf
ZOQWkj5umhISVrh6hEQJx0nG+4IwwscUBYXH2cPGT9cGmb2vJsb0mNSAVc16RdYwe7OkXjV5z3k5
RNCuW+pu1VE3dQgQw8quhPEpFxiP5PGl50nhmH8moQSa2Jw/Oa10xcp3n7QhcJPe4qWPzgpUq8pQ
twK22FSFQbfraCET8ESqAB0UN8FytSHlO3mLZwaDvVWfE+AeOzoSvtzNpjc5ZDpW93mvoWZQS0wq
XL3wV77zfDpU2Wi45dQ+owo5qo646e3ctfrxthbRGxkbjEEIR3LTMX+1CO1GHwK5p1toagGNh0vB
eyPTyYJgEXtuWmWkopl8W5OPXJJbHUT63sGZXBVnvAGobTAD4ZnhcumfTUFbbsntCV50dQ2Mh1wr
PCiurKPn1IrooTLz73o1rhQiH5Fe96S09/kOxMt+QNBj4VrAY4DuvIwA5HagMtEwvmGD8Vhy1cAs
msDqhpMG9ERU8LqaEC19nuD5YrSuSegKsFAXGepUO4I8oi0GTX6NF9niZbQsHAQFKiuvV+FFdXjY
6bMwWSUEqmhr3nOImdBQb4yuTe7E4IvQFA9scFSSt84XwMT+qMzC7URFgGkoHiR95jTn9G9ofuGE
E2+njP1b25HQNdhMNYCYKQ6SuZwmTctUJK+qxkM2z8VDEdagCWwixmfM+hCkFtmuWAYbhnL+bFHU
1+zg/VCjA6c2nkcuz2pgM0yOOn4scm+uJyfl7dIkdwrLj9eRnI2OIWNM2BwJcfixuoT2uMK4PCP2
pLPPCE4+lAlVytJ2lN6YhMLEDhj3nvqouTIpFomXwRccnSlBNkRCn9Qke6LWfrJNrXYNAp2R6U6f
dKUYttgDcC+Hrcacvczu36M6YTc3b6WIMLPKbJBuN1wdo2u29G6NoWDaZAL51G1qMDPXgzRKfobA
0cWVUSlAxYxJ2ijT+GjAFFNUY6KwkthbLc7BZn+DDZVhr5TdaPTGmbl+0BIrt4zZrptmYYq5xMMW
Xa7WMd+Go/GIguiDk3LjGhlxhERDcwXwppF+YKW8J1W2D02mg0ksrmr9XNSy7joxYuK8oBBdDLiA
XWa7DqacdDFObe/AKSefTDrAUTyCiveRvHszTukNViNfDNFNOug6IpLmdWrTQ18udyCTDmKo3xpd
Qq3qIBqTq/ix1pGMTnX4CJ+w2DRyRN2JKR+tLAZwGy2HDEIAcQrjlYXY2HmTlMZ72hfxZhhnV49M
NdC1+UGVMS+lXIExr3CmJ6T3GdK3gaDEI2oQjowfKyZKkOltmQ7MfYCYcpUSxtUA3OJ10kf9HE3F
acbKvB6SVMqxlVxkPEswBnRsZMhVhxe1u5KUwJQnxgCGdK9XejCAo1oXKYDlso0PdH6yV+/uGPp1
lrGwSWSlxh2MUu1DNaU5CNXhXp5DfxYKjLUoJ464pSIksyvF0jU7PoVJxBWSrRQrNgskfVWm/WiM
KwixhZJkAK1j3YS8QhY38LzbBHX9Jm7IqXWY3UNow+dmqO+GbX8nzJewClZ7gr92w6w6TB6Uu8Zw
kE4pDqJiDetcVgGEJRopAa3jIcDaTXbGYFwFdIko0lIGmzogrV3FQcKDuOMlVZp9G4orCYFiQyge
tqn6Mc3LUyybh6FtPHI5em8UDjN4BWqbCelxVFJvU3XLmVbAS61/zUiS6mJJPQZW+MS6/tYqx1er
Gz+TQuygCbqmqryh7zS8mkgvt1yaTTi12PqWkYEAb55avx8y67ZnGLqZU7KUcSxJzCg3Veq8pgb6
E/RPD6G463WZQShH903Z2jmjPhiFcXnKDf2oK0w+swiW8QL+qZWt65pTxwBYwouZCjj6+KgO0qPs
APKM4vkOhxvZh5N1C4eKQXga7jlqvdjOnU2vHZFJYW1K5siuECkFNgWmaeFLSlVCFUfjgGxsM7Q9
mKYY/RCu5xwinuQc5JRwqaZz2zrW/CklQQ65HT+qJqUvqSadZ+IEMF0qHT6/KFl5W3hPS8sfG/lF
yvOD3fbqNpzmbTUBtRxyTC+N1SOpEp9x04H71PbUF3jCKTCI2zGoKjl9jddytqeSNvbSqjwZSIhW
qoFggI4csRzQX6g5L2WjocGz06/Zil9iEUOjxZAskaDtpo6K6Gp+rvQEFKu6zcGQbIinKgBURr6Z
MtrT+5esZMJOUhhp8yn/Ncds0cI4IKZaBQuntePH0lV8ZWaP08TubVQIWuuRkmMwheuQLw2ZtgcM
ajkHvfqqQ4usjbg+iygOtIzEPWeerupM/QAEsQvjtOfQhh65EZ/JOD9mqNig9oOPa7jioYtanA0d
LqVx7M7lHDg5btUZSpHakVQdwnP1pSqM3CYESQkMLMVkB5OMXkiSfFVhfoRAjdMrrQ2O9QbErqTb
xYBNNzZ1NvAl9WvUMHXkj0THlFuEb28WahZwy/RPnGKfafVXxQwosKr8K82x+o7DGDRqfF4ihKoN
H9xund/Ly3UbOzvrZmI35VI841R+T9QwUI3hByTLmdDEAXBVd1Ks1i8G68lRpqu5lVByNJziK60l
nlZHV8b0z2J6lTnqVlqzDOJ6PuaGLPw8KcmmR8BoMmze1PX4xDWKGkSpEbmMuum30bzl9zbF0kde
lsZ7JZcf8aBKXsL070lX0Y6MTXgrCBmengk9f0Y/82AVPdUm1BWySxq3CwmSQ9SBIgktJbhjjYKX
axPNbtVsm9YMtFfZVPF/aE9T0Uu8oO1dxYu3KUftVsqz2RO69jLA/VCikRRutFr8Z5zoiIXgIVrM
nbLq3vQoJh0aemmKYMTmDItLFn9XrxX04XA9DuqNE0e39TcLbwgwa2y04xQPt7nOSc1sVXQ7Y4OE
QH6JVwDsrFZnIx8fJnQKwRwnN6k1HKExQSpkJqszhvU4BB5HbN7TrN0r70ip3y2cy53MGzMznqzY
vFfN0sOff4qdZZsJLCj5fOharpYI67Q97TpNfumF8SFZSEL4u/aYqkD/yjRjUvZ/a0m0jawO+6Y/
Q0U8dSwAjp4UbiuU13A9vNoEmC3gAxulOmaqudC46z7rZlq1Ak9536BliJFrQXvcyLKBWCTk3UIV
05eVs1uIRkJZkh+qUJCzOtzW4AThAxicafp7K9evEFl0LkMKaiqk9jYTS56YJHl6kX5TACgMZVSx
0dPqMy7iXWpkhxZvMVG0X7Hd0qdqgafpuRIFU7JV5/qcmdnktk2+r4cJP4lc+01lvGdKd2hVJrGO
kUB+xH+bCu0jDsvbNjFWHudVH18TeE/G9HgsJeg3GXxoooOvw1G7CwU40jD8WUrpQV09azh2HqTs
DRZqaQBllSK5puZS0XYWtacJ5dPqxV51knuIONG+KrMvEa4vdpy/zcrwnJVYVUoNp3FX8Tcn43nO
xlOVJvdYKN4pId7lVeZsVUNg1PNbX0eQ0mU2cqlwMhLAKt1dVAt5c3/pVE7biSXT02ZasyAwD6jW
6SbEbw6WoHWmeizy6AoV9F1hj/rGkqXXJRqPcuMcYqc8qSzhQFG2oqqQGIzEUiBYTMbkJclb3f1p
jPrT0PKPsK7JElerW4LYNkjYWFxM3DEh5g+zuVpKIuKxvZp09PJMqUnZKO4RQ25K4r3VEvXLPGJh
ipXwOU1RxRo95JeFIO1k0TXG1IjppSramg3YUtkF9Z1uLCvJgiWyrnLit0y9eUM6fk00nE1GlXni
CnnG7WD5Uu85ZXVKejvaquAorbGPfEsq4aQtZyksD2U+LLC2Nd/oIf2w5Um+kbu2ytWFinLYGQMK
81VPPdlY7NY/qtacu2kl44Jp4lRORce7uDxp+RMEGS/Oq5s2Fi8xlO3N+hZc5gbKK+VREJm8Uejl
n7H7bemIv4SWONO5vQ67UOaUoI6sTopvpPVVrhf3IlZfi8nUOejFlLVjvbUd4Om6YGMsk/sLYTEC
JurTPK53nMbuxVy81CL95PT7MNpC7C38IFq5hB4EgRejPrZ1+Ep5AMYypkQJadQfJVv3W3RULmL7
DBSTumsl6OZyOmuUDE10LGbpWFm1dOas+TwV9HaX3grAdpceSouRMz1CHAw1dMb1PNuVUPQriQEB
dwDDSvrk3LuZ++FBT0J7Ny3SueZUvo/gyke4xQ5DMnJolNpAmzvJrVNE9/VsbOeuUA5Sjpa5WZqI
SYTFQc2O5S2xxlsymMCISzZy/NmxXRxgxR05o2hqIHNsL1/+uS0sdinXJeMbz8qBnrZlrbJXCYNj
fFFt89j2onJ6sfXkxOCnD0zozpg9531lFSAlbettZcgrGKg3ltZLO/6eYFEoVHs9pNNHUABHm6cl
b7vtQIXejuxhQ0sDMhH39VS99wIEFCRl3B7SuNeVwdla4Y9lzcBeckZDDX3jpWsG5JKoCMAcv0r9
LLAwUdqbo/KNG5iLhgq7CMMPLQXeTYvI9qAq6Q4W+VhGgtWaLEt2c8A5sjbPJUSb9s4Krc/YUTG/
EEszswiHfbjXluQo63SshKM+O9kZYGuAR/jUrA+XrBMYzVQaBKJvo2M/2TpEDJjTOv4bd5jT4yKb
d0V9XadgGFDW3JcRDneMTPu21mlpWtd4GDetZX+1k2GxGULyMvLbdB0dOBLZoCSiXelyNOKC0Lgi
nHL2e1kc+gHdYxM106aakawhdOOy1vbloH87ssHpDX4KOvEmA4gpmyEscqvueGdp1kadMd6BkLpu
0+FlKjrKoSnF1qgVP2OydCeREYFIe1s2OClrkcMGS5Kwg6vKd2L5JZmtkxP9oIJKr+R29SJw4KxX
/nsnpffF+BRq2FIGmzNaHCGPrbB+T6JCJVyhzHD+i70zW26dybLzq1TUPcpAJkZHd0eYJDhT09F8
g9CIeUjMwNP7A/9yV9u+8Av4hiEd6UgUCWTm3nutbwE1BsQ3rGDI7JJYN15Sj9U6bYHUpbRYoEFZ
OyM+mR3dF7s3b6ixH209f2lyN/O1GoNBb4CgCDVYYa7YxYsULkGRyZsYUrTre5POIU0qdJq0PTH+
zhmzEizNlaaOs2YT1ZmmO5RB/C9xkszCtrprf8wYEvOBVmXQM1whFg+j3MJ4a0dqOE1CWCoyd53a
tuEHc/9oZCUHValwFkP6WUkaVlb1nSbqrvaKYZ9Ni7sowzMizEObEwgxET+BfYPmk+OkHx1NPnab
UsNsSscsK6NDmCxc/1K8WTb+V7qV4Y7vru/0HM3SIJC3LaOn4F3RYcG4pHF2bc8YBzANYqgMM2h6
HEbuAzAvQOZodna65u36m15bEDR5V/leYdWc+RcMfz+4h07R8YvnbmBexgXjyTCFwVFvEM8Bv6vT
7l7lDIEaq+GtGcoTfflLaMFV6OjbjBly5IG2JmcpQpd7LDRUU7tImWAHuli/tIzdcZSyiDnCwWMT
XwpTv/UqU+5MvVPbfioPs0owaKSFHwkC6+eQzSEMzYZYc5p2LpaGZGF/F/hA9faJqRnvf0Ho6kxH
Noib5JiVtNWpW8l3Q19YS6jLuqxh1xfxuXWYn6qapn0lR+1UcxXDAAMW2CL3pIB49bzCL6zl/Fm2
1mnuD1bKSprF5XNhz3KP5yxhCSuno9ksM6EaCmln5Pi2HKD8rZlZq7KjrWZGXBbaYIoT88a85Uaj
zLKt55zocVxiRbB2zXUhoERYAzRsk1u0qdzllrzNRn5FOnELy6wGFm+aEhWdOuOvfWkB2LPTtDaU
vRQNDbf9Jh+fYf93K2XxK4mVoBMT2ixrjGRst3+xPMtACp6fXZqSp7C812mhcEUx6OZd8aO0gfII
EsEP+N1GNW2lYgk1llOWw6zHt12U4EnY700KdyIecs0XnVnsGBbLyCq2HjLMKOr5fepDt832gUBh
v0+mF3AM56p3eqgJBBFAT61B7TAimgEIjPHMN2m/Zq7xCljhZyXtbuO43TFkhkrj0BNeDcCCtrld
fQtSwde4E+76xanrBu5zFvXuHp9SD8C2IlsZDepGKLXvCK8uuJKtANcUNxJklupiTi3LzViIgyNw
dnKssLjmzMr4HkPrQxe//Th/d4W696rEtyx1Nze2fmxijOVN8IF2j/9tChtD92MAWWozViyZGSce
Wxv6m4EZs41/igw1v4m0N682XaQKxC+y3iEpMDXHz2b3K0pNZjqMvdYoY6n5Z84iEydW6tqdKFkr
83FKN2zbh0QG09HGirOKKX1MwodXTliOW63SdlkV/2m1TN/W7p0wNQ6G+vTcjwCqGp2u8Fg/tT0T
ERv+vwiLBgyQB15nzGaefXiJmvYtI9+okb+ij+9cqn2KYHbFvh9fTEE50OFXW0Wexpl9X5dWdBuW
uBJKydiAs8rQoOct+zfgEWi6g0vagaQ2u28ioDpOG7TggVI/tjQFSgI8V6EobJof8qkPKA8TwO0+
WpAPjdK9jpwJclhsHnKCYjSzAkJjQbdx5qpclR79a6On5oMaR/O/Kn50OXy2vc6JxR72QOLLXVqU
sD6zTxzlAf8Xc4nmUhkLp37gL0q4qvAV1XB9d5EE4zmrTaol+1yHLVQH8o6Q7YSYTq5tqeAj4QWc
KiI4cPKuDYXXJmqH4abCmgV0fOOOoLOi7mOaylt22IRTsFxhKolhohboQKrtBEj9jLOMrr+XVHf6
XH0nDVqQNkr+CN0L1pGi9RqVxEZHisYJBrrutrDXca590Wsf3rVwz/QVGbtm3vQNY7Z5LL4cBz6o
Y1Ia1Q08Ypw5iaGTkALV7jZeHiy6bzkA8uP1n/CpfPUWnYcqtflrG/cRcMG4zxGIgzIXC9403ZL3
AFmw7qdNRYg2fmjjMQGdz3WgvzQVMT2GEM46lHvXxjNmzt5LGEdAZWp62mWTD34dUMjkw8xZaFWP
pTqosXnsnWreCQxIfg9MaSR/ldkx0zlYIGrHzYOL2MWi1Lp4fw0mcRzhWGNtVPZUXmnpy7rpbvrK
JVCbF7SY8atWRn3Tem21SmOQlPx/BPBay3iDWM3bOpho8tNmxFH4OXQGTFKHsXzSGc/SVg7qjvdK
FcEuGjFYl6DLaueWhEFyhGYTOTHK+aDStj0jViPTSEYDWpZg2gpIyNnpJelk3bjNcwU8LLgBSnYJ
bWoVyjJ0sBW8WC2lH2Ogh/aqikPO+MOSC4zNce8MWd+rLqUNY0PimJh/muxLZNpQCeDNDPq7JMA1
Hluy37RFHm61DPybMtxfxwJtnbfPY4vSzKw5bjgTCtsGK76U87c5uvtaQmdNfh2bC3TOsy81QtLQ
HaLPOg3VfzGFp0FWT3WKmKLl4hLN45g2J69G4YNP00dn/mSkcA0cz/wy+xqfvCRRvfGEXAfCOQuA
9RnzF78P7YOH5OdYJeMT4WUB0Swa0/aSF8Axv+EG7LpIW+MUybZj4CabIckeIUQwN3Vw8iMjR4M3
3faS6YFlBm/RHQoUVpV1MMx+J9qN1tcXwGPZDlnGgeyY26phQOzQi0iNEamOw8/EBvWSF9ZPPY8X
E7wBp1RyhqIThuRixdWpIQhqtqmJTytdTmfMUW7tJMLSnTYYNnu5V1Z7MCAmdfn4R5tm49KhBRKV
xTYQ7+FSWBze5Y9IJThjWBFa2RKmNKdsBrxuQhGbgeipdiPirVjNnOxDmG17Rv/Jau9OW61tvU0D
R9kzI66W+D4r4fKFrPVlvWtM42D3pBKlAJL9zKjeMzvGWjdiVxLaT2h1H6mZfrYQlbn6xW5QvC9m
PJDmoadbe27A1dKETJLc17SECZrEzydKkCAmLjY6DExsLV7mHs0ywidW2GPSJk+8/w/OZ41fchPS
L6BNS9O/8XR8h5RVVvgzNuNDI5yfKmtf3Kn5wxQCCmmihbzoLXNn3GUqoBwwjUW9wxxVw3Ntm+CN
9MhzV10+K0p+namzE8hTpYxPIxjALBXoxJZpVtGGCF8yF1hYUR360T719XGS087hDipQ7+Us3IGt
vcou/q0FTmxY1uOuBNQ8BLjn65/CaV68KqQbXZS3ytwaATsna3oGv26fm/1lBCiBd3ZgeOJ3boyk
TjerbchBVVVO5luLzYXF59sRPww0XT+avcuIJG1TGOZXBrEes3B0hCF0HK35aii/VADCOLjnZxtQ
YFqofNdOlu4jm7M4XUBsLOydMYzhuWkrtQ0b9YAPzNetkts/NY81RWnYKg2jPOiB3CMXMAsxkiU/
EcQ1TAvtQRYafzc4RdOmi8PxliLMDn1tGrBARN6JzsZ6bIplH4wNf3SKx6iq72QnAfW7a55GvCGZ
RWxcuuXrmp6fDTB3pRiXr+MJhp4j03Niq3uo+Xh1x4qJ1cgQY8wTmlXZTrUagJLqtp11A2pzv8U1
AV4t5VBWEWtTgPro6AnHBeSddix8N5ovMfzqdRCpwter9hi6ySEI9RR7Nwp2AIw+/JqXmGIxG/G7
9A1HgDaEA8ehHwDEd8hATyWAFbxQizfaJD7sVt2aervPvWzyW4PzbtbiDuFcra2LrIS1Pdy1ofys
zFMoWTXHmDyrSfySGs8JzIJY2Xs/ztR+0PwylfvMBGU3FiGzkvQkKUqjkGPEGIpbcj5uowFJ9dCh
9jAOVZjlW4P2gJ3bd6PADEd7qt5VSj/ClQFtVouXZoR3o2iYWjmYlXaJYivsm2KWfwKZPJisKVvX
6XZpPe+8yjgG7OSmu+TYMCCzQSYlCd1ILHAJFgmhRrlBRslnbshhp0IX08Az1tv8QKAWYVnG1mlb
TiU0G71iRAKgZWdzrL+DpP9OG2YVybwy1EOmuo6bZsIKU76iu/+OR+un60s/gHQu9aza6drIvGwC
ZKio2u3ok5YsA3sMZDTPtFtZzo+R5TwnzrjXhTxgylQbrRVkTmoLXhaNTseGaDV4bc+/aKl9pVds
GGQm9Z65tRQ7rD58Ilm/y9JPUy6Ag/RAU/ceS5jg/Stf5sDb1KAPsDoZT15Zo0by3qIO1zmTzrMG
JmGF0K5DODuerdz9g9eKBnfuPul1f+6C8vbvf/tv//Fv/z/14P+RemBQx11fqa/xv4c/5eaj/fjb
T9HG7XTzkf/8+9//R51+FM3/nnvw1//5Z+yB6/3DNi3TcYRneotM9F+xB575D9uwPdsWpmNZLoPr
/xp7YOGZN13Dk9Ly6NH8Z+yBlP+glOG7Xf75r7CE//i3v57dXZlNYVk0/8fnf2N2dVfGRdv8+9+F
If6v2AN+nC6pTxHfWqZl8yz+a+yBipUwK4pPYDQuM7/cZI/Lm1MUW8+Z6SCzEjHJm7ZJqDMSmrVN
N/lge/WbMyrd79Cq7EOiXsADvDVeFm3sGToVchUJXz188hColnACaex1oy9kbB8jXF1ueOn0CWgo
Gu5NEhCi2HfOSzgl487T4E+aKJeveBIwWJPlzJdN5CbUarnG6mZM1lYICX4ZlWiVGp/uuA4SvTnr
qGpBdXM2bR0ULrkhYZuVzm+Kr/RPwyFgEOZGkEhwm1nBPmtaEq86kgQrD55/MurWjpydFW/LuLZ1
YDHOFN2ZhSdIFSBULn+ni4gOo5rtk6sW4IJCCtzPqEDccr6jYjLwk876prmPqBTpWrPa6A5+t7JM
vT18MwDiCStVEt/NFsesAYoQJtTx1ipvPcMtt23SJb6n5wanlUVOnOPXD7vyp7CcH3ALbDc1J99J
gHnGi3Ua5tMEAQZJY6GvGbcEqxujR2pZdsfKC8SJCd2l6enSUkHsYAg+D7n4w2FCboo8evFoCPlj
mwL1zZk12JKwoXn4DbLxtq2Duwwb2UbpKdGwPdk2cV/Z6zrP92kXmyd7YEFXunfLibdZz0yeh46q
oTeNF1jrsd8WAGWDFAdwGG9po6gtcgDQHlq5NT2YIOVgXSwEx64Kd4nnHvtSqm1FrOpqzKg74WCE
OyN1ISoXijpxiqZ1aHmPlVXAha3reoejfBNiykOqX7yXevqAgvHgNNV77XaMM3Nvvgk0B0xtqzML
8Or4AE30RoTq6CUpTlw7Iu5ZL96Vhp6gCp+aZOcU84bi/ithBNVF40OLZcCdEpofAAkSa3yP3BJO
uo0RIDeZEeoGwUvhgU6KsW9t91WvrW6b1X3qt57xran4iVTewKsea6IJjk4GOFgazgfArTfTJYrL
7nh3lVV+OMtxNhxSNIYuJUGsac4+DwFilECqiZgPTpBdU0hcuDdsypeWyMlRmW96Ff/Mos43okRM
LiuToyv7Ci2PLIMGPuOXSOB283TDj16EFsLOOy0JR9/Lp9dEij2i0N1E1TAoZp5tAyLGyfu9RA00
R/pDM1pffZyZtATCfVI030FEGZsyROYFFffN4P6hXyT95zKhUi941ldo8EpHVDF29l2dSiaqCE1p
a2qOotWBL7g3aaFIbClozr+YaOJnNF3WD/o3Ssh3M7GQSgeDuS49e2tQmjpGSqIiJhnOZOVqKB5K
e+h39oxbnBjI5wiKS2GjrcaGu49E9lzp5luZweOr21OIuMmrkDDo/lAOaG4eyiG9GLH7kHDHta57
tmJxE9QOUVxWX4BKRksyAmWU2VDvqF82mqsd+sy5J3mMLF1IxqpL9qOpQBwBmBNzjUpZz79ET3YS
ZPw75YCdmbL4MdTo3YVA+EIvKVd5wbkiVx5d3D6FalAMv5qcwZ5l6s3q9Ahtuy811F+uZoKniaIb
s64PwZuyRxLKxsg+mkm3lm3c7WPaWSujtX6BhLgrkY3BKXxwFx57Gih0VuJIB/ibatPd0gIy/TjP
uHXaHOS1CVgh5BTp6f2BfFWS2OvWJ2jiFapdcWQP4DKn/78qe/qj8ey8DcX0gNIE2nyWDJz2Cmb/
gbwkrlbw19QNJ2AC9PrxEooWg2TlxWsxl8HeIckPLQRmFbtn4ivMeFzl8fg+YNHe6OA5KHI+GWfV
Vv1NCGO4XhQdswNpoWw4UdaRgMCxAKfhS+ZdcitThbggRZtrh01NtkGyTLlohdArPgB3OUbcKiC+
QAXVo0Y3Gi+7zeqzTzOEhNl3OTLBDeFwliHtvZhB2UxMzMZLBQVWhru3Yqyk2Z576obwQTDpQ8OH
k5jYQcYyJK1rl0mfSLeKYzRoZN2FlWEfnbxq8c03GRZwroxyPC+ygYh4B3/WKVfcrI63o0S1006T
b3iI/IyK6t6ISsTvA3SyVuXPAUZdNjOEUFET+5JR/XrsbXulzYnYlFS2UwTORORC+xiNTOwJYWWL
JVTdR5tz24/VG9nYLgEv7c1IRLpPHfqqkd9+GLtXkCINA0m9pGYkjpP+z5qkaZdwZ8oDdAE1/X9c
pROLMuMm+hrDzoK/vUYJSTnCKGlMMRrWHs2nkcpLWs+osp/JXXF81dfaJrFyEM8WTbuEBIYFxwa0
qbvJbCF3Q5aGmwGF7UqE6Qe87yccE/Pz7CIa9+BvyUVJlPqLwhY8WrcXLq9PS/4k1wwhd924Mkd1
S9YKhad3DGUDmr1wLnapsSPa8TFw5b4ueEjJuICwAC3J8J57O3qKSV8KLclI02PoLXH/VP25ThYa
dRfyzs5Q2cXSQYlYdim2IWBYMN17EmTZgbCyq2fieMuNHcA/qma+sZo1h6xqpqyBOBbpxFhb3Not
z1FjIWF4EoPh6c1Nr7X1xVbtKkuD6X7K7fdQ0caux+Ewx4Z3ssKBDgMn+Joc6aDmRi71bIeiO7qA
fzzHE0rwBsZ3q5f7CuQPuCX1MSEyTsSpCBwjXFXmrycrrvxpy3SgeYoUo35SHXQiIsjG9spNF5Pq
3WnRLeiY7GKcmiLk5gNYAdpB7qFe2QeXUxOKf7WJO2+vz8GP177kiYWTZKm7ka8z66JxNWb5gUin
wNec6c667SYuvNRQ77aOPl0b2KDJh6W7gAIwqVFCteh06VwjYeGCG2DWsLaYnzU3Ipao7rXXyoaB
Mh7TDmz7/OrocExKMz/rgQuhQm8IqJma7TCa4clKvXcjURV6L4cT0JA+IqfxEDawa3dhoA6AKOBy
8AI6gdn7Dj6pjczJYNCkvotMcGfGiMM9fCRUDqFN/iNUClONkT2MjUMwZB8mecmbpmInLWhfsh6x
WDVMufaOPh9c07sXwhvpzHESjM3pZYppZzsN3BvUlQgjVcMsUR8hnRcILMNWHJIatVvQGfAAIjfd
iMgAja/GA0YB1DpQ9ph8BQcXrdK6nElPmfE+HTgFdsxuD6PkXU8nOgeGpKnc53Lj9XF3rpo53rQW
bfs6wjgWBt6e3ARvoWjAYZLRR8bAeZ2W9ZZRyA37EvPOUk6b0LFbrkgu0KwIXsRC6u0e+7H31kEz
6JfM8ZH/Odu+SEqEV+LVcmBcFIj3AdFCQVrOXCnNhYkBxMFNMLeNwZFxc4WbcGVYWbcHlXgm7Sc5
DDZbIONX7FkRJ4uasasBjYLzkow3epdikAOrG0S3HrgpdrCJp6T0hzkDRBvUD1FMPAPNIkKisF8w
SVzVJPd1hnxpunY6GAmt4aRgXKZLeB/G4NDhRBsHi7TfZ621YwqHn443kzGP7fk0HbKDbep+Or9m
nF0gMCcIdeEPXKDWvBu5+uywfm2ouz+ZxfpkhMB+S9xiNy658cgMT1MXeuuJkmOdi/7XaEIHUReZ
mY5kUZ4GB06SQi9rlSbHTY6agYlMrxzkzfBLj/BjiuytKuUlF8Bh4owctqiTrwqJQpe25sZM2mOV
xdCgRnfLEdE9qtLDlIjHKqm2zVA5B2EM8O86KNFDND84isjhLK+TrXTKo9WMj2lfdczK1OJdMsm6
Hl1J1UEOSq33+JrJ1mhKlncLdcDs9BZIUPxHoHTUNhfJR6zrt4TlctzEVJbij4wzz1mNNsCi4uB8
u07oW3pnrHqt4D6p0ecPIFSy/lTm37TTQCz1MDBs1z1RueqP03Cw4go1J2CduGy+OCu9c9IryJui
6IHB6DEytYiP8Oupa/x2hHYmQppiMEVppZcEumuWDetG+b0N0ZPLOsgRk+qULRsnnjCo6ofE6OwL
HQ2bSXLwNdtDuZ3YczqnkFDlYcwTPZDhiCSUFrSO3KZR72xd9DbrKWIwmmeQ1ReDLBYJljjkgGmp
nbC86wc0HrdRRwcsTOjaRtgm0j55z5uBTG2tIo2dmL8c4BRTr2IZxQ4nWvHefTclFy0i/mB0UMyH
7vCmd5hEZD3v60r+ZjL7Q44ghFjj4kbk3fYeehaY536WAjtukL4vLeGgORd2RRlTE/NFfPKhn+pz
EAcHjWS5navkc+gwhFXdUO7sLNPJWnqaqcKYH58IEOtDzhJIq46yQDIb1oBfJ5ICQkv7kuVObznK
FljifJDlONi4kLeL6brWGoQ/2meCgnVFLwDjR7kMEyRnEood3GvgAbdCD4+m31LMt1N0dCEmrwjX
7FccatnPDaYjEQexdRqmG7dRmBGKlMFdTt+O7fQXm8ZN1DjbxIiW8D1geNXkvcWmeDFgGP8h1/dB
L3CkJNUeNo3JFPzJoU/JQIqM95CSvZioTdSDWVHNe3OPL5iIm01YTSuhk9uRCjQVyG23Niweauxi
g+jIxCKTPnqoT73FEUz77VHzItS69YQulWmq/pgkILVHhhyqq0GzEpynd3G6Qi1G0o2rnulZktAz
wdUKY8SmjfVUJQlvu3j1LNq9UVKz73GMwgkAar3whyGJNwDdpi0t500P7j5NsX/QNpQrNLdoro1h
3ZdvbaMFoJf0fiuGd1JlylPJUhAXrrtLIvEHnjIGNrN6NPMdQtEYBg7R1rV+pzfuQklEJcOID2dZ
6nthE63L5KsIo5fEVda5KrMLIz93xX45Gr+eVr8T13N0W2yD9ax27pLQIIDzihwhRmB0Z8+yCVtA
+2RHCCkNnuOqE26IHoQdxWWLCpu7In0f2gm729BUKByTG0cfGN78igGCGHJQNE6EowUWiWbWgBFu
BHSDBrDYzMEiPG6dbWGPBtk1SY86FL7pENwz4l9FEEqOqZDYig1tpXXuRY9Hn+pN83MN9wM+jIcs
IOKrA4IFDK6iPwDzdpi6YT/BfC6z9tyaGMijjh5VE4FOc/VHMSjn4Mr5JSdDTUuDdQ48Fbi5gdO+
FfuWE4+d4Knoac1i33XRf7mowpdzSQgyEDlIcTEszdy1pNixnurPVe891ZI7zW6fbYLittIWX0OJ
GhqadDWZ6JmZuuIXa6OLTVfLEuGFPN/HXmeJipccqB5BRZgnf8ZIoZWIaMuskyz8k8EeoRabLi0B
e9iB8WZFui4eijl+TYXePBjAX8lLHD5mazc0SXVwpHzFbrS+MLL9E8/R4yxdyTvKAhab1Rr7UHls
Ot7rvz68fp7k32kH316L22Sv0LlXNWkO1wcDaLXNPbe7fpaFojwqo2h3rhncCRCKEzj2QxAV3hHK
sbYN4Kf0sQ6OLu8OTc7oLTBgVlmTG89cTXw4ZKhu6b3tIgNHMDImPPkUk25tetssxBoa2U1/Hw0Y
T9TwW0gSCtEG134oorvGEc9dA9m+cvtiLynvjL4HZ8yK/DVod3ZkdZ9DVh1U5tmrnkSRU8NHCLAw
RuTZgJAHtSbPbGRhUhmvZ1h/IY482NpMw8ICGeYals8rXfhGDlzZEClKHCrFyEsnX/ujO0j2dH24
k4Fz0QabM+REhlQcVge97WgCGTElHdK+pp0eAq0cOZwg5c7aB81SXyxFRNFL+2K6+TEdsncbZUMZ
aoDGNX1dp+GNcE51bDI6xCQ0xx12GzgeZGFD33dxWcFOAqnwHuMV4I/o0dVlzOPJTHjIPFdsWqd6
Y3s4GcgPVZIgd0rmmVQi6wxrnROdlkKQw5qEaNS9SVv7zavEa+XlDyh3yKqq+q9u9BBKlqe4zPW1
aRNIkRB4sWp6clpkxrIyV1gfOepx0ep3nVdfyLdHMVw6Bv3ZAJ4jAX+Vam4YmMu9lRV/Zg2waHXf
W1q6IyGECGenf80BGjkyCFdDnqfHgfz5LE4YRchtDQqLhDJopa6ag10IEp92wo0pxRnLo9pa/cL0
9GS7Gruo24CFq45AN//5IGGJHOXyLdd/s6KgWWvQKtfuHJTHAVc4MA4Na1QmjvYc3jZcSiD6+CxQ
+RMCxs+4p2uimqwhkAwlyvXmsOOqPJq6Syxlg/GZKFzSF1N5bI/wNqtjQTCJlg3uBrnpq8x0nh/B
bmx6yxf7DLxyY0IJvz5zbZyHXTxT+82OMdMI4am2/RIz4wwRTAxcymGfvsPyuq8Tjvyu5VbH6wOS
iZIX5T8/N3ij9MSODteneH2YGF8xmV3u70Sgb1XygB/i1MrE26pwg46BL3gLoYlZMFLnoL6EjVjI
P8v9R7WpDq37cr0ZpUNHS/T13lz+9uuPNMLwf/305XfLNKZBGrp5d1L8kkwr8t31L7acDuHb9XW4
fl5EZCk6YnqwZPfp9QLLAe2ToeHdtbp6x1AzhhvbjcOR/FaOU9RjOuZiWVCMhcPR9NrDECN41Uow
Btdnel1Frp+WtZzX7lI31ctffX3qtcxeFbsVWwzhMJ5AZopKdc+8pd0XQekzOiQbths4Noruvm0C
cztaCZwRNOCARcaFkoQuqtiqwntgUgFvbzL3EaD+HWcw1oTc86p9lMy0paCKTfmo7aQNm2IdJ/qJ
qAbzZNQIIaBAD4hd0uGohy1Eh9pBvzovKqrISsvj9ffMIdAHK5uJEDTIzHE0pznChMWq2Ii9rZm2
vqa5OAEO4oRxXX/TCEq3VzQ37XR9C5G2moikaIdF6kjSjTpeP7o+XK84PdZ+Zx28+FQsqUcCD1bg
wiT461a53i/LA3IrFsyKPI4JEdSxq1zcTMmy2Hv8Z/zNUNWrOOm48mUA8KSwV0knOejFEHHKQzUp
lBCV9ZOHHfTezLpx6RRsdQTyx+uDdGqyrVpuecfJ+qOsFGZBDNhQMbyavlHQhPS7WW3a+Rg3HNUp
rkoImgG0oITETja2jdFS9VxvxutDtVzP148iaAF7AIEbrS5A9FsezLJQQR27PszLpfHV2R27rNGV
Er41yXud/aQXSXu4vg8ic4t/viN0c1yhfWk9crXejj/V4E1nSr353Jgt+oEwqXehPj+NwnI2Vpzf
TporgdPyoHDodJqYtjgJnxEkyMvoTv/8mlFrZOXa7sFBL3LO8Kmiu9J9t6JgyulInG2XTleGYPD6
DcUwkkWDffL6NSMfzkQ2/g6AGxHJaTuzHqadnqJCE0PYw3jJ634nudEYcBf5Da7ZPR5DfP50Q1Hv
Ib7UAiu6KIsehDXCTBzS5a8qKybT/R96C3Rwaw5JYnnSes2Mq9Igy+QcNC7RSFmq9XyqmfOnR6yQ
SmSHfNfEc17sIURdSIOlfVEYxSWYfsvOiM62aOgh0XBbzdGUHjDh7l10WdukpXoehgnjP5e4cWHJ
FBdcm85GILbA3pydo1TN+w6IDNjaDN1LhCPI1d5UuLjOE7qcZX5yMRCQ71oHalON1r2+pMIagFgr
aDMbS89eO2zavrXkNRiD+xXX+R2ADroOTQ8+X3HG1s8xMap+ZMdnouerU+ctWo2psjaksySUJ1G4
cG5qIvKEzE//enBGAXQdutCmCIAeOfY2cr17GrdosntoG6fcmIjGmlvOICFwnpitzm3LjTUJAV5f
ExyF+MhMhK8Zwt7repaf5OySdL08QGGgCWRxOOucn3Fy4k1E0FDsldjcoSkfDVOCwV8+UsvD9aN/
fSFqKnEcIUGvUyam6+sX9AjkLUqrfPOv77v+lOs3m0aMr44MbqVr2IvRBx7RVTdkQSwfeg7+SvTo
5IBbwxEh7fVf//VQD6QJXT8tanyhpYW7xOglR7TRORZtq6/cedlJ6JMfw0B3j6Mu0u2Q63tUg5uM
E+G0gD0GnOn4S9rPJYCVH2CgVR923oDCrMIEO3poddgKeF9YHkMJrYmN81CxqkLJbI85rG6a8gPJ
cQBmTsaUYZwbRshhHCaRRB1MwbrWXhOHWAVW0jK+LCw3vd28xIQT0V1Zl3b7KkvF7eW2265sHuMl
zygl2Gi4Jhwhced13NNu7W4KQpCyJQ0Jt1QEC7di9Fb7osGgsPQwj5IQJUA+CYxtK6WT1ttgnDWR
fY26Ur7kJcNY8wWXv165hBKM8jHxXs2Jxni8JDe15vTElr1IAwnBmAY6XWX9x3EZfLlL8lPdUmcv
WVCluVNR/BjpYLBoZlhryiN/JD4qI0YqkILOoyShu2PFW5KmmqbiVVjSp4rkziWMKlhSqfCfPPb5
e5z3LuvarZy0xY6Y35ZCQ6JJsBUZCNzsoFnMzGcdrA7GkoHlKQ4Lc0RQiAPZ2imqG5e2tlHb3PUB
IQ4ia09LW3Y59SMI+oX9xfDL2dsquZMTea/CYSudCeZiZxggutxmS2AXwV2YUHZDEr2qiRmblz1C
K1suLO4YssCG4rF2SAADigUCsuQKYKXced5orygd1FoSHTbzwwA80VECSF+28Q5pMR3jDHEaMnKT
TOqMZj90ZKtYzdUEuoeMsuyxaeN600txN7MAcgcDqlpSzYTCXKrP+gVo91tr0KYkAK1U+WGE9Vbl
8UfFJMD5n+ydx5LcSLamX2Ws9iiDdmDRm9AidSYzSW5glNBa4+nncw8Wg8Wpvrdn3xs3dwCBUIDj
+Dm/yKNdiWEapp23kfagmdUJefezi61aDUmtz4xVh92aa/iYSIhjhA0byvZ3YIsoKQzxJ4Ab26nf
9hW+bW78GHheuk5b2DzS2a0yrLOG1Zs2h6sc67ex35CN2PTegLe7vikTBBb8auvYGJ5K57jG02/H
YNj3I+En1nJUIW5In9sYzmXfNXM44P72LsCNbqpwZiqyTTriUodbXeMaz4Z7E+Bh11h3qbS0I//3
POFxx+IGNjsaIOdZc6eN4wKhXgY88rjbDbgZfzW9hR/d7DGX5lHysVoQYpmlxV5qY7YHCOHNlPZ7
yPgXZPqx5PMR+0ZwFGfXIkRaduyRhmoTxLkPvkf0Ns1+gzQbt72LAr4Mzhi3rViwwyPqHk2kV1Jp
EZiQYeylaWDiMPOOYWp9iIg9QEXNzJTEapZcZ5Kr4M/syJaeGtmY0UhaqpoT7s622cahuAO9u4kt
sz71YdkAKmYdi74wrpgyLFSNEOKxzZdmV3WkjlexDOZmlK+XdTt9dhepG56ziBFyxTEMFdItYt5H
VSDhBFBc7ID4W+2c7pM2z05kXKuTIZtJRWi5PnTrnFQzmFegumaMdk7CvVJE5oxaGYQFUXAPp0Yz
nTQXoq9DgQ5co7MeiiUHM5f6uK84MFr9BSWsEf1oKrrueAplk7PkOekfLRlvd4v27BV8E/S7eOSp
gxq0Fw6RWyCPlfBTRwJtbRQ2sPiT3SmpgiMQQyPNgi1Ovm/m2PF18rghWnTkN54u0SPFILsHlaFl
8AvPU0iwZ+Jfhy0EEarVzjVPDRzUKYb9NcbP/aiPYbf3u5Fq7/XtE/lBKOxR6WZu0bkAcqkKjpmS
C/9OBwsut6meajSzvCm59YmP/OlEqCLQ4wFwnS0fLLvtJCLy1UEB4uxgfEQKjiRTWQiKdKUV4KDZ
v9fbmJTwIIuFhL9ur/cnUoHwYQQcoTl2KAK5AM5VEy7csHjR7QtywyfVOJHYeqglohUuvyGg5GKT
EfKQCUjMdYcLywqD3ngXV9a7TGNa3E4ZckqGKJtN1YDmhbCocQEQa7P2YrkBfH3btsyodNmYtQis
Iv/x/F+wnsLc/S9gPcvSTYBy4Br/DVrv5VtRfGvbb9/++AHiO3791x8/XvUXXs/403WE0IVJ4AQe
zvX/+D/jt7b71x+ar/9pGY4lXNMzhOXR/orXcz1Ddz3bRJFKNxz3itez//Q9oiJkN1jRW75n//HX
5/tP8Hq6yQcgjyuBffLTOrZn+j5PF1s3LFf3QQD+Ha8n5sbSotEpyKQJbQ1jlSlHNqNtdcdOf+1r
pzmVlol+/6J76IDWJfRKuVHtUY2Wz6Ty1eypxpMWtb/sVjvUtqIfUuA8Gc9FnM4p9pBvlGswXWUQ
1PjS9azmCDup2xck60nsc//BWDwJmSVUPdVAVmQW7vsEmH9t3ScyWYFYCyt21R2DEvq46tYqCWAn
UDcNq8JHwIF/jW1Gf4pG7Vjb6PaZU5hugRC/kpuqAX3hvuVgldAt0DXS7ZSjPmzorFBxOB5H9DcL
A6/vAr4+BOK8rSFpkftIQG1SMgo/GROYk3mq3jUGBNMuFV/A+dr6h3x2o7vZTE5ONGnwIhaARjCr
1jkI311VZfedPjygfZpusxm8E8q0kJ5QvIv7BoM58PYRZk7bvkn2uhnGB8duTnE4xeeOPLk/9oj+
F9H7qrHO8xRipu1ZOJmWy60Is/isWf3jlLXoqwKwwUcAr26KCO+ocMGMQFSlp1y+0scKgIj9prsE
PiN2ACAXELfMYGQXrMmNPH+cW4jlLfXzta1Vzs7zn70QoxJ4zwhqGN77YkG5tULB0QkSazMjAzrD
CluRNtUO+lwm25iAkzgKKcyxAdCoAR3sun1SsnjWoiceHB8y0O1FjDWeTcWrhma3SS3w2D6UVyxp
qfJE6BKNHlXyXoxQYpznXBj2QZe4bi++T4Pe3glYQ8j2gDUxSNqZnk9NNvJu7baaDrZtfNcKDSPT
2PRPdVY9WGlTP5o4zAyNAHQFDQYsHhKp2OBR92hW4Qzas8D5ZM0C+En4bbOLWnSCZk/bU/Y8h50g
7G/IWGF798GMK/TOYJrsJsNDay1wP4/yLO58mybT+yKouwMFKYB23vIxDswYt3KpSk7osTzDKcZb
wZwe9IKscOyENqpIQHnsyP4SdmhxDZYABiG4bAKy+kVcmPs5h83SI6DesTgzbOjAeeavNX188nXY
IhMS+ij7engSh/M2xwVjiuDFuKmXHkJgd14H8QOL9p3TAC9xx3VFvH4Ta16+CR59Mz06yPYX3oB3
QeM8m/HwOZPxEFTnR9Zy0PEk/qw3uX8MfQdSfz5G1gKJTN8aAXI0lmYiexe3T0VDjDoDeionzNk1
h4qytDjj1yhc9HcS4mHWKc46hbNyxgfjpUGYeBtrWC7jCGDbX2Ozh/KT5s7BLXXIfNIGz8b1bYpJ
9ntW+Zmrg0w6FdStHlP5YiKMNkU9k6jwV6Y1+yuuYnh0zfvB6cOznaEIRTrIyCskrQsSdLrUd5jH
ndFRuC5J03sOAVchWc54bG1bLSRL6x8yC/FkYKJ7V8/IoWbVY9lIHYf5fTuSTWpIS29n+cHqAnES
gl+p6R62x9x+yQ33YyqCamfsYofCfI1NTAsDtDDg+/sBsl/4yN5alvjWO6I7uB50uqoJULUxbdCL
afsGFiw/CGtoQbNQqcA7Y6UVOixv8oqSwlD5twZ6wliwrfwBmAm6J/sEKf995PstEe2U7P2GoFmM
xtd6RpmieZ+GvbM2Kis5MIEgKcWtISvYWD7eu/JNWNdIESsN8w8Xmyn9Vjc0tCAQL3jodftr5jCn
hj2amdPDNMTd3ZzhgDM0TXhs/ecAXOBrK1gOVTMe18T+x4ZrTO9nd7dkMEojEw0V5KBmMBaoxjXo
AfvoFY6D/sVMGeUoFYfamgIIgrmoxQYNifs8G8B9Ps1hoO3NiJlTVswqh8RIl21D8h0QvC0C4wAP
Odt9tSTLcMKuA/ZJiNGAhyETwpEkMGGkaoUId6JgMbuM9dHtwPLNQRYj9jYG58jE/GxEv2ucESUY
vW/2xPQyuHN2mOFAratjP5Oaz9ziWAU8qbwmf+/Y37VcKoNrEoKVxcegJH1TVt+9EhOzNBgOWoOO
cDhmLxMQxNWkgUMu0gHX1SxyH5wInmTRSuRgcFxItej916oOlwO4q1epfLyZUqqeSEUDcwRTvuWq
piLMNFXZxjbMyI2Ip8RD8VhDutwz8KYZHehM1DjGYzEDfkXKY7hZks9LZXEeCx59kKxzJKGGocao
hOq2bfQt60kLK58UzLafFJ8nf/w0zTsWtxgwadM96ApyOBI9hd7Z2fLvdWGUK1TfM2jcwYcG49+j
F8HvGSOqfXm0dxxTslMKsc6sJTto2Rzsmyw6jI6t41i+5A9aBShfd2wCejjquSjbYzTDO4+w4PGn
MwrwlOomymtNlDzOiF+s29cmH+BoEoOAsAOnjHfOfvKnCf4PcILW8SkH5uA163W6oM9VwDpC2y96
qXOeRYs5BntUtltpjhOT/vzuhEOxzUfIdHM7k4XWe/OI/LBdHfxhvq16kAPePIMazt6QzwDnV2O8
bpPscOLie+FDeSRL12yLqPY2BQ+VsJ3v0Td8ady226VuMt8MALMJG2rkiS37KTTAdGmLc06j5cw8
fRe7VbhzrPq18Ssw1bqLChkycohuaC18qURaVaJeS76IewLZsnjv2u6TpjkH3wHJU5TmToYvpACD
DWY358TQ70ThPHPnvNc95LAo6k37JmWRLTPuqkkJJPAY97bCfKoQXNEwAgeYwCoYI1PYhhE68Qlk
orweS0y5WdKUsrEi8yOQz2Sje97t1KON56RM6gvco6iquPIi/+NAGXpbpeUBJr+F5xG2RCji1sjE
5M6Ljn/vCh/WDzpmR9uRSrzmRU62QjLH3IZeAdiTlQ016f6ELCqQii7Pn7BTHnZzm4C0ccNjjDlf
7aFrLkqYAf7XYG4xojdIJ8dAsGHXg0ImnjiMmvaZOb/d+Vp9H3ZI/6oiAMUUa+2O2O6k2PhtEKlm
QVZ7pRQz4DKd1zBWsMhw2scixqso17JjB6DCAUmiy/k7wTlopSpoZjHUu7ptnixZZhhTUy6AB1Lx
CGlam9Eiqk4t1MUd7NddASrDruqTHgXhseA9W73QT3lXjhS6uPP2rjPex3q7galhXOrgelG8WInh
rpn/b0c/nk6CStyeCsgppL4N2jG6nywMLGckw3Fd7ABEJaB8y5ravlyk231W76hoPBVttxyt+HmO
XkPArGDr8NBSH8f1OznDRkfh5/EOFgg8tXrC2zRIT0lj4vtEihqJCOrOJKnXuW9mUGwr8pSyejgT
Se/6Sbtd/NQ5woQcmfeQc5KxeyiTEfqcp1R9jW+1o3XbNKdKWZNSqEWdbNzaCFZZgGJdFwPY0mMK
S1HQVzwY+vqE6QQJh+CjTYoqgR++a23SotwkuuU95Z3VHMZIf7VMt92hJDFELNBHqYLUo5u4gg/d
HUB+4WXXRbuucd9TtkI+ohAITmI5uGqycDmVuu5uhZd/JGvR7qnyojlDqglcm9blXFIhDI8B/3Xv
2xgzX0R6eVckBnKLZoa2qfVugpmd1ulLXGvmepAZu75FWREpm0/YNyFaS9X55Hv88wiRApgle2aX
3E5GmL0ufm/wwW2AHv574sBo55vJTVm48S4t9V1mDt+GNNC25JoCUtnrWY++d1N2VmWrSn+pPIiD
YWfNJ1suIuxSQ+sd7nTmQXvosc4mGtUFpIQSiZnixbERBSuQWV/pVSU2xZQ+4sBb7x3q4Biz1QdN
pk5AwFFoJlW1rkCmHnP/qaG2eKpkM4ZfcO2ejwsmbzskdl8tC5Ac+VADg7A0PMSaVaIDFzX44znt
3mLhZo+RtRMZSIRwxJs8Z7IR9qbrsKSuKx1oc46eeDgV72om2x3EIhJwwzmO6+dhjLJ9iUjOWYOd
NS+ecZx75B0zDQmQ7hPRw2tW40enoVvnALX1+8Te5elOH6OZAibM6tSv6k0fOfYJ1a99XGcIATqU
ewvRJytV56cIII6ifItJY24z5vLLTW2P+aNZm8XanxB/guhSn8wGOSLXLtP9lOFjFiA3uRPDR5HU
XO5VblEd0xqA5dlNNnVMHa7mM60gdgi7krvbSyC5dvxEQYf+mT/HaAb44SbvcxLScXoLcC0+zQ8I
sEPu6DidsBCsnkMXRlcXnSF3uyTYZciX6KfATfKdHwngfQiGRhIRrOqWDkrKxZKcJH4yi3nvvrJX
HVjDYxiwZi5b/7WOUcIIDau9XOYzkH6qoC3AMPeDiM2PUYrwBiXmm8Q0zq5l9VDgl3MmE+Sjg+5J
tSA4BGOM6g8htXBQ067GmxoDuGNkf8zxgFuZJYS82vue9712Uo2uY/ewwmLscczBBAHzRS8qLH80
WdW/DmU7Sdr8j021i2WDhVfsVjWBK5pVkYX9DRVIFaRvF8t45EHanow67Cix9MZW6+pPjrX4Kz+O
3fWEIzoXJiq7eVEPp9i1yZUtaPCvUrc8oK2/dnO720VZDXZOq4dd9xYzGWGSqdunuM6dSy+ljBSm
OMQVPIdIszokhsNCBxmp9aQFp0jbdOSpD21NFWZsWFba9YMPum6vu7U4LOCgRe37p0HuuzZqW5ZQ
gSdbiNKTPKQu8+DkJslTgSTnbprL9GTFj6adz7xjMH+xSbOs595zTkkpscal69/VeF/tI1fnyewj
tdvVEPvg5HQnu/E8WYp/P0okwWzD9R3LiHJcrH+rDlVgfah6cgV56pE8zpqIi9nzHlmK1Rd8iUKW
BPIpaUREu6oQrxo9waat6CE5w/Fg2kASaRLBclKNtjzWluYe1WPtutnsCNG5h7Ad1E+6bJa+eik6
29+i3o3DeWx/Cto0RFDAHM8LGL9VsjD5LkzFhzBHeGqhkFe4Q17u+iIpttWEcvnsZju/GI6kUNHI
8PEumYBt5xH12Ci3H1STa/pnvS+fnQ7aKaS6d7Vvkbp1g20MzABCUHym0o3Yv9lV+6alWkpQum+T
bC+0Gi8krry1bYRYwqaGfaMnAlHm5DUFJf5hKp7wIyj6jkpnUYabSBjxJ3sApNVmTnsOluAxKhrx
XFWEBroHM6TiVsdoDxfVmHk1yr52oAACf/DI7FK0qO0FysiUzFs3Tct1RxTx0kfW2REgqVKbhcFk
luG5MT8uen70Ur//UKDaD9lqVVYJePcqQafCDCBbWXF5TvWaHyskwQ38ft17+nSEuvuN6hMlwtw/
wBqbIReJfTSyPAuicnqiQHDEaOlTkOfGl6IuTyQF3ijTWE9N5oYbXLApQIC7O42e1LQMp7sqrr/i
+UgBZmFpCShVkCtMhvNY+kenM8XtoHflDoIQDBJv9G/i6rMxZqhT3MMNsZ9YgZibBnLvron9jR0x
I5ZYBh8Tk5UvFKl8jXErUlIh8cSM79KuGWH6s7rdNHVRH1KoRgjDTsFNaCdPzvhpxrXmo2lD3tWR
j0wopcKd/uS9ZaHh3/FUBPUEF+IlcrRV3kHKnSr4ArhizjddtrS7RfOdvZhb/yYqU+i8Lc7AjWRS
hLnYD9F0qiqHGkGVoplhfYepsBxdJxn3C+EICxBP22Zt8FIuM1GsToCRCHu6rdt23lqdO8A/HhFO
jtt7p2jfohKdsciQD1xZteh9AA1kLYkD5UNYI6KUXN/8EOotxdveWAc+OAVfTv/p4C7gI/sOsGry
ojYRC82nB2COPXktGoSjh1OCPPIqM6ET9zLHNMj8bScbrcRpvXW4+TASt+YlRTKHCzAz9HKX2OG7
VM7cSDqMh9CKUHQGaeXLZjYbNJLD8bLJVEnXynTfdRPalVfYnULhedAFSvQ4sUfliVOD1YzLGStt
ClsK5tayPMuoYhErwLYG6W62BNdwVcuTApWqxpwQ1IZwAspxaFe9G1HChVwwn1TQE7R8adXLjCTb
oSf7qlY6JcsaSrDGfpqMArpbfXANjJxrL9pXcY6KuOsfNFeKSoXtuiwHEoY+aRWUG0i3zEVyqEL+
vGHKXKJcvz/w9UiKYNOlo+bgBhHzh/YwGZBTkc8yNgv5AtgY7rdhnozzbENs8OBxF8FSZZCat1n5
FIXJKcL76cTZKRkH6QvSGgmLF7LHsZknKyswUqgx9X1S814DdT0a5yGE5ACZ1UUHYh6DW67WaoN0
EVNkiWPzVoMn3XhLdA9uoBqLYQ8H+kxxjZI9SXbSRyMmVnKqCR96S0iXALzaINVltYnkWiKe0jCB
axCne/7vdJrgT+sNmmhxBBVzeJcm+YE1W7idJVaZsoa2avgLVuglQZyfC3PrtdDImuRdFlvf+rko
WBxhMjaG0SfW8fd9OO1TPyXT0wbdrsEmyCS5yPQ47KaaR7RoJ3TWIc4Y1oFaXbIiu4g4pxPA3JMF
SR9ADLnSuQBqxo8tljqHQYVIdmfF/c5yUM72bqRZyKZfxOci9Y+dn90gDTRS0uDr+8ubM4oTtqu1
OaX3tQ85nKI2IvctsH4oZoBo+YWkZA5euLy6l3PYspz72Uj3ol+eJwN8HsFrsk1istct6phZbVU3
ZpqT2sQC7b6cjQ3MSi5QL76x+HFcA8JX7ZqAGECph6lf37rkSjMt+Tbp5HRHv76ZqAfA9QBmMfoO
HOoArfYMMG233BngsmcJ0K477ZlE//O2Dqi/VMb7QYK5ZRgLtltXIG8J987BfYcSAN5KKHgrQeG2
hIenrBli8OIsBBLrtpsRFEMt7LldUIuyA554C5yVAsQ5ZJpbCYEcJBQd8V+E0SU8XeDpJOHqNrh1
IQHsonstfCTqsly8o/Tz6titAW7Stveiy25HYHwrXwLiSTff1RIijyVbziMD2HwUiGMbGSZ4S+M2
k9D6QoLse33nNdMb6pTiqBnzi4dkleHO/qZizpIU4psa8tEkoftYDUPC8oxqB5psHWlo+GeO+2Sa
FATiwUcPMBy3i+HeuqTi2lanbJJXVIah4RR5FjymwW0/Q5SD625sdaomuqQZzJJwAIqYRAAUBE2S
EXSjw+eCUk/uW/7GtL5pfvfVQrjNLGDjhBoOPon5IYweIkiE4F0HNIigPuiSBEHihAQWvAhPEiR4
7xvEdqVN0rgVkkRBIF3zY+lMKvAr4Fk4jf19+lJQJQStUtxqs+7c5PAyiuQLK1XEzCRho0u5ukFa
I9zOkq16gEcIis4na2VrO8Rgq5fW5gIRy3ONHAjrJQs+nl2c+/ij1LvcTaDS14v7PjHGkfSAhd8v
5JJE0Uzgm1TwTnQQ7Tv45zFPYEgpoaSnBKRZIKt4krbSmO9LSWNJ8HKxO/NzbCEyWI+YGCHC/VpI
8oshaTDoRJ8bSYzpJEUmJZtYzMbLQjocBg0qZ1Bp4NQEklwTwLLJYdugEYb5iSTgwN3auDnEWxSV
IyaK4lNoTEBQHZeMFPg3i8oJAoBPgsTIKFkhnTXuXEn6iXlgSRJQXB0WSQryJDtI0oQi+EIlvKFC
Eoj4cP6+Y0pvI/fODOLvYQK4ah5RB/EASbJAS6gZFTyNIiKoJJQYBy8fuPsldQkOE6T6TYF+gnbs
R/LGvqQ6uZL0pEn602igXcSDLVllcKNaOFIOXKlKkqaSuKq2YjKQP0MNdyWGPfHHF272TSQpV7Yk
X0WwsJg2tbUw78EXDgZ3Wp28q1mfIQlYlahwUaxoQ+NV4Oy+Z818XLzqJiycI9R4mcBD48Aum5vU
XzqY0ztimnvshnHXa+A7ANngNLcLqzt+iPS5hmNmwjWjssbnF+OHUdLQAklIy+vsNnqBTc9seHYl
aQ0uJz+DzymGqMLfHYQELm0fdczOV1rcvVFEcNY1PLiE5OAxgRmHuhvgTUmWs2DN4UV/P0kaHQ/4
fA1rVuwglDigKiobfwPu+qaJUGuWZLwJqC/GOeUOvOqXThL2oqVyb8NkOQ7yhmrJEQVaU63AtsI4
ZTng4ICT8pxoJRWwkKRAuDQo58ETrCVh0JbUQQ8O4VgEPS7s1BwwOe9hGZLd/FJL2iGgdpjPRyHp
iDGqmoaeCdYQBImh9SWeu3M6l/qRuWazTPnRleRGH5aj91XsjQJiRFYgE6IlMmWEU3kONxJKzn0G
V5IKG04Hkj5J9h7NRhiVjaJWwrHEHxAk2UTBruCW3qA4UGyzqkBzv4BC4sLTtEV5yiVx05MUzkly
OaNKx3oBwycsIphUBYovKInHnbdeqBudwkbsMgHl0J4lEEb6yU35gej3fZ05XJqSUloPxm1MgXPM
ik/2l8TJrDuzGlDkhoYLfRsNH9ipi6SpAklApVlSV53Jw5HLa78zx4h1rQsPON1w7kKqCxNzxt6Q
NNgIPqyX+59LUlRioRScjA3ZHg9gm44Uh0wdluB8JN9nsKN9IGPca4N0XQNRAXTPb9uuQ20xAGyx
HMMzpGiRnpNgq+KKu4oxOSJF4sR4Bo5BBRdJQvh5spUnS0K6fzm+CUzq33n2rlIvV8f80lVHqqaU
yQTX5PYw5Ck8q783FmOhisd7q0a99jq8fIjr+/1y6t8Ov7wfivf6FnsrpuogGdfqhQpZFsp3GBUX
Qb214UYGLl16v0La5Z2+WPFehDrOsmH3haTYfOi7Kt3XpVceCqLrbZW4X9w5PQzDW1yDXstxTIzQ
+b0Tojkha/EhWcb5Y5QxTUdC3Hhm7xw01DdID7EC8UeJsPu9i/5ee0K4yNx2ff/xN6hV4iGreAFh
gTrAtEIBsCLThxqsuq0uklOOOUkAXhfc9u/71flEQcb6cpZMvps6SDWIEP11pstGeyG2dEsiZ57B
1+OuH+tyruv4n475p202zruQs8HTkkB3JD5tJNW4EjZuAWp4xaOpoULDqW3XodqmTqB6qvmn1/7T
qfK+xITL4r+ABXdBydWybhDybX+g5BRU7veNVtWw5lC7VFPKF8XXF6mx2oNbhRn23nGUpYOm55Km
Xk03KMX8o6t2qcaJQXzXGvQhTnc9+/UtVM/SR2v1XxTaf4JCE64F+uvfg9DWZVY2n76Wv2LQLq/5
AUEzdPNP3bY833cs17AUzuwHBM3Q/T9RHtOBn4FpJvXEOxVYzUb/+sM20IVjUueVOikpU7euEDT3
T5/1lu+5wgG/xkn+fyBofIy/I9DwlIDDjdCEoEThEJ39hkDTc55kgbZoZ3KP6K6HFHuo3HCz/exd
tmEvQQJ+juVSWvXVUf/PvikgnGrmGXyQPMv1fGqoGumOdiJYhyA++g9d2tvLth0pWQ6i2+EVACq5
jaSoddtO6zz0cPBUzwyJ9I1lA86D3ZeDmiJJIcrJzeqo7O+H/nK66zGqd20mjfJ0048fhl6azP58
m9/edYTbTGj9c7fq/XbM5ZO1moAG6uOtdj2mMNo3Mrb+Vsu6YyWgBbUBakfFQj5It91UX4+pBEGr
raoRbvu3MYZ1AH/li1D0Qo/PIRUuX602ZQM1PuNF9a8HqqFqrkdeDpcv/OUN/mn3b9uwQ/J2beoi
vYU2KPjm4/VMqmf54lboNbwbCSzE1AzShuqqhti7RC3wr8acAnZTBvuxsbd07An8Vlz+yuu/+Nuf
qoaF+v8RZ1pYOQpk0twKkE5je9WJUK4+oXwVrRCKorAfSXKmugixQgKPYQCkVAeqbap3eZ26pE04
flQ1jDt1nc5qm9qNXei5tiJwXfJNYLQgNxt38B7Ue16PM0f7wQUTt1M7rhe/Gl5OKj+gBWLK0O5G
WVe3Y9PllpJd1WCrMhz77FMhK+/4jUh4sUQWp7IpzAlajezZwgMjJ6t8qviCs1rUHFS3mzF0CSmU
QEAvkBMvkPKR0EzVQADqKcZAbgPaGB8oIZJ7ZKfib6qengZ7s2j0vSqqBxKedakuX8dWU1pb8DYf
FI9UNbjEwFWUyFVFMIUH/WMIzfZtmVGJvzBkQ0j3foHZooqmSLhySyFPjFNhIw6Kt6mYnaEidP7S
pf4yOfCH2nlCpZ7IFbZmEuSnXHU9RV+vJ6wo8gc39J0d4fGt+jpAv3kL1fWAH2Agk+cjinTAbQo8
q/J7Da1ggW/tIbFnX99eP76AQoNjAovrK6tREW7VUDWKhKt6kDJuoe541D4AH8D3lpROfBTkwoIf
JZcVrmVuH9WvcC3uqHfTe0LGiYQ9BmjTaZbIAtbhIQH/jAbYKAA1qixcGEtGrkMuYlOliCdm+E2d
vKXGpCSuNNwggRUgpsEthv80uP8o4QotTR+tXvmh1H9iUxrtA0isapP6w67/VbBbKpLLmcqXpln+
WsH+2F2GmSxIzawpsQaQ63DMN/MY7ISqYMJMefVl6nm0l2NSw8hVpftrddM2zK2J2O9Bpdgv1W25
yvCnikBV5djrCLlkw+q/eopnoBATVooYgDRCqE9qTEn12fDS6sI2R74cQrNDtfpCsFU9DwQeF1N4
o9LWhqTQpl04/UhoK7p52ADAcpFjB+YWvtclWnqWjepdh94CeQd6zHe1CeXnD5jdutuo7LkkFCPY
QwdyZ4XL7ZUkHKEftUeV7jCl3luFZd/2+mU9FU9fxxOKGStz0irAVH99w8vXJEvAVSej3aozzKOe
31xpxOpbXmnElYwE7YE1i9cEQGEhOVLwiNfqm6uvK7RBcm9VqzZIQIorRvOgaMT9hLVkb5Kb/eV6
VVdHmbY+FEGUuaxWPvwvd7C80f1e2+eRZSBhwEg1tp3f1RF3nirPq0L9tcETiCytA+VM/SulV4/w
GoeHRC2s5KrQlo9tNQQpydJRjR0Dj4RyAZnkq4Cg1+ripBrdIwlDemLYIcCE/OZAjrCicrgR8pp3
pwBCjaB0l+TDiMNFMZ3UtqCYP4qyS3assJKzajAjBsNZAnEeqVVuLOrUK1WkmSTPSPWEF3KRFmkz
HRvxbIxItIjCc9ewEttTlecTlwMqYidfNsOEepukZpO9k2tkYEg/ikiXsV2jJV9gy4jsjrFx1TJB
/f0K/6OaZfYIskieowmpKOSLlCS4FGzk9dxpOgUbyr1+VwJVkD+fqtao3nUIzsbYAgEkFYB+kJgX
46SaMDTenIEc3iIrSbqcOlUjYubT6zY1xIrLJ+8u96hj1O7rUG2zEmrs5uye1cjmCQ1/UJ760lVb
fznPpetRQnM75j13HrRd09Y3pmSTKR6ZiVrpUW8fS5NSXd8DUrEp8aDIFwLhdECTjKi4bkzpSpXJ
UBIGH1EQGUMuG7nx0lX7mVTuA/x2yeo36O5L0YBRigM0ocanVF21UTWV3K16GlEzDw15uV1fo4bD
o9U78eUkapfaqk40u1KEIEWrb1W1bkVoIsexPMn1TFGQ1CszdgrITfLGU7tLFc+obqTCS/maRPbU
MM1H/oTrWB14HV525ypuVkeqF2XqjrmeUx1/HV52//ZuyfU1jp+U+66vLp9Ave6XT3k58HIOUTdY
X+ChgE4KD/1ykg+9duShp8aBaSOeGsDQV9tU08u91+Hi8XRSB6ve9bVq2C91dMIzSg1sHCayS1d3
XOxW1cEwONiqupet1/Nc34onor7GeJqU2s/3Uy/5p4N/OeN1928fUb34l/PLs6ptU8xM4cUHU96s
ikComiuf8LehNef+mjIbZq+yKGvKBxp1MuR8fja2kzfbwJm/qk1IXfF4B5366yG/DdWB/3ZbCQIF
Ukuqr9RxlooXrm+nXnd5l3/c36OySWmtRnRKfeKfX1R9drWtVZOU6l6PUbsbS9abLxvlV70e4xgI
Gw9QTKvRQge0xqmTX1A16scbtY6/XBhjvtNSFzwHnIUh64cNYFiCPGAatxEAgZ0iNSk6k1Ahnxpf
m8vGpgDvCFva5MEk48LrfkuGUJdTqpOosdp92ajG+pxNW6NYoMEIbRUB7F5Xo66xkAVe1FEaxgfM
6bZ1Q3bda5Jwaztoomxx3wDHYmnOJRlqT/YyPhsU18Vct4dB0gakMRbzFfeSLcO2XsWSihlmRhHf
32ukTCMIgW3Q+/bJlzAp1YsUVkpus+NB7Fnqo6LM00clvC7szQSVOuzPwafOWRjra+1smMz/uYr4
JgX0LDJCLsW0DSXaTm10NQzeBhNvR/SEnkwpHJPp4YT/ZeShtQPKbpBoKIxEHMDCZXWMO5S5Qhwx
ErlWUb0ctU5U24x9I5G2sFb00yjhSpgzApkvnc+KyzkoqPHPRm1zx7bbAG9EFthr4X0s9bgtW0s7
mS1E90xzoU7UyftFAq1y9TgGQtmeVNMuznAsyzedKZj/+GcW8ZoivOYJswpaOc5CBZZTMHIvjQk8
vl28XaDmxk7NzEosRmWGE9VVW9Grv5ttFH3mMQLVDemPtUbM9w2b+fD7wSqNrF6m9qieg8WFxGmS
Iep+afK/D9VetS3GARlazeRsComrC/wZymtiA5W0EBJV2647VG+SPxVASrjZMppX/6/qXRuUSn/8
52qbGiI/SDxyHV96S/8YLXO/Sy+rBXlCtUNdMOp1krbdubaxo8KdA8bl6Qp0E1jvz6GmHpGRWuy1
cn9tyAfv9dAoRh4r0Gd//ctBGfn2OO62EZDcvY9IdXugNo22gYLTo19AcGTAH0zdGKRWNVC/FaJE
QqDqb1SD1r9UXse1VJ8wcQ1lll01PbViggjb2wx6X10m8FqpQF3nsNzQp22FXvmqR1L+lCEmq1Kz
irkNeGc8XYe9Ek66jlVPHaOOVsMqQPTnv8na/yRZ6zg+/Nr/IVn7KYu/l00Rf/o1XXt51V/pWsP+
E11eQzg+hk1QhsVPxrBh2n/auqPD/QU6gooQmdK/0rXkeA0PKi/ZXuFZf0vXmn861v+l7MyWHFWy
bftDFzNw+lf1CjXRty9YRGZu+t4Bh68/A2Lfyqxd1+rYfZGpF0LCcV9rzjFNj3IMHgzT9Xzj/6dc
+0+/sM5mEfqB6cw1dRPH2VzN/fH5EBcheSDG/5GTWWJ46dSVoHh/a6BNr6Syzr2OpQSJf/9cWqo4
dlbsbep4NpLAZQcxH1f7OOiI8y7zp1zPfiDlPPeAHhC0FRheog2UqMQWxW2u+9pNYI0f6IMwrDWo
iSE/H1q/esbIoW6LZFS3vvSc3R8/xN/W6D+jS+w5mOQPI/T8xSzdFy6acx1XtDMHm/zxxaxirFI/
6vprCNZnTyLOWkjrx2Q19iHCZkgitBttDAjy+wJT1brrWu/cDMq4VpH1S9KbPvmqvy2dSl2EkYEg
7DTCg0TvXJq02upD0925c0ifb8HENhR6kYa4rEvgBT/7dIgPOirS0u2MJ3KacW+ggdvi7kT/7oFU
RDf0lyyj4dQ4nliNliROFbU5TqXkZHZDckol0U7KbV2iotNwCzEzODEK3wWaRsxo0JvPAPwge7pW
dIq2NrlS2MA87dHB/4WyC39AGEKY/+/71OG/+h/71HEdMip92527CP/Yp7EbeY4/kvk9jXJHdTsm
ihSQL2bZ8Akj89qupvFGmyw2NtZiYq6SDxwwPz0rxKbs1+LUyor6D6Tbvu/MgyxlB1q6F6s62TeY
Dx8BhqQPpHqv2NHiGX97vWoC+40svx7CHmHdPQWlEzOFbWh5ZJoPqKKKWB+e4FyzAnaAmMC6QcsE
7590bFA0lOTKq6WMaF/Dr99w0Bk4Pb3slinnbJSRyaY2WDiNYjCeTAxPhT/deZGTv4wheH/0PUC2
q+iSGuXt2Hc3Loq1uaYsmQvZD2nsTYckkvmLkNfa7uqzCeD3j9P9fOLv5wrcOCbx+r//HsY/zP78
x136OS7/codj2BT/COdxgYKT6pG118L+SsOpPHlpAwKqT7RDE3UBckQRn3pIvhfVWzE5WhH27wLN
XHSSNYkSorCvnbRAZMkCPb4GkmPDDFZ/+e/bSdvp3/42ruG6nGdNIg31+WL+W/1xKNq6Cq2qDYur
LrQW0Z59KZzc3qKqivHzOP7/8nFi7jD9eejPn+frQnctj1mRO5MY/vw8CJjjVDe0wzetZkS3GvYk
mcIh04S9NRrDuo6SpOMYQ8FjzQG10gkUcvyuPPm6xGts6Q/uA9bi8EWayLHpfTKcuV9J3UGZibUX
ykkgBZug2pcIMbYt/s1LOeVwYoQ7UcgMnMv/sv/mDf73L8SxJmxhmRap1pxN/v0Lua4ZR2GRx1fb
Mj9AUUUnN+LPrzziOqsorNehgzXbde1+2xJIcTYZiU7N1Ild4tQPcSxC5h8R8W+8iMUh9NjKuFsu
kFf9gvHq4h7jEByNKd0M+hSe1FTIdRs1FLYaRnaDb0cEzrAbOsTTQT2gFCBUGZaUgdsEUJkeExrY
Nm521V08ZsGUuK9+XqLoi26AHgC5TToXNlLmdZtcrpfoVIxI7S6sqEpBC1ZAVrO1IamYk4eiWMRV
5lpru79kq0dXrYE/i4rXIsIgNs6eR8xphQnzEDoZgvyS6keFDfX63/e7/Z9/JM+dT48AOgQhXdZ8
/P3xx9WdDtqOHZDw4a1loMTcJBsouTdvQ6Qx8PZwXobGGyD6jz9Tw0t+mbmxEUk5fNapi8I8tZxb
NI36MR20fo9qPnggdUehp+O5CJOVqY0/uy69Wql5hDeXfCSlNyKoH6PbNBpHdN85iRB2xkhEks2n
ZQQu6/QH7Jb2BrYYVPt+cteiHu+SCnbglE7dhqasdgwL43EQc36TqIFaTh7luVovDpqNeaBgmXiI
CQrWNBLSFTLnrYXg7hpSq+yD5r1PVXWbITl4sdz7hvLZq9faEo/49r/vYFoD//HXNrHOQ02hYWxY
nFXoS/+5i53Gi/WGSImLzDF210ZmnABCwQdolV4jbDX22eR4h+WB5UJ5QaCtyR02To2mjTg0//Ua
I4D4OlUg7v511x9Psd0EtMfy5r/frW/zZN27Y7X5ft/l4YCYKVy/80d8P3NyMKIUsUc51/ER8M5v
r8G6OMJ6o04+b9DvZ39/5LKBpI0FO9+yXr7vIxOBLfj94aM/OzkCt9MR0cK0/H99p9/P/vt9jZ90
sEcWNvM2/GsTf3/88sD3Ni1Xvz+0q/JblOtG08OJk55+KufXL08IMBRp33t+eWS5GJfdv1y1OGTT
+hpxjkcMZkxbCJ5nzQxOMaKCgw2gq+0uvcHQ1/vKxPpcBTtJRgEiV9N86e3pL+Bv6W6Uz6M2/NWX
gKK71Dwn1vQXK33Y6GP8JFPiKtSsm0zVV5WTq5N0pEEOoOPWSsFs1KvnoHOvSSvSFVykcA9U4FXE
TFdLe7oUnY7rxwj3xHGdOOHDPjGQomPM25oiALiO3HBVScgDYc00IQ3EVYgZx6LuB43TOaZZ8hgE
mYk404cgjteTDLDRuwA3PYuEnaCh6KKrx6FgGO163iP23HKtJ7+YnZGOrE3mNo8pULsUEIXzCsTp
6sQ/8ctc+9RNLrGpHfnZZr94c2f0AgG9T6M0gUKgywJcjCPHjTs3QTgMNoXvEZRiYi4wO05ITr/j
8P2wsg8vb2a+JOD/GAWmbbZwAa2oWidWuupLluGgLmfXP5Yk+AOk4FbnMq2dbRtHeOcs421SkwZW
A9+yew0RIp80iR0vK0e6qdghGuDbbdGIs12HqDvL9C1FMRu1WOqMTP1M7OpRUErZlI54SMLmQuaq
R95X/jCFFju4rfY1jZU9JnStCJ6INwvwfwIH0YctqKAfLlrHJivSvTQywqXAFsPQ+Ugl3JOyMklC
QsEemSA6iA+gtFDsIYkaJwSaShjw3ceYiL2DVjsnRKXODWfsU9rB0umiLN4lXgOD0WA/uPx6ifqB
J/QhdwvtAilmO5YgHStX7UJD04+jW4PNUPzBYDsM60CeUWURR9zbR0WeKfrWddyE8mAkNqf3qD7X
NnwAEpOPHbBtRvWCPY2qExIpvizRRuFm6hJmN6SYitR9Nmq0yxNxcTifSZhQEP1E223dqURBbuoK
hrGg86PR8SQlZz0J9Zc7pDeZerHs5KdTdjuwZv0WROQD4b3N2UP/SYwdtFGQL7uaBkwi+i/Tjc7Q
OrO1Fj9IzvOrPjXORZ0+9sA4k6rdxBaSU7pLWMfmPqlxkpn9okA73A6VhWkNBFHV9ndN7TQbyUpv
0svHyKwE/mLH2YZNddVs0W3LhAC5uDUGqEP+rocBfeMHxrZPcK/3hKHCMd205Zxjr8MzkXEG+kPR
TZYWQ2syZT8nCwaKqORAoOB6qnQIG4VrM+vur10uU7we+jmEuFY1WrbXR+dqCx2aE/HPhheJlZ96
4c2AG6VI3C96NrcMWBmA1fRl7ECNk5M4Hgph3owBMls71W/QUMJDcjMOUie8J1lHcWgRGxl85o5G
4Y/Jxi4kYoXVOmDvkSABJxyv/ZObZLfmQA4aAyJpLgXi+omGCzGtEGZVcu1aC4c87IIV9ICnumc9
iLjurLlQDZXLoawKdOrML1eOXz4z2dolif88OJgxEbOfDb3Nj1LU7/yHoGqT8HAw0xxceE5mUz0g
05tq+13z2H/KJiiwqlKxs0qygXMiu1YqPXtOieo2yw1yg61HwQwVE0dRHHqCIdYCGd+GuMRfQ1vT
p7TbYqPF7onl0JedkfA27+mYFgdMH+1Fi9F5jE742rvWnqUYKRyT9NfWtLfj5KJqj2yK0NUZIAGY
QKbf6ONoneyCcRLD8GZCYH+fQYTuxdjetdSYk8Y6QrGK+QEI+XWcCkkBIXSrQPr+bsLhpWQC5Vmm
H2nf46kS65Y8ZmCmrxHUf5V2HmxRa47DSpuN3wGcse9KfPdHFbRwhCqn3Q6TMjaRcy8nxO/myKJR
5v6pGatuhRgNBz3QBZXp5h7QCQryWjv1t0PviVNerQGs2o8xeVoh4+E6AsCPVSYHg9zkjyQIMQOV
FjR4ER2CLEDzbH8QInQW3awKK8wnW3hnN+AXnmR09HpS0sbATzdtPD2K2i35chBJRWmoXW9+coD1
+6yLAXG1/XrEekoPr95HzKqnFMZjNVgGuJdwnxMxpnwdo0oDFaFJuNm41Uud6g+rqpzeC8BD9LMx
JPuJAd3eeWtqdY0YOqt82ndAzXeuSwxWaUXrLrcBcEQZzF1Sucg01/YK6OQq0NRI+qtHnHTsIwk1
mEGb5qOhZREFnJIRQGjRZizlU6dhAqsNrd7kWg18TPonGVT2nsLEHdnOj7M5mC7PRe+DX12R/sJa
HpHJoA72hPbfMNSbDhd6ZcxqrtgacO9UoGgT1V1qshc21oCpOuyAYtnFK74HBmn+5KveJvSnYdUU
2fUxys8tnQAGGJCJ1g/SMg40Mo03VFT91tet4dSHvnZFtk6jYH7GcrHcxBQV3upOpE4BUT7b5WXz
6w12DJYbPrvHcvwgQYgeUIi4+xCD3FMs9b+W92iH8YIZsnutOZ/urHz2bPiuBvI7K9bT/B6Fd98T
FvTlJPCKStuIrkqW7TnrTJIh/EZ772moLe/lTjnJZ5zD74WmSgLVsnzf5UQtJFGhYwzMPl2tan6K
HBd+3Mo3zcKZ4wmtPFN2GS6aHqmNr3f5h+bAMJqfyq7PVrj7KI9E/cjqbSAoY5qa+wZVA8qR+d16
KMRt9kO49I3IL9Rv9cKTN15EUqFBqeU5qPw3e34muVuXPnCjt7HT263Sw+g8dNK+hGlFrK7ljx9T
mG0Hw6l/Khdl9NjV3SNTnpNi1bwdg95Hdm4Y93oXWHhjeJpuvZpWZX2NtOjWZlw0t2OoDMTVst4N
ehO/uMJ7WZ5pE4eb5JF47UJPbWNXWadca8Mr2XEahi3D77WPguy1EivrTy+E/qY7ZvLoN7ipxTiK
gysd7d6qBZas+btYyCvp/rRfBOeRUDd50W3nlv6Ng5xz10P3ZQXvPS07yMjqO05X9SsObnPLcTCc
6rRurrY7JJtSF80ncDCMf7xr5cQkj5al/VClQXZwSqvHFh+TDE5E2ffu9pntepEXfOJI8OExadbV
N530pGkZad5eab8A73pc3i3swgcMWJQNah3TTmWXp5z/3bUxc+CfTmd9ysz/e0fS9CNDrugfjGBq
4ahH1cEYpP4QlD0+nXnbhj5fV53nr7qQ97DbHIekAdOh1WuLpAA14jfKyx+D9apNmfjsg0jf1H2j
n5Edy6ugOvj9hEI7NaaVfSWx7Daa1gRAjDRIhmzjOhjN4gdpgVkzGF8gXaqNZQ3lZbQG89KXRrRZ
PiJfKxhGP3QHG2DmyemCob69DJ2Tb+pkdL88In2WTWk6qqvS9S+ehHNDoGG7yUuPc3JrZmfAWcuz
mPLZa8lnXUulmRjIeILuJ97nqD0s2+MENFaKMdavaWbJMx5nEDzw7D97Ukm+Nyiaejy/fnAdKyM5
67Xrbwppex8uP9byDOoQ4Eu8vL5l8LRPEdzGrSxH+dEqPMLzt7b9IV+z6DRuM5bTJ+m71TZixHsn
RPT7a5MjEq95anQX4qA75fPQNC/u35245Kns+0ny8wg/aO/S0PRuSBOd0XFZ9F7Q3Fo+JUC/DUvD
OcSJFrM2qKebPi5Qdtkx2buKVPf5faQGlaN2nfTeHhuaa5xzd46jJW99SPzavLUgJxWivEbdt0IL
YRNPxKaQGvXK9OBmeUYaym4Vc0jcT3VlHQV+7F2C9aoTbvlSkqZhq0l9xhAHgOmPMfauUjyQ3UzE
Tqo+OXh06gFOcOtFzPZ1OAhrd36BLrIzdUn7ORNmcAB8KndBRH6V0Z6WFwo7If2QusYN5/Nsa+oR
UECveF4erEo4ZvFYOdfB9ggmBVj//a7orh+GQe+ekqZ18Cpl1pa46PETtJxgLPyUqsl3BOKWRz/T
62dBgW/ZfN2RmGvG3LwUYaBujSy2V8tm9r36kLabPsLtMW/i0ksw67H5RVSxiJTDezWWzE4IhzgM
yhYvk2tBleKLE5NIPmk4GudExuadHYK5Xl4JYJEQYEJ17uPEEad+ZKz+fiDAU5p10ZunpLEvtGba
676TvumxtVnekpCQceOR9HlCphjcyxE8ge+wSNO81r+rCkOu6rY27tAMmedJDtp6+e6qio6UeaaX
srBZnxmK5DTlT++VztS+G6c72hzdyrHIf1ZwGm/ixMofO1IUvrdK8EcL4nK4BW1lXTyYat+7uo2m
axq6xXM/ORXe6pQ1rurSTzj+y9Z2E7bZuo3tY5SVSOZAT5yhzjx87522K9a04FvG8sC92hGG1uXj
GqN7HiiMPqKoyBBsZ7TV5x8w006CE/2HF9aYu82Cv4wqnWeviVme8riGgQy0GH+xLhyC2+VvB2jb
+hAzFjX6oXpO3aGRqhsfEhY5uMabDDwXNkZGcE9HClSTOB+wluHzm3Z9KaOQqUlhEgVtle4FIyxU
U5eM3rrvOat2MDTt8pi4ZAthde3haxr7QYcI2fhdtmbm590mcnoYZWNdSnK6da/y9wUrWE4xX8gX
NXKCsRiYA91vvIvWBir9uKH98uF6Fe0ZIybhePDK59Lzj3FCGFUe1OaN6iEDFawBYyyZF9dkVR1a
HfTumMbbJPpHLbM+KGMcssSzXzoRAbEVfX/o4BfuIpdjtLUrEm1I0biZZFqfgtqtvi9C8O0o8nz8
8HPXm2wJut7LVbX0xgnjaVQd7b1ZePf7/n8+b3nycmHOKr7vmx2GvrAAZTe/8/IGy/0TYFWidOa3
/30nw7i/Ll1wf91ibmjh1AC1QA1jEUnQay3lAq8dIWfEJalwWrbt0+KlcDHXxjEroAhBzr705Esc
vZHd5TMhzrNN46BiIsgMFdN8kXY6c92qZ85fELoDGY4WuZyxS7q2sb2JpFJ20S5zPl2pj0fNN2b5
QwZRDiXJtu/gMNF5TLZef+taBMAtT+jnfIm0RCmRzxfLtfSkU5w6mEo8puSW2y2aXqn/KjWNL/Tb
ejCCephsP1rRjRFQexESdJB94rp/i9uwPLmESooAsYiLX9yy69vcNc9uCJNs2T0cZS3mY7ylZYry
DWmMWCV1/7x8OaqjFWJviJnVXHIspxtpfaE/Lk8aK5Vd4cbPRo+Yom3lk55Eat3OmjkEz+wrQ9en
dSKNc2yAD1vuWx4tWqbojkkkTDemG6Kk0EJgCC8Kd8NEAZGNuV42LDITEv0qVnFlNrstp0QD1+kg
hm6e2pS7zVa7i/Kg35aiv1qYzPOOpaXrm+iY0F56HrS1aoTkVM7csLLQ+3VAsP1NkCIWo3oFAX3+
f3y/u42I+ma5nRNQtU6U3RHEIY9GkBwAv6VgRjsc7AxVtFj0jMVyh5fWpuSQxICB7cnVkO0m7bqX
zX1nFd1ej2ikIo1Xe9G6Z0cbQYzEkFpXdKFpiFS+tpua4SW24h2oQe9QhqCaWCxaEkFmpCN0wjZM
gECvKEL2eEVtTxmrZO7oVTOv3UjEuDUi07nRVPBjaNufiRvka69rUtpr5tXqC8hDpXObTYRyCTW8
LP6DxZTQzrqV5VqzKFQabSh2MiKvWKYOFKbGfJli37kEGXlBnXunlXV0mkTG/DCpvGPHSy/tAL83
a31r19Qa63RSmreJGxNrQJLzPnCbQ9s5AyGewlmLHrKNbWAXgrvcXbV4ghw29S/S7qaTTMzsVLRW
9TCNNTI+2GQX2ynNXWJqUDPBrK1pQrq7oAzMm74zzJtASUhnOD9iFbA05tSw9vGO7FETFLdeZ++K
mgIxCaClXtUxfLyn0BqCu7T0EwwRGbZjokweNKIgVnwOYs2Omm0aJfGNMdLhSOx6WmWDYRwWlFtk
+Rdysdzdokr+Do3r4JbvwfGdvjXes+6bEJg7v0V4PZbivDg4FkfH74tUM4o1/KKGr6P9CNP4GcCR
XDMBCwDndC9OhNwuVTQbKIgsCuxFqQ8LzvZSYzcqcRfNEjYXwE5FoOkhMlnobGtm/hzXPREMUcoO
EkazR4lzziWRFL8vSgeNwITpZYU97CuIctjF5Uj+guN9C9VRpWFz6nHtdmiMvkO4fuMyY/cFUo86
trMKTsrkNi4yG5Ag/p3lrsXJs1zrydqgq2C/LJ6JTClsLotzYnHziNHUtrqr3sKUnjjVmrscchhH
YgiApguIh0CGC05l+Z+7sEwYDbVZCjbHlclw0o+Dl44nO1fnNCn9FTgYJkezUuo3o2i5qaNhQVQ6
P6JTPndmNOJvV1KOZHEToCLjFAJGcWEpIpfLtnmBR9jQI3NdTOW17PWnJVoNpmh/s1x4uvv3teBf
13gzvM41vfw0keRdzLENyzVrVu7/vrlc0yEk5olTHRZe6HKxED5TkgFDSySkv6LfWi7y2aa8WEx+
3+fB8IU8DttxsZkEJlr+KMkxyXtYxxgOnrvQmWiBoi/0Zk/KotiHn12u7RwknWa5JH+Dt3aNqjoZ
vpfBKMjDfEPXjdKox9guyMeoULRWYjcN5YvVTxRqLP0+kEAU8oDgx8Eg5UaOjBfh3IPVJOgI/JY0
SjkjLhcOs/VVqcf59y7p5rQQY8lzniGYy9dJG46hgOW6rh0K0+t2Kk4/9dnJYPchjAVjOCzmiGXY
wspI4YOaIY2Q4I7yWodw0oTMHA3qxrYs6KV5GdANGODXzSzZJMnDY0qO4rdTJHc51ESh53/fhumI
yrvLjmJICnizqOqsmbVY+0hUG4AJZsC5OCIET3YCUGzmhsUOfujT4vj47UpYrv3jvtABluXLmo4r
/4tOkq5coTa4gJ5LtvjaYMPC2TvTKwRqaBAwpkVAZScUqHs31yXdXRZjorSeADbUO10l3q1yxK5j
mftJDybf5L5lU5iWE78GsVNDrZ1retKXDrEiJeCQ+83w4LhTejZR8czcg12sovrDz8UlpsX6lNuN
Onm9SSjPYwTfDobr5F8LNAalqQH4IqVsY0b0lixa4isnNNr9DNS+HepqnI0OxSbwHJCAyKDqbSsG
2jRZD4oLGQE5Z+U+T53oLh/SnEwpkctNlBOHUCXzcsW1ryhehntBhXdLGLdONsow3OMOZhlFCvMh
csadmLTiLofLPTqOeRd4gCeFT+umiYmlofjyRgYF2T/1PFonSqxB7KRnA53YChJNuXNElp7dKpzo
zpBX2ueh/5T1yc9GD6rLcotaPFPAkkElww64bn3belWFhQXRNT46gOVb0zJQX4g8flVWvV3ud6ue
LoKAPu0A+H9poOSXZWI/+EP53oyh2PipSU2pls5BjAhgxGQ/VbrdvFr0+Y8VcaqbjsT219KY4A+F
BU2h+VEPt2xtZ5Co8RLu2jwcrVVmRNpRL5njumRvv7pOcMN03v+qLYPfA+U1uJN0r+syopSzi/NB
PcgrOOj2drkw2ypGPKF87Gsk0KMANz6l1iAeyO2nsAs6FgZMPFo7G+862u2sPV4AQ3kvJnEMh2KA
G5rV3VYrI3EXztfGeCIXNlblobEKDh1cezdtao33UdZoa2EDJhqnEVTM2Et2dUvqcpaQLZDoyNyq
KbhxJ0agrBubox7Z4tAW2S9CMHRUp1X14vcpvY24pdhmTRp4JERnnmf1O+YNcqVzrvzqw0c/7Q9h
ZeovyotvWpVGa4DN9ZMrVHaEGtKsUXBRT9av8ONsNsLlNGI48FutdkL2p+SFZEpCnQkVAraYcir0
ZXvf1ESLKqMMfpmpzLctydbMINvuODR19dLQ4MDVm91aU4LoS5lXxy8e6EyJpzgy5ZMTMzQQDwzN
JTk2qmtvQSc+Ou6YH6Qpi/NypMeOZ55iIqFHWl0jr+FX41RXPGRF1l2Qr1+WW4Y7ox/1ms6NS5y3
GcLyCoCwHTSVWa+uyvbNVOZfg0+dLeiT8Npn6r1W1XimLUrtG3v90fVscW/PF1M/ne2EOnquWykr
FpfxD1At5PVM3qF9WndIK0hSa4ZNHDjjvWnDR+wjum2BCZm6RCxSjDS0QRo5fFxhvgmKlasImbxb
GdGX1zKVgAhDX7t7R3flbFTbAjf1w/LJ9ylbEE/9Ec6lBEqVkM20ulu7ue/sqtTWaX2M4w8vgwUz
RdO77wNJj7Mo34Se2W0qvWx3mjXKR0jJjKD1FP9QYbzxKtf5pSW1SndaPyyJut5NWcktA1n0jgAy
3OVelN8Mne7fQ6dlXaRe4SeZz7WtxzQQmb0LiEjPdlD/fXN5lA4nTVKbqWLZBvWjoxic1Wi9WWY7
7esgRLIy36wb9dY3Boo7MfzV2vp07fG9hb2f3Y6IAU5e4jPBtagA206e3lK1zNdOE9IrjUfqJpR3
deeHn9O+R+IRPVkBjQC6JCMoRs99mAx9bsNAVLbMaXgq9rYdWn/psv8qaSa/FsUIWExT+W0WziFa
PtjfvInp4wAbfRviZoc2MXkG2vSup5jpOD68T9F697Un6l+DU9KaCUi0m8oDxZ8gXrUpGQSVzbBc
ZpRI7RQW6Bi2N6PrOE/BNITbhBnBHgAYyQauZmxN1cMQz4z3LA6nozW18mJN7sYgK/ClYmTPE+u5
d5zhMeeYL0xL3sZaWBAnB1+ZPxFBbkBdt42e5puu7WZ2rGOfql4+lnX2ZNSm3AIm+chEGUHOEqxr
SMp7aLXW2DQkVR3Cqepfec1b2swczpoDo6FVvK4JOVuPkvoW8Qks0ZC7v06l8lYWEP7WdN5MOvx5
cVS1btyadbvPwkjf1RbQpkiPDialpANlpnhtO4N1KPoCEJJvlVB/U3sbzUkdZpCB1hRzZFYv1NoC
bLAld8F9bMDfkiJfODdZatLTs4lchP8QHqkeTXszsy9JqkfvQBrnCELtKzI0enSJYu0ajtpmZET+
0aqfFsl3RFSb1cXUrHJdNL1xbZPuRWkiWHllbp+Trv1oGqN5zMIKd/Bc33S8xv703slWDfftzB4d
DJGdfJkbRLYDRWY0zZj5FubzNLmfSWVstKiUK8dxxHYKBHZ6ASq9TZJk304U5ryylsfehjeaAFQE
/u1le9oinMT0cDwjlaGuAMNqT/ervFidP61sS7skiLS39IurB1KCmh0BpGL99y8oRbYhpe/JyVu1
8fy0/WxjuMDlHFALgPvolfNe0c3HOo3No55m1akK6OOSLrExe1s9RJPSrobs98st2+lJxMmS9tIW
EgnIVEQrmlsbEjrMn+lU/mxsA0o3vz5pHRiRs9b9HJDETsC6QdeTZVdfpaSRUdfTc6sQXhhebL37
/XMBGO7sDN6IoLLVLqZu5adxbGcpkX4ige//XjTl3tW6X3Qy7oYEWCcrTqYW8aROWjmes8hInmNt
dJFFjRFm98Qnp6HzbzkqR8TfBsmqaLZ+KRvfXhJZ04E2VfKY5cemab2bBYUe6tojKEj+hW1LhdQR
07Us0kthg05oSe1bTwHAeWwpJC1FxCcsi+k27+QpyMRxGAhHySDIZ30c33UEba6U47dXhii39K7Z
wLKqmr8h+ieNmEkmWDiPkuE5Jzn5QvHCu7bSJb0EOuJLE0X73B+nlQqM6kjTuNpMNcCuuOC10q59
wEX5c6oPrzGSnBehwN0FA2mLQV29z53HzziqoZ4mg7Ml+IIZWk4DgW+TXayKTGxJfeFGG0a5t6vi
BxXeW2JNxP2Qht4upTwGSjPR9xiwQvjgwMWk096ADG1fHJ1aephH63w+TEgGLvGf1uo+He0vvcqJ
KxqD4R6JfX6ymNqvg8iIN2HZggajwJuawXNIGDAn7Sz6EcwzSk1BcfXEtoytdendm2btrpq+7788
TizEuEZb6kUZ8iAjvpv6uX8faBtdTN2zFiSEH5Uxpzr4lPZUhmsYOAOIvDQ52635CGfNOTjA+m+F
FmebARH2IfRVsMvofdDCbz/zgSZQ1+R/UaOhq2a4+XnA1H4jnPgB4CV4JCspD8Ql4YAyGbAnx85O
Vl6O5EKF0C31rDy0nmGw7zEWryZtmOC+KvNAutOmgqLxahc6JRbq9YVMOec70v8i12qn4yx8rNzk
tnFbfWNBrr2NhSn3lRv1p5F0GfKFQ2dvlPRTRUcvy+nf87IOad7m2Um5xr71JeewOHyzQ3dggwNU
39oGp1J7iRN4GjqOk1Vt9sWdSOxuzSbQfzJYCvG12SjzOZSTRN8Q3ldJamzZ9GxLAct4II5Sf+AA
brA8STqjlsXCz2rOi1ScyMtmC+o43ThTbzCuRMEe4k+/5/yBLKoTzcmsZXOqYs7yZUMcEQL8PTMO
gLCkS2z1ImvWKY+cGk81J9bKV81BkxXI4Vk12aVOO/PI3KTYFJagzJfAyWaaxdmtfY8kobKqA4av
p9oli0R69dJMcoazoguVL5IhMj06p1m2t3LZnow4OBp6rt0F4WSQr86hTCC389oAM02K7kWGuziL
86v0zOwKFdw4Sju6W+7KUwM5bS7WosrGayXSJ+yN/8PeeS1HjmTZ9lfmB1AD7cC1sX4ILRhBnSTz
BcZU0Frj62e5s7pYXbfuWM/7fUgYECoZAeV+zt5riyeg1wbyUv9liBv3Pq5fhmlP+m31kMQlBWC3
NvfDVLbbCh6vV1InEcahi8DJhdWCYawp9qHGUCd39ibtiq+WS8c3KZ2vjtvXD4mMGm7z3P2mk2pL
HEz4mM7CXFsdNpow/oomkmwqxy1kBPr0AsZxmxSTvwYGkh01zW4fU8nzov1x8PywhdXhhJT+cqtG
7VI88mtQlAIXdUYJQwDat66X013r6xQaIUqNIDiMiz+d4jgl4Y1xTtl4grAgeFVkUqEgTwskdsI8
99G0YPzgl0jmfnrBeLJI7GhCg0lML4xZEFIGzUNvW5jqw/SeOUQBpLHxt27pNgeHAoasHYQXtYgn
i88tjAEYdwdLpxNPapFS2gVLvSKcY3oZye7d1UmY7GNitsPQ9bHgaOQlRH12aQNux3aBAoaYvvSQ
dREk7WA0NzkQ1a9Uqu46K3jVHI180HZgaMWlIOmZvnq9l12Lrya5QzwQQrZ0wS62MmSYGpiGbGvI
iGKDsK/R9nnqFho1PjOBodZW3KWMa1BpORV7m7l6nD9pflqedaq1SYh0u2NC46fafIp7MNfkdlRn
U4OqGIc6GvLRto4dor2iM4zL3DLNLDNRMzbRkj0iW4djknnbNGb3vWt3F0BPN6E7RUwpS0RmOQ1n
mVIgAC2/dFUNTYHCt99yoqWDdbLTmNG1R48K36r/4LXd2s/Cr60l/C99KQAOMRxBI1oGX5bJKXZf
mOQXuFuy4haByXYQ5ngT7XEEh7dhVKfPThRvBqLULjWY+lWZt8ZtE9riWHvFq9FExi06ljOGu/po
9W7xLArjVEx1QkMGxHQ8TxXFiiT+Ns2nLtmPnhk81eM8PplLyjQk/UEfq7uAn2rvmQHn9Pf8YDMF
GuWFvCwx+yT1RYw0XvV2tNBm9bQg9I7wk1bEh7ScmxUXj+zQdX7DAIOF26YUx6zpjDMov3FSMukZ
AxnnaZoon5UO7eFRd56irrsNCzt/903PQvyFIKUBq0yQ1Xro0/KtqEIaOML5adFmdwu/YiDqMIp3
/H1deBJ3WAI9tghPw8KpX5DjEdfaaDddUW8LylJvYkBYW3cRSQRh8NJREyakpKLcx/SdmvNd3GBj
qq38ieSQ/t4CoO3kBV16xqG53ujvveaht9PoGfeGjriNrunRwZSKHDu3vuieRbbsrFH+Tx3zi+ki
FyBHPnscc4NSvdf+iJfsWVTIdDCXLkxf22pHU9veUddrDDO4aY3Be8xFdYnSfEvRCsN1SZFsxl8c
O1zpVhQ9GL3pobUzqercToMeMidoX9y2tG/VQ1HUelvQvNXBqUhKqLlrZrFO0Bfeg3VXjVQ1kVne
zKbz3aaktS577SWvYXgHeGbvYjuc7gyHeCwfCyCdmx4REd3kxPHQ/U969oUZ3xWrUr1pgAsc6MeI
VYfw8kD33aLyEbo3iVnfCiQQnQfuesSu9dBRz8DRqD0LOPpL65DtFurJztIscXH7+IzAuXpwHU6m
Qis3pkbml+lnNEVmipMFRdWDJ4nCeBvNjZaVz+aScfKRZVbjTNnamOgRvBjPLkk2hzAkc3s0SrQM
c3WgK4YYsYmDbRks4SWz/d8XgJH9U0pqc851qnrPc809q4UGm3sd4wuk5OJnG+TYlBHK+hGxv3Ev
+jI96DEoiirMXAjnzEMRQMBjXibPvp8TegdNd5/IheTYE/J11gS5JB1d1Q2EMZLR0jcDStB6no1h
60pkS8do5ZTWVoKKUyOD3u2hG+dJcaAXbWwz0n3WzVSZt3FDYhpuv+4waJQN51Eb98CyxLahkoqB
p/BIboVPZcT1Y+8Kj2zw2Tv7YZRs2mSpt5pbgiJP25LYyWJ5bJMnW153SUfz9kM+Nk9IQ5jIt51J
HFP7I3eRmdhztGyqcapOToZYw4W9dEClfgIfgQqmeG+DPLzMgxKDzv3tGHNiBvqzNfTdJUiRXqW1
qUEcDx/mRRPXqezdp7njfI8xin3MqwcQJWs60tSo0cB1zVe/Hpa3yWUO6gRWslObCERu3HJBI06J
YKWXRQSKzLBvK2uukZcu9rpwqlcLUPXdOP4YR6O/W9oQK0OJGqinBHthLrlLDQHAdJxhcWd+Dbza
Pjh2FLwk9jTs0lEHPBz3d5xodPJNnfDDHr2o2wSwh+WhGpFDRndnOY1D3W6DQTaw48A+T2oxXan6
gKqhtVquIuQ8JL/0Jzc19StE8m7TEH6dmyNZnYVnvbn1Al/Wcu8BPnuIpCAYWO4POwzRFffJ9DCK
+obRgX8YYx25bZkmz7QD/Wss5eSe1ZychrG1B+3xoSA/tmqo6aVWdCLfIGpI/xZBghbSqvp9MU/0
+M3iRwwq/gpM6Zolo73iuBiOBgWVkyCs3bJN/wHddLI20sg+qE3EXsNGYM29WzzjhvgONGtDY61T
j3PF0vQLauZyS6XUXWOg1y+lPuiXbDS5oifcEg0rbB+n/i0nmvTBFG37CFlir4XmW+Hq+nPs8lOE
pGp+rKnHtMFrVktuQW7XkE9iunq0Mv9CGWV4W2ZKXMRVIWwymnUxNb67CksuGQYaJMyoPS3EcP5K
YfTRGpvpMa7bkTJ6igHARbDcj3lz67RmvEqyxVov7eA82x5izbl0u1e+Eo2xOCnf+857bsLwPuZU
hx2+UF/Uu7t+wX5Cm4VpexcAIiRb2PsmXbJmIlBoR2F2zHQ0TzrwjSPVuODJbtFOm5F7ElE2XS0d
s1kUt9I5UGZHTLbNydSN4JTuMsseb5JsKDZe1wfvnZOgja/c1yFxBKEe7o9RUPk1+gzli4kAq850
7YEScrXWlyJ9Q7j4EtKcPBcLHzEyGz+6JPitSl8L77l+IrdPsfFlyI2oUdIqIIMpelQLbS6x3yy+
OJljDm9b+MtmrER8oxZxT4Ojjqx3VcGN0Fka0Jk2Vd//NLlEHuvwruPqdUi1qT8k1F/ppw/eNnBp
M1uati3ptCGvNnBBYmREzW7ke5RYuK1I+Nu2QyeZ4anGBM+msN2Jbq8nGvUnW3P2Lr2vg0PZd502
tPGAjjEFojN58L7hQfPvOwpc6zbzCJovRbvlkmatS8K8z4Z1dmR5uLZH8//jcX/+O8QFhLcGLsz/
N3LhkWiD6D827whw3v8MXfj9jb9TF3z3N+pMBpBIn+EFo3Y+8w9Irg0k16YA6Pi2YFSEW/mf1AXn
N8x4lHp9z8RCLCz81K38/+Dnmr/Z1Owxv1u+4aoI9/9FTrthCWmV/7Ol1+czTF03DBzKFC6Nv3ii
fZ0iWhBgUkACSppAFFRbHCE9ykwiYSY8EW0YBSutbV89JwDBNwenZGpfGfnfEbIK2rHW53VCBDWV
A7EzB7IYjAPhLQT1khETjnchKaYiXjYBiqmg8UjIYAaOapS7GtzEHZPELQUzbz/5YOYpsmA5yB9a
t3+1lnYfQvRcNX1xjaZiX9fenWGR/qKXi3O0GgKLUPGQKeS/6Y149DG7kBsHfHT6Tt4COSo2wcH5
fAbBcPKC6eDTasWaBdw8EpfUn621bqYPZRd/s5IlXKN2qTQyEfT2IXWQ6pp1LLZVD1qhc0ixTLIt
IgeampKCFtOCyGkwD1rxi1bSXrenc1zuimrYLm1/1xPgtzKz9jgAL6SD8muMeDHzeZCutv3cI9Ub
+xSJErWywuI7O7Qv07G9p3JUAqSpXUJrze8LgQ5zN9akP5oPdZaePNd57Ebyhq2qIxS+9zdeoyEt
HZ6qunjvNsPQ5ZuWMD4jaZo1mlhsI+Wy1abm2UCdutFhCCww8xxpanRjMrtC96IJ0TFh/QLEF1k1
jV9tzC9OztdN+RVajaxwoxjuqow+aUVqFlDO6JDqR6r9D10xHTx8MKRzpKT+OtPaGxmpcO97J1hi
WGl0C6GapT/KDBWycwt7+RE27s7lMyhfVvUKH3WzGU2dcWfFdGQIAcJp2jUg+mEdO9O3Jk9vNJnt
V2e46/yFYf1D5X7XJ/cyVhmaCn6EuSJZDK/XISEveet/89L4jEhdX1d98IQ09y5iX9N4KPdjDEmV
WImVN9XiSJ45fpY02TbGTCZoFj331ghbqukuaWVShRbDExla7TbK+gNzYbT8Aied05ISys6EdEWr
ZE6MF7x11sa1WozCXsqIrU64P68rG0F0VGQHBHtXKrTVyhIBcRND8Zp71SvFxHlV6Fib05cqrTJG
g2RCmcL4QvTe93m46H5xMUmb9FLAP0S3Yft2RY+pDTRK+ViO7sOSe8cyotc9VyDWQ33Tunm/tsLg
znVaAmWuQqNZZsTOA3FOZAZRQFwg7jlW0291RANWiUJsGqnxdFZ6+Vy0LnLhkoBHHOBUI9sUTMGc
jfOr7zGoMIxt4HU/KaFKAG9h0NGo0aKjWqnoNfsQM7YdREOGp2+15VPhjfBdFSIiZIl8w2Kw7hm4
2PS6NPx8uvWjHppkI5tafhMdA6crdoqkZcUmY05J0lJrn49pNYIS5EESDKgWvVTvqTWl25MX4+1k
e6+/Pynp1rVSDn6IQT/WtaVyEAqixfvY/tPH5emATlTvIG8S6TiNnXHgwPzYSht+pq0RJ/PGMmmj
wHuGclzn5HMUjrSutUCyvD7+LnTyPqter5G/hZTpZ3hb1CyJqw/8Q5Tge175DMJOlV92p3BBPqXW
GLDfgVoxdp8PqceTxrzGUyx2n6+n4fD7O2fuJZvFYQCklbDzTEnso35AiIswUUrIwGD1GB7JCoUZ
L1ELZOrOMdT3n498vgrhLu8iUK3g4gZXQb7z45M69XnqgSFOHgg2o93TcHQ7Q/nY9k5ATFpsP405
MVPzvhrT5L3CHZSZLZcb5gBj+RwsPQEnNTOwuhT1nUGvdTWC+zlDutv3yKfO41A+USWnUG9GJmX5
4qo0d31Xhyuwp/ERgWUhR6JIU96naHggQ9mnjkPWnlbtLGlnpPBzXfLAJgtreMpjrdwWA/brQEhd
wZLRaRFmfTDD8rmVkDu4RDca2dLbLqnENouxZETduV9eJ8MvSOZu0Ysurw3RSL2jvS3SkrBIef00
Jd0VouyRKQ+JaDhB6tYQB62w2gMR1t9sohJX9EmiAzY87zn2A9w2Ij1A8HC3leZh3vfCN4JkfhZR
3z64elDemWiKLW/YCq3rnxY8P+BLi7s+mDQQsF354k7pNp+jhzyJgp3W4pauQM5sW6G/DiCD9mlY
eyeiaU9BaxBx/qOvpuZqRveNnA6OOS27EirfySjmZDMzfdsEIexl9MGcxhVsmxDFlC112q4ZnO0/
CLZR09bFQW2DcUiswT9Oo6fnByXMUgtmhiB14IQzmshh7OkUFLuuHZetZ/fWqpJ8RRtVBmoWMRjH
LIFf6+fMhCWre+ljophkHi7qxPKkFn/L6Z4r3dxX/byPptKEICtJ1GqBS91Do80R2pwUZnjCHAg0
oThWtgy3SKP61Pyxph773BRL9UUrJqlK5DMsiWicC+7uq7kYtzFjhYNB8g1kU1Jm1LN2xcwxNi1g
/tgzIDEbLck/2MMVU1otHCgqwIElRO4DKWw5Ly5zX2Q0zJodRgVgRIujipil89OdlDbyc9OIMAIF
oRjWuSejTyYpmvtYjaQ6UG1rI/q7JK2+2+Ei+cqEhpLzWHBE8jPgI6XPmM0CWN8CPkSSAkuJ4PWT
waHCxaWTcpAUkstVh8bZvnb9ndrLUbJs+IWrwyCZrZ97uZeqYSUdVmvqiWxOfzoz8EY/n/JTKaO5
1UIdCJ+bag3N9ExVDsW32u8q/lEtPmntVS4YvQQN3sPcrZ/VsUDFAzyoWiUNjNVQa1+DAhWsEGD7
9fib0p0GemBvUrD+K/WLKvWpWnTCIp2wkNoH+TOqhfq9w6Q19s7UfVC8lc5SLTSVVi21k395bHHf
6jLpjn9CeqvDTf26aQ6SNw08j1hfjrfPxecx+HkgisxGB4UGf9Ak/DjMvNu0KJedAlqrhdIUfmgX
1fYYE/aVxUg5pE73Y999nKOfgOm46Li0pfPmc8cJRQb+u31IkA4jeNEf1L4Z1Dn7ceZ+rDtJ9V0k
JjNOeZJ+7iK1x/7yGH7TYV3DVlh/nr2uxI66at+ps1k9gzwr2NaR/uWT0t41reSnSkBom0gcLrDP
/Miwb4XEGMilOmXUqaTUz2rt8zEjNPaiNe294lu30DZS7EEOjYk9zIDmZDcQlNVzHy+Qj5VhRxSm
0wuMrlwPP1TWf6z95TGtQT2vMXZf2Z6HETZm5kDseByST7U0Zz9e9qa6cAzMdNQaNGzamX7zVe3C
T3C52sztgBus2qMVCJxDm0BblaegOiXLNoooyoOJYLiWetueUiHFcgmR/LjOXv2xTj5OScsV1mpc
kmCtTkm3RalikCW3VSenq9DJ6k0VidZFAkJJ7WhC18gVVmerWgTKrNPUAQdvnzIDKUFdo4ZkwKj2
9J+2W8/VNjbVFS6NE1Dzjz0sd3MlL9y6ejAfOm2fwiRXQQHq8qzo62pTramFekI9FpSYxIraP3xe
Lj8Q/erK+bHK5+NHp7iLosfe+fImk8tLDW2xMj946itM1iS/mHrODJuFJgCvmAzGRwe1qp5SsO/P
zRCMF+oMV/s2VFUUfQu6NN+H8isNBl9JrX0u/u6xQtlxPl8T5vKn+buPmJirbHMA/OpjMvW+INTP
jgMA9E9v+7v3/uWxNFrczYKDFd8Sf6t6lmy5dzE641ZtlVO3pk9SbYym+2GM8nZE+wC0fsgNSC2w
z9anz8fID+BkM3Vtpzem2NP6wxzd53sLph/+Kfm2cJbgVPUW9ea/+xj1xJ/eA51s6yTWDYXZYhs1
1osRwU9Qr/r4uI/XDipzxOPXMDCm7dXzauHK//jj2WGxVzoC7cOfaNaVchl1EfTC1q3oHfYIFg6D
jCZ3NZTPEugbQ1zeL/IcNeQCHY1saViS2tyVRnpaHj/jp2o1SlC5VmGQvza67WyxP5NQHHXBzpOJ
9AMZL0GF9rkhMKK4maUGkotMcVLUW7VQm5668qrtxAeaMUkFuwpq+1ioy7ZarVRSnDd397and7uR
0Ijcrpotf3fFWcUCiRvje7lmq9yDpHhGpZqvZiZ4iDe48tAbK/jZUAnLb6Ae+szTCpHB0vVAxOI7
E30iORhQxOBY3ho92VpUYWUKGvuRsKaizfQkS9f9VGDr9ujmrSIDN9Usb6Jqre3y6NRzIMq0CWRN
b8642Nse9/yplQu1ZoBYsOOWsGN56Z3kS9Va42KZx2gu1bXNSQGa09HkEDTkFVttj3ZGUcnUpSVK
Lw+xHE4JmdCQm3iNwjB47YZlXAixZWqjiNIfazp1/khbjbm1GLBqGA15MhFQrZEY6O+Spb8ktRMR
4nEJQpMT6A9krttHPQnLuL8q6XTJUc/QgpFDtJK5PDrtSMN73wf5JpEoaEBsu4gK4H7JxlDfOvJs
BIt4h5N5ogsqL6XSyuio3AG1SrMVqosd3NQ+KspFGhh16llweOSqQgUXpj7viz45WHIMPspBmFpj
H3Ff+HxQHyJt0zd1skrll/hcYA4S+6UVu8+HHHkEoYoK110bUCIB372bNO1efdoghxRq7XMRyptS
Z7QvPeSorfqgTN271Ko75fzwdpLi0BmcQ2czGTsHQ9hjSqo/kuwcmfehYuoiJ9pYSTYdkM2wg9UT
WomG3evq948QRjni8nxIMyu17ahokaizenau9W5iIC2QxTMYkAefWsTUCHV0neEvin311qTMyUeb
/mop6vhYy4wMAsWnk476mcn+H9t5WBP7i082kF6VRPp1Stwf+cqoI+Jo1KNxHPPHOcV3yvC/k6hD
aQBSm//XYwnaYX9s1wDwBtJ8b2v6i9ceKeOqNbeMaygUYc7yU5s8Gppj9Dw1ulpLcqJTLXaR6bpr
zy+LvSjyYFsteb2b9YX8bd1b7oz8YdYLcbB97FFV/VjB7j4nU/kE5DQ4tDHyuM5y32iGw9EgXrMp
F/2u742SvBhact6F4XZy6WfdQuJe4xkUnBBhBGBj7raxYa8zD9ca1dwviCHTYzpUxaYdxEMyQQUY
RWetBl2cUA6DF0qG4NAEC5nHuFLrVnTnahwgULsId2o5WhidHeqSabO4aAwF04+5TWpsKDiJtdHS
V/7UWke7RfMSGNpW89tib88c0W7t9kf8+gc/jOEf1I5zDcVyk8QQyUJ9fhkt3wLGNs7rQowWrZmp
3JmOjlzKHG+pbNXnJiGfXK31af2ztfJh59RtRW62GuRi7KFzEyEDRIO+VGTK1H0z0EWtUYqEwllr
QWCvncyOr1mWU/hkNr4DH7XQQl/pKLoPSYaqqWia6zKIWy5n45PVxx50Q9hGhkChYxf6uA+zMb9N
6fBGZiPLIGG7cRIaOw3or9kK+xvTK/T1UIH4p+lIn6iMy43meReraHAH1EYOK47g3WSdUSq8dyrt
KfMR5XlEfxkdhdTc6r+Tb3tGbj9uKbXukYK2K7tngTI031iTv7WD4UdpSHMfrvZlrDZ1YD05RT5d
Aux8B9uZnyds7VskaB3tVxD3FXzGbULsJrBlOFqFka0bKutzon9Dy/KjLIYfVSiRl4tOhd8/LBPJ
N5bbXzBtYsS0sB03lk4lOEseahf7oVVHdC5bq6I4Nun3rc3NcizIIdcLVFFzW+887hTrtCaHuQvN
VeY720HKJ6d6dvaOhsxBM/uNcLChlTrR0phdlptwDmENMPTfQVsYj9ViEoaN2msZ4x8DApyhW1kM
YW8WEtF1Aw9+zzhvrRuFQE5FxjEGsYtlIXDqa/7jygE4lM2SpKNVM2NZmGBA77xN19PMiL36J2I8
xpsW8IWUCeYK4t6mT1tu9iYxwFMHEtSccgRhXXcAd7kPoHlvrDIzN0GMWB7l02biAEUn5N0Guswk
dVNsWt1BB+5xTNP6WzXRLCkNq9uoltR/fp/+T/izvPvo47SqAfS9rGZE/lH3l81/PEG+LvP/ku/5
4zX/+o5/XOLvTdmWv7r/8VX7n+X1Pf/Z/vVF//LJ/O+//3Wb9+79Xza2qu923/9s5oefbZ91/2xc
yVf+u0/+x7/VvQO7+z827/B4Fz+/d/H3vvtz7+7jbb+37oTxm/DojrkCh4GMtzT/aN0J6zdhOkLX
wZ7bnNQuPNZ/tu4ApjsUdejP2abs3P2pdaf/5ns+rUA6gcKA9ve/AqZ74i/5ljbjOs5u3aS/KBwd
zPC/Eksdkol8t4yHQ5PpoMSDkPJqfWPHcAeB8vprp+teO+0XBesHTx8S+mpLB/4QnWaauBTkvcym
ltUid/KKlwohld55T97gpaewqILzUP+a+uxmoP+xEpp7jUtM3zq1LZ1mjEAHiCEb+4WPAmclhgCZ
bmmjupChli4D4WKh1Im1EpTvFQfbPS73eF1Z4h07yjMk6fvM4Eagh+PF1qjBizvGTMHYSaEmN2Ax
4RTmj2xyVE0jMHfjPTHgU84IWfTpOeCmSYC7fe/PD8R4PzWjs9GW4qlhThU17tV1km/96N+2bnQZ
YQpNHVFFenNNyUBeVx3Atb53GfsMzesSVU9gOR+GoH5rs2Y/E4LQ6sCIQIp8sa3orhfpr6Hhj3eR
2uAO+UXRwFpNJT8zNOx7t3LOGA5IeeJ3SkP+5lA0r7hGZIfLys19EGAgGIsrgsCtbth7z7GvOKNf
syHYh8ZortMF3XVY/LDqZNs03jHW+dmCFucOPK9tEjgVQNMAtnluUUVPt5Y7X8iIRwqIUn9lpwfP
tvGs5/Ua9lK7yobKWjFeP+iQrEITJCDG7m2le1R03a+B6L4HDe+LB5KNswS8y5jjSMsd1Oy4wFx1
pGh0stzlq+Eum8RuUBBFgP/Q0x65QcfrIbXvwYct7E7zID84sQNsZXJvYyr4YVcv4czvUIGp2taT
95L05rxqE/Q42Ofu25C6J4mGa26rqGHQ9VVEzDsjaRPDhP0bWBx31WtfQLOwloJZRIMNBOHVBh70
M8ltSK1E720YKP1qQWdvMzRjyNSvMTbPFf/2HZDgVS9I7+5K8dJ03nBGdfo9yDTAz43/lIim2MTh
JbQIjM9wY0U9efM6RM0oT5ad3eHBNcR8pw3Gd7P5bqSx9mC2wQbXcgQ6jnx0CeL23WDtBCebW+Gu
EShAUSyPHthzq+VvHR1xhG52pNm3VidL4PvTWo/oD9cMthb9F81FfYOa8R57RrxudP+pnsIXJlfX
NGb/GvxAunOPvBvptxGiSC3iXTrjc7HRhiR1wdesdmECc28OquloZuBpgnVVFYDsCvPB77pmFT6Q
ktatSX64mmWO+JdBd5/5P7EtMcR9qExJyJj3ma3/cgN3Wi2mPPHq9JhF3E5zhl/TnP6akFitTJNf
pTHLF2eUJqlVYKecCfqLwYyLY5T7t4EXGHG+PXKIoDjFakVS7Cos8NzjIXvF9sIttXQHDtPWXzct
8OrEhYEvgbR00tGXrjVOurWn7+sqv8HPPhHX8yR8YI9DlR5CYzkt6beUNMbUy7Ew8lvT+fvFHf6X
3Ribftyh7HuiK7YzUuPOixALeYKTpqFqsIpyOLRlfqxtmijAQs6dJVI82Dzvesk3yxCopWSUwVgH
r0UTkXXOLhS2eDIbC+ci6QI8U6wqKDkrbCbpJnO5ngIRitdYz+k34VrwRfsqUv5fV+BW5Fq7j9r5
BuEYFh4BRri6KyquQDnSx12N9nBVpfk3muU2eJT6mDP9p09KZha8ctplwB3CGoOkTt9Ej9xdkxkP
PQ6BdQK/6JC3SYUpACPm2ODa8k15zsqO+hyjOEy4WJZN826W/i9csSkI82wDQnbaBPUM4KUK9qWt
nb1Wm/ZdaN1RRzo1lFUZrvCF/OhL23I5SgUurnm0bmIMNHyfst3UbU+NoEPsm8QFNwPaxvwQCIa9
Sxic9Zj+uB9bj0jRt1On2Qw8qZcaabnRk/SXVeYBbJ2i3A2Rcx019uBgO3TyMMqvBsAvq2j2nnH+
H0qkr2vDWdUXPW9GOKMJso8cZJsvSi5vOZlihNBi+teL/Qg0cz2lw3YwsOwNqVeuR9tHKgK21LrV
pHFUoz5jVsH31BSk4hjpJqqSH32RPcJZrXCBvI7diEpUpMuurBp01XP1rUrRwNJcwGuhm2vXijj1
MqDomom7x+ZwkdeSsDXv5yZNNqHfPeAketSb/sfUT8+NC8fZ6zouFm54J1JJy4aU7x9ATEerpKEt
7u5He8S+1M50LUV5G6OjRlXC5bawm2NtebTX5Q0LLgWUSo0/tNTaYD3QhFsFvkUHzkG6MlS3EBHf
RY8Sxc73VDTeyprDwDCyH7rGuZjjh1mHZr7PbXIH4sE+grDD5ueT1YVL5Vwnfn2e2oAGiLOvudrP
mMLRDcwS2HJdRnEZmV8Hic4VOBhMCh/Bto+dLYMjLviL/hNlyRdvwbUQZfP9YkGdZOb9FveLkKUT
fnwj5VI+YVcXLucywKaGmxNGl9bnexUe44skf9fH9KWp9JPMBohhz3lYFCpd/4lUNVkj3/na4VVc
pXYWrmGw2bY9MH+6cUbMOCVopsZh5mOAa2kYkK9Hl4uNn7pHH1zEWnRoCowWaXEe6yhS27VGSBiR
4Ea37St2CwLCp3ZYuFR4KHKC3rwf+oap4TTtFnmBdCc3ou7OnVi3QP5kw7meglUdEvoBhzJej6gG
QXFgRJ5tgWP/ChN5naON3OUCjIq6HXLyWCuUpK+ZHH0lSIEmzdiD8xnWWqg9EWTyihA5RfreI+uF
/Ns49j1lHig6erTze+6UkXVxYEgwfmPYoDnVo4bTbx35F6sl8o3wYH0TwdZHT0/uGBRFOXSJK/OC
ClUjf8S4zov+qo4c3ypRZwGgAcV2igo60WLSSlSJGZ2/AoxMutiymNlCrg1eMDQdMoBRq/DqUyfk
QCKMy5lEt5mi4M5cxmjTJXSPI5RdiYEPtEQ32cTFT280qOA5brWrdUSevcPsbojAUgVQwlZlLb7k
JUOlVGOY5aY7x0fBS4rpysUquesM+4GfvDhQF+nOHRLkj0U9l925GYd25czwOZpm606Df7IQbnpd
ZRwYgb9FNX1DoIObts3V4Bh5TOMb2xEfXEZhgkhe+WkPTiTemfYnFHRlITdoEKaHLYuPbb1dsk0x
JC7YaLx4Ee7/BNU06Fr98ZMqpSBTpdh1XphsEZAOH6HXTq/3J8XN+aTNAG3uT8GOegAaafvbKMvT
KnHXrbty7c6U0vqYVBRwGbe2Ozs7FY7tew0EMkq3a81qz77ZeDuYz643moeFgsDU2lcjj4y9HrvO
KkqDaGPbNajeBNfpPjcL+F4dHQIVvK3wPFOePTuNn2F+lk9gdUPkFjcaI2/qm0tnAHHsJThM7k/k
rz5ZaMe49al3wpSKiiuQMvIxTGbs7myEN8LtblDK9esmQ8mBeDW8wQlzo5WmvrciDNxe1rtA86xt
5Nq4LLHUgFN4DJyfOOyDx3axGID5w/eybIabSOjDzXKfRe61qi1V5nTI7gif3egrVBr3ZAUI6UH0
HLMOUV7dcMB4rT6dSLiT/D65ijuMIY6b/VJbNCvIXutRsxnkLCugUGI0hFFLhBZKPacQ4VkQuH5O
SooKkyneCg2nGZg+nLa9+4qWp92V5HNQ5oWshPMUJPLnNp5Xc+sW0Q8FWSL8GN7Ex6qdAhIRKWNH
LP4rranMk6EFWCiyCBzD2MYbhjnwsCcP3Fxu3pAwDRA1oYwfOgV6LbbMMWY65Yd4tCe0DZvBA2Oo
Fq18+mNzrL5YcRDs3LITWyYq8AvyTnJDO2NropNb6cId4D+Qn0zJf9qg0Blv3CASK4sK+mpuwiv2
ZudseL5zrvPC/ViDcC42dqcRNSEfUy/pgVTBiDnh9rdpYvEmS74J/jcnb1NN677VL4blXIIxGX6i
GjxXk968gZRD6+3o0DaDgKar3w/nsR7dy6xpN8nCKHyxx8e4a7VrlzvnYgTKUVv0nmqZXaW1BVxL
yFV7teksCOryqNr+N3tnst02sm3bX7njtR9yRKBG43ZYi1RpybKlDoYroa5rfP2bATqfZKVP5jn9
0zBNkSBIgCAQsfdac1EF1ABZC/0BwY68bOYxXA19ClNcZgQ8eW4ACN4Ynss52AOcSe5wKNGaTsan
rHOyx7Kj3pTmDBCIHWd4bsPZoF67Ch374Y04+Gch5m0MmHyns1WzddM2XGy/HCwI0KgmvM0XST1N
B/tX0/3IqHbq/lbNVaNkcjcYIx66mlGNAYI76gnYpKzonitBvxSC/vn90TQL3QZMZYh31QJvMuG0
t2V3aJzxozVX17XDYJKJoBEl3xns600Trzo7PPpy3v/9tr9LrzlvOlwbWzcxRnnuu7dm8K+ZESqm
A4Jhl2u6e9F03sNIyW0VmLQ7THEAzBqcQ6l+Vpf+W/v6nkUcDg2s4m+/FLEI4yPb5l8L1zc/0i/D
l/rH28LX+TV/Fr6sP4TpGYa0bYsTmbDfFL4samIOF1DbkyZPUJL6WfcyvD84timKeejZHWGoatlP
ybrhooGXkp+2DZ9+yRD8s/L3y7f4WtF8eyATd/SrYt0EimpL6ZqCkxEFOvvd4ZTEfRjL2asOfVLY
G06Jx1n2FJLB1w0K4RZlcCw5sKKVscIjh+ARQSqhu/lB9sO4yTB5rgJmNytLZsE61hokvFC0Ctnh
802c6gRkIV3tBB6gbdm0wanPyWJwC3TfSa9vhkJvgUHU6zQJL7sGoqUWPLs20PLWau01cQId2Xro
Xw1MdBt6SV8A8Lr7xlGc4Sm7YEBG3cO0Tom9yUNhQox0lTm1+MH0dN6bjRqNsInIgb1tnzefzdG6
LtC0ZZLxaZc+Uy+jZ2V2KA+rdjNNpKx4ofM4GSIAUOBfY5PCh4LHfFujadj6NROH2Ve+f2vvM6e/
L+L0JAJmVVpntWvQ3PPJnoJ9Ppt7fDDVVS0tfzu5XO0z4p47MR8cAULdbJJbPQiebT+V926E6zdx
L8EV1cdspsMgpoeOiIuVxiwIyS8gT6QGGL5jcoHHSo37A/E0i2bl5gxhZ926Hwa9RKebJPcI3J6i
kgnulVFjJRraJtzWpvwx0+ZZx055LVNdQnb01uShNhs9m8SqbqLnDgxFQJMgTmp8y5kc11MEnsQe
thnnuh2ZuSCy2h3H0EsyMOI1SgoVddzeL/MSW/Ld74TeYlAL6EmMnHUt0hFC+nC9G3y3NOy7uZ+h
pgn1u7oHp5R0zdrzkhD5Pur2qC9Wu5sw0a/pIA4bTFgvBOVidzjOvTCoYxbZVRfFq8yEo+ODKXEa
u1o3NdTCMsK5HlffpXIBWxXy84SwirUVZ7chb2Qbo1Cgpqu24OLU6fpdrhENaDiAyrsr6VNzxRFx
3zPdXkc+rPS6bdfAY7DpJnm/Ynx5QVrJne5ml8WE9Vh8rcvstqyYXiBQgHcHpzmO+VIA/TxTybpQ
GGxSb+aC2o9hwNBIniuLq4NTFPcdrlzHzdPHhAITRaKsJabDCMMN+Yn1JnO0QyeoQEQqU8K/QaZx
Mxr+1ncYNic+W953VCYs/JUNrtQyk3KX9TrO+4oKZCcCTKHpwQi0cpvBb4PkU2LAxQaR8RtHMDoi
SxvMnV05h46p+drThvECBsAmULFuEtP+3shTojUqyFclnN0oDh7geIxY2jFJgDB/iV3KYeGpGdxq
W3iS4BaNDriPC6t2GIC4913dDDd2nV1mwt4jA723tan9ANkWugDWeKzlj0aZbschepF0dTIgQulg
HShDuyvXaisKzR7mg/tpMpptOjKtBLT10MGCSNHmpom/Jkgn2rcp4lrhlcWatC+GX4mzDQyiyuNM
UCWsKtgaJFE3CaeapO6ji/JrnVr+rXUN1Ko9eoZ2Tf033JXq3AY5VVsVfhBvfPlpGmiEBqL/kEUO
4mbsAj1T6lU36e4KLGdu0JqsMaLYyIBMbWi2g13dVQR9Xxq08FY648RV1U44ceg/bvOoNPdZEdD+
nDg79ekHtyIqlbkzEIap2fkJw3WnaymVhuLG62dvhxdzqLpi7UfhfRFWM4W1/B6/HCaVNnshxkzu
2xlu4hTKb0501DKmWMO938QoSynnkIUstVXgyVunAo3nTcN1P93pRnxqVZaHYYT2uiSQyvXFN1KA
APzqUEX1/D4KiCvuddNZW51vn2yCr2iKIyzObSRAbhaQ6wcdNmVSfSr1OdsNfIAFC7IAQkA+JttW
m7+DvNwA9aSfOD7GEoCDLWES9Za7NwK6elMX3WFbH/eeLAhl912uG05tn3TdCi7KLgAK8lirE78u
x+4k5Fhui5QM9wws32EuopMJLWud+LHqylTJpZUSMRhM4UXq9vsiGax95w4jJx3OoxNCQlXcxu3p
6/0qM5oXbKQK2DNrJ5QU2ilKG2sf9PqtRijgKe8jKlhaTmRVWmUnrCqCAgFvp1FyBOA3X7e0Tg5a
Tc9znMQJIC39zTmDK89gOaw8+Ii58cnr5nhPWcs7TX1VHgyYv0UM6CpGI45cy7Q3UauytdSnoPfP
qF7dVPNL6MTOcfmDGcd44EA7f8qcCDVyseCBNpSSZ2Y+/VRZTIyWu1VkI559tDxI0oFtPBQChJLW
hYeJYeSuNvW70UAuQ8upX2ZcTgPQVt3L1SzM1CbKb7ElNsXcv2SkhO0QtFf4Uj/3KY9iydjDKpwR
oZrUbCbzFr6C6ljPV6mC4QbIty8klSQmheN+0OaraqTK+t/m679jnfRo3P3tAPTnoPV/ipf/WRdp
l339Nbb6/Po/B6P2H0wZbM8lQnVpwjLk/GmgdJw/pKRFy2jTOI9HX0ej7h+eZ5LK6xnSBe9r4618
HY26gukXT9qWo1M7+o9iq983YT0hLGEaeChNizax2vK307pJ5tCLp1EcNE9fkYeXBS/WDEwo2Al+
szLjfM+IIHYZsckf+MAAx90THbES83edPiohrduI2VeQxYdhuB1KMAs3bfVZmhWZbbdvdvNv5qCE
Kvxl6Cz4lLakcexhbVcO17eftrAYY7hoK+FIUmgNqbw2WXkrHJ06pvkZat5lg4EOxMTKwsGSkT+L
Qq2crye3P1Ra+1XPGgr2VJ0ytMkDsOnUv4oKF6GifTHRhRwooiv+UMdYx7txjB8NgopkVGKWG1ZT
cUoEPbimv3yrVjfZeBvUYyyR1LRvquKbWoYS/qotY8Z5DeggYAB4ZgSXO/VWLdKP0rh0lfOdh9Qi
apVVKam9miuEmTu1qsFCRO7icsMUwdr//FAVPVH1mdQHXD5wNewKYW1taGdqmYjVBTRI/MHe+EoB
VWiU2mvAYoxeuF9xvxl8ovpM3jrZNcBsI1fcqGXCzN7WVNBDXsrTZp6tgpKXqEVhMvhktE6A0Nz2
xkzo13XZGn3YusKKp15tEhIlMv/ZbipqWqwjKnLCy7HwMPCreG3FHCWYaI3hd888OKH0BeNT1zcH
0+h3aokkGu4qlqb6mqzV2w6teNFhCwQJpkDzxmpOJlQhXkFw4JXPeyyfizevpLP7c1PV+9EVWjke
12yxqvL+oJ6iFb78T86W+AqTkP5bt102gPWYZH/45Gyr3aO2Xb252gZTi7dVnuzUfbULwazt1HMN
9j2CfeLkARaYSrF5NDG16nXY4Jqlgq5jSgNcTHuPnwaFIJv7fXEb6w/UzjYi4nDAKUO1mGElgWI4
qligkeOKHuNhEsQ1ATbA1sfso991ccZ5Pj+px30A1n3vb+L5GYHaXq23SfpdhNk0YXVqFTr3vRY3
Xxet1aeymXn8+VJXb9dVTLd9oNALx9LnvnquUquFtaUGbyA1zKglWbe9J9Njl/Fy9QnUy4Z0Z3tP
Eu55glSur6Zd7zH0ifviSxZjiLONtWk7Cj3N4X/JXGst6DR/AYHFsDj5MGr+gxdQOwVw8Zw02TaV
NvR74xYQ2+NQ2gD3oUznLoODxuEi7FxVNWF+DLBb5JlOqC9Y6E3uYr6DHzK0rbIFusClP+sNoW84
dUAPxLS4JjF8y81gk4UQfkGS0PSS4S2KDQgGAcdZtzWG9g6jxrqEgdJhV4kS44aT2H+LOP+egEk3
hMHJ+19Xca5/9F++/wIe+PmSn9dNKaELcF2k7GY6pi08dEh/ggd0LlJv5ErwmWxwA5YrxBJR/ueF
kjIQlRYedU2a+5b8jy6U0jLf1W2ErVAGtq5TWvJs3bFUOvu3Lx+iPGj+9//I/xsiDe7zujSuQvIH
4r7GtVUbWL7xlawC8GnriOyJNXOhVRl+6RiOrmmVWpd1pfIO9fqjXzBz7a1g3Nmav88BAm6JaykZ
2O7A6RPohz+HonzdcLCOX2TYQ2lnqtN1CEEGsCTUHoqLXpuxl8h8V4zOxzrzp60Xo4L2ZH6L5Mba
S2yhSdBc9RM9n8LCVVvDOc/niJ+vmI+NERLvQgHB6Mbqkg7dg2vgO6o6nwzOmkRRMfRKWNtfiBYq
nCzhdMlubB6JHnywjO4RrVbxyfCGnZGP157rN3Qoh3pjUJlaCy0ujq5Z3YQOuNfJqtOtFTBf0rxg
S/nAX0eDI0H0mMdUdNmt5iKbwh+I77VzT50NeQnZzx3wpRXelXqDePxT55DTJOeTZ6UHJovlU1E0
t5GYrmY8LghuKrnS84F4Ph1FUB0021Eg6x2eLJ/oOQ6JZlvNA7jSWX7wgn6gts4r7KAFvm97GC/d
PEKciQXfJqph7TRMmtrRRjUaEwniJ7fWHJX7FlDb1oD2Fe1lluq7ojLZ2eUL6uRjXYhujaixxCiT
72bkFORUf7c1chkbF7ZDaNingVMz8jPslad5aqybQUDnzsEqV23H9WkaN6Y3vDjN8DQSbHDQ/GAb
xBGerhygdTc6JJJE4QaAA9f3HCjD7Js7i8Rr+j5w5R2a/iur6NfhoKOCNtEJF1DdVma7y5tkqyMf
OvZdBvDPCahptSCN4xk0da/J27Ie0D9MdbylQ3dlp5SlNCcBeRl4JDIhGL8NwGpcpUlfA6OiRAXq
6qEFs8GpFP6yalEMPb8Dd+pIBM2TcuPoaUqdRhAfWbSXzr2rJwHoKcWP7l6suvevKll8xV+d7BuR
9zs9BgiUuuGAEwUkjkmPLoDpx+7xT7PwiotyoKGgBbDX+t64NohBGLIANCbi/GIejE8I4NFqO4eo
tpJFGZ5S4j3FBpes3DfnjYSeweAk+OjZAyqTyuCwbQUgvUzgKB4bFC56tvXl2F/VfItDRMsxjPSa
kCXm1HZlIEQz0gt7APXtN7V7y6c+kBjAb35ILWLjAT5Qs/pURJCb3KKARGw8UO/onqouh3KcfxRw
AjYF87qDF40NZboT+OngVEutvJjC2tnRICMIVQ7zIyi0emUFtfZFM4j4G2AhpYLgrFJyDnHJ+JOa
dpGYBqmHUTfsmcE6OzfKPulKEZzpbrEpC5Vw6MTWPvVD49rN3MvQ1HE4c7rKK8YZNXaTWXsSqbxq
hdv9qLqyuHSEfzlTId4x8aYDS77fqRHsg4lsuI3Q2uIq0pA1oTN80i20lUEVjdthpOdhNUl1hKaA
CmmyTQw0Y8pgMmkQy8MMpRBDSTRNBgas8LKCuuk3VgvbCwSFvgn7giGYHVKRqnNnq/Vjv4L2Ivc1
esFNnA3B2vH9x7Y144cuQ2BcuRQ2ldooIZqbJGeNqXkDHcMgsdFgTxBtSU2TyUARZ5dhatnnmzSO
IQ/7F43DqC7nK9eU0VkyfrjxjPEHcVzWfRJAjMjidstgoT91+bixrJbsJ2E/TxrlJDfITpz7CQQ2
fVwS0tM2S9t8uTFUSlMXNgOeH3V3+Xu5lxvK9OyrAKfz89OEP2T5e3n+9c/zksuDTu2xpuWpN3eX
p0aLSIlmlARJKPuIWtny+Ls1dlBmjkaifwScrsAHnbIAerNyH4fKYnS+u2ATlr+Xe8tCy83ra5KF
orA87QKN+YlhWBZ6fc3r4q9PYH9leAlMgfZxSiFjWfr3n0BbPteywPntlrW8uXt+2fIu57uGF6NZ
BWX8+uHfrPr1g/12W89LvtvO5TVj7ZOkQaFx/bre1+Waur+fLGqA79/qvIGvm/76kuXe+8WXB99s
3fLWbz7p68vPr3yz+mUXOEHT4stQX+Py0rKkqWM1SBprXWNPL69fbky7asR2WejNh1ieWh5c7pWe
eVGmVr3nFPgUWL1+fsF5qZGKWeJTxAOvsrGTNkeepPvWVVzkcg1WF3lciOCA5Ia7TJPF0ZnwZsVl
2szrMXc5XJZHX59qaz3dw1c+vnt8+dNSL17W8PrseS1NULOuN2v0VWG2xMI3kj17GsQ2Fnjjot5F
KbDc1SosW+e/p4i5VJhH7ubNg7mf9BdJ8em8yPLE8jo/nORuFMONn0Qe5wFAxMcg8woJiHTm1E/e
Wup6JN7i8SYmGFuYulebWPmMzmjw96Vq2k/s3XzN/G7cv/5Ey+VUUOrXeqvr/CKLU+3N4LsTvjPG
wPkF+ZXrpul/OM0PzuTmipyE51QroQhIR8El1M20ODjVDbhJDHq/+fN1ueVlfBskgqHiLR0c8uNY
IpVrnAsTKlIkxq95SFB0vRjXvZmsKNMYnvzMvi98LvORjUmkVI5oW9kBW2UYXf6s8OSadpsfpuGN
PkZgDDl6DmQTf+wgcAXBcFxuGnUPinNA9TTDB24WCM2mrmdhFWql7i1/lsCd9r1bXGjo1U7LzVAQ
txRMXM0LBLronWs3PzWpXdCG4ytduAHLjYP6TR9854x6GJXVcLnpIu2llJiJy6IsipXnY1FGDneL
ii46TcZMUUMjdHzER2enkL9TMg00XI4X8EnB1eUaU9LORrbfI3xetUZcb4hNNo4Qg40jwreahMoY
3ZqBJRnGTcYIWtYru6+eZGlf1XjVuJyx34BDZtKcLsIyTFGpJlRD0Ez56yGkeyWMraWYop4WSlI0
T445lIyNgeIsZvpYmSKXe4NtbWoD/u3itB/1HjIgeOFtzrzlmAWdzhVL+3nPs0MGWYV1haC+J9uM
74Aju8Lj01XpmgHAtF72/xIyNrRkW1R0SpS7Ujg0pZ3Fn+unxgG987BfPgMwXtyZjoUvfIE3LH+n
c87QgGHeYtfXldPTqnw3gzJbz3TVyJNoVeSlp7garze0D9xpbWQmOtpc7pxXo76FCWOGbTb1hziE
SKSOvdcDcLn37rGJ8NINkm8MrepsiMaWakCwaxgFpmQLIEfS1Sa9+RsvX0REYEgofKROLgud57w5
amcvhINlkz2lUM7mAZKyOqaWzVsOOJrG/DTP34N6xvUvTKRfF9hrMuCwbPBy7/VmeaxNaPcOrvHZ
V27aJVJv4RJorTLTvobtQYTpsZQ1FQxajp7lEFruvd4s+2D5k6sJw9UYLKqSCywZbEHF9WG5ef0T
2ufTEAQp8c/ito0Ga14vZILzXcMcvVWPu4MeNE51XZmX4+WoVjfv/iyAF1Cz8vftYo9Whuju/99M
yhq9/BnobrXnsDi6gzGmlJ30H62Y6NCpTLLlBu4xPXRfxbxUlX9AmEnxp3spo8TcLjSIZf8t9Ifl
3vLY659tCsdFryXYLazLnWWTs5TzA57pxkwDrRy7s/XVWMblBs0p7oHAUgFgXPOWDTL5SQOfbjaD
QI6ZL3l9MiDuQ9cmzHxKYwfWeIeHZNML/cb1HXMD28g+RsiRVvOEtS8JBSkCRnwZRPHDQHwqoR20
WmWN/vRMmKGRPa99dUJ3dfuwbMX5V6Ah9s57XCxz026GKghOdHNWNYEqh+XoaA0qtDAYHhZGyfmb
VgST14MBlX58NO/zMSdIGALDZlRzIzP9QgqUcfTq3DrhFbFOqNl3WtUma6vAPt4uVzVviI60nXMV
1gnxzT1EyHT7sHvsVKBnoKI9K6Dcq6oP8Tfp0rrEtj7uZxUG2qpYUKcp76pEq9fmTGQog0PCQ1WM
6KQCRWsVLaoRKkAnt8i3zQx9KBTRgVCFCyPWOyYEA0JgdbJoFf3M9JUjfPlbKo4GGgWAWCrkNFdx
pwjDqrXnMuYVaoA9qoEvvjdmqp32aIAjyPX+Os3ACDmNd+vGyCncun4Y7L3BtBdqv1o78jU1V/Pd
zfI+wwx/tBKXGXmteJ6qFbyLtWwBSdl2sclUuGutru7NAJ0plAhlIjJgz5yG5bHlWXIVRswg7UPY
ca6Zsfj4KlA2RgFwasyvM62+o94E8gTi14lY3aiydpGmfrRUQG2QITvEaxivBD6q7fLBYKI3+y7R
LwuvUKkWw1ZgV1ppL4jMilNIHK5sgmnrEpDrq6Tc3kXdPSI2WHgZy82Z5dGIH+DcmqOLRRiT1r1L
WNQBfEBBFCXhL+35HuG1LWFXhPvaKsXXIc1XpfrGIXrYnBPKNleZv+cF+PVeJOQBq1zgNsbE0At/
06vMYKHSg5dtC1WisACstQKSzO5TN30G8aGnyEI0JqeZaf4Ebv6RWvDMZJu84tmR7B47eWwRvW6n
BEqj4UTTVdzmCAxLTDUtGJdl72STOu+aka5CQlDiLAiUVxjKGaHy+uDCStGaCQaIIAhGkVR0depd
7r3eLIvZC35lefAVsZJEebgvgYC/Pn5eblkEuWKypS318uaxLB4uolwk2LK/JZg+6KWnuMOKNiBU
ztQ2KKTu8yyZr7xZJh8mutGHePhAWJG2NfRcX9WOKqFpdPN9g3YONXxr8r4GQ/Y4lxOZR+ngbrqx
p5k99xqHHLTN0ca01uX7zFUxqvCG65Bc4TpH4FwZ9AsCQhKHLK2/+WMzr4bSe8bJQqIhUD8cAJWz
Nhs8ZBRSiSQR5IMPPUnhM5HhMt6PIGCfG8WLa1WqOCZ4Ut5U0niuMscdwsdnlUKuU/s6UGLqdrK3
+udEOy3PDyq93FY55qQ1+veV7D7aI9nxpko7j1TueaUS0HOVha5KLl9C4tFzlZMeqMR0UKXWRTuT
or482QhIn+SrNyppvZvRWsUB6es1MezLWtlrHOqRZV55Kq0dPR/DLPV2ras9hbGZ3Q8q3d1SOe/Z
RNdHqOz3AnFZpNLgK5ULn6uE+EplxQ+Exi8bAcQUo2ETGZelypZn9sMPgvH6rWuTPN+oDHpfpdE7
Kpe+Uwn1y6edqSnMKr0+U6A9B47yXqpse4uQ++VTdSr3Poxt/TQ4qYs8i3CG897BKL1CHGXc9sEk
L3NjCs6rnICf96OlP0553B6KqfCQ2LfDE2Li8yvDAuB72xjGsbGc5L7rx+dljSKNLLq7/nijT5lx
Ndtwr021Z2RYXLupqD5SGSwuyJPKdlLDoUKI5bLtZsXhFNWNfdEPonuIkvnDssKhtLI1CpP2OlTi
q6Jww/MXaLn5Rx1BLNPCJN2imUqOUuV8LbtEoP8P9eF5tt12l0B4PejCsT7OOvnM6tPMpK3S6uEQ
Qw/j3yyH3fJCsxLfqEbrH0wxRafQJcV9+fg5AUQt2PbHiAQ1mQn4BFVpXoRO4d3FAQVWGkzgLzrz
aMah/gmherVjohwcg5iwg2CkU7gsQZzlhWVr8WctIt7JnOrqWHJCuiOAEZmvyIpvytTjW9H0uYty
D6URXIlQVUcl0UiewYG2rCebEOCbhPgx2kLYFxjuUXp+czu1CBKX9YA9wFBL8EgKFG2rOVbG+CEP
b+saT8+yRJAVG9RQ/lPjOeU2KbPhxMRA3lAmprentqceG/q5U/scTMQu4SziQu9m1Y3ww/q8DjJT
mbZb7vNckXk0ljK+RLfoX6chjqzlXTrg/f0M7xG7qbGJU7O9zKZIXFvYq87vMnIOACf/JS3ccQNY
0LjEkFxeO01tnVfh9QcbdtPlsoAokTY66H2v2tbxrrhE0ClXO84ZVmU8OV/7juanZzvNVUIALIeg
jCnhN+m39OcHKmS4Gc3BuDJIHLxKea8NvXD5lbrmstUE37nrTsMZ5Gu4oqMIm3NlmOlXUJ3LO8m5
JO6YS9s11mhx2fkhWpo51b/05qdlAYIXJryqlXndyqm8NJuMkIegFddFx9fT08+mdF9/Z0hOKXJo
ERAEIZoGf27A/uf9h9klZ6iXdvW9Sb1VanfmF3JHtHUK0P264vg85XzGbR9HBLi3wYfz2rzwvnQL
69HXiFagm5WcHKmZ1xxMHse6639x+bKWRRMD51HWRdUHqzD7Q5H4SAuLwvpQ2DQ0lkVyQLg5xdkv
JiGWmzKpIGNKczglVmNs9b6sPom0ul0W5dfz0IkamRKXzF3LT+JYzW54MxSeycgnb74aIQ5stcUG
k1qkprZ2J6dJPzB40vazbcT3TkBJOmeU/50QmY3weu051pQze5NqTXAdOqN5agN33EZkDH8yZ8zh
avfYuvvYizp6NBuktyPx3kc9IoFrbDSxRtSkRkafliXnzjdXXS/l3YgX7UCQGpK2vj6NXdXdD05V
nPf3FKTbwvSmZy1GqkxQBdkQIggvx07QI/PJoJi7BC+++vZK77PoO+OjE2r9DoNei3leiBvpgEmN
KNt8k/3VsoMqZnKw9Of6rm+G5CIK+2nfwnm+x12uOJSszMeI5dKuevYF52pX94YrR9eKS9+UOZSk
pv0sM3laFqVSR1ZcznUyG4qT46cZARRjcUHkjXtnz/gKw9Iwv3VZvdW9WnsioMvfDG3RXOYW9A4r
TqINg8j2a+beTV1mfRu1lIui52g3Rib0Y1mZ5JEXffepHqarZV0hCgmNNKcH+gskGmLcPBB6oHHY
Im/mU1vfenQZ4+TLzx5KyO1sh+MpnvPghrg3QRWRz7PcLH92gaddu4KDSapT0/Iy9fplCSM4/ldf
9u/oy6REC/h3vfFdWtTRr83xn6/52Rx3Bb1x6WLTsqS1uBh+tsZd5w9UZjZ8FqlLVGKKufGnwUHS
DsfJRGsKuTizYZgfPzvluvmHBSPEc11Bv123Pes/kpTRmS/fEPlNZB6WSaa0ZdEnN4RkW9/2yYOB
HqxbFt2BCn27qYh2vaExHJ+asrpp0bZSZyOSMcq0hKgUgbpEr1RvJ9nE5a1ZzuFJ78gQahOU9vQn
145Vg71HfV0Rd7ryury5aPn9NhZTVpja1d4L+39yG7Ev3m6CpaAkEFPweoAtoXT2TmdWVeRr9NCp
96QS1si+IRdomY4LG2NFrusMMcms7Dznu1No6X/odDq/uYeVTDhkL2C2+nX/oSngZJhZ7b6uQpwU
xZ5pOHX3KYTfL+mk+cFNaSPMSogSp5rZnX1H/7bTanl/vjYP8QXHmGm80znMckxKtGUtk4nmlitx
spGDHNZNbq8yIKy4zy6qCLcAWjOFFovOstN//f7vjp/z+7P1Joe3blgqcuLt8TOSXpWkwGyJDSbT
Ka77D0GN3M2YGIgJM3SRUzOTclygQJgH11C2TRwKexdDJ2LjlVES4/3m5/cb4eHvPxHiYfXjkt57
5UeLS9gnsaAFNE5DRMZjuM1ROF7+/bvId+pGNtwiPUZ3UHySuoVP6dcNb4CLN33lY4yZJWUUt4Cn
MtrxY+kP68RugyNkRP96bnA+6708dCRJ3To1EUIE3umXnMpDsr5s+xRHpvufWeCWj4YSVegYozgk
TbWH3mhfrKrXjVCSc9hU3x0fj7mthd9Mg5n85D9EphBr24/LfzgS/rrbLR25DQZOlzQTzlq/vqkf
4hN3jaLbo+O26OZ76bpEErD9+93+u72um0pP66AyspRs6e2mCbfRY5kkbFqgEpdcNqMucLinhqz+
4ThSR+6bM+OyF9++1bsv2DZFUAVW2u3dCQhHl/aboIu/ExqqkhVA30yo5aJwuvr7DTTeCZeWt3Ud
5MIGohYO4Hcn5ClMsFoP/KB1R3SrUKNv42Xi1EZOtkPMjrTCuyE5uLsqy+Ghdcx4O1VK4wAyrkQO
QhyTZWyHWNtrg60fEhjifG7KTjbnXbdDVUPG02UFH23Vd16/RUj5UgfQ+zUfKOUEKSevg5cGGM9h
Sm5rt5jgSlsx5gw9unRXadDeyU57NisrOvzDlqsd+m6HG8J0hAqwcfS/HLYuWWJkHPDDTfU22ckx
uiPJ3liFAVulhf1dq7SPQ69tnd57aFKT7qE53Q5572zG0SLoDQUH41fkmJ6EyAM4zi2GjTHFzSaI
kCr2HCx63wvaUljFUouZtDMf4IKvqgrv3Kwblwiv46ux+RZlOByQtoiD/xm6UIzWv7vU9PjT32+y
lH+9dlmG4NqlTlYW/979VGMvtZPZSts9eIIM9diMTTn+MVIqQPn7cSaTDEu4q60HyxoP+cTu0KyX
iXRlAQ66ROBzGRTfyf3VLoV40iNKoXUpn0IfAmlkEC7uWXJndyTKGK29C4zUefA6/+CJr7Hmhh+z
sQUf4HCd1KoOhS9ns7bPJlWBhZbVZqfMa9pVp/GcGWd3Y+/eeUX5se0uZaLYg1O1cg3nSm+BIuYW
FQpGq4G3NpCUraKhOg5dfxeUw0eYSMkI/6FgsrQpzHukgB9dK72vYwudDcPxtZ0ThdCjwSqwYSQE
V9QmapnZKY1NoQ9cR83oEW6RS/CD28LJcIOPFJLBZfU3ePhWaYR7zJ2Gb1Opl7A782krgypj35G4
nBBRcets0H9rh77sHkyBEXHQiMEcolMCJXA3lh+J35kRaaeKmpEeTVG1q3huEyWMo7fQax9k4Xgk
fn0La+tb4dS3qPHsAvRTVlnPurTJ+TM/O1kYrDRvvMiwuwKOMuxV67KSuqeORlYADUKMWSixsF/L
im5W3d6k4fQPR9VfT1yuhZdW51TM8M5x3p1BEPpYnYVeZt/RSCizce/2ibaW0fjgj5g5odis/TTP
/+H8/9t3RYeJjVc5Hbx37+rVHB3enHDZFY+NMdx1RfrSQUcbZ+1jbSafEs/+/A+/HnVJ+fWE4WIB
dh3pSc+zTaU0fXsxaAgDybW0Y+xl9u0qh7dKpC0hkm2zrb9YTj9vPXFCGgl22Zpv//7N//rDpdum
q+G55ynp67sfbtDhVyQ2hM11is9UKQkF1rULc0408nL0I04sR/uuDbAZ/v59pfGbjWbI4TLONQyD
Xf3rRmfC17A+sZ/NzgHL3vVbgzb9Og2m8QLQwpeMOcPa6luE29RZG06eKxyLX+z+kThs+U+f5q9X
fXaDi0EaM7YEU/ju0wArm6Vdeg32YEZBzNuB7JWkIgWNSvOZ+GUOjbwmKgQFnlncYJ7YEH1Dfnk4
PBQ2sBD4zZu/30P6774axsMY56RlIE1+d1hUVQGZq3eavY7HZ51SxSltU+76qH8sg+mF4gFBx1VB
MretB1z30k+ZUXyYHKrYTSqfkpFc6ENjtscQXg10emnS7MDsyve6aUXwIGP9qo0ElLNY9vtxwITg
Z1eVogGa/rgFYOz/w25ehjXvj3QPwCMzQpLYrPdj2sDUNA2FYLN3zNnb51TBumtJajkhMx0XZYhX
a6pY1bo3YJ6CPE4Oc4OpJ7XUDz9jttYI+wuBNZSdMXlDs98MZdlubK/xtnNmbJyBcDRBPDpJFr7x
/yg7r+W2kTbaPhGqkBrhlgmkSJHKsn2DcpCBbuTcwNOfRbpOzT8en5k6NyyKtmWJofGFvdc+DG7w
YtoVhlGPaFLtzhxh4SmEwbMHMD3xUh4Sh8uqzvN9wnNUybT4j+rLBSPwjw83nTHuIVgWHGfXP/+f
IpYAyrCYg4moiqxb9ymBNmzVmBHN+6WxTmNPsKVIGR1PRr4eyhI3RvqTQd6G2MgUHrtr7CnPsRLE
GlJ4A5mQ5wZZ9jjb60lVnwrdDCtSdCu+t7fr829GMLGZIKgnLy1mVNO1/vGcTVG3SFUE2BRhM670
RnLRkinZ1jGrmZSVytIVkK0yF4s+6NmNbXbPU+X9+Pf39K3q+8cb4H+ejd8+Z1OfT25SzWTUDVaG
hXkmcG1BulIR/ctYMSi2nAv1emLZ5lnErQFosxEbi9dR9Zd//1nEn056CvCbXp/EwN+PvmAe3WkW
QxeFhT9GkxsQemdn70NM0nljzSdSlH1i24aY7ThRq2hXLoWusosf1ofQzfcLP/gpvq5xRB32tKrk
xYdXct4C47y41jgK8StW/W/C5pvIpvraW8N4CBPslXHjBRuejBe+7QsBfwT6Mrsj5oycTQuK17YI
5M+cPON17NuXHkfzThTep6IW7SoImdc6C0IvEJPU7+YhtTmiAicoNsIMwp0OB9xb5rvjxl+JsX31
BsW1vQ63ft+8D323hjAsT7JBedUmPwJL5b+mbP/Pdvqf7Q1zIricLjWwZzLS+Pubng0Y+B7FcRq4
2dck7sE0L/j3SCB0/qOR+sMh6dHCgt5wfb6reX2R/+fj1eWZBysReUWdlD9VjdjYr/ccnQ/BlOKg
A81fFtAe3dJ9+fe3zx9KXn5HgLQ2NhDwNL83zk0M1NKPBcdzKbbDqCAhBto9ZH333XaQVCxBjDB9
6Akfzzz01aZk+UcnjyrgqkFANe0HP1wxyGiptbdGlK22ldzFnpX+x7H7hze6Z7rEXzrgdZnC/fYc
9YlsbEh0XVSm5NJNzbHq1NfRzB+0IdaFlD87H3Dzvz89t6Llt086Ez87BAHMaA6Iyd9fGEb2nZaS
T5c1DmcAcNjajA3Ez83i+ackiME/e0SaG6GzZ8rwZMfBwe7AcE5gs1ZO5T5op+03adqPuzam0Fzk
/CIt6EzGf5VA/+zXeCEFl060G777DySwHPpRMIPvoimoSHtkAcc56KdQXTMJRlD9/Pdn5o/vWFok
UMaM2/7h6PFChSQRd0vklPdTb9+7Lv+rXXpnDmdnlfP+XYeLJk38v96w/+zIA0ysFNMglfh1A/fv
r4jqrKSy3Loj4K5/n2b30fLpDsFZZetUtxfaFez19J+ZTg1ogYQYK9Ghlzfow+OkWAdF560dc9yZ
0I4X1uD/can8wyiKH9CneTT5MAfi91NjmgcQVV3GJ8pwv3KqgORwScLJ6u6evvEjlVTHoxvsPJt+
zZ+fa8x2uC0AWrXI7znFfjozT+G/v1zun14vKmReKbrbwP39jdwnY4zKwARyPCTE8pAgdwAhcEBu
rFDnUbx2fUgUFM7IXUKMyIbC8VDbDBEHFRQPcxGVtpDPjtYfA7DD58FKHtO4685JCdPcWY5NkJ4X
ThoSLZph48WijCSF5rnkuhAqDBMBMAcZAixcai4TaLdwHZmzB6ktHN+75p781AU/NBOeQ9f3X3Mt
2Erl6Fkd5b/ZTfJjaeQ2G600mspU3+cWlzWnXeoTXIuuoQb49yfsD88XwG7P4zD2qaVxwP3tRE6N
QM6i9JpoTMTawQO2HVyWQFM5pOtqEC8yHR49o/2ppv8cYv+h1oI9Dm7B9C0zgF309/8amBnjfoQs
aG1zf6/Mwd1LsgkAhznZOqg86zC17R0LVwB2MfNN/DzijpjT//+eil5KwHq6biP+cWWowdX2NZa0
CKnKpXWLEVagaW7lVFZsXq2vmvjP81yVJ+Xa3X+8Xa1rV/Dbuct/zjSXJsZnlv/bp9xeoJsAw2yi
3p8BOidphK77m6qT5ER2h72VRliu2T4e1Jjs6pTQi39/+f9wyoQmIz/Xs3BRivC3l59KqezDVDQR
BoxiXYcHJ16rawAqPEwbhd5//sa0Qn/oJakpzTD0Qx+Q1++9ZJC51ZAsiJ7zsQi/VfaNGtx7D5qh
Dfq59jkvx3xj6SZ8MXB08jaMfzh+mh59HTdRouPwQRlfS2WS/lXMCX4sScje5CQPg90DBm1c4uMH
Y92j3wVU5BiveBDXRAsIOMMdUbuZ9mH/9lcyQf1sp/l7N48zzr5Wfe11CCClA+GdwzVARS24Apq0
vaWWr2VfE5JYF8m+sDW2Mtf9hl5NbOH4lXzSB/DA1vUbuVb8NfONSI1ri1zqJ6Y5xosbU0YSWfUm
w0wdGH/F97HMcXPCKH4Q5tg+LjaxwsPkPLLYQGoDSZgkaYmI6z1w3obFUh8jc/12Qv01yBefDuKR
FBLjHvo7xHckigga0zh8Un44r5JkPqaDfFjgVr11pUU+/OyEn8DRwBLyyQjtbde9lGH+RiUzHFqV
LGdtk89V41js+/ALTVB2X1tanQiCM2EoBuWbntWL2ZJ2TR5OuEMOOH9OqduKuUesVYmcs8POiF82
5Coz82mNYr96xqb43U7r5buZEc0W5J97gkp3pe3K+9kfJIbt/kc9d9M6HaYcdXaB46uAHUW/h/If
RAAdWJ8v7UZm7Qyrs9AehF9gijnmjgWU8YmV23tvqCGyrl/dHvJJ+YAI5pISYvryzJVdnvuKFNqZ
McntISuoxV0f2FF+5USq601luuOve7fHYsx93djGEejKncocQa5X451u9/66wWqILX5iJheIuthB
puayZ1cSNuQs7xMXw9qUkNmTxBnCTG1iUAhxy8F8bL9or6J7WRA6y2SClnq9R9ghsdS5DYx+TJaL
UbXLBZ2eXcXN5fYIm7/5InOk3MGS7avWO/VEOD38ddOUAzba3j77RZdi+8k0mQU052jQNDVu7b5q
gj72vV9EE/kfq36KXdC6tFR34di8zbwCu9T3E7z3In52A+y9c2m9G2mFXDWllzEok826Np762jKe
dNU8oizoYemUxoPVMjsOZR8R5OpsRCLilyTF/5d2Vyfg9cuCEv9+Bjo7dPrQjkZhrKBWTg+UCWgW
UAj3ZOE8dGS1mupod2n82BCZcuU15AekK/HaQre+U6anHt1qVI8MmK46BIhCy+wxfvfG9OiYkoSm
pcZf7fjhWz6rPMLc4W97ZINvnuqMden24KIXqHWIyt5mlzgalYzLfWnEyxuAhDsD0uNjYbbtW4HH
hgfRyeYHPSDeQG0aNbQvr0kczs+YXNBjWs1rgyJs05HKyYzcUVuvutL2aIkvHrLAy+0epetEr7Hy
scrhFu6pkdTstCe/WXwycbIvZFKJOz/ovbsizT3e31A2+rg6A0hI1qzX2ggdyKbgd3m9zihBOQQQ
xUUy7lTpWM9mcZW2jw8QxrptuPBrh2Mcvo5p6W1MHfiRk/Efj8i0N9qa6ns07MtR14R920cLp2/C
9jx+7Mdx+JJo99M4oPNYyvLiTbZzRtEf4z5H6GW0RX/fTWA8vTr9kXroVmw3AXdXmc2uSkSxHaES
01H3xfNSDI9zoL3PhQpQeY+A/A1NqKnQb4SIFG+OdLdObTA4LtUIva8JPg/pXUP0xxf2v3qn26Xf
d0aSfRIei/br455DlZtjBVqPmmPVCaru1UNFvbZbG6g9jo26XdQbMbVfOEjyL9gI+OvZs7Kr9iGw
Mu8tVTuH/KU3PUzDoxPI+3R+q93GesHkXF2AAr4mQxu/CrlkZ9Ub329f5a6UxAAR8F3EFZTE0uDV
YPb6yEUGVLsXP4OwjZ9n1OrMhRb3mLMC3dTKbvdOOfT47MNiXxNf9RrGGGGlrB32bdX8CngaTr9v
ftMTHAxSV7tnFKLWfejKpxaYyXN/vbGuWYu6Cux1kmQ9Zic0wm0ZTndTabOjun6phl49y7LeeJP5
JSzaMWoC7e8nL/yEfjCjX/P4LNqEwxuuv7eSjDjZD17oaT8aE4L7KcC27vn043iIQHCdWcsVq1Jn
QRQ0PWuKqW22HHjeSRhBvRU9pnMtk/mSBM18ud0bUwqZKsvXgmii3awd9nkarKIu6vTi5W8hJgbg
eAIpnZPYR3N0LLBlTGz8xl82nuHZd96VKRQ24bIP58I/OszXsjo9+7NfHRMrq49uDZwHmGsYTbNa
D5kod6xou0dbwsxztOsfGzuoj4Xn8i71l/Ryu9hVLn+aKmw6DF2X8+1GsDewstCMzK5NTm7YbIPE
sg/kjX1dZH/0Umz4qvmojPG7F6M6zZmzXV0Y4dgdhjxtd3TU4aby0ba5YDQtE5K0KBGqlxUi8nnZ
t7QRK+HKrTGGkePUP2SWPWVZjGMsnwlAlx/G3EYwhVeCiOMtIVP8FNR9o+62lR/sF5C6qzFWJ0T6
7z1Ez9huf6jx5HIdp4FZ6979DGD9yTTmfMP465FyHh0mkhQ/s7nmjwKPBjWkUbinYOjf7bl/WKbr
Vrm+5H5yveqyWYpdlCRAov3sPbCx2Cziu22nkdvJSNt3aO441oyfYNjO4PZ+LL2GPOhUQN3BVA9+
MAHFttba7Os1q1Bge0mFy2JYcEHjsaQZUndWtbwNs/eA3h/DfV4fsnY5OHP+OJYrd6Blght40Mot
V0pbkCOWqJPGdh5tgr69jchZOfrzBx3nIw7raTP7rbsuapcJZDE7PG2UrIJfqy6plc3sOPYj8Of6
leSpce0p8aRcE99r5yIOH8kzdATzWvz9m04G3wMrb8gWBYK55P1jGcZP3rw0G0PPVtQpKhNii69D
Rn8NtZOPZ3DJ1RBsl2XqcT8Uh77DK4B1k92kcZFaf5WLtxPVYm3MduYXcqwvZW2eGZUQSRBEKDM3
/kLvGXbLj3SSMA5H+wDZ21pzTSJa2EBY2LYQ0GejISbFVBsUIRX8J+fBbAFVdyJX69EiOM3+BBfj
PHcIf0bBWzUr8nprZwqmRdqcJ98od6a2cG+6iFVj3HrE09hnYdBHgCmRgJJsYHgYWMELfhg96O0q
cH6S625i+6pARi/hORuXR7ML6ZAtYa9iz9u6iBvXWdkn+ywmC4PBv0k+CGSSURrDdvZZWnjLvZ+O
w51OU/IPHJjWU3WyLfnaL0sPlELcMQn8WTJKTmBIdUPxESj10+mqDBBH2awGKouVP7aEofEau2P3
5o3Ol8aqERggpxdP7kUaLKOTkCiYCeStJlRxJW1STILaRMAgYGar/hgGO3Lr6405Dfn9GCe7xfa+
ouIgSbARhNp4ZAo2w8hl1/I2lroaUub+5Cg33yhTfxLAFCJ/mi5Y7ZyNZPMJPn46DhXXJSwsh8KW
uKJLDISJuRy6ZvhecgFU9Swf+7m9jFcexyBTf1M2NaTAadaIf7nXXTMaknA4YFO7Z5zjRtOS1FDE
neoofdpc5ozCqutjHrgGUpD0GJaoXBvTb7eEs5QbkCLFKlDlZry6uYIhaVEZdMm4rgQj+NuDwzUm
sO6Tk4PPhgCUoTlaRstEsTYbRLqYojFHVeDcptqO4Pjf+9f/sHHn+hcnHtSs4FOKA0S3DMYrN1jf
fva00OXO8RVJ7FAfVaLl0aN3xyTZQQwBIctxhc2M2JTuKEBCIe+7yj5avWxHGZyrLNuTWGxsu7j4
NiZ1ufWTDGMVYbbH4fokZFAd4JpgfjViYzimglT3iqS8lGU79NTpUJBBwBLo+hdoAnEueeAzvc7Y
BOGwn2tkI9ME78bx7e54u2EvuPM7O9y3hiBJoJCHthcEQDYF2tkccfW6uVqGpTDeWyOedjcD8e0h
WvCTLH21XVoSpIDzHBd4UcdAL18CQbHkDAjLGETV28HzGlilS1+t1PVZbrqu2lj1Uh758Up4LHzm
Sbc6qIAL/9UPCC0nP96cgdaURotIe5Blw6dgJI2Rr+K72021+D1pFdZbmSdQwVoBJ+j6hyoPOSpv
dyehtozp/D2YmOQ4ZxlxJ9d7YbrsDenRBYGW7Vxr2st6jPy2cZFLt817Wnd69+tLIw3zI2+pYe06
OD6dlC4P1x1xRep4u5kNIY+6esduU/x6OOjdYFV6WJ2npc7LXe865D92BGsXw2DctU32DbNnvGWZ
EeB7H3PO8fHsZCRIpaj7GxkFBICwQzMnNp5c1wgnGjZ57xh7i1d8VRcy21t0cFt7An265MYGCF1w
nzOxus91na1UaNa7xqhtPuQZgo3Ob3dJ+rEEVnxkyHdl0oJpaMuD8hpzJ2JBc43TYjaA+kwZSU8u
uwejoVfNM/P7NCD8trDmA0ILf8x2v9NBqrdZLHk39VgnQytd1je3Jvk1GM1ud3HvVN3x5jX1bo/C
LsOj+1ci/c3vLBpLbZ2YUYUxE5ZumukvH7STlhYfipsP2CP1CMHJNVr5dnP79rd75uSQnRTCC7x9
+ev/+XV7+6eVYZXrYsBk+evB29+qbz/u7e6vr6EAb0DB4rW8GpFv/1DffvjbH//6ScScvwt78X/9
SH/9xRSO3lZr972yR1zXt3+cGWLfCc1lOqnx6doaBu/1Xn6999eXt3u3x377e0g5cGcN5evt8dvN
lIB+QDv7f78VFAuBQSi93B4CTLJs26L61vUlrXIQQ08O8drevvzrZlE00tXS8Grf7nKmD3duqMUm
yJ27yqIWT5tOrImWjzdt1ZxG03Dx4Hvepl5EtyPMvYh0YQEw0n6wMq+7QK1mF7xW/1MrCwR1Yglc
ad53LkSAVzmco6xND6Bclw2aeuehn61ul8elvvcCOvGaJXdRMJxpO3CDbg2RDmLB2s6mD2JaTNyy
BevTYGF+Dx2Wba80vwW0LpeUUQd99nPhf6Zig+7EQb5qisUHrQxUzMQouPKy/KPT/bkV9iOCFWSf
WuabOI3fKyb2K8NbiDhf/C+h/yAsEyJY8y3WSX4X48DdEpdD9x/3r7mipRugpavRk1FRyUPaLl5k
huK57BEXlUuzp7V6WEgnhXlB0h107dXE8MSx+lOO93MdDCasANR+jgcMJCM10ZlYAssq3LQg0daj
D06+yJtv8hnA1qN0Y1iiDk6cMHlwKv1gK7I7yR8vCtiMXD8/xtGKo7Sn8QjIDB07904tMAmEYoug
UVjQ2DEsYsbCRKylQuppSjEkWJjMToVTf9bDZTDLpzhrpqhNgJMyjAwf/LH6NpYq3WZBQ87r8GL0
zbwdzKley1IfE5WCKdwZRevzyl5liQNu7jZtt0WDm7kqw2PSok2Q1EZWOUEFtz88An736fiaIt96
SkDtrGoZnwz0KUdrPsxjhRrJMU9h2OPTChUw86GSG5O0kc0gpcXl+azqH5WbEMpIC7yzREIGlKhy
TIrAD0dz9KMQLNKqAKOdz0m1tjowwF2bMdaysrNhtMm+i5cPNI7Z2XchIbhtcCxGqNezGKdHB+GZ
LOp3I687sBGDZtdBkLkFivQ+l/VejK55mDMJ8rR4M/gRjoLRBxhkwvtIPdTbxc3dXeUrMpjt+ivd
7bhhh1NFiW+PF+mtzIGSrzRYy9dDn6xL+DibkfUmgvSGjWLh0xBW9O6MwIpty3SAP5AvNDRzJFkT
rcjW68jTfkTHFFKZUBsgNTh6rfc62vBbM2CNRo7ExdyooTAOC4L6tdSleyi8sj6B8uZKVNTUwUCk
bn7YhUkiqqj0M3x2rvCLIzdAOdoTDL1VF6DMcougXdcCGFwwBZ+0Ved3wbesGtpLE0cqbklDFvZ5
SJgwdNqQ+8yszqaF+mMUFkd/ip9bzWOx80QXRmhfw02auV+mHBt655KwkkrqfQCsCW3FerHku6MR
l8pyEBtV0TilFUVqm5TkbDX5zjByzNz8HhsfDjxjLOK4qnp4EHbeblO+CV4zdQDyt3JNcF+DzIPt
XBJllQf2ObdZC2emS2lPOAUQAQ7m3Px61YDBDaQY4dmhr2Oiny8/S1bJRiU/GxVoukm7IBgWA4h8
4kWFh1yrWMhbFGHBx4h/HxLpu4WK+T2V8U4TIL2l5K42qQz9+3Qi4i13ZAMuCzmnaNlJM/c7oXMK
NjWCbS6dZIC7rZ73bVUtkepltont6YeU1fzICYgQZhyGVdvo4U5miiDwaSS3Zim8g0E3Z6H4Jo0n
vSReUx2tkQLMMe03l/zEXYGv5UCYhaAEMsL9PMbHZlATAXUqfe618wP+UFWfO8UexxiFc50Eq4el
ssL7FEN/sQhqs7bgo339FE1OMx0abV38pKWJC8eCHaUfec6MLJNC+b653hDSkLqM5srev8O76EZG
0566sM7uf93YnI29E/6Mm5QCiyXE1gwnVn8EK/DN/CY9YQmeT0KS1cY60GcFyHAQ3KOYsuHYIZw/
0lDqDTgMvApJTKSkU5LRXnBSXatJOxJtcghbJiu2xGZXGyUE4WTalr6/9+bS2LWyOfTx0EJB+upa
ZGPVTi1Zk6f25q0bS28Hrp21sI7XQxqku6RqE2SunNbGjMnSC6e9aw5f53JJDz6G70NfEBUOWY7r
ir3l0W1Q4/SvB7IB8TXLten3+VGCEVuVqdx5Mum+T8X43Tb1mtAfrhom0JRWl8Rze/NHZTuH2XOi
OZs9ZqHBSrdGfULlHI1UsA8WwXeKXmY1IN1c2QMRkFyDPkk7ga0hy/elV/dpzFIDj7uK2OUYvN0w
ehRDBayGvTPKq3Z+6WJOWZIEyJV0k88MG4k7T0O0O3a5MvRis80JW1znUdjaV77mNW6ET2bI93Q4
Hi9Epa/m9EKZOu1qghtWuKHUusiu8GD1ysgb81G4G0rnEi5BiLLWzxmpy3zt19N5SqqOiiEMtlNx
7bGCfL4Lc2PtG4N+SLtjT7gHySrBJaMCTHKjfWyd+rvMQt507pjd66z7lDVKRjPDl101kOvO1Ay2
AhFPskIY186QDJvMuk9dupAKL/BUTVenKBlhOYf2BtzWsptaaI6ptrczk/q1QP18IVF22znjk7WQ
0q5Vk3KJpXoYa8K7589YOoon8AughIhlXPslqJCKkdeuchGwYcLGQTksBzCGPyYrqdfE6kAKDTMW
PLnzLc9DO3KnljOWWdfeapd42/sTObVde2AuMx/ENVGta30yL+r4QDACKOFAfzMEFMamV+FJh2Gy
y9FUosayWbbpsFoRZdWfGQWYpyxv1hZxeg+NSw8bz/bFCisdEO1SqYdHosjI12W9uk+EumaZWSas
S0/buMaD9sGJn8bWKZ5rWCU5tJ4HNArlM9r4bBcQnrGxhs+YkOsXodRwr1P5mY9b89KDETmiMymB
Qf20R1V8ksPYHM3aAGF6/RJlXLHpPTu7c8ZKH9KcGUPjJ7tJT9ZPQ+bHoO63bag3YyP8T6TAk9zO
ajBJfXrVudIXEmJa7A1QRg1GSSJWam/bzbTxYTxeHJ7mlQBFcMghGa9nvlEUGjm29fSL0OMhV8H4
WHtpcmZneu51XbzIfNgzgrKQo+U/e9GPpHy1yc4tiIXpLyQclKdm+sZAAme1wqbV50gr0zIkII5g
PDEQi6qkPphWN/DpgtiRGMN4VCyzyI9IogJRD7stys65MXPOSEiUVI/bMonl3rkmF8eUKYI37p1p
f5dQycU8knqRJ9bWlTENbtx/sZ3q7NlFdRYW48KYjJWD6JYDuas7LTErZfOyM+rUexhhU7ozwHWW
tvuxn56EK/rzrFqs2rY17uoK9E5ScHWNCbBFu5dGpIGFp7yhhp3KTy3UTiokyW7PCvdFbX/ze9M5
hMq51841D0w7W28a2ujGFcvZN62cjqi1IXBPhU4+sNYxEPX9aZupxSM9bYpg2nqHPgXgmuT9cE3M
G9Z+4nLBjeeceYJ2MWHvCAknSaed1GXk1LWkJR6lFGJlxoW/Kmrl7uySiYjBCgyhybz1pOtAA+uG
/UKs4AEpz2GB/bXJgxxZFSfF1Ho7h1HVRlRmfWgzMa+8eH5LG4tMOhwLq8K+JmLqItyVQZuvdSfr
Zysvtp3HSLlC3RLVHlgZFlUSDHHBucV4fGU33bzxWbxZZnfgRNJIP7yRwceYPgUu6H5k1Z0IPyw3
Hg+jw2S4c8SqnyVF3wQoyabLXtfQpXZJwGXULFxja7uk9mQgSYqhMVfX/vO4XIN4lE1Yoxbyi82I
9eAG4RcQIeM9sFErVelDojGL5AP50CzaC4oLCJxOTXdHR9vuTcTajm7K0zSTxmfT+KkuQ5ALjNCR
MkKEieLc04c4I0O66fx5N5Uh0dTZg1KNf27hniA+0a8mwDnVGu+WZivjt49qbuKd4ejvM7Ui1AMa
T4Zrp0DFyzZDjhPxwsT71n0HNBRvoYYbX7zpR+yX3rulvtdzEW9DoeeTG4zBoYV5CMM25qKepfdp
iQPGcsvXAo7ofdxn1tM4vdSZjQECWcJ9qoLsXPScJIzyowzByWORDoyHcundj/lZBPRySYBqOigS
iFNF1z/GVDA/57z1zwaZtdYoEK96DqrRwBghNDFeGAWZfn6x4Ca63nRu0hPZTTwtZWN4Ds1H1l6w
G8x90lbZvl2Wlzrt1YkVxfzUusA3F4Ne40ZxF+6npluCx9sNY7u9yuyPunJY3pk5GJiWWHhqd8xA
yfyyxErfcz0Yn9zRvEvt9MvEmJip9ciGJkWVBtq5u8fAD2tXG+0GNRBPq1M+Vk5GfosPoraZBnbs
S+6QpIH2mXiD4JptUzOVi1uiVzeD2IVoF7cujJOt75nlbiDF/OSkHXi2YDmWDIq30jaJrDeZecLS
ZZ0jWDc3Io2sOZ4eM3QjE0vKhoT2E95RfRcmiLdlPX3Ihlh2Ry/ultgBfSdoWCspwQekDbbaIiF0
O7WTnUUQ8GQdszypn0sh1w1qKUxLpznH/wGaY9cCvV3ZUlC/xxDpehDNJxmUpE47kjTx5joBndee
U39i+c4p4pJ1rpUqNp7s54sDqGPNfkTt7DwetuWgIIzOLIMs8Q0tqnEQaR1E2pJ3N7Tx7cZowWPV
miemrmTxWMzVlgwR62XkE3+nxm7ARWCCTZTB5zJOPgzMmw8EXyGVLOsDYqpqNcfORMlY1tslKwpo
aDCfq9Zmc0y27KHoE7BVRUOs5DI0e1FPIGw8JnfzrJm9ptcdP4G4QoB5iruon6gOGxl8WrrlPgeY
vyLyFEaDL2uWIuUnjLE9b4lQblPD+ja7JvXvnE93PT1xpKyg2SiveLSXoT0Xo9SXOK6O80wWFSwa
sSs5haJyyuCheeSskTn3PneE3Tt9DnjbQMAXB4pSSEFBrplIXETyNbR/Nv5I7k81oevz8s+VgT9U
u1p9Zq5er2PeYpPrHWisPU5vDH9T6jRIBpx2lxbTS2Gp9p4ArkUUMhogX6wCztEDFhimA1HWj7DK
bOulJIV9E4e2s578idqjDzyyAvrhoDJocn1oNufhaBb+RzAQzJk2MdlEYn5xvcI9DNBnArNDrHCN
pS/Kkle0h5RcBegEBgRvSG16omCh7bCuXX54LirciuU43WNdcY0j5KAy+jX7CYTvmEFgitW7WOUt
hgUfyTpdUdZniHIQ4THXWkizLcmvddqh3GTS+trE284CSYnTY+/2dRjl0DsheVX72p1BnFUQvmp0
prCil/1Y1jWcGETvYLynIGH7WUeeW7k/J/OAf4SUE3MFV915MCwLNHhj7Csz32Y5gytbM//x4uG+
LYzPutDfE5tZSDEQ3VAuswZU5VqHypgvywgZpjay9mRVfbBBTVWw0GSJ2pCqVjq2BA0I5bwGpE+o
Srtz9CdV2ZQp/l3TF5z3brNpvabhUu8npCOqeu9QTsl52lZTqfe9g0Pei20kl4xkqCXQ19XTuq/Y
5haVClaZSj81g8Gklhk/TSp6nnqmldPBOW+X+a42syiLZ/+YiJ1ldWjHiW7d+NCreV3Dnpgcaa/6
qnQiaFbEwHKNuqtE/4N5uBkFTkMAiJNO24klW55VX1mTedGcOIy1DKw1VEHbxE6dlfTMYyFICNfk
tT41DJdmzb52wL1wNMYenFvZPzVZCmUgS26UO/e5L7/6tpuT/Ma+ry9m6xqvIvbDta83GKyBYXP2
M/betSFxLQhG4XhuFWP0hsqx8N9TIwwYL9Zl1FxZJk29ZIgdIF5xGh55sTS+hpbexGycy1had9jv
8hVb1YlaFpF4e4VpYYRy10AbnRMhbsuhmIqH0O+rU1mS19Z2bXv2fWpOr9cnDuFlpeMsvOSSOYhk
tiZVI1YaWB4VFJDU0kEskwIEDGy1cfHys/yEfU8ufbSYBXIKvQqayt8YBZAb4o9f/g91Z7bbOJZm
63c598zDeQC660ISNVqSJc9xQzgiHJzHzb05PP35GJVV6CygG91A3xxkwkBk2mFbIrn/Ya1vGWzK
lomUdzTMotzYsp7oqXnhhmai/SdXgZGn8dzmc3/kCXe0JzfHdDN8ysEkTjqrtbWwGO8loR0FSWi2
lG9xbXxPir5gy1H9FDTtu7Ehq0Crv6pcJA9I7HzgpNnPwVlGXQQt7gFHrR1/qDcmLsKt7UffTbO6
RjDnmdsyyJ5M9mQiwfwruaoDTXcPRpU46xEEy7qsC7GO+4YsNKBYKxNrIREnlc1ztvxiz0uTVVK+
RHPGua0YFvlaxmChGc8WtKfOXWcUIm/ecJj6zjvmRm+soWvx7vgtW9GkbEMM/AC+rc/Oy/QtUEcy
Exu3R8hvhGaq5KGtMkmDzqOEOvJWRb8Mr6tvuu1MqCF84JxNlu3cmDvTC4jRsXluBHQbTYBtJLaW
g7UMDnkxfPRFl57ifro1lbeOu7Z5KHAWrDO3ZkM40w/7AhnWAEA3rqkH0oJh0JTbPyKDEY2d97zL
g7OvvUGtXGfBg6rAOjq+9p08gBd9SRdg5Mh5oCYfQha/nj0CgLcrUkNLkp03MSvHazAle8tD0sWE
Fr5eG1k7j2VLnriAm/16NUxGffA1AtUyxn5bZX/ok+afIBgHGFiH9ODZl5ohCznM+ahpt9hwYEqY
JDZpJuTFoejeLC8ajhj76l0z6+66Zv002i4LfattUJE0PPftPjj9/kCs4s+G2Rqzv7TdMrxID+xk
wLU39kPSWd+pKfUfRWffHHhCkNNaf2sk6dlTJPK0qTJCRkJqS2gn97O0eYNFVNBrwg1Ni/QtC+rL
PMhxVSwQ7mZZj/Xxc4+clYKpyI5mVR7aXBTHWI+7QzU6N6siIM5seWjNect6b82RkZBfUqDz+NFT
rsnOf4uKjuJ8sPLdmNv5ugy0BVxtvWRetS+l+DRrkT83jIR2rMtQeCirvZSye6aomg6jTvjVTLpm
RY00Jb11UEHXrzCCE6GZ06Y1ieCJNNhrlTMwnXwM9m0EC6k3kyMoLjZ3Y0Rv2DoYzEVOKzDjwjDi
7NgCNHhAMrddhOxhNcb+TSQEXWhjo28Ba3/zEK6tdTfGOD7iPcC6JdfAv/atWVuncYpBstGL9Rnj
txwsAoOGwdh2Fj3NXOsLfZFz0Gt2ZcwuZso1CJQ0umc3WLDJAa0O/nLe4+h+KaLC3WaBNEMb4upK
NCYTmqSKzvDm9vpoB8eCWvqgClzmbgOkkBiMS6IKbT/GW34O+nItu0+1V6G3mZJLgGUQGqG/NWOj
2JXsKVlBjSR7NDatsgZfXVhrctuyjQXS7NBX/bD1sXhtfD1aYQdRjDTd94J75bE0po5SAVAhCqpr
2WiXcurUQbq5uARxDPoA4PR54L5MLCBcTkmMbDtGgBDQwiX5JeltuRaFkz7kEaElk+rNXVcVPK0q
PVv/fvD7im7S02Cr171pHjg7LulEqai3zWMdZ1fLZOg72woiWKZOvJlEQHFdEqXQ6Psml2em8u26
azv3KYLHu0k686muqFGiAfGRAoWNeMD4XmVN9Zh6IlQErHz4DFrWWIH4kfB3kF1RWq+62vfqq296
+7m19B7Oa/9cCfRT9MPEh1lx8eoUyVftuuqrBh7pws1czR16WFirBzOdpweludZBmGN+9k17Nwdj
88ExWKFBhKOXu3VylBa420BO3iXJ0ZREcV2uRyU3sdEWB41VepSazyIN7kk5cxHpdOdTbRF9q3AI
ouQkjKLj/Iiy3rkqCJ3rBBBBzSjv2i4fJr0scMt246M9DibzAd1+mVGNr5LhFZ9csPS4YDWG4nFq
rHEvxuZXCeRt7Wde69L0Iyiyp/FxCIz4AmS3ZN1wryI6X0Y33slhzrnxMTMwvieC2YRYH2qx9Da0
1s6hFV2KCQBv29xQ93doaTOKWnRwNQyFnqbOHDR8vHH+zXCMK+5kbYdtM9maHSI3HvffPGN2qMjr
/pDWw5JN3+UhaF8wu1VCkBtep6e8nH+BKV2nvqqe7UBa+5Y+epVzL8+60q/DuMQneaRH60TzrIlv
J7qkW4Qtti9Zrc7Rqewatixz+oChMYdu9xATfsPFZ5UISIJbX8T1dXDr7pgrrjocQ+Lku5F+VnYl
LkSBHfS2frIcjfEzzpyD33UUNL2zNj0qLiOIrRcAwneG/f1R+cnGxiKwmuo4ekIj/GoPPqGHeZuf
WpKibybQ8FUNRHvjWUQhT0zzzkFWM/wzMeiOiVk+sKOlx2rUvgyMaSuz3rzV429TsLNpZeE+jG4s
LlLXzwbPjI2QtRkWyymiFYxu3ThFeYe2aWCB5RRzzVxQ9vdYq/VbkIDP3WG2Kn6AKq/W7qiLR6Ee
675YoIu2RuOZG+8IEzFwGx0Cc9YMb/SLajhHje1/WFlfs/3hUDQY/1AdemyXyGVjZik/qzFDuug2
9rE0xDc6Av1kdpwJQWqFxBpfPKJ3Tj16ct4VHk55oZLHYSTr1KfWs4mNfPj9wWdBBXJD3jLO70ds
EDfDAmMKIwTkJpD9LDPSk5oCb923+I2EMxBKHQ9ctXyIe/ptbR6GfSHlTqkcCn3gZPcIYZyrt6HH
c5HUGkXENwOM/eTGAyOZ8jho2AKbwIpfu5Sxa1yK6IF3vcLB2DKAtvPqW0FcMEtVL72VlTR3gu3o
K7ttZHo3JnuunV/NEsFd2R8b32teS7l0z9AFOrXXsA2d7Vh/iVho/qqtliPQcx5dyaRPCZ2/NfKt
C1shsqYohvyeHK4JStSmluWFSFciBmJa9Dpv9LPOrH9JMHzqESjzulbpW9Iy3ml9/GLD1G1tY7Lo
aI21QxGqStWcm7wglxpVJnuogIdwRohyV7qffuzWu8RVT/BLrx2k5FeZV+MucgVNW8S36eziBj3f
P7Gnr9kEDxlzkiLaVwRu4deb1G3AXTLgO3h3OwafeZ7eDNyGLEpMd8U9icsjOuD+27rCdH9KfApu
FOY1s6nfHzLH8C52bOtnaEwgIDX2Qe+F3cJZL7jgjbzS3/uOaEtVJv7JGpD3SZF4u0JT5blJM7Tb
jiNfEi5uhr35K2Iq+MLO0lLNsXdo4GSvgiFovk+siKbU0B+SDPRB4wfO0bRmggBrEKKWYFVvldYP
H6nQi2CEQzXgtGvPIytSb4bxTqh8fdL66AtW8HhPo2zeNhVCheD3vKpCY1o1hF38Hl+5hF88+NMv
z9PGcWNZKDuByhhrCHdy1/aL6yDNrBdnHuAVmwqubqSsl9bQ//yj23DeQYubiH9Xcq/XyMKLaiwP
0zBhFijjb5O00peiucOlrF+VGcX3wRrQXGTZLRgS7Qr4YNck0TNTnelBWEFyKo3Au+VVlLwav3cR
coSeDRM7wPf5nBTzQx84HuOUfHrOayZtmMxOXYEIgzbHgiWMJSoOuvZ9jlhhYS5ojngz1a7rmDkE
qNkAC0jAwZIW2kGEXS3y8tnpxp0oBx9/SVFdnAkfZGWxyZ2QmocKsOCW7S6KSkfUF7MufzFq8Hct
+N5dYA7WgYqcW4JiYzWWLPijSeMxQ6W71vtx3kqovytq6+nsUvCvm3pQ1HeasQ8Mu7+qmZa3yWPz
dWL30Etf3vnBfk1dF2xm5CGhzJNhXyFDW3V9Hj0g++5DtposWKPOveYoiv183SsZnVRMwVsSIcDb
yYAwJjCMPANrC3B7OYoN65FO136krZRYfhyw4M4Y9sAEQvttcsr8uY217pn6LV4RwpnsnIb6aKjo
sYe5ny8OGerMyr03aenyBYktLa5XTjdWO8aF7IyNzL3sjIXDYQM5fevc3jj//qApg2UPHkjmF/w3
1mT7rg3UjqiLE+9VcUStZ9wj55gCTL41IrJOUTnyTDNoa1zPep6Npz7QzDfjRyHkxR+D+DXRzPgK
UeRtdINmUzhejb8tGa6/4+BLf37AARsFR5A3pP/NzA22FcBv9hswkyWg0q1oO/GbaHCCPs+pbIl+
7TSp+SjJEMgCtJcjMTtv6KQSRHZPvaIjyVyDtGpLdedEVFfPVtqVhgERUEJsOQFx3cmItaNoeOeB
pry5syH3tvJAKHrqg87COGAcs06M7GLiaIxyG4x4ZjpSREKS1xSDk9x2R1rVxAvNOFpi3kxSpKbu
NWEqvmbZ/VnYZvIyy0e3T8oQ4/8QzkJ+qaa/T43hb0a7BtLqOUdVWw7wuPglDkikk2VvQ1LX5g3n
hL8jLU/93XD5f/8CWxB/+zf+/KNmPZVC4f6XP/7tuS7599+Wr/nn5/z1K/52hkxYCyRP/+Vn7b7q
y2f5Jf71k/7yN/Pd//zpNp/951/+EP5mkd7kVzfdvwQRAr9/ivirXj7zv/s//5tpn+D5gAr852mf
57SqvkTd/zXw8+9f9Q+mafCHDX7IcxaABDsFHbfqn1TTwPsDHGKgu/4/iKf/pJrawR+Wj27Vwwxu
ITzx8BmLWvbJv/8f2/qDBG3LWeK4fbbN3v+Iaur8qyVeDwzP14EzegSAGrpp/AsDyErygAuo0k8V
Nr+kZXLKZsI6gWm2rXAS1AAnt+mtr2hMsKNTUhQ+AoRIJt5zm5nkanuGxXBAT9xae7GZtfuvQ9P1
4lcMI6z+nD1LaT9V5rPqyWZSOmaLWTvRJSrNqRWw6yNBHj0t29SNi1OlQ0hrbnSC9F5TsyL1OhNN
QsBT27ckbcSdUTPALVT0w0nkGK8L5hfmqaEnveaabzHTHrTE2yrmy9RyOo6kBxkEzAHbCt0a+jig
7ldk5VSOLi24uTOlomnnN4nRt8mi+obrW8PPh8DbxU7kuPU6AEy7JOzFdqpz5PfGl4k1EVC50KaR
Ujkum1XC4IUQv8iWYg3SWrgsWWSukqusbHPUQrA0gQA7ILOJ7WUSO0juSkIJmWZ7CcmmB/yBGXM2
Uege6L58sdsyzkeon9h3e+CJlVkz2w8UFcg5rcls0M7UUf6dYY4EdWcHRXLmSViivgFkaLKFtG1A
zYiR8L0AawiiD7Zy+OgItJgb7BgUGkspgtqD2jfbqKAkCRIMyRQ8Smj1w4s1+K31xCcGzU/wyglP
m6H4oc/jLHakI2J2zBCTpltk6aiVJoc5HslMMgqJUY0udMr12sQW/1wZDiWF4VRx2GYkCSz66dpH
zIpLJ7dN+8Yj02JBSJnbrhuDuM21aCPvRXoAQtmhNP14Y0TB9j3RsowYMnPSCSjt+FVj1g0gLjeG
MO0mtOfebR7nUThpmLoT6pmuFY27mSxTtoRcZvW0TWQyC9IUGUE+BkWr+b8cb+D4RWA9sL1E8cbh
W9YE2ZBq0nkYyVQap9qpjJFWbUrTJUvWbhpAwJvKVR77r0CwvVGmB5s08wfmwGhnkexHuijjS9xI
qONZKkoTpoQr9AuxdsZTZjdmthtyZ2jPRU+E1VkDJe69Vo4WmPupBWl8jHiiIKKWsStnwsz1hneF
9UouhgsyAA6SqcWuibj5mM+x9o6taHpSCBjvRifiUItSZy1ye3jUvSl+4A7IWNI4ztVodDxDY1+k
Pzlu8metIwQLMx4VgTmk31vlxrtRg7tf6n6zX9yTYeCX1c5s6AY9jZd59l0cGLNeofND+36yO6M9
p3GrrzFdWlctn7VNkGrjc9G55m5IfYbw+OQexoQdRBChQYlBJbFoQSrSOfHw5LYx1UPvTGvStjOU
URbDGDqUV52Fd7Ji++ZcxGx92eUwfUpRdBdbU/atlkN0G9RsrivDqBjWqpjXg/SNIVHi5tex/K4K
ozlIPbWeklyHs5ZLLzn7xcgnFq0LV3ww3stKoAZps/zgTtwq5FjkW9riep/TDiJg9Yn/EGmcsyLp
prBjqQVIMkox3dRGdi94Ql7xbVbfqhHAaCuRBrtu5+1kl7Fbd3BCpAS6hWyLOsReJsME2VS3wOLp
guu6O2MUVDtINvMWJanzqOxI+zTTaeSvqptXlTaMg5j/bbsKlULhZeo6ZzG5rZle8GxwqWuc1H6E
04hxDspXecl9rcIxmOm/Sh3VUCdLcTHwBQTgrjidVlIv8QqKWXvTm1mce4U/cIENoyJkpt6QOlp4
twC/Gc3HGG+QWREjZME/pYMLQrZWsME0ZbHA1NkymTTimKz68T67RKTQkRtrd4gmYPFTM+2jGNWz
WQzBLi99K/SFo7GyWWaNKdsOWJ1z9UMaZsYVovO41WXypHCHX7rREZe6TWr8bpXYm2njHKIyHw9m
02tbG4onYAmyQNrUGCG3DijlwRuctcwsOK2maufjHeJrA1xMyG1+dANijxxKyYNuZag9ugY2qmk1
O4A87sZKAwZRnttd/A5y3TA1yUskiumcSH8KTVNn2TSPIxNXLQuDulym+WW/zkruMRfmMaA+GztS
YnvnAhLbqy/kEi+TOac+Gdtzj65gZ6KTvGHe6y68BqxNrYptRD7U9S7Q9RRGuOGSETCbYRAhUceU
DULTpDrXyyUFqoOQr6HTPjACnjaGG/U4S4l5cYpJHpO8jFbEwg7bnudmOMaetdGJFdwjj4nOFMVq
O+EpWnMgsI7njt7a8Rzt2oY1YoS/9NxPnfmziIcOVj8ZGY23jDL8uoQ9jROuyRf1Tzmjw/SH8aDl
eJ+zWeJhxawVWh49pTtN6pBobD2qUmK0sizjQdM9/VDKLHjzvNJ9wZRlXrXIkxsOTG83BBkOg763
j5HGppfbm4doP2F57jktGieZtq1t+b8QqONQxSK7RezR3X1/QrrtSCPMBmEzsTfaTYx2ZJPPfrwu
J1iiZYlzk7CAboNUd6CNwF2oyVJdDJ4cSLqyxbXsIk4ZVbzLbKsIKyYtYanPcutoSQbdwkrHfRpb
Cnk943olGnFugiLdlAZag4REsM1I3uLGoisIA8moCg/mQLtTs43hwNXDlg3TpnRVHTqsKg8MLDAV
ASBfoz7NWD9lbFoM7owSMOw2Y0q4GauAazjtOvZlGQMxVAN4AXW5S4ZyOUAIXpg479gf6IywGxQG
SEpRB46RtUbvhVBqcHrCrZTOGdrpxUM6SXnXtExDTDlX+5k0lwNaKPLSnJG3vZ0JMel4zNCXa3sv
EA6LVZCMaeXK3Zy7KljBMhSfddegcdAV0q96tGx8k3Lw1lrbJDfl4ogtfPAdS2ZQ99Ygn9haOKsu
dgF5ZwtqxESdGQ9EeYFcEtEZ806PvzSNC7lNDNd39qMxDvODz4uExqGd3f55pKNHmIIkuN/YXTOc
OdQLoLzGssx1bUT2cGRNyPWZHRjQ6qtOMbuEbR1LbSIaxfPt7/GsbHOu/s4b+9/ugv4/6m8WkAvw
nv+8v+F3IZznL93Nn1/zj+5G/8O3YerDojYRt3NH/rO78Z0/XMDjzElQdbkeQp1/djcLtPPPbsbS
/1i6HLIZIFnDITX/RxEN3u8Eg//AJiK7NHD5x9E5zGw40Qs28D/A+gKTFjiq/WKPHuCrztpyNROG
Nbe/oN8fqWtgNAf5S1q2HASEtS5OX3/x/BazcZ5+q/QKFcYAtln04RAuFq+wb+rxfiCfZU2sVxh1
gbkyFm+xGIybL0kWGcSyCqbDbzAidxMp7NDHvjgQj7qrBYS2q3RbJOh868zG+oKjWdhoHYzF5Uzr
U207jM/W4oAuFi80d3JJ548/2sIoXZrvA7bpfvFPi4yBh1s7j42GmxmGAMNkS5w1Dp1ttziw+UqF
3SiD3AmcFFaRtkpy8ycb03iT8ZgUv9MKsb7n5qWq7W/G4vV2F9c3mtHtlOmfRDw9EvSnVmIxiGMU
nxbHeL54xxtM5Iq1fpq7HgrFKgQjTY6F5xgoDxGwkKz3xJz31kZ1AkGyho2CUR0k+8ZcnOsEPyE/
Xtzs6ItnfkoM7ovT3Wle5OJ8n/NTvTjhbSzxdCpiRbLMQsxg2IoOxl4HsRw2GGRuGsp8G3N9hsk+
dSxKixiJ6gzyxtgOixs/WXz5FgZ9/jWx6+cuSp+5xTtrzBteq0cdYz8VUbZYyo7U1x1YOtz/3cIB
GHSIAC3dhuxwzHhuwpGC+wVc0LjCw/UTndelAyxgEj/Xa6S1o8JfqmfwAwEYAnDRb1VM+k7tQiAl
KM9DxqH1zRWnCJlN3aMH0CACbNAAOEj7iCHYwjyAX9Wxv3TR8cnbvHARstK/D739oUkd+WK9s+wH
s5c/G2xL6LRgiGYPcFCwMANccMVSj4FgKFHf2QuTAcP2Kpq6nYYrrQfa4HuJzaWQ3yl6fsJG2Nls
vlRLK2ABfKgBP/SVna3GEck5guj4NAQkMS6ciH4hRvigI9TCkFhadGcx/evTD8v5miQeYQr7IATD
tjKYoGOh4VUvcnzudKpn0djNYYIOsYqG4gxmHrGgjIxtWSFaELSlK7+e7lmSldtURMlZ6tnBzicJ
n37j93m758FS3gBK9ubYg/Yfnzm2i72WEbErkASxhI4OnFzvc49pwZ9w+48YGVsMSD55TiefqlAp
C/OjBrk0EzEQVIwHVozZD8mkBn0KnodG+MiKN5N2g7QhKYNQl1y+UySehS+TQ5K006aSwzdjPUVx
FeZ966+zlh6RqcdZ5Pq3SouDA8q/l2y0jFXquezj2fQP8/xAltpDTbMCvMadYVXOHwnNdpio7qHq
bWLvo5F0rmFa98Ct6hyTlzcMOUYmuY8ieBIRT6mt9MRN+am+N35qE8izJc1pY5gj9TyZm5BbaNOg
8J6qfvmlm/HRr7IBBpJSaz5hH6O92WuuD0Q6CXaDYWgMOwSleTLQz+YteamGNT8jtuAySr6nmJlQ
abZP4+TnVzisyBqC4th5TsNEWFFijDinM7SLCP20FbuMdut67zlxAhdgXJsCTSg9lPNAf/dDUP/u
YM+8Yrdw9/XAC5vIFn9QjAGfuwIKPmO4jY8Ji+zddj2VNbZh1Q44hUhIG83mo5Ces7U1W54KtHxd
bVK9/bDnMn12xnwDJJdOeFAl0nDWfPbotiHE68Vy6j0MGlRiHKX8PguARstPmndSLdSrckYb3XVh
a7jAsFRAKKfy+GoTXsmiRRx0e03ljvQhd1+xinubkgeNWnSMwiTAtk+6ex0bhxjjTagTDs+Kxy02
nIUn0eKSwxXQXt3O2Iu4ekGqH23ZFe4sd6xP4IkJVU6/cYACipijezosUbTeeIOmv0lmK2BnP3YP
gy3wzs/YFbW5Kl/7CqmcPp4z4DdXw+dA8YPoR5lpfP8u32BOT1jFftcyPFOKKU/oOiTa+YbxYors
tQTDsRVVemJPQN2XYjUI9KGg8m2uPpeBCfAaeiFsUOKZ9k6qpk2iKjMUjh9szUlCEIixP0fRkrmr
N6s0+dBgrz9OmOWTSbe3gLiIJWRaQNTx+JF4soa8Hb+qqT8OQeqtUHFPkIXIU3QMP930pnZ3ZpFR
uum4Y9o7WBHJsE0M77Yp5gua7buqHfLOe35UI4kQznpDsjH8hcIi0vml1vRHH1LDCdYPVsKxLXdN
MG/qbE5Y4avxPWmMMwcaDWRnpcepeazqeYlhRY2itZEgRZlXZPFd5DNiYBb74kpWpBlVpGiKHHw4
EKsicz4lBeeh9NkiWn334eDdXVYu+saaeP+qaXiQsUiuOL0uZtzMYe+gqxBO/Z2zxn2bPftlMp+L
Xo0nlGVVWJnBk6qwoJl+95bPxQ9lsc3Ar0ijnQf72Z+3LjQJ/ArkQpXOrtO9n6LuYM647jthj/A8
muwygBI4ot/qZ7VLLOh5k03yVCzsNSP++dTI0CKM8U6WB2q8Irj6SaM2VjBmO+rmkljvclOUMr+g
qjgjrwtYbdgmlQga+UWpgZNBe9a5oVlR9B+Z5+VboiqrHUp8CLb+ZPHCwg2CusPqDQxUGM8wXb3c
wg3X4BV0miqgBeoQnmQJftj+MGVo7Mdu2DEo3kVcVYdu5gxUWpFeXPDoreoO7bwIwzlOTNrx05hG
VCcfv/W8ed186EEhL+byYdLbT5/tp4HHE0YaooUcshM3bYNxhp68S8BqEeXKsBM4Ar4mhqUlr0xg
juu5KYtdYWREuSoeJG69nEsg3EZfuusm8PLQyhPShIHGQFDjaanr+o7fIXmLu1eZ/BL9t4nhJqZf
werRa59jRuv3DG5LYtHXdSDq6noBCiVGHHakHzNdKfp948b51S53k+thFWCYvHJHC7wipYiuI6NQ
kBfLadSOmI3OQHTndcd86JTX3mcSIwAzkuU9zgtwJ+CyuuIUxXirbRMjiRlzaXp6Y4RuU3xRDgWI
aVvkYLkPI6/jxZgzg0NzNt86Zuphbzn9xtI0so57bhUbaCZzj3XPkAVV/pHwMfXLJAvR8PZKVMm7
XY7Gzi1TewUHlhqL0MZVFCnoFo4amQXgOklt6mwzGpqtNJtuk1fiR+Zb8d5qnGZvYobAybBPmZS2
0hnOxXCh55tOWIz823LJoAxwCE25Dy1y4nbOu43m4uN1MfGHmJWOwNA5p2TqHgOTROtJFXdpuT1G
45xrlvnp6FHqm2O0G9giMJCCZDnlNUp/39syD6oeuyrb5L64ofYTj6XZ1dce6AVLPGfP/ODZt+Rz
jh0Ul3eDcNVo2zWp9+PeKBhMOEE2r+qiD0IkpRY2CbffkaVtrYV0PS6B5jsK9vzEthJdZsqngTHQ
QzvJw4ZUtWvgfiuT3ttEjVnsvZJ4s0SM72jeH6bS/HAWM2o/JNU6UzkUAhysvh77UKg4pJUkRNqP
KjtsGo4CNIlHwx+vdUn+gJq8b8hP1kZT5rt5zq5xX2yUgUbX6aS1DqrDSOmilRkDjuCeV+qTFJaD
lkRMbqboTPTLFx6ofdu+tkbw3etQ95F+LlHC5YP/PRrqr6SH8JV+kE9+ndJpPyvajdcucCD2fKrU
OWjI8MbYOqROQLKNvGq6fYiiZQ3SX8dx2HfElMYekv8+184WRYS0wB+w7OwmsWWhuyNge91qYqfN
zD20fte786szMo2vM3ZAWE5wbAbkDc1723LulsAE4Hved0fOGz/uH0bRgMfb4KxXybYxm5tfus+c
tEQMw2Kg8AY9IN7IGth2MumhhkWnhayAd8zjFQeFU0nj3Gwap31dPslEdcHGjVjJ+kgI+L21owe/
dBi/2cZTbXQntgyI+A3AjmnLSWsFp2KCZzr5R67sX9IJwjhmJJgj8F30Aujd10qX26ZIV+1sb/2u
eerr+G3obnGAUK0tn/v40UHNjM0FMld8IvT1y7UfhWUB4+MbtpbYG4q+IwB4yP93FKJIOE+vrQ1F
k+9LQ73KDeDVHme8RphybT91E/EGyqi2bMLMEIghxo+hKVceofeaH4XlANYAj+pygyAKLRcHyMYl
fNhL00NN8rifxNV6atI93FFmMPUBdXSP1QxFxmwHOwdPyWym59IW/Q9Qj6nvO0TKBK8K+25fGR+j
EO9DJzDgbkej/cSg96KBMcvvXmSYl0ZrtpMz/tCC6TD732zPe4sSZkj4QSuZ3hGnfxP2eNGortNy
Rlzc7Owx2Tei/m5N+qMyzbPbUbBgeiYfnrwpMN3V6D9jJ7d2Wmy+s7k7u5O1zwx5KNVT2S+sjOZK
QR8SVgsO0JpYM3mhUxXPjir2ybXpOFznCLtByZJHQyYKpelAR0aALyM06lvQPRAbuBuyfou/SzPL
RxFxpTQm5aHe0Dx4TrsSY3Atjw41pVejMaLTO9mxEazRVjuDttLuiuBtAhcfW7kAA/UVlNFQ1jkg
xzlsjGKF1PuOVIUXox+fCIV59ufywRPp0c3lFv3d1pHOZaj6RfZy1aEXdqZXIg3W9r3fXlqvXRm0
YW6awiR0HhgNvCngS+AJUWE6rBBt61iK9EPm+i2rVt60aOHd/pg59t3V5LvIcc/CM1BKfAFQP9la
dQ7cdJ3N44Xf9MHmlB6dxWlZfps866JN/sWx2698fO6M8rFFMY3n/xjPL70udh3CIuq7le37UEvw
q1nGY+DGL5onDqmXbYIyONako08YgKndmIOCEsZWtCvK8rEb/X2Mojmucp8h9fShkuz3I7MC6yEK
8SE0/e76yadONktU7gGq/sBbHuqu9VSCN5qG+ruOBWvS5KZT4pmZepIX1wD/j+5FK6SR674sD76d
3lg4Lg0jSijxC3jszZXRN71dBf74zevb15gHHAPRsO7d565wf/YJDvvZ9F9Uab/ohvgZ9Nr3uJ+O
lYfaNNI3dRA8ZHhR3QG7ULnTM6I0losFq/dHncEi8SneEhs7JWq5MiE1HbEvhA4LAHyn7MPYxme7
BqymCGcfBxBxs8NtP5UC/6EfY1r5ZQ7ccl6rv1Uj86ncWSrgJe3BeO97/6XMnVBowWWkmKga532w
2g3PtHXcqIvMrbApPqSWfVa8J1GQP8k6CeFSPUx2DW8v+H/cncmS28iWbX/l2Z3jmjt6DGrCvieD
0UmawCRFCH3f4+trOTPfuzdlVmlVZjV6E4qkpGhAwHH8nL3XzredNi40wR7d6p5ZMIJFoMmVVo5r
r8wPmj3e7ARbVBZuG6PaiXbaxmwsjBiuq+c/x3G4j025DfTp3Fmc2mherO42MlaFNVQSHebEbIl0
BjhptHP6ag1plx6C1hw185tzodF4dXWqEZpjIDqiAR4kgWYVRJAyheGbdOFHjbex6qHpgetg226C
WhytBcaRY5X2O+liFTe75F6xumY4UZeWpy8nbfzI0vitBB29DUhOwDKFmxKf5US22KJKtJea2+bC
z8oz45BDJYxNIZ23ueSsnkq8eJHYEFYKwsO+tN5TGVdPicXkuCnzr5hvNg5N/cSeb7NpYqx1MWiI
++DRdDKqTWTX795YPFUGVDqL/n6TmTCJU1hM2I3ihYZONNB2dORIVhtYOOhOiJgW4VgO5Ga1zTfa
90/E2cxg3fMovWZttrc1sZXtcM2VUonMeghOa5mwNRqrlZW8EjX+mtvlcXL6U8eAf0IcFTf5F2+a
X+JMPpslOIJqOpezli0GFAMLhqBEUcVsiQoL2SfEbFXoVf68LdgGmvauZTGxY3+lI9eknQO5YWno
zqnK2i+hQa4V1pXRvFvGcKud/EuYXbUoP8Ymd1x2fwKK2jRg48V90BlfJGECYMRxCyWUBvamsgDE
hfUXSAUvyCmgCwasEf3onGk9XgBpcdkXzVtLeV5HzTfXDs4UwFRaDEoa6KG9/WTVfstU0t7kYjqF
dCnyyR6XbaQ96fYqc4oPZgTr2Hic+LAedhROfCpIUgfL/BTsaAO/+9XoziEnnSiZi7XuTe+JHJ56
fruOG4XMj6Per11RfaIOIddSJzfBmt/rKse4N6/T2afE6RkAOxw3rcT3Dho3DoOlM44n9Xkx1P3a
2/2bp7ffsia94JLfohfYdgXEgfKulyiQ8ULo3I/rcz4xog9+RXGyaEX63XdkhOofaI5ndDCi2Aqb
M8NBH3W7qhHR0xqrMOdfT+yibJMowtbwr4HmPOdMyqXeHtw4dmCVVkxwi+K5rZ+ZAlmgvxYpkhfd
wbqgj80uMfN0J6NNQycbahbWVYuQp01OhgyKmIpTgO7mXG1oqChPcXf25SDWXs4Ulg064oZvaKGv
7FwpmNKCim16Sue94+XP+G1Yrvr5S90b0DKKcovEe23Z+VVo9leExAnKhB7BRvaRNNNh7D4DwOAs
4G9pD3zYSDWdUzbdDsyjafbQN606oNxajEzUp6/QuYBbanb1QM28FZPZSwcNRLZ9cSua/lxwLh9S
iw16MiKrjXr3YDLq1LJInOk6U9UV03qo7J0z090u8JwXMfWR4bq/0jZ/WHt2jUfSRKeRgDazftqS
ysjKm41phN6tZZhKA4SlrpnR4VRs4YkWCfyFZ0EO66Y8YFWb9uwAFu6qbxlOe2nrMkxonsdCr9e4
U8O11QS7zkb30ITBCzuCH3NoJpuqiet919MyD/CcOzWqU8PFYKWHJI4B7nmJbe/mMxDbDqZxswfz
2tQFzAtDe6u8FBJ5ELzMGuYMP39jII6toyXazBg7bRW2lbmLS4jrKajExSOMOc090hQU4BA7oS1r
l6yCBlV2CusKkShgd6BqOSh07lu1aX+xNIPyh60e2Ixw4deBtjaru6WJDpdv3K5QWdWI2TGrBiJd
1g37KVeHBkVmGIYw19tWVcMRiqYNbfb2svBLx1t5YbUnJsB4LdKfDBm+18PF7ADims5rXXZkQkbu
Lnf4CAEbCB0nED46dshAFiz75DkWlZCa4SCS5N/C/qFpkJCOgdI+KOLvYYm6Y8q6vSWBzrVOSbAS
8Him+tXeSCvSHzWxhmI+nYiQdfg0SJ73GjwUfux/swbK0yDCWKQ1NZhPhz3nyKlkIGhaFHaPKayH
nmeNATmqdna0iuQ57dLPuCdGFSXYBk1ZxJnaclOzb2E9/spcl9vdOzYmdgDFvEyNVy0234oQBAOQ
z+dGncl1zVikdVUuggTYlBauDv+jXYyBTXMjByJT43pNONlqLIgLn9tT1oUrdqrQNpTnD8KE8UL+
4FuIYde8EdFydMr8WubuOpGcslYPg7Dxh6+4Qz9mc2u72Y5YcyR6mj9R/cMxSz87QYd3jhed9DiC
VlBgoc7fygEsrWZN+043QbhWP7jFnQX02KUU7HDNemgWQYM3XeJ7Nn5K1NXmDR3Vj0xvVp2rVUzz
WZjgpGJUbu7sr9FetVgBHNU6LKH+wWRGOmR8KHYEx0cR00GqRxQJ0MMge+coVUSobU1ynJH0YklN
sK7o+5GhAwbO7TA6LxhrvvoNsV1RsZjLZG/a1h5P6KtPICymVeJbPCRcnDGXwe3kgoHhTgeP6g/j
B9sqlQQMcSzBhl6glx5SAPwiyb9Kr9+787AahLwPcfQhhmxJfsJzEBs/9Ho6xxD9VsAVf4rRQlc0
vBkRmxLHQZLSvIqBu49X/9SKd6M3w73Pnbdp7Qa9hnGjJY0YkYbdhrMxhF7MLwsuh91FlcQHi7ti
7Bs2vBLthxOIQxOXd3LllzRBFmE/Xhhyvdt0CxezPX6GYf0U0fUb3DszlFUl/I3QaoB7c/0cjOmL
nnVXCSNRxCHiqvRotX55Glqxp8Pcs0uEm0a/Oke93C5LzT6ABGIUYtd7mtMfduvvkjHAc0JeQ4T0
zhtargT9XPXp94D6fmn61tOQDNuxx0AqBr6Y3I82QEk7+Wr57RchrGur1d06zNJnMFGJHX9M+WcQ
09DIqRvNlna6Yx2dTJ41z17rhrbA1hAsiEi61OSe8otMOwyL39E5jYtmcuCYRd2qFHG6JNP5uSFy
BV/kd/yCrIxipo4hsqWfR3VynoMB1hFSjKMnJEr7svzE2n2YmCnWs34xi/Apap2vXu+9+sg8SCLG
ZF5EwDQHipG6WWOEv7maWS+yun0LKkaKJANUr3gwr7HTo3eswx0yB2ULLT7TvNrLMb9hhF5HsmUq
a8KeaiUoLg+LJBqbiG4vSRi+cGASqAcoasMfzx4vNfXyt/d+e/nbf3v8jz++XtRsk8lg9JQp47z9
HMWFBLnJIawropt8meUH+H35IWdWwIh5vuexj542BbCrq4fHs389/DfeGxmepAuftogzRAnk8KA4
TOFsr5AFpHAp8/Lg4jP44+HxkpTPdu/Mr6jC+hZms14cABrxBUgHAFgfZjqIojKdceQZ7EvUj2uO
uAPWj6dl5pDw+Hg6t/Lqm+648d2IRRltZ3Z4PIDI+b/PGkIibB+iRuq1W1FWe9fq+HkfP+YfTxP1
XR6vy6lVDTswMSXBIZRw9WEETAeXcPjz4fHe4+XjLxw36Pnc/99fN+qZk0LF434xLKFUF4KeJW+W
+RvhKy0Tzag8MEErD60JH9yEp4vXKqwOjFOrw+PZvx4e72VQgfde98Mt+5uvDR9pCnvJriEf+m5y
cgPacRj9fsyMby74yicKALwm0YDDztwlZBYsMppvKR6w3m3oVenDZ9K6A7tUHuDFkkZWgOaW07Ty
PGCXM8ukYWH7y0aIxUki/X3g5lcEi9OhNieQaoLFdeovST2CJrSccYkx8etolWiYuAmyW0b3bb2L
fkoPPZsAbOzFBcsJ7s6mn9ZzgV05sHGmJr+EUx2M0TUPXjdMWETmuxsPyUE3/fYYFsEBneiPOg6r
XZ/7oBGZpjdDfmmqsru0ZuWxotpHpgzFgub8urD6vVP1PtgpybfR8Q1rCR9mkQFRDZhcUpM63Kpc
DQXiBOomw0dlprrYa4N4MgbZXHqrPssC1ciMqKrUsTZShy9esVWmZ4ELNMhb49LrhnGBlcbVb4yo
3OzrbJS/nCyJ1vyX7gImY5Xl5rmOIluRum5RO7p7xPT+KdGRVJHn7WvjN4mVaumW+mejt9k5L6jf
Idqeu5CShT9jd/TpFkwc1cSj/RvWrNRe830Ya9g/RpFfkZbm1zn6RTCatejrGWMp3UWEYsm6tflU
4F9T4ooWhlSS5ZcQtd5FaC9Ml8azNQf1KixTRiq023IUbJtegitjf47UkY70mR7pPojyux5UDq2s
ajrZOwJRfxm0CGZGbAu78giU1+cAezQ5uhM3JkrVbF7BmaFk1On3y5LtZphNyFQZCOceuajqJ2H2
pDGdo7yRAiuk77jd9uE4LTo4BF6Z1dyJvBTWv/6F+53Y0aZ7oQBZC/UhMlFCacJAJWMmx78Kc86s
pLKN9eO9P/768Tc4xWB9dQUH5jhHu7w0Uvjy2bvhuR+dPZ8KKB0LEs+e4YLSQqsvyG4Psea/jiNs
7fG7XRmfootfpiw4J2T3sY8+DqN8iVrU460p36BGVQjMy2+ODmFQznRlq/k+zH13zFJjZWriZLVU
itImzokBzE5zllWVHkojOjU5dV5cbboQKn9kECPggAWIRG8tC6d/Nwt91ydtA7leL2GEQEEKMQDa
PnUqLsB7FaTjksxhc5m7PRMU2b943Ku00X0aiECh2TDdKtkg59YPbG+BzIFAclvrbfCHszslXwfN
pExl4yns5iYzpDOyPqQ7RtuUJaO39i24jEPc4EAyymvmnFvGqMQO9B5szDqJnuEKryClUeU7BMWT
59IuaH7/HCqKMCcT37oSUIGTeesB79VKk0eXaNqFPxu/LPZ2i0oSOm8F492PWPmnsaDTF2CxoHaQ
9s3HFbf0rGij6cV4HBCBLses/9LZxt2c77gY0ALVwa3T9PQUe2g20EtiSkgWZY+PMoog+GgXAdOP
hRBABAaLZdVr737J5FUPc2a7SbGrrfm7D16XjSsCVGmuh/huWRdW/BevzekOO/nrBGhCm4xTVUms
oZb95MpwX7bkDcgbGGwMBy4zi8Jtv+UoPpLCnjaTw9avGz/zsvD2uP+0mzYSulB2jNSErh8xuhh2
UO5mCMQri30eGpD4Os/CBK/EYUgnHKb6ScRUlI2+7xiEjbnsFk3rwerOyyWibz5QNjlGRN4rYlWk
GeSJhNFwLoKjQxW3ihoBajhL8COPkAaMrPqED/jDwXu26JhVCqAB2zr2nuEVjLvQ0mHh5JY8VsH3
PpT6e2fRcLGaQ0by1j7qRmMFbuJdapeK+qwsUKCYdfWRVpJluj8UZfhLEha8cAQ0pjq9eRRnvd6z
Mw7Qimn4c8i3WdQFG2gtTJZpzR04bGYcKuTeGeI4WYzsdCeCGVajOq5HOhHR1HyP3ZZOPU7YhW+x
LSNPdxF8uI2dH8GCIlVj87PAv1FcR9oJC31yd44NHZzdbn6vm/IVxdSP3ow/4+6DgG1r0+uTv7Ln
YMe6a94yDhZsxYVOYtFmZMfPPGB8hSs7rVJvcuidte3mO5Hg3aaivdzaJqicyiMuux2vMhy7dWUz
fKx8dIGJSmSzvoekcm4wMNGz7a4l9tGvviU/q3C+2hHq/Nyu3XU8NsucCf2iDj2xngfBtd3SK7R1
ymaaHhiZAiaanYbT2zdXoVGiGA/Njp+nQXw8c3bZQfWUsvVcazpoH2gK+rp2prWnkR/cE8WjpfOL
NsfgG0GWoC6/WEUbbQMhn0OLmlkHBrhE29MvHVBqYWtSv6X556glw6KJJ7bDrGy0dO1zbCHRKXCq
uyY26hLlm0fglNXUJrMztF9W6CK3r7915BRs7bJ+oi3r7QxXXiOGUrUV3lMVWmAwqVh7Irgzs97R
GXIvgQMAqmlLsY9J44Oq3WU7Dwjg2rUgYhcpDAtMHAfD6H7Z1fyWDXnP17YPlq2fOn+K39LuGprN
RzD2LxXaAwo1MN+D8Ne1L7Zd7N/osoCnDSq6z3AuWG1MYtSBKPuB/FFr47DIpNotVPZnQQd4QVE6
rEeVtEDiglDRC70KYUgS8RNyGL8C+QxmbrqLqFVQpJT2hApxiFScQ5XvE36zZd3CSJhU5IMWfOYN
ERCseQZwZLg3EffdTaKiIpKQ0IjQFe6ZfLmVVIESQkVLFCpkQuCSY1RM8IRwGhgeKoyiVbEUjgqo
gKBMCQPPkJYr+XAXui/p1lKhFkLFW1TkXEAl0A6mir5ocB+v+kceRqaiMRwVkpGoFI1EBWcMxTsZ
ztHxj3fU27OK2dDDF0PFbuSCAA7Ygdgu6opbVVAS0NGR1PHHSzQn29okxgOgoblhk81wURV/RH2M
KvTj8cymibzDqr2eVEpI9EgJeTydMQMuMhUiYqg0kRkzzeP9xwPYUhL1SB/hVbsT5JHEKqKkUREl
oXoWkVpiq/iSiX4ql2C+x/CSH0sVchKpuJP8kXzS2oSg6A5xKLoKRnFURIpDVsqkQlNCFZ/C4n4M
VaAKH9CpVKkr5Bzlx0rFroTkrzzeSlQkC8qSfFlhiEv2Q0NkS4URDOKAt3NJc9FVtsvjoVdRL2NJ
6ItD+gu2MGKrayx+voqGGVRITEobBHG/TquqB1NPkkzAJ44ekHAZV8XMAGEcCK0kegZzPsJ4FUfT
qWAa6G0/ZACOPiezpiO7plMhNqWKszFVsE2iIm6QO4pVp2JvMhWAYwmUeJEKxTFUPA7hpj/Ztuab
DBXpcWB7AgaTwUVcu4tUBezQ32Y8pUJ36C2Ux5YcnnQo9a18ZPNAfamOfalg0uooQ+QgtUfF+RTk
+rR4RnAsB/CsLdgoUsX/OI8koMebDulAnFI0wSMCg0Az1WtXhQg5pAklKlbIfHzDiI4bgUM4Eopj
rw5CMDIw6MglqlRAUU1S0eNnj1V40eMZoW/OqlPRRg0ZR3Cooqe650qT9U9dxSB5zHxTFYxUkJDU
qqgkQWZSaBKeVKkYJW3urm3GDxBBhtAZwa9Aip3KvHFxwvXkcJDHVKlgpuYR0RRQzk2kNnGgN4Ct
0jNj7XLlEuyETijQLJRSLt0kG4OV9AMVAwZFPWAOH9Ui2phP5t0fqPUmryJtwP5m9M1brEKlNNFs
shLJZa8Cp3QVPeWQQfXQ+P9vGx3+v7N7S8O2cGf/13aI3ffhexT940/z+P7jP/7x53/50w0hLfOf
Ls4DPNvIQbEe/Gn0lrb4p27aJsZw17QcYZAqDSpbubl1HQ+4RCBmCcdkIOGSdf2nNUK6//RIK8Gc
bQgHN5An/yfeCGmoWOZ/WSNMzzVcPOjc+WwszKbp/maNELZH09YK9GdRxtounYBva2lBOm0uz0lE
3Zbmc74oh/wI1998dWe4eDqex0OSgcrr5fzWNAyCCYkZGFYJjDyzOR5a+MfotLWjQDJNxSHrbe81
7K5bKmGwoPuhY8ydVxZ0EJyJJ7I8X5BSbETL9NdEcz2x+T4IPx2QfMklKAi6BTqDPHxr2o44j2Yd
DM1ukqP9zWVzwwqEcTD1FEPRHYxd1DKkmvLB2Rm5D2oB3SsWYPQcwga3VoRjsqFIeqpYR5ezQEJB
zAbztCZ2z20XrOfGfq3ycKV7zXNVjDvT9nG4aq11DJiij12wmzFe7zzVEsihtKoVR5p41ziX6qWI
/ABDCBBW3+lJcDPV3KUffjZ1uUCmDY87Ljt6iUO3HTT7BxbXd1bvGui+86SbdYmdQq2pQHCHKsme
Jkg5yE4UjzHGcU4xZt2HEoRk5bTvjev/oqMBUxDD/mY0bE1RGct1hGoRY8MqGRJ0rgC+1ogS8h0M
pE3cDx0CjeBMfkK/B7RFiKFtHopi/PUAdw2d9kWLxK3BaXjPQENjKWmC5zxCjeUwOg0rszz3NfAa
vUzNfZyLXwgXhiNZYD/j1sOm6aS0KEfg2oFo4dNBaK5ozuE0DvNtWTgVxTMzwn+75m5/nLH/J++y
WxHlbfMf/7BBMPx+Iqvsdy4O+OiudFVG+795fDIm7Gy/G/s5r9jSC7/bWUZnrcMxndiP9vgBJCB7
vi+N5PgbhfmKkGPmkKlJxzzUm2vvIRnVmO6j0SiwYffyycEigwuxN27MOmwveJGk1S7myQ0OTtk/
RYnoCT2KpzUGuA1j32g7dPKSyqTclwDVSUfODiOzjmConC0CZZWm4USILMv51HuD5CpbC1T1lyJr
tiFiBBzIXQRPlNFWmXx3+rl5byi+vdl569POuiNdXvfz8I0iPFhB0AnW5LSiomIXE8vp3pguGADF
CUXmpiNMQVVPAiLD2Tbznv/+gOuKUfHXI24KRy1CrothzLTM31LvS9cGIizK/NmpcNuHk4oTYYLE
ztY4G0G29HwL00sYXNPTCDDsGE/abSz7b63QiEEF8rmqJoOIpK7+aXUEKDppnwO4zeoTDBsUbPo5
klG8ieGlUvrwEFQMAGSALKopB3mIx8Fa4gmECBQbNxkX+y5sUN2NPyCMJsDE+3eoUi6b4uhWYfVe
iIiezuxmb2TjEWU9Rq96WcgjRyk/abqxdbvAgW04LI2gGm+W67+hide3DPLRWpWSgj4fKEyiWS5m
p/zK5uuUpgBms26mBnFPDSCt1cQSv65QVC97t/waicZVg9eDp4ZmYjY+sFKehlqXO4fFbUKxvs3w
qy7hlBZvUzCcTDykViYIeDa1FnkU+Hh3LDdhXDpLI8Z4QFghSZdTtuwGUmAjYmAWaRYSKsUWkPvQ
JRXKdDOR5GO0DCGpFrPIWcq+wH2i2MpN7H1xlDAK5BxIb/9Umq9ZU0TPltnv6Rrhb2viYBkAyAyL
8N66mov0FVG0NsTKAhMI5mcdJtmcgVSOXYXA2VWcapc+VGZ6OrbH0pavqHSvTCerDUH142oacWWm
TTRsiDpJdmDJ0VKFDunKM4LfGeS9HnXE7ZTVrkoTk8Aiit9pOGqhy52k55Ke+3I6Vmy2jJKeP5U5
2MCg25tY3nyP3NaeCLJN5WjuAY4TCQESI/QMhOLZdbtd2XfTYZoCXD9WtuVC/2gxWC1qvdcWnc4U
mHb4T6B+zS5LkflQKaZtK86cV0vIycAl5uRERx8HvSiPsEFwnM/5eVDMqwnqra+SgIHMJ9dxejLC
jOjhDoAdJvPtGKEs6CYLurTnlCgreXDyclFWXUWEe1/RF05KHNIo8TyrRT/vT6t5cL+Bh0aVRt7I
Rpb2jouAwj3PVt5kNVsN7e8iH/RxFwvDW/ZxkBwMouAGPTC2MIub1TQ73J6S4PRINyJC+Mbs8Cfm
tWH398sAY++/LAOWEK7uIUtEqGd4hg4v5q8Lrx70vh8wkLxjj7EWQ0jSl55jVPecGN6lNe9nz6zh
1hNYSL2/qp3OA8oEtsOBFlvQdxQMGlD1z9Zizrm8srx/IySMVhW3d6Jaxo8Ze/NzlB2QP5RdN54a
y1+kVnVwc83eajWNYgZz7UEjzSILjfZSueWX0UMSU81jtx/QUiMBnaCOtpN+8oI0WtvONryKllkr
AZ60lKAuYrEDfdg07TrTJUIFI/+EW0BqZ9C5i1CXzC3JETvOum4v0cuTgEIOCUb+TVGnzApDn68/
RjHZXjp0gSWuvx/gMYNdJszsWGNL74ox3dE+PoCuVANQ1n6sGNHSMqzpRIMX336rEXXDhXUySgSi
raD7QQ42LQ07heyqOdmKJne2aXGF0jTVrGM1iTfoc9+Iv/lhYzbb6vRzYQsFQNXQz/dklnQW3K8G
ClmIjnqT0+9cK77Q0ovy4VA38zIuYzq9XMBH29PBlvVGv4n8Fky4bM3zkGNHcCdSqjNvoi5jI3wE
6+HR5wXIbo9pzAIAQrbmE9WjASVMCTpgBH+A0oTwnWBQc6bkA0KNva2me6R54cZ02OsIQ2vuOm52
wk4QaOcIOovsJIFVFVWZnbrZoUerHnZj3/2xmfkLuuov1YI6Kf9V9qqT1qB4doRr27qFydj560k7
0N7Wgrn27/js0JT0gXf0bXLu5lZvdsLU38o622naPN576ydO+ulsgkinoQzCc66+C0hBWp7SQxMp
VTD6qFWkFzoqC308ZQPtbG2+a1MTY1OyNVIV3ScNKsNXN0d4CPwpvDOJxOnpiWhrEjoW0fheI9vu
l6VVe0vPrfuVmWfjuSpYywynnjczMVsnPeg8RnKDj5xl/mFH5Di0VjITBYt8qTHO/Qji2nFPI5RE
cAEoVDTkR3cL5jFFNB+aXYs3D3TjjJhpNxgzMkgzIAN9WLdcObeYKShy1dTZOlazqqJO2/z9cmGq
/cRvB95Uextp6wK8hPXbapHP0GAlrId7as/teozleKlKVs8viHj8W46mfSvMEMk6JOShbReeFh6L
JupOpSXNJW6m+E7sDoBxbU2MOw1zfMdg6Mo34QsLC1+gLWuz9y6Ya3F44/IrXKnC30HJMis4SiqD
vV8EKdOzsl3qZK3uiExhT2D1dE0mI3mRKA7SxP1a52FxmPswXOZ4v0426k2sls1zG/jNaiYPCMo7
4z/aZYe/P0bSU3St3w+SYzpS6rqD4OX3gzRkNfx4c7Du1IjcMUktuUbyqZlFd6hDsCF8zy+2HicI
GKCMi24e2a7gFKp6SZRgz1KneVa+TZoOLLU1km5Fas/KNoHrlU5Z0QXy5KqNJR0ibz4LLyc1yM8g
K+e5vaeH3R9w6p6dKn5HsW7C+zmFWX8SmDY2cLeQw+gMEdwAp5CdwUtvnB9M6qwdq+L8AjViUY+G
ty/pzc9uE536PlvJ0iXoQSg0JRUjGPtsxLIXT5fUZJFLol4weWmQs9BsK7zCPFRt7p4ygVkH4VFH
MhIKWNJm4iAKv2jSgikSvfckfZ6iztxMEBPPjm0Eq24KzRchiVwxktk+Zk1pLCgkWEgOuDD6ZUx8
5BVfWI8QZkCCOqIBEu2yaqS29HAhLhjSf7EHLsuBvc56HHJrUbu4pEnHxe6f2Xjic1se8QNK0qMC
z9Z2GkXTTZoDeFmvxqMEofw81BM22jBaNYV9QjbT3aMZR0fr43VqK/syF/j64kiEJwZVXzqjYdlo
yC4qYHehdfvuJjCFW6JUUcC6u4yakJAFh9GW8dHDeByzHJSOn66IX0L509HnetyBzDC/wVisTsQa
XKJSu6aDdK91pdFNDlPkpMTG5WlzQeC4rwRqnQIrX+EU8oCTqrBoVeuxox1IrtpDcgrejCSzFrhA
pie8LYdaOSuiSbwz/pevw6jA+FBKSMOZ2HVirJv0CKA1hslNq9ELjV3n1pavmZ7FV6R8FxLjoCtb
HlOHhpUnyLYKMXpsRuBaFXPPwYy8JdyeT0cCcSamCg4/rS96ZpAqsWqGkRaemKYUm7LBPfN4SQ91
62TxT6PIij0Atp85lxTbXh2zq+vhDEo47AzqT1RLwDqH9tkwpmwTTvgpnDZAHjQG4szBdRd/fxWz
mP1+FXuGyXZUupb1aNj8tiNFdQpOPulRPNoUByMEGkxFnXNo6KhcuCkBR3rkTebm1Um0Zz1kvqbD
Jlunw1htJ+IXUQvZVBRqRmVYNfxqs1tH/k3L8idTj/MXJWbU2/lJ6MTVRfhOaTaE+quHVgP9i20s
4O/n20IvX9rYtbai4b79WGeNGhBelDbDPvSJ6wkCxcRJ/I/e7e8iNbwXGMubgo/50ic+bhriYwhp
IPeEeyYZb5grl3rvjlhhiTKlO9OhqZHpphngvzma7e98WYZA8Gz0eZpPsNXgbGqMIUdtdt2LXxWo
WTO8eaVd5XzjIL9anXEES8AcwvNInsmD7qtTznvc5PMLNMB+nQYiXFejbi3z8qnPyUWcIRO+GnNV
7RJQ+qtUG+OXzH+2PfWvxaydR99N954JIruLmDdVPqubcIKnXmbi7CutVyaMU+yjZx/cOrlSKb43
tiSvcdKTk40cZN8Dz1oFk1BIH+dnpmaDQUcsQhNGDAANxk1lscs9YzhKVc4EMQr+FEc3I8yxWliU
TPdWzkvsuMaW6EI8aBZ3LuJT90bChm6UYPO0SKs2adpviaogSsDJ/IteFR5uC9tahjhFtm4Ipb1t
NeQrY0JfY9Deoh40Re6XYltPkjUOXsW6o+goCihtuf5CNHeFwLRH7+kjj/WL2CLZPVxFBrrNGbcX
okWiCn3ksgj9bVryYVUxQSu7ZJcSKbXAXvoO9wjB8igMhvUNo5FAuozXPPawAKj72J6IKIjISk9+
DlYqnwu7TbZWYQSHiB74FTUFau4WSslQZT+leeWO63/XimZa+S1XZCCHdI8d01AWkaNvZsklcqND
gST2Fc3tDxo28lypV23lHb1gvqN/MJBq2/im8zZZB9BeSOt8y+DZXxvRwOMODQfSUZJuXIbYC19k
Lh+hl9xdFUqUFGy/zeSXXw8/7Mq1n+I35ILBIWwQso87phDFU6R9RG3oLlumOUfwWfhcHCxkU2+5
Kwmh8NWcASjSRSRCNiZdDQW0hZjYftOQzKGa5l5Jho2NrhMjeMj9d2xI69IVlQBodLlsxzzeA3p8
LYMCX6XIxaEUL72hEkxBTH11+2xX1WeGOAVacsvdtAV5O0bsHqeMSbPTIjObk2gTEKSBJ7uNnoYA
ZZjW25sAZxbLazm9JT6nHcVRGLbzl2pExgVtIV9lFvnqE6v4iYlUwkTyazlmzhK8o7PTY+vUk7h8
c5TYQ+vH9Faa9XPXMrxOvUrbFJaXkn4GVsLzaU+Sa0VNpqHHD7r4PY+IycVHB1fC9eBL5oPgbOmB
z+ky/JJJp1oOQ+/cYquk51B/0KfQL2FQegRQQ/zMk3DeeE5qb+GLNpgz5CYKWvcFCLJlYP7z9hoy
o5Nrhq+x32rrMtilcVvvqmnADdJYmcK7UQayfyJsz/R3meY2G1kz1sWB1N9lucmEVaxFi3gyJeN1
Ro/p30aLxqnZ5+k+C/p21RGUdzCTDBq5hecXyDEK8SZClzNCaWmr4Tko0HLp7jRujX46ZISAL/6T
vfNYUl7N1vS99JwTkhAyg57IIzwkJpkQaeWRd1z9eZRVHbv7RJ9BzzuqgmCTmfwg831rrdf9lc3j
4qNJi2pJ8454YkxQx2P1jTeftEV1Bx/ALdr468//Skg1YS2VgvGakbKEeTX+PzkG1spI0nZfvrZE
BxOTXJRzLMxlillB1PDpmr+rT9VDE/BOKIHkCdCVlrpIkUDKu2Imkdpvxbi8vxgW28I8m/h6/REM
Qeeg6XtuFqTrQttv0wICQfmc/6ZlALcL4cFVHp+7YJIOyEXJmiYnFUi74uj6BSb384bJywu7l4Vg
DGFbe0R1qv/aKf8/svQ2Fj//8398fGfRE9JMU0Vfzf8BE1Hh0/7898jS8vsjzP8vf/G/gCVR/A8B
t885ENJcUECS/sGWxMlFeA70xGxGm0CnfyNLWAhjTKALJMST7KxL4j/Ikiz+h64vdIWrYipYAKT+
X5AlsKj/Wv9MbyHwucCYwLjm2n/xEIb8WbYL9aFsxTHuvOSZ48EZBSgBXmRUFlEKoy4N0R/9PRRR
0zlKECI5VWs/FaMaof/09O8hrhHc1zHeNC1jOP/v4TULa8y7ePj7z5x5RGo809BJeyny5tUMeuj0
0MLJ8qO59O///Ndr5Ja6JFOTn8w9jXwwLbEi5+HvmVQPvChXGsF66oPI3qEq/CJW2c/+nj5KYuZY
zlg68+urVCojnFU4FEwkA3WB8VKOW5aM/4velNtB7xnghxmeRhpsjVpF2UWWGyReAAXMGbVsE9ZT
pOSAZEeHbTpvWmD4pyIY2E4s6zH51NlvWbbKzg8RcKGXCzsfh3XRKaV6P1vwUtU8W1+eqZBKgrI4
jgEznJnKZwpi7dyO+lIl8SBCrL2cS0yvE8xwLSrQwh9eeoZB2PS0rmqeEsIKx1gcGNDPKu/vc84K
Jff/nmGJry5xeinT4OX/PYivMnSFPtoNXZ17UTV6AZxwP6lQIsD7x8M18gbUcWlBKKtIc9l8xFGy
CmnAWIxV5qjY42MQsQwC+jtZHZYELpyyLCoJ+8N+ithVHwT/6Ys9trcwbzQEkjBN/nkIFkn+v/3n
SACVbz37+DBoYuvgsp/7fw/CRCb/e6ZOjPK/Z5ImKR4dKBmvcNv/Pvnfg/pHdZ8eZi+mmUMmI6YA
gEFWyufBi7FzgsSVwEtPLyMWDdTRKoKXIDbLw3wt1rS2RnmWFic1MYdvsn5RbuLJkDeIEB1q/m7m
iEi9jNR5uKE5M7MCk6qPCSubnUocijFp5BlDdp2I90uHDF2yapzYhF1DmGJfOw+Fkd4qmcoj43lL
fkULkc8134SRTZ03x4Mioe6xcuh79Ws3H9B1fucLh8k7nqEwMFsCK40itMTGDzujN8sVQwKSnOBY
QL8ghn75+hTOYWFQOsqo3I9I2FR2fiN8Qp9VV4qwBElDVKljtFBZTMdVmQg8nCl8+WkrP/GeYRO+
DBKGTohxJ2th43l6nuaxo1yUFkHhdNgQ9izgV2JnPFiR7Ke9G9PXMhYKdQ8lVQqNHsXsYJSqWQXb
Qv8svgEMOHy77i06UHIxZA7sZt2cMLTiSOCUgz9c68qlSZQo+NE4qcSNaJUfiC2rj7xevGPPZX8k
y9goVqRHDehpjOIdpSVASwohtkNIYGHmFBPlgBDHhGwoE0tjDJ07RntcQEgqHn9axeirrzgzVUiF
0JmTJS7Vry8BRVyDCNPg6Dak4mESp5vCB0iEjpg4testKQ1EBQyMWSUfkXZ7nA+r5146z6/kWYgL
1hCDHhsPz/owxwkA0PT08Mnaqmzhac+hYAWOwr15LDQPBw0kPATTg7WjtExPCrmERnN9fqrn50W3
011MOmRvq+1Kr97xAlU95N4zziKhzw+XKo8mW2NF6r6wgcX/UHOjTTqawn4srayxcOrR3ubr2U0J
Tb4Ml638If8Mb0iNcHzzCepC3WR2TD0kq8Pt9juvnYDb4eHGX1lpkGEbxVa2kfDjTT35gisYfGe8
uQ9JfurW5WXYS3cwseqG2Ij4Vy62bq0VELwNaHspZgYmpFC9trmgFqkjIfEj2VhdMdcjFy+4Vys7
Wgoo8N9o3yLOhDngTwTyBXXcbg4ySN8vSWVYXhkS3YCtmomv/OpfUNRW9Y/8jV3vR/StH1h3xtpW
TgFmKpSrRvY6PzA06AypZwSxKvY1IubGFK8wlktT96GSo+PCok7ePT0axN34hEhl0lCNL4P0uI8s
t/PU07geMsYXdvhd1k7PMN767jZoULsNmnnlKq8xmUTA1W10C9VSZmHVR+8MmfIWPYzYJsWsMDHp
wOPOInuOhgAWIGsGsnVP+32+nPEiEBQG07a51fN31o7HCJhtDMo3HWuqHhfEPmZWBRV4KX2MLzMH
GDXYelLebiAw92VX7yJomhd/N4GrEA9ooGw9iqHFMa8/kIM74mf+Q3AKAj6NLCIS4fn3aU7M+Dae
F+uAPBVuAzew5WUPBRb/HXNxjt5f1PpO7rJa9vcudl7LYh83GJYQD+ByLsPaejy2grAs3h6++HCf
jZfuZ19Y63B++xkIuM+993wbQot/UIoYThjDur08Xkuk5MLETrf0maPxPXJDqIwaW45htWhNALIn
Gx3rDtOst5iLEuX5zA6YpeFTR5a5HeaE7LpC7CUY7x64vQ/ZJv4kOUz/Co7Nw18Q8MECMv8BbKOR
MkI8IYZb3p3jcpMgTTwhRxxmDm9D3i7mS+Nsrc7u9UjM1uDQ+FVfpJbcHhsdyvK4T0ajC6zg0gtu
ll8WCvzyyssrI5GZrLiNeGFIKQiHetipwi/ZtC3SebJ/WW0z+yHjqWhn6U8WewIGXXAtDsOtwHUU
ZxGIb6fX6dHdpfpnMr/h7sWIUFIdkJquAGXV4RUUhpLteQ+ZEZcw2DiFsFhMKVLA6A3gtxFDwtM5
M1B37iGaAew1cb7E//A3XfI/lNQOzr98MdZ/waU288OvAC6s8QY4dgjSWyJvsAvl4zbma9Mvzcet
8nGOnDzQVwIDDbLbIJwEX52yhjacZMsn1PLWwVdDyjyGoVJObPo+rxj82nhCdr3Lx0OlyHiAdHUx
3yRQLbAvYry5bKyJyGgw5Ua36cQsY5ZcH9RkwPRslbzr/tyPj8pq9OTtfPfaPc6azxWdGeJqdlOB
41liErSieLHe+AiIDKoaGwIrnGJ4twwTrTS2xYeHiedTOkmIxBc+rfLjmNr9W+6gYHcwcUoJNnVI
hn7iPNFskwEjvg3ykXGF3tG5oAflDC6+xfALW+6H5A2TEJFoBovkNK2i/GLiGND3RSuFub4R1Sv4
niUmUTg9PPEFpIjER8VEW4AHeCnaqCOk0u3jt1futIuN2HmdbGnpBpdqfl8q7CA9YEkXEI5Nm8jV
dWQhOk9vBT15F2KEQ3VrMIf/yYkRPs/2cumKhCGx9SpMB/G0MOKfKDlIsclT7O6eo8tQBboxs9Me
s8TWSoBXIYeWkIPteL7Sk4tKlJOEqBh83Yi+5Gux0d8zzXgeeBVj0ccqXA1431JpmNq1JA7Bxr8A
NqYxrgdX+5SvOKSt0+MIQj0tp83vTLWqLS6ZkBPcprU6V7J0d24/781h5naHlx2QwOy3y3rXr+bv
pXdQMGj6qe7DFm2Stit4j5cdrmTvyVDGClsr7jeZldwEROdvVW4KOGWtOEZQ/LGfRzYb4SVv1thV
UK7q9ApLVM5dcoHi0+A5aJJ6+SQ9GyWCK3zq78K1xS6nt6sz/rzdIXNSbHpP44paiU9BgqixGF1S
j2HFpT6EThJrD/IqPYzX/lqdOf78Y1G7KrCnNWB4ZWQm2ma+rN/6N6i9XLGFhZ17g/9cun366kU8
v37CwSZoPXtuUDn6tAF9AZfOECQ7+Gr3xYfsVDVbK5NfriFLgCjDJBut6LFdBqfZm/rNhVO54llo
rhAbFhdx7qJOAOSgiVCEq/Y6EQZLlGL3MUksLzhUolctG6/qjtClF7lLHnzJbNMBgk4SB9PfNXNf
UkiIDcQK5nmPDw3BJw+nbu3UawUnb4Hwj5Fit52rYBGcYesGMuTMP4iVgp0ifth1ucu/2ad11DqZ
M78ANYVu/o0q0222bUOIqik9znRV5a45C5+Z9dJvGnG+TvJ0MBNAkFbXGwyViE7NeqrbfXesjpW0
ESOzO85xy0+WyXtEEAYWw6tyTzobiV/lKfniy5dzu4fcZWI/COynR365B2dF3VNj5cffq1tJsGaR
D8xf73Am4ldzdCqi9zzKzTJV0Vtg7oHG3IjvY20+tsnuceUTtSBS5JY8g12Xu0zXMIGibdJ/F5Tn
k1+fWcgE5rlVdFILqABe+10yU+9vQLHw+oG0GHn5C3HXLznmhMXI6/4F6R6V4CRwwbbTqOYv2aIt
w9FrounPe3yJC8LYc1Hz/x7U8Kn7kxeVplX3xzztfIadCBDb9t/P/l77ewhkfqoLMhWGhrtCyqAS
N0jFnDeP2KpqqTcGBGlU+7TLAC0FHd/0rBeHfz/LSN1GpTf9JJVr5PhptxrAr7G0m35xWMybJzEW
/81fywUGsAulp45ceGqMwVsyu5VV0NnSk0qRlLWJe0ef2U7/oKTRHiMC2SY6omRCX/1nh1mi/Bqt
+vGsfIKx2fb/ns4LWvyRTGBT2gN4wO5s8mvwk/9EElIFU9jQotUsj2YUMNN1FxUBuCaqPuwD2hon
HWvGnfycupT+BwfGVeXN5WWn+lphPD+Jw9OgNxgxeP5WoJOQDeF9wU5hYnAD3F/HkJAMmslNJ6Bb
NWcxFg4ubyor23bTGaopnZTTfDOKULxXM81BuQDlXlLt7Od5Hfczu6EW1WHCUuvbxRWB2WMdmsGm
fZfeaZBeK779NoZnbszMxlMM/TCGVuvI7+2mvNN1Br2NniEkaxzduYYbj1E8je5aYsn3jgJ2L96V
U/M5G63gByydAy2/567aO1Jice7HEhqNjfBN+um+4z1NapEeF5+atThgDIEpRRIeF1vY8cPn03ku
KTzARop1Qxo6VZJZ/84wk7mROf4TOuI9pu57Vw/IKzh0WG5sSRGfmmfQBfPxXv/k9zLAGMMkvhs/
ZXHFwcMkjH6HPwuYfUD90Q3pUp2w0EaaFRYWPPbFGq8E9r9D7XJGGurhDZYVYCxW6HC6i8YYsZo1
nt7i0PgBjCxjvh1FRkU2vFyMLvBnEb57XCliQ08o2ZvYGyDxTm41eOrquQ2Diz/irUAXrPr2cIoH
uYvY0GIGWJh5asaj0TvBmquyiM3nZ0xsZm9315DD2XOoZ/YXaU+sY9H68aaaGBQsleWLKMnNA2Mo
u3Yif07uNHQdo3WbT4lT8M27lnPzNZpPD3/Q2tQ/MaiZnZrQzvh7jxeOs2OJ2GcjF5A/2N+P9M/z
FXMUcSWysJywdZSNjhBN5IO9DWwt4zZlqEcBV3G8tBDlfxdeeq0edPjUVBiJQ6fEz8wuz3jziZbs
ByvZDiCLWFBEe7c8wqEmtYnLSAOAhzAKCdLFgpPFVt8IS8iXg9ee4x1Z5uq19BFkYgyzy+/hCYnJ
PLfGb9iJh0dnq7EZnBtiJCAdcMzt7pOBMyzP8Dr2tJZKZEvfWIrDvQBxp8Pne4BtQcR9nKRl5Q1X
zkbp6k6xezAQepdkIzlDes02dC/tVAR60V0uHJ1GIGENzp3ZfCkeKc4PRWZj5D3RsXOL8JqS2FOA
QWZbwAseadI8aWpnwH5JPjL3nzbOzGRgNhMPk1rpNBmefagb2oFM+x1kcz7bLHCxoHf/ovijPVXc
YjkNywiunfR39oIOBTspJgbMCDCSuQi/uBx3a/pI8qD6+2v96D7QkIeAsewTNR/CVUoTBxOaIbwu
24/FZ+apGf5dxovpZOyokv2AaY0D4dURLsOywMwMjgJFjDcQeSRYGDI/5wZ4eccc7Pp8J8Q1eLkt
ejvBwhR1+BSRfK/gUEzzltqs79NVdNd+mCJAGDxxYSTkqwXmxNcNacWZCsxuNN+LTy6SELt0Y5iZ
5X3+shaf9XjIUEjHTspA4kbiIFT2d3I/lMTKU2q1VbevtwAuKoak14I4kopFks/FcGKpHHrFYsoV
7/s7DANGGUpgMscaF1d8MGcq1H9b+Ekru76PmMNy0PoN3oMvtu+ApDRT+62Zf6UOjlnZHcYcrNfM
nTH2CSK/3+g006pVfz4QDHCpb+atkV1eFpzUndrAmDNe1+yuH8fFNkvsniAw0UzTQ5q8kQjyvAa5
iYy0q9yg39TDNGaZJGHxdniw9zIcCtaPmYMeYmEinwNPRZtNzqrBQs96GZXr17Xb537nPU4joBDo
jfE6MNZC22Bzdqvv5MBNEsxPRDLK7eY1R9HoZKObhb6OiEcxyFs44599wIgEqA+vnHN2QIpbbor+
wtSLneix2Ic6pYLNllN9qra6ZYKGDOvKvdtAh9gUO2U/7oGIFbygWZXWNcUCOgsfxz0IHsb0dgec
wziPZb8cz9NKgTn1iTPPLTe7oszSDpOTEyusxs34ya5Rj24MEZCkprFl5V3l52TT79U7xEXdxP9f
+Blkr+WWwyv9s11YydwRpoxlPyscjUlo5AyqkVNG4DhFFaMCJ1EvLvPZz9/x5sTItkBUsylo75Yg
QEd0MyNfrOizH26xqwtnIZoRunSIwSq4sR/mXpablWSLNJ9QWssRSweXEZb2w1YL4zca3Vl6U+IV
OxSrKBcWImZVpNU0mrf+KP00nOYTtxsRsFlvMxJndhfPYPM6j4Ul9Tb/oExckGrAOJhxo0gGi324
xbiB3h8NZMttbTw/QngKIAE32M3Zbbz3G+40Fmx8lWLstCHviZs0PsM+w4MrXVZLRJsj8CGXU76k
Q+VYzXCrkpxetV8ed+2MuHRXxvdzWujn9Ld8do63fKpJfS1tJV+nOECt5neyWtUnftw2RAgiGBPN
LQdHy3YtV+N3ZNMeOwvowYGdZNhxvSmjrVbeiANHbUPHFMgWWBan6TuzspQ2s04uR+B8kH478xaf
uOYz/OSEP7pNWHiBuk8iKMlcCnSVbNvgskiuH2aUm/iRpBLxeeZ0oRAZoTtNeiD0gzgQo+03bBtV
aUf0yQ9Yh46+Zfk1elu5gACH1FDSKtUd7rv+R6xPuubUHd3lVjizKTIUbOmSvvNDHSxzN3aixZ6T
Mr/K5+AQnOXvBeX/tlt1uKtc8e9B7GAEno41PLNfS/yK9wEEIrPLl/gdc4/KbLCFgRMh2X6EQp1z
bkzI41wS1/6H2ouIgQZwyISWoB/lwKx24ufYERtvvD4HDgXl3KF5WyAMuWDC01tYVDwONQvJNI5O
6BbzJcIWpz/WZ8XPPpKjYCv3El/PEPsiA5YMA/22X4pX6Iu/euUFL1N0QhNY57mcDV+wRWoXCfkH
y6/MZXlmk8QEWDhxYB/tdO/WP9TiyJIaujiyZYrN7IMtPfFxfvK1TXET8UX9JWplrJyXdm7g6caQ
1ImgxCWac2g+fCSeT16Sp8EqwU860dy/2Zae/66qIG5UexLueYVVtlZ/7u3gknEHUOD1bHxEcHjY
nWVQSAzlN2QF1g2oVgJecTZzYOaYyPAlf1hLv6y6MOCil0mm84qrrDk9v2UoKYQvWURLY1e7Hg8N
0Tg/eHKxgiuFWTAHiv0X4Ef/gyuAH+/LY+BxtX7xIUmLqJs1w9ICW97aKP3HUqZ0c3GBkWjb79ql
3Mr2sIrc1IGwSFwoDm0IOTDJ+WVb1lMTs6ozpddildCU+Ola3C1e+xH/Jmbk5tyiOD+yRlVzTxKd
FICMGInFVGY8xFWgrcOCvsdpsIfP17R23af+yc2JDWZ35WKRvqXG4vgZ2CpfHj6eNlz95+E6xhY3
lMXh+76nb691darPLIox8xPmN28RZYJNst7761O/wvUZzwmJZHf2pYW8w7I+HL/YaCj/H+v5/VFa
obLSvqhOZrBOsdWPl+ERh/robXEoGOicEomPjMObpaylN1yL0mvntT8pfY9P1OmGpIjbojLyZQrB
Yf1cyeS+PcBOCDUxoJE3FXiLIS0LW98EewS0oTfYpIs8qcAXNmQYBxtYI19H9tzTHaIwV4M3HPub
6Gpr3FALmiW8a6bKASdvqvjYCB3ORmU8JAopm+oixLfwEyVDd2KNrKd1w0g/xQo3X1wTjABx2jRz
1rB4oRtj5aOaLOyqxOrbkKFDrxcuTgDAAW+E39FMC9BnNGuuWYQfaEx4WxNDD6LHSe3TXag9OTyf
U9sazxXps8oTX2YjwQexg3JhSbuXqXnQ7cb5uWBhTZhFMW3wW0pkyUtFmwKRVKUvQkP95t6/dbWz
6C3pRuwKuXZTxdzirExzuKProzA94pcn3lFuL/MzHd8KQGBJY6GeJ6nDJt1i4pwKJnO+F/dIYtTv
ApNWFv3Ag6jFtTP7eHj9bfgV+Hq5MduUt1njtF/NBV8+vffSQ0lsKMn2cGYu2kr4ZHC16Gz5OvMr
0Q2Pw6Wv7EXjMLrIv2MqJD4V03xs7QvBa+Y+3H7sE6UIAIDhJifcLkiBCe0As05gPCScgymtG1KD
WsYpd+L0hDVzn/E0vtZzG3XaqbwFTJSAoCjG8YPIGMYwJjnKyb3jG0XL/hb1aIQcfTRxeQiZza+Z
pH959YyZV3PktJUPAxkOgzejfRiaaI2MyFlGEEsas+/GVH/nF0APxJFZ4C6A2EQv2s9fGzG1ai4L
M2jNUjvXrVvUDv4TIW1wCgPSK0D2RjZoC5GVh7GrQJLQE08Rk4niV2GIZnBDvEkuy4vJtDQd/4is
AXydjiJhJQ8qDYO7gB7+dRx3uKsq01Aq32tffeXxy/QFxMepqZ1sWLXxagLNCL5HB5cKB2xxX25h
xSBTsyWn8DNuHkplNpJgs7ALJ/9oL4vPZh13RAxawYfAKLmalt/kNx+N7Ld514ZpowLrI1nUr1eE
GWE78jt/I3HjrfbRLdHwj3f5d4B7G5mvaMJG2UJCD+4XdxqSrONjtieQoUUklmJI7lfC/vXa8o5h
6w+3x2Q/awBIipw2Jv8t6iBfS3zcIhcyFlUGIN08MtLOFF8EthjRtGedxU9MX56aJ+ouoCWhZ9CR
yWCdae6rvkGRL1+AbiYwUWUMrfsMXGmqI8BE8dJpTXin5VGmKId7DEZ3m3c+qCk5OPlg1TOsljA9
t7QPiuPHVoH3jYflsvcpCMALafysjhvg6/kO9+w5s1gtn/phsXCj9LLwqpOoO6NGAWPEXyF25GxZ
Fo6NHw3T88pIBSsBDU53ABw9waNz0E+PxoVACO7FbYzEzRA2wV1iHaO6tyWMbjzOHhVwgl6TVKDp
E7w0IztgXsz8ExN0dLNrHDM34S5ebGp8wPBDoQYlPsAMXJbsLV+Xyji+US1nxfpJFMEr96jR9A/1
TF7y85J8B4rNpZ6tE1O3tXcmAaoxshjdGTNlh2EdbIFPmzco+hr2rihG3ujhART19wqSGQOT+FrC
fmQIlfMN7NlP/6W9s8lJC2vakDpPp9i4YyTM9s0OB9OQxbU7YX36kx1KSpyl+pUrRmknoTNKxC2s
8ftR3MUNz1t4m+yw3EmJA9Y/jFi02k1lTRmTnBfWak4+Ze+bVVYOaDJ4GeY4otF8sYHOTdwWz7lm
Q+6mTMs3WWIJF7xOdjOWIwlk6kVtU/ZYytrxjDAB8uuh4RkvruuZEZ4jpz6hmxBEG38J7emF95QY
tX1xznNPhTkvM9m2xZiZHTlBSzHej/1Fj+1HTu3MQkGxwUdx2s+EOY+rMN6xgAW51mW73oyb53Jh
zDxGR1wLVHYEvpyZy46RNZnCnNQ9pvSLneSzPcoX0h6c+oojdzFDz2B2ZwmroJi5LQKCEEIMORt2
Qy12Ci6vE4Tadn6PIF/yAYEhgLI8jTl5ZpPtHE+xYfmEVKnKMgidFxa9EFLCu7JV7NpPOFKxWd0i
yAbxuZw+a/QxpObDfPD/uTdiJTPuAcwBjHqycVWLkSXlhgzoK68BTwm7MInL3r1upGYrZ3E/W2a7
8i09sqnrFZjBzCJc7hvAKKYfxaB7CeCAHb+XnAR5F/v9Tmkg/Zrpz+MqXEd6XwrvZfn+dGMf+r/N
VGf+wbC7uTP/L/ycFAbRlFbV/Wk/7NmyOUcnvo5sPUQblGO+DJfYgzJy43uHm2A3bIh9hhXMUGlC
6HDP5KKhtkvfqjduzeGNi4wFTyqdxWl+Q/Ux2w2tIS51lMnSusvfBUYYF4VhTOP2KCyeTjqAyZpq
YwF3Fz/P+apKbEjJkBhfbNEce8qdzKtHDw+ztAFzcUiEXbC89Bb5Q3nixzjkFRsRMzl12Ra4gNit
7L4GsAyc4uzs4SgJV7+B0AT8AUGv1poppgDJNS0oZQj+mm3FDRsLrgZAXxw9pFnT4V1YmPonKni0
MX+vfqJT9jmg6vwBED7w9lwx02/5dYh7JUudGV3rVfVTCVwibOmGuo7PhWxoR02Yvt0cvjbIEqOt
0gACxMGFiIPZG2eH70i05Isy7CqtWkvdKDtoQqaw0o5gh0Nlq9/44JATCN5tqgCF+KrFK2XVfYxf
icg9aMS/4BzLhoRkoykN0pz6/hK0W3FuE6pMnMTzENyQmuZMdtWN6uI6dBKobWWATvfVWgTYUm5k
YHYQ1EVj/IyuNBWPzK3wwAPRATyxW59cSd5c+tRWRWCGh+KcoiFwZktWBwGnf0Kg1nqOsYmH+Zto
cxuUFixW6U3eBz/iEXFC/aWlZmNCizinPzOmtzljCUu68u91Dt+dmdWmvgre/AykOLPy0+xdOQ7v
QeyJS2nhItf6qilRvjEavjC4W5xnwRLPPxds8ayOZNGa9anyQ9SY1+DEoqAIExFtQUwOGvFdsNU2
vQfOUCimPmkaTCz496LbfyX7BvBttm8Fgyu+OM/fZUCe6JTKVnHWPmFcLxj+rNo3wJMXOXWYzbta
ZIxvvEdzqA7Cp7xKdjgaSpWJjRAVHnyU4fK6V+48mKDWmkEDc9ETIPPCWDxs2G/STbKyU3jnsgtO
AsNmU9sB+RSjla0/PmirEyYM3uAm1GA/am8055KhkInhDUx3QEyZBe8Un18nuAFEf7Ss4DnJNUs8
eaF7l586f6Ovf1MOqL5OXfTcLJxwF8BGT9nDAlYGuIU3Zac/40lxwkO9mirkgY0XIoABheTMwHLV
bLOdsp1ZnNL4XnBjrSKnOhYHfbnYo6/dD678SY7ivDeghawkb7HXdLu5RVdu3dAnJOeQbnsLdBHL
HQHd7VVmLE/ZebDE5dNFkCU5iIdG1YOHx5iFwfwRFRc8eb5Ee23u3Vbh2wLffk8jW7JZ16CULytc
zYh24DjTrofG8yx76VEJ7PXit8Q+ivG1h+tUVC45z9/MYsLAJk+oXRjQOyC6cflCvGHqAIio+q/D
XFoqO0rMpHzTfWGVsXyy9ZRrrsvCT895ZKkfyievtYTN/bBEcKGI7zF0Gir7a7WRLJGKLaIiskpp
3zd2DFIz4owJnw6HX4NvKAfunM62NBk7Y9HPJSK8VQd4nzMgNzpqghpiEt6NYv7WUSS9bFFyST3U
F4bwVa55J8iy2tycnNMv/QlXat4nIiK2Bu+UV4/QIo7uLXvDh4vBy9PIEeQw2YaIeWo2Mz95a5ew
qJQ/lJ+u8Sitw9Hql1TqBUsfH5EdkwYx9LQrEDaG6M+N+M5c92egqloHl+d6oogFFuknj3Gp78qP
cMmt9WKeeoMTAm5DuFBrpOsZ2z30ObvQdw8YsfDhLtWNWBV8qXBHYt0ebiXoLtMpP7jA6JitlQNT
AZTbjzs73VuS+NoBYtkBmuuheS+vglVRR6dO8cGKTRwBtgpzLp/5jh2EnUbxYQ3JJTQ0BuEmhaZY
bgLSIg9U2epeHNEgmTnlcXUY3+rTYt+vKjdNlpFsqlS2l8plgdmhIJyt9Lc0WCpbAQIJOzPjj9fX
DMc0C1LMKiYwAvKaA+eRMQtV7xji/++Orm6xEtwq1RouYN3VJb7o+NJD6mXib+hnTP41yi8bXaJ/
Sx8bLGVU6lomxryqY4BnAKmOv6je9Fv8RsPQcCIDN6Vpsst9tY2pOWhrShMLz1yiUraz7+aDTjXq
3Hir3x+nilIbx+Nq2WRWKHh42lNPPvrVs9jGgqd8KV8JucQcKg7iWlWtReIBo0c3eqr2hunkMNoK
wJWwUyl2MzPZ9/jXefkp9p7bOTdma6ofsz07XTbfZcF7CYdlzsUl00/1njCum97Tn8coPWC68wjx
QICeZHY/JfjflRoCT3rKjJwxFmJipzkHX0NiSw/GHCa3Dyt1qtlZ7vWFXYrmkLgt0YdEwtDqyTiR
G5UIW9bjKqtypsvgrgyvwJowRYUQtclXjWumd96LXKeR11laOltRfPU9E+3C7T+j55LIUgjZq4Vi
hrjadjY6c5lAIkKrSChFuZPZKBx1DMAQ+pxGr/kZXPz2uIO6CVtYvNXXBIpq4IX5Gis3EvJCGed8
j3hArCigUbHyobrJIfGpNG2m+DX6IQ5gZvSaSli6G+aWgVkTaMNehRvLAaUeRe7Q7NSlBmzaeRgC
Z8OafRpY2glYcNCZjsfgZc0Hv4QEofhS61CR8IGz9CY+oIziI0TKbdwt8YoU2VQAI6itpenwl5Kd
7Ag6zmYrxOBNfoySnZRtssIjrlhEYUoPNLvM+mXf7Z8j2R9mBgaZA0z4Q7eZp5+j4ssaZLHLqDGu
ISOe3HnshZnttnCuEFdDH7ZFym7J1iKHtZLT8Yrh6q11Ahwh1SF8xZOusxTkUAwPb/JR30NPasmL
bpCCIRNCWG9QGD0LR8w/AnmJ+HUxwOG4sDBHyrI7K5/d/g/Ybye0/x+c/+8/saGA/JKRg/fPD0It
mKYjFXw4/gA/YBIeUPj07kIKl3+vjQ9FRj2l7smb1pdY2thZy2AsrrkTihlDOeX1aPwo6FtGKTxT
Cxj1/SgulmW11mYyveLfS38/JEYewmbDaPvvNfH15MfkILX/+jO9wiq7LHW3keHVZ7GEx8UQfYv9
xLX/e62aflAmUO3/HsYa6cHfs39+8Pd7//oTTW6n8LGoa6xOBt76+6Us1easeNMb/f0qYYM0JrGU
+KQ1VLugWw447NQy9k3kMXv/yd55LTmubNv1h5QngISPUOihSBB05X29IMp0w3uTAL5eA9z33t5n
h6T7A3poBtkswyKBRK615hzT4MXqduIGreqqXRj1wYwGSKZ9T5qUPW/t0k+es2G+bqP5fgq7Hnwk
n1pVGNatXSa3eR5/ekbxYJjiU2pjvzNzk/RtxhtJNh8Skfot5+sQ3k7lZACOIYyhzt9CgRucaOVp
l6Ony6JxCpa+i3ZFWlHk0UHwiH+ycmSxM2wbrKM6JY3rUCYP6ERzI70RSfZWjJU6jAn7UxwnXPps
rpv2kDC46oZpX9hMthP1WWmVPJkhsiic2rNr+nwq0Kl4jyxt3HXYdDkGaY2qu6KX+smzmD7gmMCL
xizeNXY1XOCZ+BO3nT9whXRX+cKGYxjtgvyrAJ8gG6M8YWSZoO+0UFt00Ab8eUDW2CkuhBmMsVlp
0yGv4rcxlYSAc4nBSILdlRlaXcPnBCKSpIS25dQRFmZSJN8NwkuPiFwrQeS1mCliunG8jmz5q9OQ
M9sxCv9O3y0L8/I6VtpGLs5PWlifhJdgek2sEOM2LGAHZcLkon0hC+iA6Y1QA0Z7o6HrW3AmLHhC
q4G/ClVSsd4SPcnpjMu4/HGnMvUVAe5T8gA/re9Qi7UjZUA6R9vJXNTWwh6/ESvOM4lfknYsH8KK
tAtCZ++BcJPnZkAwceKqDMpioRPX5cWxs76meW+V4khuOYtERSYRb7nfEWR2pSf54ifF8BZqcX2o
i99aivIBmjJF05QrDI7W0WMWMGJ6SHR6Di2M25u0h6Lcr2tNXn4mDW4L/SatG0QKlYtoYempyDPn
A1Z5H8jQ/vLi5XqWOU0pV0d5rJH7liCvzfiLIpPepiSFDOA68Xh5Fe6h0bLp5VQ7OMbgV+OEIXRe
UHOTLyIKZoqGXb00HIm+rnT6kEQ1SIk4MmMxS938d6vi9gTlABgzPRE3wVadlpwfoYo1dBo4VbWc
vavzwRJY/zaL6CeFVxyUOde2jETkK8kh26+h9Y0Yz4s7H53F4CxJ2Q2YaUeqMteCmg5a0zMgak1b
gCa1WQxk/mkRd+zLNn1zEslGLkTr7NSPWkZJMIqSvvLIVFWjbxilXNpSw3scTMJEjTqzti1LWVoX
FiEfKPnVXciBtA1HmhEycrewOVDnEmi5K38rkQ1n2GbAEKSx9VYrqJYUyQo2so4DW5o0jKYgXKps
0yC6raSJzhD/+dTnWoAF2eKCWo15Ba7VPtm8AWND97CA8wxpli54BEZuj1H31C9teh4SNipFx66v
rDNMrp9JNx11zNwIEV0aIWa0Ny0XIghjiCRTxLiNjEiT6C3GAX1VObl+VcksgLA1bBICdwM5mOWu
I7SAHhjD/xH8zne7mAkFcPbaLsuLmd1NNaOpnhnilM2InweO4Hhl8QmaWBWDz8QT2yKbtXvHLPrb
SlLCZNO35mjv08RnjUd29sWc+ciyv7qK2h5mEchzORu3rknLUZgv0CO4Vl8kQDMDl1RDbFuUaHCt
9mEqhPme0W6UBrNKSHEyisddboqjYhMhwUxfOZ3bH7Mx+QCfnvqY6E5EmzqoIuEsWSMD0inClhCi
Eknm5t7T+ysXwOmpMhgTpw07h143SIltqnaHP/VWkoMpbZIzCAWm7GmNNZBodRHTM8QJDDcMMNNu
WFrsN058W+qRvNHk8NbK4bkilaUaSETrJ40y3qE/EZN4fVPUFKAWQ/vFAi+rZTTbqeYcVdf8XNY3
KcIHEUbMKRqRHdEiwsY9xdD6tqnHkNw7hyyRlfumZbQpw4LwMxuHgp7O/R6ssy/s/NmbVruCPXz0
bhzi6Wc7rOyv3C5+zb3tBSBPRmjw9OALP7Yduc1CpCVSFvEW+5tO6idSc0+vSEc3qZcGRUtLRnaw
RMN9UncxvHzvxazWUKqcPgWnGUq5Drak6S7biKMcpd+mi/D3MHFWZWofcnc3RugNgaHBTk/UizY8
zKp76SoAaqAsQyfmoIphARlzeEUmm8Vxkr8knhHvYuDpR/BnaI6hnDDGQeNBnCzawp5TERhnv/MG
NtMlg4/RFgMSaG1DTIXYLHEU7kCa3cLJRtxsmZXvEYM+6DEp710O9LqYAaXQHnWhZJhyIQlpQdiw
KMIMCnDmSZHTY3Rma1dkHQYRfshEhTOkWzB8tyW54Vy9u3E7r21qsuMRRPCZeloPy25EuyJq/cpu
aS7XC2E2Yqb3JUONIURvveYaTYPCPS+9WHyzQT1Rqa5HuQTquR5TOL31MbSi3K8AP5O/grUvjejy
11Y4XI0hvvOQKiwDyM8EjRIG4YlCshC5dA2NGS6a094bei382NIYEhItvElNuh6dTe03coW9chg8
xY4340DMmWEKtNgoR5p5HK8au6uDCDY25ATrZp7oGVdHD5f/phyY7yeOCei84rNpMcpkMAvg8Frp
PmHQrk85fCwE8nimX3WX7rLg+PZ7GmpVOicUieLZyzt3G7oFQ07y75reLB5lmb6IhnzBiQU5GjpF
H55iRCvldogwvZRdim+Ji0nROnALLflSmDez0VpcyOu9GGhgzlqGY6snsrBl6Fq73qvtWuptHtzv
MC8eAZAvN8UwdicVHchsQHxpJ+pkSWgOQDEQwxR0oVrPPXtl8WmFWM9HjSl+ld5NJGIfjWV4Xjk7
HKxsa9jd1QoqJS7QbmbSmBIStCnYe6HjWvDeMH8qbPONfJTAg0y2SZ2Qwjehh2VoeY4aTf8xMuul
aht9O9UaKB0SPAhe347UL1trJJa61s2gzJAuxN3D4jgHeOhbPUHUIPUmcBsCpQoQzlsjgnXcKTIy
+97Pk4kmFiSMGqi/3S4Yxhge1IXceUIXtwOvf9tbUUtKC5kcIn6fJzfe22rNGZ3Twrw3e20fzXST
CglrqnFGf2zR/2gdk21Ty4Np6tJDmCxw0NVdk1dJUBpxECd0r/QYFX+VNtiQkgGz4loCiTb3SaTT
u5HLdOLdREqfD85A96VNq20mRm+n1Qzp8zjdkutik7y9sSPGq5aNkVHTf1uq/3a1ni+L7pBBzyf2
d7xh9XNYLO6hOQMNMR8XaeO71a9qiEinhc1JsLzEaWLucIDDodWPdcIwxww5avXFOqvYYpjSCJL6
0ArB2CeMmy791MmGOueujgoMtzNWUtgVjktWq1sXxMEvDrordT15XCUUs5+usfWNN6OGVMOLYRjp
Ic+LO4QIk2wxXCKob3Q+aiJqDDCmrV/i9l0TPZzD7DQnczKjhzrNtpGMN12LVNE1THtnNv2H49Xq
XHhgLD3KFc+qg3H6KK1rWZNtglXYF47LCGiGoZg4r7FuPfY5mZkDr5W3KUVNWIQZG8jsaY7cL/Lm
rb0xG96uK/sHch2jc2GylJUklViZILGIN9SiT0pG+SG26nfirEL2dN1bIRPmGlp1k4QNnCMKbsWZ
uy1sINt9z7tAxh5FSY6lyXjUCm0LGusWasV8pQdN5Go7txo3Xs/OqSmXs7LiH0cV5GlHX2FGZyfM
ZstnM7Yr+3omX0m/KWKSUwR5tcbO1GskxzVNtYGql8Xfa+41j4lKn1RdUK/K3rQZDp7TiA1hw2SE
4pZdRpoYEXvPDodIY80v5lRgVnQT8lPSTvc9qzk1WuFXnfsO9geySw59Tqd3RJ4xSqGO5tsMhrXF
WvCkMTRTSfdeTGm3iQ2FblJlTmAhzM9O9igpoeV4sg2uH31M+JBTFtyb0c5pkUEkQII+zTJaP0mQ
arQJUSnjt0bk/Eb0JX/pfd/ggVZYymJ9jnzbwhyqxgSZ4hylu5BYSkTk2SO5OSAyBma1fBrVhnRg
H5Rn5+sFEyOqaPr5LphTyo4DSRB3oETod3W7TJuPAt3ERDYibcmR7XlJ+5RwcJ+LFpwBdeBM9h66
+tzm4J6GteOGVpCTB41TDUgzVgejIgA6bBkrz3F/T0/hWeQ6vo1C7I2QD1DoLT2QafjIhhLYmun6
7ObFpuu1czgzrdWsAhUk7cYZsbRl39tUQ0fdulcaA7F0fkmjYe9lKa2DGDpSEQH4tTjZJTke6tXS
hbmJQx1Zrbf6ZbsXzN3TCahycnVrlqUHvmeBhmoOKGKtODDs6X4cdSrvls1MaKS0Qhv3xrDpvUYi
ul7CdbOsc3CyL0WQ011znBdbFypkOHtfbju0dKPSky7GO3LTrvnDSfUBWkrQcIeHfWyIWU4/MiMD
5wgbeTuQZEfILypBJ3uAntX4o9EjLZl5f7X1cwd7ujEIrJChl79qNviqWJDJ1q8+xYIsLWjiK9lL
BDkgWjVpzF0m4kgGPkoTIM3Gytr8elr7fB2JO238RVrmsZ377ATBiqPDNRnrtBEuHyStLmVFNBsM
rRfctspwDnH6UMF5YrLRfxO//dtoaQ40PUWPx1x9Mvut5uDtLxXvbk1zZgflikCMhIG3qCgu7AbX
1jxPcGToOHhZa6DTRY9oN7a6jitnV3uWWlsZeLwlorhEhoNvQ+LChiTLw9CirxvMpaTaNjfKQE1O
8pwbDGhc2hV9UxGO3I7t75ml1/Li+VwM5NKlAHgQMaI+Up4Vbs0wVDddFu/HcbleNJmdShfd37TU
J2/ou23dhmgHw8S30vAeLgut0UWejHW8YxG1d2UW3YudO4zgtK2tXpeIvEeAIC+jaSDmGjsilkOU
QHye8d4UEKihyzEPBJljlANGqR7t9AwhWxViZ1j4GuYXIycBkfgDYl5qlFUQPa8ijnq1VBphQsAj
qYJfkWbUWiu/l+YR7qfur6s+KRlsS9gZJzeS/DLMA+SoI+yoJQrDem72XUZCgi7CR63FIQKclZms
n+v5a24bu5GQ6g5vhTCSE9vCezomC2ILFZSa/M1C+ROD+to4JdVdOSidM6Ag5dgUV21vMF6T+cYq
3cq3E4+C1vWeyMfgJLQ5UB2GhYoa/lay2GDOcr6XJEETgvB9ABO1k7Z6x0HV8yG2wKct/tgYRXVT
l9NONClzDtHH97P95UYPWBxqelKQ/wbPd5T80HqGKWqdHs1vjqJyye3uQ2qUdfWuC823sMJbigXr
qPXoPPIh/uw1mkIpzIC0SsGGKrZVKUPKrmneOOVoMIUENhma+d4ag7rSDYSnml1KZO7al2Grx6Vl
ptHbZOhVSAE6Mk49slRylf3EZGzeLUj1ZcWorFrrWIsSTmcPV6voLDBOuIoWyJTr53BJ3EerZSCi
GF7NNL8iI9FvYAFuKxJ/tt2IVDOrp/JxMbQvt9bjL2qbHyvklNbtp9Kz6Goa3Q/Xt/fCpvdi9RG7
rNuqGdo97UxriqZd1CTvJmhALOKD4oKamJh5wZYHA0vDuUDhMpf49nsJl6xoAitiE+PAamgNtePS
xWjChPWscrJG9PErlCncOZTiVcjuZA7bENf1SEpmru8ml+WtnPXPPPSeyyXFv5JfFiuGT+F0Azz1
3dU7FSwk952biTSbPhf61k60CkFO8zkqk5QPzvKqBdg8E9d08jxwVin7lmppy92oh9csdOkJHLJ5
FdUlzQ1Xf6q9htqwmARST0xx1vDGxSu5z6aeMEXXe3TJnPbDBYBj13TPbllu7bkxt1PVYEutjEez
Z/0rdbPd5lEdOEITARpVWWN/gl5XcJ2jxzOx9pWT1kIdgfNVtOaxrUp776A8MHJnCELBJtTFyWmE
JatQoeFHYJekJRU+eUq9MWZFcXsTWil4eRHVkMxTb2+wtzhGlfmdFMK7TdL6btEwdSppTDvC+KAC
uzheipKNvGn7dmoButZ249wzs/RKEiO/FMKTgoV/Q0XYoO0lvNDpmDqEr0ZZ+u5iINIfmWfE6WcL
+f/OpR1N1TBf2aPz4iG+K7D64XkxZ6CC4ndpEolguzaVm7h1hvYnovHmVy1aCVUbS+ChxCCfN9o0
IdvutWtfaUW1ixyyCxVgqr0K1yTIiaAmhxmpFc5s5Bo2B45AURwKNAizZMXQ6V9BMpRIWSdCV4bh
PYrES1o51ja3qZLjunyT81LspZWdwhAk+qywHxrDKrLs+20Bt5qrJgtppdNsNrq7VrigGKKCPkcU
W7vuYyCTp+0ghclFYeqwW3gF3QDoKxYEK+l4ebRy6bYWFOarfqEdMXGF26S6l+9TCf29kbyrYtK+
bbD/RldY7x6xxqmb1h+pPX1qvbiRrX3mWnun+GRf6tA6AuqDXUh21DHtOAeLNQe4fJuoivdhC0dG
oGYoz0TEf8MpZAauWPx7bFlcSKYr6hGuz3bznUckkie6i7wY8G55/D/fjef2Hj4vhirLIuTAs6r0
9vLlUeO4M4PqtYgY1byl8C9xh65ftN78eVg0NkyEy+O/7l6+/f/4/J9vX8aW1/XnseMyYVSBLtRv
fmWMR4I81kv06+Xe5eYS99qu0bJ/Hl7uXf7v8uyfL/7H//3j4eXrQmgz9fitE5o1E9rnX1Jjw6zm
r5nXP/Gvu5f/vTxejImnBLzLnfSqR+qT6q/IWI4uHLd/Hosl/M/H5uqzxUeTvDnFQpbfAp6WmB+5
MWllHvOsX/grRX8ww+Iqr8muCycDWs6akliMhCDFWmwdF1Jet7DxkaysD/tm+Y8nsvVLHJvMQA6q
/Z9vuHzZ5aGgKRTYKj5d/iuxTPM4STi4SB8yE/8y3J7L112eudxURcsvp+h8SBMD4zbpdjxcf+/l
6R4M96GS37MpLQTD3oi7FaTyNoEidmLjAGVrpRU5DcN8aNUgeWumv2baP/YpA5qxnduNDWDyeLmR
U48gIq7aBX3jgkIE6gyoyZ9JoLUoXYvuZ6oTT8YF3GyZmMVdx7iQMPgM2Nge3mZ5TFdQFHg/Dpf1
4eWmKBTS7cEhaK4lCLHSR+wNl2fGqNQXP6zLX7miK//n+/Iu5oI6D/YxBPEcZJefcPnZdSRW8ogY
T/w5SfDn9/31Wy4/9q+vuTw19UxSdAVY/s8Pz/7rlV2++vLE3372//XpPz+hdtMu8Ibu8Odr//Y7
q8TdJ1l7Ij1n3MDMYvlzC0AKFqjaOPIelYlwUer47Jy5P2e0nsFJQc8Y3ZJhmEhoXX5mpt7snSZc
EcnxgQzh8gAmuD2LQTFVypjjk08+xqOfEmMjInQrTQXKC8TKNvTE59hqv20zLo5jwyC+zdnqt+xc
qDgtqmxIBcK26Ykxs5QhladXGhMEGBhE5AkFIbMPaLP024Hv7TLviQ1YdZMpljSvAUyra5of9Vm4
raOxwazEsH4sW4Sf8Cc35gTUoIPhURa/xigRflujgWIvAE4cYDQtui12edRFdvVEWgS9ohgyiI6S
YqRLtmXTzbwbPCb6RzM6NJP+KJ3ylu1tt5lyDSFCku5zLsH70dZbcvhg8OjUZUD9kVO5+Lmq4S7X
Ky5mSTjcTDqDpYEJpm4wphtWNXgeecexmqClZpi2UoGW2FrqhVMLKI6DVhnux4xQ0q1Fe1cxWwzT
2zhc8k2xeEho9P7HijLXX9LG2UoPZnWsBuSnIWJ0mOWRiwFEc7xXMkBgaJjJFkA2DqIBRQ8AZ3sR
n8MASLUtuy/N2WV53jNotJjoZ9ldRyQKmoAaDXWMXze8BGgm4cm0PhzL+JTZgHm2o5lmzvrestGO
xxXCgOp2zJAbOnnzisuguPJcOCdtH0VXjUufVM8Si0sgLPuR9B3kidV0aBxqh4gZLETy9uQoccOc
oB37p0ZjX6xTmfYlDBOiSDcMg29Upp8VkVfox4bU793qWvRGs1NWeCuk+VU2a9+WlwN8E+9ZLsWV
SAeQgSXGmCwsfzt5cspDhXE8asR1XNJD43IGUygRvCe5vImgjBjaSF4jYTt+gwSGxE25KTP9TeuN
X3Ym9mTebDS+9Zp2ACdMvNwVwn4c7Xa6o/coCdj0MwsFmG053t6BR9PQDDkKU5txTWXZQXepgkpP
nJzwMTNH6x5Y7m9L4uJP8meyqFGQ2SW6XfN97Aib8PrlNd6LSKdMWGS6N7NV12v33wwD18JPCd9t
qPX6ChOfMeR+nbKqGYW+MFxhz2qUjLSRwHalo20ZY0m/ypzvaGzjl4r2Vhh69TZWya5RgNtC+rq7
sCCbK0sONDOf5Zr13PAOCc8QtDor61mv+nNeeGjgXBZRs1DY6kxrPxqxu+/r8BpmcHs0zZJ1pCJp
fcJgjglr6sb3Jm8/tJpXUNSIYIvwvq70uy6eKP14v0fhjxZbQWOYf/TMFoRk4xOQHS08AZQeSLID
tRAZeGqFb3GCqHopNZg6hEhvyOvc9HF4XS0gqcm0Jzo2FN+UaygqtENJvuZVNJxMFHYKY0/XglRi
Od8ZChpfLYoITW3RfBU2bYMOQuLWsIHvmejbdFp7iF+ybudA7H8s+haVYYpQhvcWAXMfixv29AD8
dES3c3nqnSS6cwauyRFjIdMk5GUy9A839TTUMCX6S5k9z2YyBF1GGa7HjkWwTvjd00IbdAskhkTe
NQ28rmZI75K+Bh9IhviOqQln9zSOyGLmK2+kM2VFiKaIldxZCyGvtdOrp6FSjC3VU9N1GtrS+Jc0
BmPT0CzY9Raa30mXOnt4fihTYjQuw+pEVJ63adfo3a7o4Z2k0hfjLS9RbmVHJls70Powp64JShiV
jPFRwk5zdSoj1YPOQ02KkCNYBLGXKsVUAQ2oyFAa24B7D9IALGSJ+JZ8BDJKCCsG56XGXZi6/aGP
tFsyXLKAYdXzsBDcQuqW6ggtkS69j7nWsRdqkXlU7vCdQkql0Vb+TClIQtXGJbs07UVoTce7TlKz
sCBlNv180iwXY9vg7MZ0oIVfGTR4DGfFgJaYLZrpceolenAzoVsstgtZP6cecQ0w6OJ6FZlx5DrV
SHpSvRR+WxRn+qS3QrsI0BOyWFOyQ+fGaYMB1D8AwyU7zi0ftLdA3o8S4DTkMNFGmN4d0OcQmabb
jL79UdUMVgqg/3JKDUzDREBrE2nbCF6daXrPbYbpmp1eEzeFPnrGamFLLExaa2wiCyn8PM7noU3z
Y7ObVXGf1zpraul9AuOmmd9j8bXbl8zVEjQz9aPNUKtcQC03NlfmQjg/9nqq2pIRTlacW8UJRM+O
3d4yfYXkCShtroHm8NenON51DUu2W2BBbuInSMGWjlTXaw7ocooGIQIUUH4cUbE2cDvGzNig1v+7
PLG4sPEax3yquj46ebH1luSQDdOWgIthJdio9UZXGWaKqHyORRwf46L1jrM5vcUCUEVXGvNRZ7eH
vISbVliRbxXICVJ0UKesKfVD4y1buXYPw04GUzWWR82hOGioI92u0gNt5XtebuR/3bs8/Oslrt/Q
JQmDOf/yH2Mv2c5N6yt3lf4kshzIj6O0rYu3HF3kazH1a3JtGbB9XGg4zVl/dKXLXQbp1VVll8ZW
9wQAktYLSpiIRftuRGj/dQ+d52VLf7kxXQ4Fud5cHsbCpYNOwbY1+3Y4ZuFHZA6Et15elNGBLvf7
ubuP1yM8M7ke9CDzr8DBAyNbi4hGgi6p1pvLvX/8HxkJXDdtDEatTGlOruWTEDVb2sgYUF9mRJoP
AwVduX6Wf266deM8JFa00Zg4b8yGYedeX8msF0QqyVPULKUWTF0PK2G9SR0LKdPlcbJCWZeGboyX
G3tbjBm6emesUbxAZi3ah5F8iYPtQCxy15slR8gr+ibfKE2tpCpgscehxnXWVtZ17FQsELaUx3mo
jOPlXqsJeayVTYSipBUbrYzYhiw19mIWJQePLq/hcs+m1CUbBQlXnJAy0+jHvnP1Izr2MbaJDWyg
mcgM0W9Ux5jgc92cD7HxwFikOpa62wRx6gJl694XxT6PWq/YMDZo+AgrbRtGAsuO0xnHWurGsTPI
Uh64hpLEg/rAIU3rakUnw7r0HIKgV55YHkJTgIxu10zr5s4kgX2klmGOeVeHYRLohcPh5FHy+n0i
fqu1jrncDOs9XYWI6ReDxtB/YnIdGP/bNqchAtO+PJWjjn2JsIQCqlftIcRNExTO3NBfPVT9ogcT
89Hjst5c3v/LQ4OWYl7QzOHtjgDorZ8BO7f/uPEmGCouWoHN4hEr4uQURDI2EJWqoBpQvDRseL0V
JPznALw8nFM85dW8hNuhc8nmUO91jaduXFatZLqk3S7Wpi8DezzrvnNQU336H4U5drHZi+lGAiNc
vAPNHeCbEVdeetbAJ7OAePPMJ/1or30sPzEFREqbkIyjLTxH33tqvsRTdWI0pSFSRam97gVhLqds
iDc4mpxz/Ly8gxf7mW6ZWITP8VOB1iNwZginm+I3EMX1pJwC2p5MEGt8SYwC5ivDJG6HjTvDcnqs
u/6tXIFjIEh2LOrLIzzpVgF63Q1aANUxHvfaw3Lbf1c8nJENXpmIIUAcMQN8l5y+OjGO2/6NX2Uz
i0P+1V5pD5jRGBIWuMER3tjn5EunisGeSrgTRyDtp30lTnin+tRn59xOAY4QaRJJ/Y0YBlhNDWj0
SX+/B2DlJ3drOusVNmOEFk+CTqnYYTtPV9CUe56/ozt5Rp0GuMDHHwuRIGf0+lNzOcs39qP9Y93I
R/FhHMNH+vHs9TrsWAbs3aswPrNnYFmR7+nrfBv+THjDXxUM7D6IznpyMDHwDxvFom1TSO7MZiuY
YiEnPwOfXWqK7qvqjeMAB/zCdIKp0Tk/pV84Lmti9Xzd3MH2N+Eo5egtMPYCeBjEVZMwwtogjwMU
pe7YibFuIIn37s+oLYLpKyKS4+GX1+/6Gan8ecbn7TZcDPdms/ecR5EHf8O13/2V2PT3mDHp/jNn
zNXIGrNcyyFrDBy7tWZo/i2VtCY6IM0NHaMmOQ8CyYqf/Ranap99DcfoAcppjm5hp4V3ibOdi4C2
onN2r5dvjhD2tWj08pXtQraBvmtDtk0Hka+c1DQKYvcQlncwO1UNQ3VriEB4khk7+4ZAIvl7g2iC
MvBl+Q3db1fsincoHNd4QPf1y3hPitZT/dLTcdiQ1PYrPUKsfcs/TQwuwXiTH7n2o8PUOGAx1u+N
YGYiETj3LGZoDfbIZrBTI5/Gt29gbJoDqTbmlrNjA+YNZeli4o7qX5xrMMwT3eyzPRKgsvvVjj/2
U3EGxxv/xpiAocH5jQOKyHj7RJW2BZj2nn4hhtR+6Fsjf1WPDBaeGj50rDawinmGsxpeg0DWj5Ts
gGE2PFv3HLI948cHxGbNKxIL96ba3WCUwKtLbzjn/TsiiXp3EjbZ+/wLrf5O3BsvUDB3nh/9IksN
Y7cRJE/5ymmUb67hJ+fhoO3jwLzBF2p+EEiIfcrHet/fgwFE8Fy8VpBFcL2gbPKRO2OO5Dx1cAN8
pf4mORAdRXeSM2y+XREAT4a2+QWYLHF8dgfbfpNs98AsgX0ywY4xEJ6G1XhxwqcATt3XHxhW6jE7
nTMtcujiK72BwxYZ3828ZZexFc0eIsOBPzHaGXf6T1Ecmv30SQnOS+UCHljH5n0+ee/UlQE7tx17
873AMbRdQQs379YHSkIUov4xDVz/vzny/xlhdjnwbanppu3YnifX3Om/HfiA7DsUXVLdSHe8wbMU
b9c1hsPr2fHe5KowJVt+W35gm0HZhNHoGUdStxK/V63yf/Ni1qSlv+eprS9GN00UzxqJTM4/z0Ir
JZCw9UZ1k0h6hfzrtUNc+jNvEYg2HDZcP7b47FLoGMzBbuv+NmKAi83yGf9Icnt5Of8/7+K/zbvw
XHIW/x95F5X6/Pe4i8s3/Efchaf9S7ccRzfdf4tR9+x/2aa0dVs6uudIe/1w/zPswviXpa3bN9Nw
PdQZJgdhVw1rwrqp/cuwnTWWy15jF9bv+l//89/iI7t/PP77Oq+TnfGPQ8wzDMtEa7FGfkkHMdS/
H+9z0fdj6SQu28zslZhzTtfY8jtgT0PjwaEM0xdXzglWku7cJQsgiNqCeDjLT5EaMNSbOQ/oIF9H
6TKea/cjJtsGklTaZclzsl7d6vz3PA/JnmiZnwkVecsqaEInHeZR7J0sWdcXgiBr1zgxmD8n46zd
DOo5bLXsUJQZmw4FH0fTjPvZqc+im44zqe7sg2HT2aVQgV2G3jFTLlkB7EfbHjN/VgTko7rnCCBC
2I7TwWL4tjMGbM9WaPZcgw1fVIj/KMRZ7zIHz0Zuv8ZeqtFlKEj8NdZ2U7TcWA7BeTZtnrA2jfum
tH85dk7pEY+/EvLN/aW1zonXE//gds/NtEQ7J++45tBFoa9siJNpzntGyO8qMcRNwqx3VMjKLJIw
w1KfnjMEubUBkdocii/Ds9fMyH1ULauXpdQOOoxZ1wA47BQZba9Kpmhi3CNaMW0XjXDmWws7VlND
7xDoV/X6lrKqTJBLkuScbEfWcWO2klNbOwvITykJg50XjOrG3swPc49RotG7YLL2hBqzwQL742V1
snXj+csWZF2hP9KQC4DqNabyxhwHNtmwW4ik/zDb7pngvMEfQjPo8rgI9NCCFVsMmw4tAXMF8NlK
0njwRqcIZpWBoMGyTJPqONgGbePlYSj05thxFbKhUOiWmwZ54pyM2Jdy1FDdKBdywcgu0TR/G0Z5
MkLVn0rRntNJoLdW7s5+yXowH4s3XeeTcOARx1+mwpzSSu1ojplks2+RG1gVu9JKpn1S/RK8vA1x
0NkumwqBh394Lx0QDcmCHHbsFb2H0DpIvDaq0XDiOWh9UwNuwhQTuLlYnYG5zdqMo/NTVhjcESiz
5YjCH3xKam9kLMxZ5Cb09EA69HrSY5R37q2SiNuRMvDKiix959rjR6nFEzEe/XUWLezq2YIblepp
aVQH63+zdx7LrWtZtv2ViuqjAh4bjeoQ9EakvI46CBkK3vv99TXAm5W6mY334vVfB4ekdEiKBLZZ
a84xab+T2QudAzp+QV+6mM5l0AT3drw1+rmcX9MW5ASDuG2SCC/eLMWQh6kWy17R/V2ml/d13Rsn
jB/9MdZ+zHpMT6ECmsHKMXbUCqyKJm8WpWPWB5v+zYErblxSyjhkZtntSrfOl20bvXY2iXhmQj0l
dDL7qBZfytjUGwp1f4KJ5ZYj0rleYYR77PY6lgp09v6xVsp4GUSVz1k3/TFEJhBTkUSuWMp5yEyH
SxuFPybSOFR3mVCXXW8CkDTzU6ZRtST+FvSRa6/tEuuzNaFiM0XrwIwjoThJOo/SgbW12gp7ZfqZ
270Jt58oyGhIA7rtyVubmvTS+7tghLA/vUcpzOxmxoqH4qFG37PSpgnkERoGGvkHi6Lq3A3oCcl8
R4gabYc4YKOUGctM19OVWjT3qS5/TJ+ySZIdgqhfdS6IJ1TlV2EHO7tQLBTkpb/0kQuxRf3ifYtl
kDg7EpJp7VVNvRKYGyz2wAfJurEYpnFZdE24aaM/o21QxYdA02SEa/VSrEY1fM4YtBEdtjPts2Bd
O+vTUJxN3kNdIP+XPvxMyx6TO+UhqFqslnlELk16RgDcQ163v8iAlV6qxcHKJ69wbXUlDuCk03fU
Nejfpiy77fhSN/MiN03KlTkELMkRM2cYVAZ7jqA3z7ZLUzNOcIr3Bfr9zk/i1aSEa7eSEGezt1LO
knbbqlAD0QRTUS2YlTw2ej7gAZCgsif6Oei/xsRn4UtkbmZOYjnZ9bs9cv6YI39l1bL2a6Tzml3J
HaIdmWMHqPEGJxS4w6iYjm5kDMRk5F/F6B5V30nu6NVgPNZaZan2GGz9bhdRc9oWPe5Ws6YGmWc6
m1LdAtSpXKWr48kaw2pRIEhZGsM1cdBRTSNGvyYyghfmXHjm0UXWbgTASyMbfpqOcUynIc2zT3xL
z4rqH7SBlJzAolIV6CAOlP61GjtUbFSatdjfpzWl3dzVieBrgkc36x+qPrfWckTOZZizRrSrjPUY
9g47cedx8pGEikKJlw4tkTOl6v5lMoS/7+KWXYPujMthQn7VlNq0QTSW3dGayQGSkB1uUgqnn4bh
pTDlxU/qlq1KdaRsyOljqZCB4znNQSPXQ0ONiMdSHltWGUACHHcvzIjeVA2gZiwtgz4beG9kNQAf
3ApxqY5sRJZb0r13yhRkS9XFQVI1fb3Iw6723CZu931LIbe3JFJO8Kr4DXXMCIAWyL1ddWIEdquk
z2KCnaH01bOqThqiTkwqzhwxicSkX3YqnFwbXw1SEj63WrKktvoivTPRkw8ViU2DXZ+irjxmdmAe
ULlBdNebo91wmVgj0o0BsIodGHeydIe9jkSFJg1SxCgLVoRp9T7VcVtptdXo4kRlZq8o7OQbsxyB
v5UFcRzasCSAy2ZGlpDmi/A+UmFXNmaOBr4CJ49jxK3ANYzErK9E7bgbrYvgd0Jgd5E/Laq4bHdU
CHE0Qv0kvZ0TQQztItTFqStNHTCUQqAtDBgDfEQUPOGowQxSyGpj+2VPtNhYbOuuZ8plv2fZ2tGa
u5JhTJ/ULKHrIBurKLkfM4siRtpbuy4poLkNJG3zLrNzE81xMxjilGoTBKnyKCIs22or2G8q7NPm
iuqxg5I6VUGAZ3UivGEkmaiYC6PhHHqF1CruHjGvEQYFDzeQRPXBQ0NeHASTtUSGSfQJiYyY98pq
39Xim7I4kAV9FyRhtb89ertlNoDeHWh3jjrmq7TpH0fMVXvRUUSvCgdK3VxjK3UblW9ICnTGaba3
S+M9ThA8xTk2MKM0cAaW6Val5Wip3bS/HWTaaSvLdD/QKTSrwOq//qY5UbP526ZljZGB2mZmyW7r
0wCxR6jCZHKnnhO5FHK6hGhfXZQb6qTUuipz1mIkDvNAYpFnTxyypwbKtNLa9rNlDb7AGEWTan6T
Yz6ASNFtWsk+iU9jB4du7BMwQ81znaHNDBrAEEr97Cdtso47dITCwuFMf+EYF+zXbveCUhx1OeOF
DU7EKeqq/e2WPpddb7d+DxkKYKOM3G2nDQTHzYfmn7cm4j93UbCqez86hGIulENk9dX4QEuWBC3G
k7wTgPjyBMpuDGGkmE2MLevXtWaWl9vbHRxQECEFb6zhYBjn2vbtYAwtyu/f+4TbARf27ddxrtOi
3c33fRmkuPXmy35E4A7vYFZdueij4zqvN80s/zBviqfbzcbk403UdAS9yPmmaq9ar1V0+mlkoAyn
fne7mVoNuipZieVNWnTTLAmrQ8/+1/H2gGYWF2njcMt1CDsVhVnOz2J/u/V7MFwIKPXcPDBJmUIa
B7pCDjj852q9QV7o3poPt7v1lFzVEtLB70NJiYXcRCnLUpD0tdtngd+Fj+X2WTW6dbT0yF/rT3mN
oim0UDb6EkaykHHOLKWHh9uBEM7w0Iifai7RhkMxMZ+ZJWFYM3BszsUb8UUIFjtbTEr9/vfg1smw
V1OHIqYrnzOlnLOtQ4Wosfmci7g+KwoiEnUgfSQOoqdCp9rNFV35oHqSQM5NSES8wrpj7yvqPw7i
9xaSRRypUodMqrR/2tCp9reDo+UMl8Ku1iwcGftQfDOqYzSKK/5SO+ru8B0ECCQkbjUazg8ouiGy
zT/s54vdqCCXtOQde2YgMb126QhxvshYkM+jhz0PEfX8ardb2iTgGNzu923wEokBH/H8Hd2+i9sX
1SdGtrZz55EeBKV1P2bIqWwXxLZmb27fzL+dv80wsKdqYJ/8/sBx2WX17k7vMLx4txN5ZNQAwTJV
zbZmQSBuHwjz+N8/L3cse2SoKC12bCf++ghuf+Xt7zUxLQNM/d+/nGE7X4s63GVTT4xyjRRJNWDm
CzLbx9zcOq12r7EjdkwM25YOAqc0XKzIEgY+gWlC7+1V28braSpIw0HvGpPETQKvpAMp2issOiGa
hvr8ML3VScIAi0UC1DFlvITWNbyZNjn9HkYXwZBDA6ZBkOSaKRYAiUisLraqg5tQj6yHPhTAldxT
pVR3euBfapu9m0IqQ0XDOUCItlDwb5mN+VC0xWNlrpkxO/ZiEnh6wuIdh/tauvkJAEec51+ao72o
AYx4bMfs/IboNVNf4jCZoKWUbxiX3/DaAlAxuAS0LMY4kafbwgT+WgMVqGKCurJjhEsIhBpCV7s3
CLFh51mzeoeABHjewbynStjRQdrNmlmWPk7/FJd6eQjq9tQag9gGafhcaZOD+igGRE4nFsmHs9NU
5tdAbXedcPKNZhAXOI0XNxNPMbGzGPCjg/hUqBOspizbYk0cHqxOsPoS/b4xzVNaf436vZAPxGBG
az9U0DFkyTG0xk82JBmFfwQTXUAhzkQ4EJjs1oUgDDLDxGH7TkDNQeEbqx/jwDrn6WUSyTdeHIm/
IGQATYOPpmOxokzqiAg1OQprBFnp9FsrLh9EvUOlskFbC3lB2ODHivaSOIQOhiMUNTNLZyPEqUPD
zqqvP6nji+9ALm8D+zSxyCAUmktCAzzV1MuQNfPSwagnUuY6lDsLNWZdJRDGyLbIljCDzOSjsfqn
xhbvPR+CDNGKdyAiFq5tge6BdZSpD1XaVlQXcGvUEloPe+o+piEVD8296TsYBYC816mLPz6NXrrR
gMimP0++T94k+byLzLrWNXaszqD3rodwJ5vukpU9aWdraY6HliRiLvifJoLs7bZuuCwbUOejdaxi
EgktPLEduk6toi4dWw4fpNo8ZCVOx4lQaEngQBt9Sj15iN0JfUhikxFI9wal6dHxx60BRKbNpkNi
ErY5Rxf35viVd9od/fpnWTuPieb+ce2OHirXkSyktVMNqs5lJS5pmWHuABCGYo/eZL2p7e6tKLIH
3iUZCS4NEC0Wmxx8l2+mKUKZ2cSpznhZ3gHGr33iwNlR+BqC4TKmJgvHZKWSNYdByuhtZx3RXDTM
Him+iRHCyNxLNDZvcvL3DuJwsErNW40Oh95ismt1vK2ZAA4o64AW3Jj0Bz2q8H9K5U9NCDVExIKp
YNex6XGKxln7wmZzW/Ufqt4x+CndytKhALSS4cDuNMgnaXuhrUkKpbIMMTvRx2etrKAxs3PtqRE5
oJOKzmMYY1nRa4gM+IV4eQeGH2W5OuuHQ9cQiCbQUE4ILRaNSVZUPaj4Y0GadnFOkLNFiJFdvgkT
I1jZu2jStWs7uc0yLPq7kiUWyFAfhUEKIrvDxu8hhlwOZjiBS3iYkhCyXTbzs/qNQWYrHlPiN1X0
u7BXlX08VMpR1YNjqCKbCwY1vpToI8GaGbjEnAc3xP1d9KBAHUOjgTk663iyf1hZBCujQ3XJNero
gbYfsxdEevfsi+VRM6Nj4dKeVOzux+hcQGcVBYna+BitGlZErf7JIxAxUpqHztE1EKMK0guQMJ3x
baY1IP1YjisRDPA3sDZAUIsMccLkBOk340KWMGHMmCSBmOcu1RwVn58/R9F0aXKqsVli9Bu1NTUE
GukLs0bDKUUhcCJJAQLQTnGGY9GpD25MY0g18hPiZWI6HMW+a1PrrLogGlKFzmI0a1ZBVKFXDHZZ
SFmgzTAf+OInhvGyYhtieY0SQTZwInSZloZZvXxrqFgfGdaW0ci3iVn5h7LHtK7xRRtmQnvN9x8r
xiC4uNVPmA5ea/izYb++hlRRFtXwI2J4VwqdITVtV0Q73Uch+WSYQ3CaZeoRocjZrNJvpphjw0CG
9bBgzdG+db24MqX3njGCMHMtc69l6i6OvxOL9IBBdsPRRvw4xqzJiEPHbCMaqlfruAFwlDKlcSHN
sVk09coZOJNgjaEsqQR7mIKFcC9a35EsrDDKsKqNcDENRASZwBIrqXzi6LCW5SRQ2dnQvOvooU4s
yPT5AMgNG4nXdZiheCUtdS4pG2u6QTN03ByIzTTRmZ0Kf/Ro9LzXowPPrseEXWTWVpXXWnDJZ6CD
3SIbyDRoLU/w1oq2n8AqSxyDDdqvIvxTqBUoLaJ/MOCF/ZCfDdlM975FWECQRdBRx0BdyWjEWWec
zU5iaK5w1yU67BIVE2ev2w9NXNJfFkmMBXdrGNVwVGzxGbrWSWEXhpYEn2xuPuXJHA8WJw7FUga0
oOsvfm94XV1uh8gHKZ+Nd1PQmxi7jO9I4k2K8cibxgDVdoL5Fe6TLIWl38DdYZRACY0FWEvBrsgi
eIXUnbWNeaDg7QUlSDZLAxrGFait8QSRNAXX0kieiu7UIIgnUaCBFoS4Ck4fSpmIENgxk1TgkJPm
dOUjX4kuU78ZNanuKZOBmlBdAipR/C6j2r6PIv2CkBL0pvmaUN9eNLON4XZwMI5USe5vtbx8MhnY
BnLtQYQ7LX3omOJQSSoYwQAWIvjZMxGREJMGP9nolwd/MNWN4+tARjt7HgzHrWKkJ6Y5Lwk79y5y
oRbCcniM+8+oPfh6Za1alkSAt/DH+IbxXLcwKkpyGFsn+XB90NL0IojBSPs/UhvJa4JWFqTvagKp
IyH2xMeWb/SsW+ro3kh5P40zfI8hqKhgPCoZEJ7MQbPlmx+WNcHWyrGjB9ZOqmyvoja9dqbzUFQI
KVoYWZYRf5boiiUVj2XZAmUbTbaaHWedEMpJj+Do4IaqgGYj9OY7mYVeWLScgNW70gHtToG5KnM0
xkRmNCXTB6OqgDRUGXI2Y9Vq7s63CwK70riCATWXkobspdYIz+ycBj9ha+xsA9tRanVIhHJ7H9rm
2dHmiA8RI6JAh7tsoqI8t2myVhPY5ewGINz2KSuUOqmOIVG2iQqgj4IKYEG4Uj1hdirYybL1ly7f
Y1aClutsbVyVqvsxlPkqjlFsYzTTCenlEkdFMRfMOw0KFDJBSdHCrYunLHVq9lcwBEPNaPbtlAIG
L4OSzOn5vgrggVITuy4yCDF21Lc6QgYfa3+7/3uIypDhwmKkV3JnP04ajF/ywMkXVcPlND+DghNx
H932bAjayjCK9/X8QvkIcM+exjULHl5hfuj30COsJOAdBN4M5drHo5U2ZGwislPjUyyzP4JSxqpM
kSL+yqDyNi80yOkSpXqEFucvNdRNCNXRddjjDhnYY0ZHqQX55va4av+JdURjUWYPe6MbByo5LATl
hMBnmMPpxwotTN3SGbnddezZ9lDg2qVYRi79XOQI1QqEX8lyBktljJsDyWCUQ7Jy5vKINR+o3Pz9
kLZkKEhwN0Ba2Nib805+9I0HrU1ZqUVkTA16vbZGf8CqyWF2u+4lmXJxZCv4xdg4x3E7UNricLv1
+1ihDpd2ALFaOxpF+XkHHvgT+YI2/rW/7v8+mAMRLqxU26oxcL1UIhhObIgmsxpXjmXI7O7TLKot
fDpF3bZ7LDrtvsqFDjktjim1xRZ4drpbSsz/sxWn2ZeVbPa3W+Z893Zr/o1KF6S7uI65bFoT00V4
EYYT7622I3zK6AhRVHV08pC3TO+mEbypBctZLdjHVbBz6Hz2s/rPTwYwkdaAOMepE8I+eAw3P782
39JGxAxqZ1PgzLurZhgjjmqEgwId+t70e22XVJ+3O7eHzTZvdwnfWKvm6v52qP9569/usuBtVklp
QBOd35VSjAan7BJTBFfMrG+8HW4Pg6jwicO97xppzSFHYbIp0/hOM0PupvObvb1jBL9U7mwDsMH8
Hs1Jant7Ptzu3g521cbg3x+Skpk4S/masAPfXv9vb2J+O/BmnAy3E+/j9pOJEyHyWTKHQwLqQjyZ
VX12e5KNu7AM2HMtikp9zQI2K9IhvSAKCciIRzZek0M6z2j4W9JKjbo072QGVi8rKGkrPdVshOVH
TSe1ahTxRzKmn6yBsC9MgJh18PdaEV0tK38uWs4SPEceNn3Q6Yna0enpEN6DM6J4WhxY5rOXUGge
9lFDNDiFirUxATZmR9OOuYUInqerlXD5g/uB/eZG+oS56XVwoOhb88iujrRnrGBXJeUvsHtA8EGM
cmxyHNLSqMbWxEUGOIQYVNVHRUGPh90z+kvD8v9FI/9X0YhQxf9RNEKdIC+i5l+FI7f/9A/hiHD+
y3Rtw3CEq9q69Z//MVyb9r//U3G1WR5i2TwsbFcz1b8pR/T5RzxuajZ1JNVEt/IP5Yhh/5drOw7V
RNfWb8/4/6IcsYQ2K0P+Jk5Czo1exEUm6Jp4o9D5/qtyJLKRGaRaE5IW99wUrrub/Dkpj3W79zYh
DpixTTpGdQQAeApYBlOfxNGjirWZRN/2WP7IqlVmUF0FgQtAZUCu9BC5l6np56ZE4+JDgLulIJ8v
TcR3ekNAdNQRvxgcSi22XlQuMu0rMAbncayso1TmkgmlgIehkXDvMlSB2Ff8i9Wx7xtJ7s2oWaxt
Bmd27RPoAdn2a6OBuJe+DUVZodJFFNvrxzFN1FVepxttiF/dyQXEJgKCn9MS7bNlVqtAxcBXs6fR
ILZslNKyjk2cvogpkAfV2NGK1dcj/vFWJ9ATbszbYO+Vjo3XlOf1Rc9yb7IMF7Cx3GVMIkDmUvIo
DCR/AdPskHZz5E1jXNpc+CT00Mtjgcjg0+ebgGZU4sb1qzrCtC2Y/BeAntSNUWJP7ywD8wdLbOnQ
rYLmd3c7tLaOSqSaVokK+4NkKTfVh/XUoSlMWGiReREbqyymxER8Ly3ASHkwAbndWbxeU5dyY2nD
oaxZhEUTpgFN+isqQQWwRnagWOpLwlY6ABNEB0251LaJOV3rYdqpLjKPtGEuEmmxsYvxbM58AVrp
HmyW8VKn9EHjQaGXUuCc7RXsHjERCAnwOqwk7l5iCpr7HDqJUGXZPGXDnCo6khCV406P8IysQxsi
tTEU/l66Z+Y4vc4N0rTgAWQFxhvTsrcx5WdazFLwDSKptuLslR7ZWaRhvyyCkuRv500lTCsZGvNe
GcgWQaU9u7x842LrKP5yR7z7VjiQuq6Q5pSWh8h1olVVoFe+LfwMd6DcbKPD0SelOSUFvBZEV3Rh
jCVNZeqlXUuwFdKZvw78adYUpo99lOLGYXHd1AVmz/Ic6PkfjPvLgnqAZ+kVAX+sUReDX26zSkRb
EeGmN0I697neFZeiRz1K65huKFFNDWjZMUkgiavag2PXkEJlexZEZ1LvjE4J9KYmMDT4m5hRWwU3
lTMFd/i7d0qSkCZkFOIzQZNr5/ExK+3mYUJtAAyZ9hoyX6PSd5Av46stwlPua59mSCMSCyAOJdbe
56rWLkoFdAY32LSUKvEkLaY4r7Mjf6mOEMZsd59n0T3ogXg1dpiN+lb7EhntZYVWtppY+NzGdKu4
LpQmpUP+6bKXlqSLBIex8QqTFezgpz3k1Zh48l4mK9liAzPjep1MtnUUGv3sLA2JaSZDYwooQ4ds
od1+P/QRVRn9y6rnrWWrEMRKBj0FGxxPpXiNmR35Ov3EC02xE3HIhrSS6GS1nIAvJNtTWVzUgSS2
3KDnVURkbSc4YIrZXsGEuoFMhtF8hfgNEly29kfEaSZCMidRzqENMKGchue+oKAja7jxSsOfaEdU
XfWB9pRBLqg2fOpG8aLjfoI91G5Z88y7uYKFgTLOFPCquaPDeGdk92OV7kPQdKZlsvROgMRhTc68
UHzW4R/HtMf1lWa8jvjqOwcfAxB3YV7aNj+nYzl4SVO9TTSqqEbTlktlUqzBm5QLvwjHRd/kaO5p
daMSkhc1T3+qYHjEDVaB0lhmFQ4OdB9L4Y+s77sRxxJK984IP9PRJFnNTD7rtNoFJSoQvR1+sKwi
pkiKrzYlORcmEMykesQrhYYWYSIS/gr8lozyTec6sEIyYhGplSzikNZ64D/Sovnpe4P/ZdKJpuND
TbCoL7mUG2WoLqn7FFJiXISWfHVNBc5c6sN81LcV5xv15Du7bJ6jtHrPEXY0qQ/A0FZoeCo0QkrZ
oPcX3XtGGX5fEn0iLH3CswL7iRIsU5VOMoqDbmLMKe6EUl3m/b6VeDKR41MM+c6v4RBc0jAd9zqi
Rbu1uJBH4xBn4oRyYxdmKP1MEFtxaOlLkfZwq0vQzI6Kw9IWxqvup+9p6kdsq6fvMlJ3JVqpqcQU
WfXGW5CUpI5X0euoUpUOO2ujvZXqkKyIH9fp/VMIyyLgjRTAyQ60m9eIrG6/8wd2YwAkK3WuYzXy
Ueb9D5i2ym9iz/D9e0tT2brrsIL0n0KGxeyTFNuyjYuz2wTOyk4lbhwK8qBMqerHx8LB6My17qJb
IYEMABmVxDvRkhZgUyk4K1O+6sv6G+7VSN0orlctr7Vou1WkQ8vqI/ERRdGpp+ez0HzAiIwtz0rd
POoDM6sft1fTqg+ijvFIO8p6dINzYO191JSrMmfkjmFFH0JFboecHYWuC58URPUA3IifcX2USUba
2MSbjH6ixvowEZ8gGjKfK73VvaRoVpmLWAFtFcKVt1g1H6agMk9dSIekn4r9pESPDD2i4dkbuyLr
hnmjTcdDTu91cgoSJIgbaCb77A7iw1L6F1sFcGyYV8EMRImDsF4MZRiGQW1NZA0YyrJE0bBUdG2X
2hRlGpyyLCOKXRe/OhEWhApb5SqvnAT4v/4n8/vyjrdHBJgxLV2HiQOyxNExgHJDMQFIMo/hQzc9
m1wYS4iSbZB9c6nKnRIOzMX0MGy+4inTWcpUzsath3w7EunCaukAFIFCR59fByPduRWOiC7qYYHZ
6lvjWw90x0haLM2varz3K8NeShupTJehIo9YRQWNRTPbwSEmbedYdjJYWLWnhedJmujRA7oaqcHQ
FWvXLmMqLW1tQfCuoYWrMoI5YHaOF1bZJwKjc2sZJwhan3prvQfNy9iDYIu0TU58NDhIws7Fk59s
ISg895CbUdghXrAdJGmJx4m+notAMslOTg0FY6g/JJrRpqKJl5oPWhWcMK5965W9a0jc1Vt2tRTX
Oqt8pclsgPGrDypFnUWlbDkb16Uqw02vUk/HnpuTnCA+8+6nDYnxK9CuLbKhJu8uLb5Gfz8lXyB0
0EoAd9QC563JMYMH1jeEXnItfecaEaM49MqplWhVixitSWq5fzAl+kvEzVw8CWNfaW0HSwlAH+SX
KUXepfjOe5SXh9zAoM4C4RSUFAxE4gqPT6nwHFc/h7DyG5Z+nLCe3n9KsqVxgt87dfAZ9O2zHStz
UYauaGXsiTE1YHFqnNZsGddViB2DCjZ/EwAmxM6Sao6nNcquYASnco8+KFxH2ZtSJgTzdWCtIGnP
ArppqZEU7EO+HQeJODJ9hNpAfTJQn1u6pjBvGVrGTH3qpnpXCXuXDDFdw/FVZsTfsThldwzSnT6M
josdE5e0LTKSW7RTdCaAyQw5hVeXb5WdAGlKqB+lUKFMEOXqh9prWiuw/3qiLl2T4I1+05r6u5u0
pzigGI+C09KIi8k1m9jb2dEn4X8Y5q4vocs2hdjK5FFPFMrptvWk1XnpDXGLcaM56U2sbdqUrx+q
wTY3812dMNCZEaFyERgqig0lZcN4IEGMnnPcBBtOmWjh5/MkQ5t03yk2Ra1qoCd2u2kJRCIzzHIR
zz8WgcJe+/aT2/2oqsKl6GDt3h77/YHOZ4+Ycn6238Ptv/zedfRw7dO03f7b4397+dsv397Yv/1O
ksQHQ+/yDd5w9By332OGBbV5u8m4P2sz/vnylaVthTGELNb9vVV0j4VDLPXtiW8HzUVC8nv3dgsf
9t8f62YJcAUy3vcnhIjiI7u9xu23zH/91b8eM/cq61TQrAiKGhNrazcfZNaBZo7mZCBfxQ10e/D2
O7eDVWPJxRSTeY39VIS0ef/t///e7RNcdF0LnaZKZ6nH70+0wk42FZ/Qjdx0gzKFFRZWbTac3h5D
oph4aAup5o/ofBqMyqMxQ4/CWWEWZijBmWG42SnBJUenmnWbagiPyqkx75itpHViPxHHzxAzbfJD
Fv6KmXpPyXb8M9wbj7iXzoVXkTZ4YOUCm+GZjrLvla/ylRWpTvnpi046YFqPlfQ+etKIdIfFLI6A
uGNsquyCPLp41/js3hEgKV+701g69+mTuBijXHxhbtNJZJyOGuthDxyDuugJEBvW3ZXrl70KoYg6
/cR3tL3RAeKyQrPnY2DgyVZqtrE3GW5iMCvZpv3KLQ8JBywKrNxF/04kKe65kKllaXw2J5/wMq/Z
GK8MJSAr1ykGSY/0gJfyKTkArNbCOZ8T3QbGUOWxWsTIdMkd30DE1Z6gM4UYCsCwmisbv1UWeJf0
LC6kXUbVItm03VrVIE6wmQ3P2b54CNp18TCHGJLYBCftmAPNJLZgp+tvRFCPSADFRHHrxFFDYUs+
3RXovrQxsvI0GEHY99j7aJNtEFM2yhavJ1tWANxEuNXJnnG0FWwwt4ZOlZ5lHRW5hFndM598gime
xodYfVY+LlB96DHIrdV4xiF9zN4ZoNNLtNC2hZc+5o/VfegpC7BzSKxQgW8B47HIXWB//XDXb457
Jt+JzBifqE1CTyGsdkuCMlvVi7BvJTp4IuQIHlvMJTjT+IPImW29mt7Mc7n6YmMaHN0TlefpLYdd
/o6G8UgCrnX/iqrnTK2SNupixDYIKcY0lmwPF6nvXQi7rLdieYF2y8MLNDgcATkqnnnxv8Wux1+H
6JcMULEjAnpjX6KTvbO/80/+HTjX6ldw8Z/RM4xr/1vp1u2rCT0/XviXYIVLeMHyiw/A2BJpn72H
qOHp0S7s5VW95K/knlyYFVGx2ztlReAAm9Fl9O7/+XKfxUVcwA7NZK7VaO78YO8CoNYXuoU03XPg
965RzKaLDdoJHJZoGZ+ra/LeKh59oaWxfC/uzsHDmwWJDre4d3AIjDmjiU2Lamlt7ZEuyaLwF1S+
BYFn3uhh2t+Q60f8wjMWzLur8fAQ9TvFu7Zk5H6WNJmKZXzG28Sro1V4foqXHUCKAxITtrRcePdj
uEmhXC4zrqXco5rTDOSnJvTwKuUa3OfnadUeS5CSC7lNnhGJ9IeIEWcjD9HIJ1Wc0uV4AENFJHNL
MQnLwfJ/H6WgsaYrLTCiUEt56AqugHVlxEv6JotgLxFnPfO88bnaVFe0RZzLXruFP4TcfvTKl+bI
DkV3X8wNdRZqPZ784mT7OsXHcY35aK1bi+iuO9VnAGUGQ8h0FqfR5Bx/ibZQi7xwfaVyvCUAkSzq
CIXK6q8z5Zp4G9dL2aMunGlZv34lm3qLmfWJmg/zN26OJuatZEQxLifiRU7KHZBY1A8LTh7kURXW
BY+z7IDhKdjPH2Zz3Wn8eHjG8o5ROj+X+cmnlUGNYx9kB3VvfVGtHr1kJ+8RSPhb2o7S3o7VLroL
L8GCiqRXnMZF8E6RBEPrK27TBbbq92iV7AFPRXv2OcU9CyY+uWIDnarP7teoy5xPOjbobU5yF4aH
dWGvISpmd+9FedHvu5+c3I3pXCtrBDXVlvB4O1vVLp9a4XrVR3OH9oSAPK5eWC3v+jf9WVV7YaVL
KavqV2jD2VMvtZLgXoKX7c0oj6jqXfOj/7YAl7QnrBrmuHQX76QaEPX9E6nn2Fh8YkS3MbwTVW5V
6+TZX46vBN0Tl71UZihvvoNyTiUKZfk5pLjpcU1k12JTKx5rK4iW15xmL/0m6ApiEa1QLpw4WYoN
n8oqoJO0mJ7Dt+5+2PTOmU9HHkg59hJSsT7FEvUUeyMdY4FYg8vi+TnTAf+a/Z/ipPEVETP7lvRL
2g4Yp6l57bkKgViSgyaPXCPRSs0fjC1Rhc/aEsCGKY4tsJ2HmHqNNqdBowHl97MNoRsjX/1wBSC7
iOcZ49H4ZLJkCqTXfADfy+BACkDxTnoJmvZgxWeArv0+YqJfj58TK1XaHeWS8g8DtDd/95Rqio9s
Lxfjlnwj9Rv7H4FE9ilc91tzPvdKXM/dS7bp/flrj1ji/Q9757HbvJa16XvpOQvMYSomUcGyLOcJ
4cicM6/+f+iD+guoQfcNNHDqK2eJ5N5rr/CGVH6gcZk/vnecgh/RNb+Bb7088BbFn/bGBW8XfSb0
zCGkkj37LUihXAcdtugOFtZ7puh//4umYP2ECXyMXK97mkUMGHZAvdzsDrEwO7yW95iuP4HujNU9
JELuRIlkQ2VjtTKDXv0SMYE3f1b1AsKm8VOPd4BgGypPJOA4JaMVDo6DuZ/gyx2PofjhZCCMvODr
sdkqITYLc/3COud4Cw/NTnQRjgNXgv2x+avjDI9qXcsZ5bGEOvZK43NAeZykXOC8K67SJ9YyKndF
+pR/ELkhnOfWl4ELqGyH9Ofg0qc3NP5X7ZIcApWDyENRbadhF5zvDnrjOxip4QEDHca4g2fUi9Eu
vK4BQy5gEZiUAdC8q8E1juJz/GhBXWEN3GWPFN6f/Yv4xEb9iR2BqH5Qjs07wzyb4EnMQPoRksCn
cZywRI52XnQcPqAOBGyD1+gjfBeOSMsfIw+3Ve6gPXocsYequ2866vFdfi9/REdY+BAKULQy3L/A
5BCcHHBeyBDnz/fQz3Y06FBlb63xjofTPWG3xC3EM3Z7iApHBt7GzuO2TBt/pGu0q4/mptDoEh03
AdFdj/rFB5p6K7Eu4t50vpniDmGjeHKEOWBTNAgSzQrSobV6BwNOwrOJdQAwLe7VMT+qnF9Chrqj
o4enEaNYxZOKvTHcDNOvpxtipdvocSeKAegeJJQCTT2maAE8YClm//imbgv7oyP6SAhgYWlZu6X1
kMvorR3OWzxyBdjpbnhvL7GXWvf13nD90KOb5YQeOlY2q/xBASaDDsB0nS/hdImaT7i5xVcjPIJJ
tedvhWpSVqyzgEaQeECbSkg6YIv30lAjhVO4yM+u1Z1us5aLvfmBmj8IZcQ79r3xkSOWRb5XQ4JE
xXZ9VGuodAHyfRxXtKngP9Hi1MITggOqmyEEUX7Jj+1i9/oOfSYZTS4TlM8UnsO9Nb6rqCywgaID
YUfa5155SdFr2CufxDbOExJpiRkvoY3tP/Dkiita3a3lka40T2jDNzONsYBElY13IfLESO8ehh/c
6Z9wKGDKXBM4HFJQEup6JHg8dDArHxrEnInb2mFRyCDdr/U4hoxj8NTZgUySNH/s7IxWsvyELxuZ
deaCz82dvrzK+Cfa7Q3sS+2pP+qPUO9xaf6ZfMUkjXirL+xz4yVz+0DsdriIw3rFF4r3s+7oruyK
Bwm4HtpivUuTuMXkT/KhQwOxnWlBR+gxEyvsCuwLUYwdP+0ExE2QsyHfkbFPYRZBJwhubRnI7FZ5
PszqhZbKmiNA5wkPYQo70mZY8W68hiqOQnfz6HH7xm/0pf+5H8Q+lIOGzFV5zz5nQg0ztd/lF4HC
44jfSH0jdaH9KE5Bo6JRyY2zEZPJBJftP2TPeFwDaEf5EpA/19LsHtVpr0UnDSagDTb5IEKIc9FL
hxg8H9ERBjJseX1zKHIUXH8E9ZQmblE674loC5IrkhbJboiryS7bcU6vr4gBDXft/fKEv9kke2L1
MDZuk/lQI2mqiE+wqbGtGHgHOklaoOhnpbstwnM4v5mJXWGTTc6AbfB7L+7ICF96Osyk4Ghnd7aM
yM2MCotnWB4mAiQYix8NFxLU9YjkCWteu9BoNA4Dp4BIipE6UMCac7jdPZZS9ZTfhOyRoc5haXBc
CrTPjpNgus+9BfRyxvrZyQj51Y60H+t9W1z1+DBjeBk+5ineG5RwdunMDN12lUI0kxvUOGlwfG5C
dWKOqKSXK/eDdCGd4XzsYbbgyfVj/kz4J9KS3RiMnmX4APczyBp59RjjqBMLXq0hRG2LED65NReG
tEBoU4PYZk8VoAavzPCf3hvFsYnwVHbm4Zc6YSLO3uiFwEui1QgbghkdDsqTRvPbKVNHrDGo9UIL
cugJTuKMMLzhwMy+bMtvb13wCyotn3FMBvvhq44f0qA09pKnA+hIT9CctySMc0RzmPQs16jx8vhE
O7q0qFtPAH9gm0CAWx6KDOsRChIBTxhxtMkR+S/NUe8m1+YBrJ9kg1AX9EOWcS432X2BnRoAwJhZ
MuMSFAz2hvphGvet6DXigSNbku1a/ZzeVXpbnzWSxdQyP5xKsmb/yHhQVvgK7cV7aHcMv05qxFlO
EjvXBzrfC8g6MDUOneBJ8TimGR1jx6OieEC+LDxpXl94IJNhcZYvreQW8XcI2fiHIwnRpypI5kfe
NDEHYUClPkT0QjiKSJiIdWt+nSHaPXI8cD7t+gv7xjwojLC9i8S3g7ihH+6Rd/Q3nOaJ6M2uuYs+
so/+9F4H1e69/lb288sXtBMdIW67B1pLBN9JFKXJR0JgWs48hBeDnIYl+kxboNu199Sy++RcXFMM
W+mx05mlvPsQ4C448w3suPUBsPUy6276RdoFQJ1jzDg91l4tOKibNk9m0H6O4GdYv80VoikjdjqG
MMNGSiOmSUyRyVL5t7wU5+zABe36m7bfmgcYfXrbwUvX/TMVPMINlV52KC8l8NOH+Rv2KSlNAvIy
EveYNUDFJSnacIPd+8yqrDHo9CyZvgc0WFgYrEwYvk/MD7fPkFhSg8Q8Zcxz77G9ns7bQTLf2Fu8
EpW73zwRxgAn+Ww4DCcueIWYxKxTeWPzsiNz2Hsu/QJi+kwMgu9Bi2Af2y1D8EA64erHKlt+kHz8
hsgOnthwjdBBQBycjUcv6ld8kq5sd16loGi475Ht/YZYUPwk1+JqHCvfcEnv9PPf+4nGS/oFsPdk
YQdJ4UiSX9f7/BIOlzJ9W41DJ3tcFHI8/DlMU9K7ihYCafE2MB2eFBIq6yV9pSaHPD/utL38Q4NJ
+MzcsPgyame4yi6ZDgES7hIxk7bqfM/S6i9UqtIL6aVu92847yGTrHgXMNdfq+G3F3ol2Q6fzjXx
ygZ+vL1wc9DUT2zpi8ZRAlFJhFTuMdHPIYOQflJabPLI6Ni862+QWtk1G1sGVbAzSZNmPf4Y2Ai7
8tM8eRTto4K/moMbkA9rGI3sgDJDzFwlu7T6JSl+cUV64cX7ybNY0RzHzQYLSXt3EyiLXPFR8Cpo
PRzV2qm/j4zd8DDd5bEnB2Eb78hmVeUe90zxTaf3od/jh9f9sICC0OcaZKxAbEIW6M01GJ3soz21
8q5+xM1G+Apx51DsAuDC6KKNeQ+AfVHtkM5L40QnvfRemi9sY07TY3wMX9qniQOTohMYLyr65i6+
2hiE3VrjBZk9LKY/5kOKkQ+nTuE5MARhBGJob+fA4luvQdLyI/wdb5V1QlRYqrE13mXJbYIoqUNw
RZ3xMbEcA+tr1FfG1+mD84yXeS98sHRN//ZS/xY9ww/6TdRsqvBbdwxV7ew9vz1WthKduivZyPCu
c1xXtiwfNyfvYldWexAXtBl78li6A93P0u3g9Zk75I5XSGs/ytG3HsjNj4VLhclc1BnoYcpv6GB5
PEgxu4vuUIIZZG+Rj8DuIZ8DFZE9igmO5/JGLlC8y4v/aDANY6UCgtsKOpKwLU7vErrP4Iad5ifF
+NzLne68ZD5fFeWjwBqaA4GBRndGOsYa3PTUZchE7AvjqQ7dSb0HcF6/0POtcdsh8JCHmt2xeDb7
y9w+8NTPIgPg4QiGjr6DBeityj8rDoKGHlwa1buanzZO4vJKhw5ssmicQvQT1k/+oyNjAcHZ/u9O
CY/4DO+m+skyrnOHjgZ5qJ7c4+q0r6v9I+rwZvwNYnkUjrzGQMffD3/LC6v+i96IpfrzvhsDE+p7
6BDQTtT4W38EtN4+RGSEwIoGeLXvHozwiDg06MoQmsYbfTpSePgAL2S8VEs0LOuDENoIMTLu2TVP
IRBv1Ble+hf+b+u47bUX66EpHzA5PwJA198GKOn0Glj3PcmKDymH6u1lJPystUsaRtS4UGmY5Ye4
YSuhqZZcgDPnZyIqL0P7mqqNzRwT1Ul/E6/dp16KBSFi59Mzf+yT4hJdLCA8wwWg+NbQlY8AIwuq
zd38ghoO+AmHoKqDOGHwQxJVu3K0L+ja+HJ2h0twO3rg6rkh77yjbiKQMgiDArpV0ZyIoMMSehib
uxVvpTgTbm/U6vUNu2dHT+/mT+7W+EKuRVhDYg4O7rb6CHrkpeHb8BR/UbqQF9PLJUAmHmHJ2Mvp
kcLi+INnY/iWqDdSTLjqCTMhWGvrJ9Ftfi0kf+RndOh2R7DN3blGzPlGU4OtdbeRbIIuOmNPNEx7
iVP6RUKI+VNiiI13La2ZUPIyP6C0BykNVsQXVWd8ESd22hVIhWHt0kcEoJPMFZILag7CHTc5aWAT
wZlBQdMdztOT6i4H0Njk1R6bTPnsb2DJTjQ8Gro1JKDmG9k9Hrx8SPefUoiUQqJnRY6g8wyeI2pF
UB0uyYik7KX0MoCa2mEx/5tbHhlVptu03JEonlzsnhqftARkBG59I12ln0l7QUkdpFV0SINX4UZP
lJDhZ3A/0ETgdtN79sfpJ6Kd87tZ3TZo7VUesiOkVRPMPrq9KJdTImUHiqTwbZnOykt5yVzOtjdu
m5i+hORZ1N8mHZoMaxNHED/nnfmW4HIdEBo2j66n+ZO/RFjBdo6+FCf8NFxy0FOPOkWtbeIjU52U
T1U+ygS49/iGlNq8rcDsOUwpEtzwnGYXQ0PiAwzWjaglc2eoLW7KfrwVz0ySsYhu7Ok5ZhHy83V0
wuan/8TCxbphesYmZsrugrM7s8DpNJkcPlVNR9HlhhC7ClKsDD61vZUjYDcm1zJ3+MUiyCBmz1r7
Uiw+ozaGodSv2SM/S2OnIbnIXFnDxtPnaYwawyV3piVEWd2AxbqPyfga4NbeBEXLmffIhlJJTNwm
lHkylCmCiOao9sJ0xkQl/K0SfnvQMVi40mFKDvTaZ/29tDw92tdqQObcKcdCexEI/bxnIXRg8S/R
Pm/9WVy2xbORMLE245mRm1BcIcwklMx+XZ6DiovOZR0p29xYwObL4WjPbyQmeLUof8KFvHveK3+Z
DxSJ9Uw/nafb0CBttnvD9fbKEy9IJON+1ISU+ZHvFoguaE4pu3QT+ZiSq3qCH6tKj6mW2yoWSpld
sb3j73r+5qYO0xu/zuts5QoOIjv828izlCO3lSviulD+V0aeiIN/CG9JYl7PCIxvr8BrtnmOMd5z
FnLHuV8qmviWl6L5g84j9RW2k44BwWqg2UNdXPMUaVG+szr5m7jcce6hgVuJr1x1TrOxyZ5p+/MJ
b5/Oer+lIxrfkulbEyk5+Sip0ajQmGZqDiVKta0SnhnXSjWIPwSZIw+Vc567ivGEQEMDKUJ2PBNv
oC0YEyNbiauL7LK2WlLm0OHd8x55REQFllKoEeGuQndDJ9Zv3q3C5oq+Yg98wggVXPhVadufzQjy
6XZu0yehVTmY7rZoTVeXXlkrfErLVda2v/3PK/MKWDXwFlTKapBu0BSZjzuUJzX6HSzUyeWNcq0L
iKCeYtif64Dbz8tz8Je3BeK8uF0Ck/HtgUYwh1yuHbN1HiOXw6JX4EnuN3EU8kvQBfSq/BnBIpQk
yAJY7zAQN2l3h1vHLeA9Yq7B9a9ofkQ2V84v8X5ZBNtDwn9rcEqQbehV7dDnomiMt/GNuHSn8ECx
gcYXwYjLZDmYg7Ocp3deeLwxJRComDxel8vhv7W78Qd12jzaHY+HvnBG1ayqN0O7sCs0NWDLF8qx
R6mFqYCGlTRDYBGWFXNThz+2bYzEZqM2moNeT98+GkfknHrT48GyQXgNfpDHzhVymZtzFOI6fnON
5D1OMM3qrsUVGW5+SFyBgZL9Ori16ly0tS9qew29mamu5UiPen6keSJkNBNurHlePAT1LADldBfj
Pu3tXHRwt+J6JpYS+eDeWE88Bn4WEfJtLQJMof2Mvw3FKdBXOu6kO6xVYJ1P04/W4hwGgwMxDhj0
No9BMrHNwTUA22FINucYxKTyxC/E4mlCtylzWB88yhlJzwLpMp9XYuYe5yTch1RgqzMEtI7TtvsM
yj7eFW97PTHYYFtApOqHI4sMdvIDA9Kotbe9CIXuEbVtuh51j6ctaQsoHZ8RGwbolheVjhJ/oEDP
u2Mfa7FL5jgPHoqmIpSrApGEMnhYLYdwYg3XsX9LgYl1CJ8jLq+egbSJMmptu04+Y+Mbrx5K6ZUY
MBq3FBfEWCZBs/NE7YVnzNscw0f2ntHd+JTL3RBctQ2Gg7w8lPYGVH/BkUbWLWOu7cYiIw9ER0at
CEg4izf4u/27AglGF70w1qTZPKlz8M8dBrAt9HswldyfDKWR1s5ae8Kx7HmGB04vxF4ETDq2vcj9
0bDQKexymzrZ7b36TA+Pu4FNSZXtJdlhFYIpMHBDEKAa+mW3jwuPR8eN2oyp0YxdvRzAJzeWCMTn
reZuhVTp1rzvFJg4dmwH7ik2kmzlfzYkqhb1zqMn98318VxZliFzO3XrT0750fpsriHXROHEYkwO
3FjKPN4S178BghALBMiquyHN/B3sS2pT8JFI7rTF0wrtE+ADiwDhFBX9PdvE0BwV3tBX6XJSle2Y
XMglYk9o2dNS2218xslqbJ/oaWP7jSqePT0k+iub0TrGX6BUi4dtvWJVS5FqBouO89j75ljLkZdR
ZuxUqrZqeswsnCJO4oxjrvAigvH823am6unjdqcxBiKS0eXDvaD1SS2UDiicU7PGyiDRfDwmCsnd
briOsYhdW7b2HFM7EMuBdzFhBD3lLGyK5TgqVyD9zSN9NpAclnmUBEQfSjpEVyNHNRK8JvtHtZHJ
ERDcAn53D/OvGk58gUfdNMcWw8rRsRicg2G5C5+5o6J8BtmV0rmXHXZARQyRd1a31zX4D/sWEjDr
WkHewqbRKjIQZezZoBhMox7Qi5B77Kyh8wBc0sklApW0SYFzFdZ23xYUKYnDsmwR/Snx8WMF34/B
iwXR1SmQsFD9oneyyCU8V+qBZchV4GZKAS2QqLNBWyQcbP2dcrdJAyu+Q5gSJGgksnncPvWhUrDT
QGSaaYAWq/AFYoUwpv40eOliI/yAxhnqgxrpjfVqtNcawr1lbysJ10bRxgpRI0k5W3hpcXvWoxLd
MdmLmuMYH5fS0cZXjHm2qRethNiNE3IEO28PxCqZllO/HTTsxUy01Q/aCBZjGr9u9ixMHgVLFsQ/
Laky8Zc7dqBGr48ky4BthenIE4cRBnmsdoZ4kwk5ixbkdsgscdBdhU8+N2N8uzHYe9S5hDrgqXGS
lyKn/UHIHnJmZst2FfxkVdvbp7oDb7oFGInNGWBr6FzWfsuk2fcC2M83OiK8vIFql77tHiZOnNs5
x6ldyaxGhv7LFkC2MzunkxYQSQAor4mDgA3LZtCubEvA6WH33BDoO68eDzJ/CseGBMuqLxY8M5BQ
ubJ1+4Rg57Cg4vRh5oIAO7ArEGJbG0fHdL4/wC3ZrSMPDAzMcFS0fTTthcVDTSSOnBo1awYxqK2O
RxzBaeRwu4XyGpJxEVj+ghGbtb7P31gzbCneGZFoxYSXd/AXzglGRA4eUYQcfR7w0Ig8BaAV3eZ8
5McIl90HgBACFOedoAX8OH6N1M3ky6gbgFkr7Eq6EMaG5Nya4IzJzXGShZ/O2tlyH84+mmV8yj0k
OWO3iDM16j0THM2ibb8NGXis/FYRQcwBM362JA47KDnpjLuo+oydE/PMLd/jT5GCZD4hJF87+B0A
hNOM7vDI6o8m1F8C9gz9tFz5eAATwEiGTIyrN74I8vf0RinWqVe34xvkCe1PkEWYyG4wg74D9ReA
tKCZzOHc0mHCMXxtESqUTM+ccce0OyyMdhasSJpucGv/RLOUpp+5mdvnApIhzGs1PeXPE2CbjbI6
tA3E8yglQ9Knu9XMUd4ue+OAqoIdKenoFBlIzmUSE7/W1WtSw/7EFUw5WA3eJmIKiKpUiwDC2ju0
3NQr+kU+ZGi14M+SBeIUM+gWILUkelu6QguH908LKxrCCC9wWWYnTYpoj3jisNhpnLVIlh4WGK41
rF9PWnkiWKI9TTp6A1HYGRArZiJXryq4YTw2qkkhtSmcmZvWmbFq320RfUwhh0ytcDrHa+EP6MiQ
10SRiaEFoOnd1Fs4XhnSbTaVCmMxfvPv10NdX7wwMy9/X2oz9KksRbz9fa8osmU/07lBBwQdDBn2
drGRxCfYz745jKdEBiaa/e8/8p9I1t/nf/Jbg1zjzdSwcdtNLutPVu+ff5TO17SKo2SCCYpu+MN/
fiDV0y9z0QcX81KGQNs/7bggRP+fz/8+GvFdRXOtCBYEQJl7bMYmfx/mYsWHULdTrJDW459qmJC1
izOrCCWWhsEeScD7Oz16NlTtG9J1kxJrm6xHnW378O+L//xiAy4UZCff+c8X6ywMxk0bru/o9bQb
ef3vlf/+wdV7k8TZ3s7fh39f1OrmxRKZJM7QlNG4EPG32zju9XZj//6Ztk//62t/3/j7mjzEeyXV
E19BFKUwkJdAgLcB6tLU7uYYaMSRQARonltR7pD2ig2nZ74hR92EoKiGnKsOytw6Qb7WXQ0pNmTt
6qeJzswKWAyBbtrbKZ2Bcv7FWaul8gs/8WvJyQiaQxVavTs1GoORFUxbSgstNUYABGMZXUoBoIyi
oolRb0S6uKPnWZuoqhodzCYYzAsecdgyD5tZ0nRf9xzIo6jZQ5nXYJoXSqL8rp03NqGpZhgem+se
MdrPoru1G81Za6XyUWQUklCui0kxeXjmpb4m1wxCaJKorX5dZOm+EZfKV1SAr82EAudMerKAOfS1
FssVjFF0SgL6c9XiKTFe0InKkVaNw0MHrrKma2VmeXiuiyHQxkBMJIUhXNs44TwwNTSptSxt3Hf5
RB+qVl3EVqAYztzpaEGJFzPaFtcqpzVOWSS1VOTN9zwIHNARaRA6ym5UM0xPhYxpPYcQ3EPDZqoQ
O1JKVSgwlVnzuvNwcuKmogY6jfRHLVHx6glESCFRYWAD/1yh+AWePtEnBrQp9XNloPgtrWCQKrrM
Jg1CHXVrxkTD+1hx09pmUum8PisWtUM5k22KOMJBVnTGAkbb/A4/EEcYpIVrlBxiJX5tFtxH4iGO
MOSt0CGusPugA6RJmbafFaQ1UGKAP1QygBloVulIvlIgUTIgnQKmDUmKtRrQPW7km7xVXVAhApMW
IlAvGLQGyCMLM5eJXTMKhi/G01s18I4FIQMUKJinoZ/RXObsMoYY4YhoJbEH7FnH2ZvRk42K2idy
QtopGjjgUBGN7TqJXiSdyhAcM6JBMkJK8Tg7iF2XR0sZIUqILXA2rXJyaUvvpSp0o6nMz9DBpk1P
utuUpUskptdpACHFoBcKynqUDO21kRWgBKPg10OCedJkYrbl58j+XtGs6RTdekm2FqLmWpNiHosZ
F/qkQpUNaeIMRdajJrRnw9Cmfdb07/qmlD1NDViVTT27EYzrsOlp55uydr5pbLOIqHMSdNKyGjnu
ep126wS3LVXV70YgnYvwk+t18hFhLEvbTAzADEVXYvclHmND0gLswpx0U/5GoBTyXjq8ZYnAFGjd
hDwlzt9F/TYiY9pPLcQ+aB93yqYqrmBnG1U52f8Sfmho9lOJTGd0ZTAwfywawxtVyTq1dXOCT9Mf
4a3gzyj9KksHgQYRMZcgyqwBQFKvHTVNSn0hHRFngHm0aaKL60O/aaR3XSsfSsARm3o6Ko+g2P4U
1Tdt9XZTWYchNaDSr32LGFP6RaX7oYTWn9J2TxMi7RNi7cqIavuq5HfbSoepi6K7tmm7G/HyaW5q
7zKy7+am/z5BUWk2PXjyb/RgBEVC8QcXOXGTZy8tsB7tOmG6xDli9SMyHSFk74mqeAMtAgMxNiX6
Bkl6YSDf0uRK9OTIOKDqxsFihMhfDjG6VlGHHJ+wBhMibFc1jvdprR1ZIsVnHspnswS83lfzk1RQ
xw3Q3PSJydrU0TaM2ze1m/eq2QvHNQGmgdcmBLBNd19BgH9BYzRQROXU8GhoOYL+jmJEngflR5uo
b2BcoaNtkRVJ0nI3M9+dcAXE4E1bL5qqvLSW1NH5WBO0ExRywopGFIqK1ISQsPTNQ0DY3AQqSQc3
GDNFxnYIS3enUqDpiI1+W+C/HpZIndAlsmJ7kcvysKLsqefVaUhq5To06WMoWY1HMM4COX3So0q8
68P6ZEWrcpSZZ+mbJ0K/jAx1gGJ1m1/CZLzPC/YJm49CMSW/S1zsgKjHT5UTbX4LlfkuJPgvWBgx
hJsjA8YhCewB8QPvPar5kHmWWbcnsa5x/5PiZxTTqfOYZCy5dJaElbBpjpMnZEbsSkWN4hm4wkao
MbPsKc9H7OIES8vdpBOYAkbaTRVaN1813YVS+pPO4SntZAU4bZHba03aWU0JZppUu3nG2KVRGQOZ
maQfh3B87FO5CyIYOgwethYJ3OGoTZNzkjWeahS/nSHBD5C+QkjqkECnKeiUJEOUTH7pi2hyY1Wb
/WmscZQ3xqDRFo5aFXVvbaI8MlrVK8T8WRoVMBpIZAlGxFBMGVeEhQrHqio0N2SrP8kz/pENoWVQ
R9mbRHk4yXVxj7bO21z1l7bo6BFks4JP4XhSkzrye8TK6EFPN5Wu4SU1bG5e5QtykeyKPjIcRNBL
Wp0LEBdBgRmNDL88j6jMSUJ76DUISZ1OU6Hp5fwR+s8FBfgTHnJ3yMNYrrEWsCBI6JsaNzMNsuRO
wrMnToXyu0RSDjEZl/xd/UDll0ad2T2UqkSr3DCDhAx9X0TAOvR4OGEW/yBBQ47K1mJkYpYAuB2h
6tJ9PXZPKN0Q2rGU3Uk6xdYamV/JSrZZmQNQGZ0+VStHgS7S0sxKQwv6yV0sfBIoDqURqEkfgzSt
enpzZsOeEaXBV40KlHk6nmE9zln5C3EfK2pd+6jX16YdTTtKwpLqhuvXYbysq5Wcl/hiagXYhuEN
a0TArAvVgHxc1vTYN+2MfcAsghv+jjSdxBxtz+dYeJg08OiZ1TWYbI7fCY7AN4vJkohIOXICpnmO
ovEr6ozQFwJFq/coA2Hm1s+0AdYqaApSetTQj3FbqFct676kfvRbmXSjMWmCo8T2moQAMRpYwvWy
sI3fja5zkbHtXU0aGTdLIUfQmt1J83lBSuw01IxQzVTxJsliQGhQ5FCGY7lJwbu5E2OfiFFVbLy1
iRVM8vDGgfOgmzIG9ZuiRO1P7FMXczztVFv5EQmzHrb51mMSq9tsJVWAAOZxyWcuUobgq9GgV1AY
h5imwH/WsQRuThoqtBfceJszwgS09fGwt+gQmPHYudJcXxQJt7UMRXpthoiTobvN/A3p/kXOPs0q
TE9tOIAOSjNf1zVarrOGwsMkVvvJcGLZoUbSjtKMi7CxSC/Yx14Q29PPUt4+Q1vnnDRBb6YQ0mWZ
kDMvNPeW0rrPdB4lQhGgmmRcD5aYOac41Y4uXemY9XmBPVHfFMgElOdS7VI64D29Oh1d+zzqDuk4
Ns8dsEWvZr6OusODrre0L9SaR5aT0I0iU/pGKmkNt2oJeQ9/+nSgHEZs0oHRFeDyKgeqZWH5jG/o
gKvTlnzTOTO68ZHStPY7aNjAgfm0MFEjzDPtfcH+yYkxxJggGdO0lN5btbkUm9HqsK7ow7N59GzB
OzXi5mq6umFySUkFzEX0efHUvtXgY5NGCESmHLeXCaF3kkv1vSL3dVGa/SlajEjnTXzMwOsVhby9
YbFJazkijCks8JBxLVJGUhCOBcqaVQHfjTBZImEJiAaubNg9KmJunpuRzm4lV6j0bzQEAJ+lpEnH
OVzvRHGU9jLiEHvqaWVat6wA6HoWiR7KzcAZAYRRUB+krM2uQ4LUajwwXEeIsd1XlYEznb4o2Cxk
uDaOCLFh9Y3q4hzoE/Qj00A62kQN4ZDnY8x5ldGTQkZWlVaF9MTHsGaB+r1Ezya2x4gb4Q2fVtJr
9JobUPBTknpHN9bs1GG0DAmu5MyTxfBuMbKNL8D4JNRy/ALoi+iqJN3XJmRYldRmp0bF6s6dCVNe
QQtCRVYXGGDq1+Fa7uO+OsJj/GkWIzlYa5XQOeneB70OVgFj8KLPJ2+tkMhqQW5bRlceWtpoZcTF
imZ06RUebrcSn8WVwlAT6VebIjCyBWyGkIqaV5XdqyDg5qHIo0XOkrZBuwBHp4qg5ZSA+u/X/oBG
I/XrnSCP0dkU04usTsIj5a7C2fm1tl1jq91x1JHV1ExmjYPwUJUGlngUCsbAVFMMOb7znil6adxR
DDllpnxNWYxKfZagQa0WJWOHFfxW/zqG8zNtB43yySTKad2+MtoGAoVVn8IBw4xVzoOM4v5g1C2x
pcGkhUm/0IqhnzUZSs05jxNKsy+siAn3E242iyGOh6VTAE5GzAwHUucyBxkqKbBPpKkIjKJX7tVp
DEbaI2MUJud4EYC2W01zx/oknKbKipe1SOw0e9JtXfiWYRYcTSl5nROOVTFmN7Ja2NCksNCH5tJr
pcrrgL12EmF00SN9V0eqyQ+0b5UyoSi4tO/ipOEllyRs0bpmkrO+Son4FKeMCteRsbxp4Rkt54z6
w2XBeKRs3uMEp3a0MRlSgjXvauD/ccP0I443Ncoiu5sT5YYYFrKq1mIw91h35ucUAb9e4hqohoCD
e6+0udvG13xdntd1gUJm0QAequKu7LqnNS73Qh5Ft1x76cbxa04tQLQxpWRNmwMv26TeyfRu5U48
dEhXOgsIEqmawSuYh9HMznF7UiTxvV2RZCgU62igNrCzNN0Eezs+dHiIXDNx+lEmaCSmBitkRFxy
1xlZdtOS/FWfnuuq0r5X/HOS7FrMLXrKSP+6WTpvQ2cmQZ1FuzVTzzMHEkbI/e/YWOO+t5jloVsz
ctKvlo+CEn52EohG9Fs+hJXJgoSf+7jAPRPA8LlS9kLAwlkG2TvwHcT3eky+kgq5VmQh6eo2960U
DqcSLOXIqWqs5rfViZKrb9IgSb8+fwymNN+Jg+BaBTcJ3YrKb5BSa2S3zdHplNoRR7CCmmbqvZII
bg/SfBrHSAnkSCHhj89rgSUhflKMLup1P6OugZr7Au1gQDgi0YNC3nouGzFxamliLH1NQ3xonHhC
0zSW6wscX0YXDXs3btTX0rJ+FPyWvHTosBHiiSPrX/vLql+UHJ8yLFQ8dHD3eMWcu9qESqPirTAM
ZQNFH8D4rKIEYsHb4qmzfdTY6WYDrEeGePE8xjIBG6qAkC3h3WjV3wljyr4vfrUQB9FBh4PaAmAm
0oSW+CEUwImkCNvQJWeOnDCME7AUsLr2s5RgQYWmt3RNFbRqRXhVKeXCMUYhvXudx3W95Bpq5jCN
scXJfTQ/SrCLiCoJAhlzRy/d4m8IeXftszb24gmTsj/1sv8v9Pb/Fnoz5f+r0Fv5nXyU/2UQaG6/
82+dN/Vf+PIpGq7JFh1wjP3+z7+l3kzzX6IlGqoqSqam/fOtf5sESv8yNMsQRbohkqqr5n9MAhXj
Xwbf+B/2zmO5dXTL0q9Scee4AW8GNQEJgt5KlJkgJB0J3ns8fX1g3sqTnVFd1TXviIyTEiXRwPxm
77W+ZQGPs0xLJsT1f4N6YwX5t5BAUG+KZPJ0lqbIrE9l3uBfQzFbmVSdKRgEEG/OpLZuoiuzUDFM
T1AKYxsg3SJhAXGsI9aAekTNmIgnVn0S7VA1kpfKoLrsbXpkAKFvCw3rclL93JTqFxvcj6ZO4SLF
8qcOEHcJifdS6bK67eLwozSCgApQgHqSyWSX5xQXk7RFT5qiZOp1dAXcn86U0yQtGY43zfDatMBT
RHx0Rat0u7H3t6EpV6D4S5JoDQY4Jc33VpJxG4zdvhstALM5Kr7EFA8a8Dz6qggXyzL6HOUGNp2K
lLoePBsiBsWLpr0KRNpWlgonPWRx5IHHXrQj97+iQEyX2xHpPhgizXjPhSFYjSlq+6JKdtSjbH4F
D57fu4KPjLHtJJx4tVMR5lZEavZL07W3KIGzm+LOiKfip6MGLq1osyS7NqdaxH1vLWUSGoG6GC7z
brTQBdqmnq9yiAfatp1EEQefQUKBjVRnPMl5kW7E7gMs8XeMELuUjX2aIPnMpJPoJ7JbMjpMal/e
tTJbFkW8bpMmgF8wNEc1avdV2+GIDYNzWpHzLOfqp68GzSlQddBjsV6uiQW7Cbc0kFiNEUkErr5A
VJVBnw0khxKIdbS8QbyU7U/UnCxZ9l966CDLtMcjoxjyF2RiY9tD1qYLxbBphdNRhaeQTsZ1DOnu
jamqn8rkEsNoMjopQnyTMKZNuNBqOCqbtBGugpJJizKPf+kl3fNuQhlhaXT+I4FMs9BIr3mH2SeQ
pAn1BBvUCBzSUjKUS20iIYVyxDRZJF9ebiUkvhcuDBziFPse0JIh1OvQFJ5D8ChWVimXIMCn0HYp
zJDRz1jL8aYzmuL1PR9yfSPjUaHeIC2VvK83nkFJSdaLvTRUjlV71PQVUhoGNDeyNvY7SKT+kdKa
RYzi2GKg1G99nBcvTI8j/jITHuqySHKV7RM0jA7QJ4KqOYYwQOnDQpxi64hgtu3XjRDe4yK/1VOR
UYXHmiqTmSEkBk4mEQqebo2EXsRZuWIGFDUV6bMitMAsVCwNwXTUCeDt1eGpRRNnecyeky+Pm0hg
rd8K4nKUBRfIPD6LvDwZlHgXQ4anuk1pfcuGsZfyeAUqRgMhkQDSFtNgH4r1RzjpzFEj9i1SWQyr
fZcjtv0jug4zxFgSN8VVMH1tn5QXo4/MYxyh0QJCPweBidGyM75jH3BwT4CMN7G5kFSyc4TG/xQQ
88f1GLjWlH7BrzsGijC62VCtZc43csiAkQbej6KxJxNpAZD+B3QfzIFEC1aRIp3dKjEdej9SdW71
8wiVmTiSHOZ43uirPlz0DZ1aIJWv0VjuotbEDYcuqDWnrywxVQgYOrGnZP5lQ4ES028urdZ+x6IP
BVluUISEIxwnYcCAyg67oX2SAO28lgeFw6WC18Yw18JVUnxgWXtZro++BGTMH49N2ZExHNMjSAEI
GB4KqRzYnUFK0ULVfNOhLL/umuggKCDGiF8D3NK1W0nECVxIOYK1lED4tt9LXB2bIRvWiNqxRPk6
te4MOkVmjIvOZPHfQgwEGnlQE4b2kJARu2FD20nKVSyMNw2cGK23dNcLL4nchoAq4hdBpXrE8qRb
jD0A2ymGmWiVPsMfnMsY76Y10GgSYQdDvsNzJlqvQT9oTibhdJvkznRZon74pXzswoAFZpzDzSwM
NCtkdgUxqIs+/JbyvL9YVgZAbTKf0k7wVqrQmLcc6b1PS8tVcv/sTe11CDGN+TpALqkC+Gwxjkss
z5CoR6zNKKhY5o8vheiJ5Pa5aObST/htNgOxcSlNkl4rnUgYNDdS29cpRf486a9WER1yMblShLo2
YvlLNQnDDruUjMXe3HsJU144ts12HE7SnN8nAbD2i4E1vlB0yCbhBAet608kjEa0Qwrx2NdhcWol
4zkLpOlgSmSkTwViDaV8y0SVirok7JUYaDPBBB8DmXLuJAXfypQP+8j4YacEeoNAQ4GQeVNXNmMh
OVkktRdDSXAcTifFi6ar6jGGyrHntENLmmobjetqAo5ZwlF3w147kYSi2ZqBH1NMcHZPFdDDmvKK
rwLVx43rg+yUBVE86c2c96pRLkpaioetQAijOJX72pw+PDWLtnER33VD7I9WoUH7owKqFUNxTQeW
yiQDuarKaECni4aLrx2qMruQeovsvGat21KltrNKIMRFLL4LKxP3VUxonBLKHjslfN6VXm1HnAJm
KkcHeuEwRky5dbWWukMCEyeCL7fSNWVcSJ6V7yC5f04KPTDSNu6KXjmtan12lH2dpjQ114hkunGp
imsgz86Cpm8ln/k2tKZfcdd+RmNLfK2Kb7lssnHHoAR+WmEeT4MdAQS3MbKGJeG6yErpaC3aicTA
sSmfxJglDmt2yCUKoDoJXc1ArtVSziZy32cHbJOci5S5UBjruZUq4hGXnoLCQq8yMpw1xRAdCOGw
I13QN0OVokaJCDcp5gDZKQIqNEg/8lAVrlnoB6MR1z5l1eVIoxWsJyliKRN0ubYmaVzHik/xsdBZ
fSmi4UYtE6kfxBjdG5N+M5lX0vhaV5A2Z95zFPrxQaOXmrJ+2rHhP/vUMzERd2TGg17bGJ384ZV0
qnSjNQ5+Jwa2WguSqxno4ES1+UUC5rAvaUVAOSfpWOOTRE95SfCClFfEPOOOyaX8WVfL96ZQaM7V
TCO+qpBwRX8kb5Jb2FR4BtUrAYwmKqD0hZ26igIZBt6YYP7pMpUqGb3puBgERxamz7CGVShF2bHK
NXS9Gr4VKVTvciPJdFMwsRNyYVX34ix6gpubKRIm0GdLSBzqymyA4URd4rQ+rAIxn76CnsaPzEoP
X2yLnA9TaWGkjPBFtu2LuHSLEY9QOklvQtvULOIqBrbYR92UYKoYqfNa4bjgRikXHhLuScLVmAsF
HplOhLOJezXHWMUU0W46LeyJqpYZaUXgPQJrkHwiVlspIX+khPJatzBuqFmHTUeBdHRUUjPsqd6l
kTltmzHEajIhsRnYVFqUIBjoB3Bs6GD6lZmYq06SMFoKkbyqaHHjeGAVaIBJaRDtbBrvEORpcYxV
kWIIxKqRVT5hK6jYIhU4884LtNIdBBEBRnaTDZQuQ2bitlUqNCLGiOjFkkVgo0Uxu3pxr6aCRChL
UiHHar2nUA2eQo8iwtiRSJn4MYIdk/hV4iMwsJpe2G71+R8tRwWzQinyr+8fD7LGBjlfXZXegqBW
qWaBTZLBlL+NkJryeYU8pLWmqQPytZ6Qn8ePs7ARV1ornsqWED9mERLh5q/+q2//q8cIojLo7aCR
e/xtUiUVQmC9WPxfn+Xxe14p4bPXhzZBIS5Q5/rzNbU4hZn4+3uSAtNlQDCy/Zef/OXL32/K15XJ
Ls2KtumfzyYA5yR6M5cpR7GY+uN5/18/peRDb9EKbD7cAu9jqQMW+fMo/fEJHk8Vk4Zkp4pg/fHC
j8fyKkORRbQbGjFQbBbtrLLJlfUDumZUCoa6xw/y+Qp4fFUn1PDRW41/+QFSjQluP1dZogIxJk1z
LpxPXFKBFUec5jmW8fGPF2Wwx2Iw248ICIa67Tze/fHP4zFLGQI6WbFsp1k0uU2brOWZF9fOCZPx
HC3YBDSFakNOaMBmZbBK0uRZnk8oOV5IZWtoNFY6EDpJEtIfX/3tMVU1MRt1rTsarFt2BLWQD2vB
sBkTVoAaccvNnBijz/cOWR6IysSK3W+QYQ4PcG53YYgJOPc79Ka8zu9/xvkVHymrvx/LCS5MkJ9R
jif7Usi7bOtPBIJ6fbwPTSXb/n686wZrNeYyjmIyM1uD6B6B6hYBG/yRFejXQMrwIGoqLFvfL6m/
P36iGHDZ5K5aP95wMR/rx1d/+1Yex3ZFShVX9P4h+5vfQVI34Itm+dZv4dZvcVcAGd02A9T1+p8h
jg8N2uPbPx7jusMzYLvx5jyupu0ZFMU5IkszRQaqrl5Ey3YTOh91cK2cfhXvyeo6vAzbzPY346pc
1kv8OqBWjXXfLiJtdZ62L/3KpTljEyoykmlCzW1veUTHb7yb28XbdJ+YC9e7VY52AWi42oMUXsBU
ICDcdqdtvURI57zNL7ZncAY9co6r5UtkLvYzWOolM5YvprDST+MXD7RLXhDOwE2jzJH/kqCbxISS
2266f/FuTUL5AGIWoRHmAijfhlXwhfeGFZAXd3luru0fquX4gKXttOiXCHj6Jf2ovFoW1i2doEtz
LChZ8un617A8qNmJw4L2sJ7OufbF4RmhB0zTxtJeE9bRdP1PmdXjrkT0L2/LGrKugx5LFFYkr3RY
JcZTOZ11+geAk6YNXUIWOUde2zskje8krNT7c7/ilEj4Yml4R/skXiM07X5gx1GzMGADBgsRj3UP
vdON961JJdwGtVaNdAdsvNhMCgjY+FgT/RFioCzb9B2+4FuLSMhpA3CMzM8QG0PqqKcA8Wy/ow2Z
5vBxbJYEunUw2TB/0cmTEUwQA6yvpffOc3hUI/qtxwu2rOJbT55gCc2bRJyENPMji//5xYajRGcr
sfPXSV0xfsTtgleH6ivoy3Cj+xinbCVZiqeJee1AG9sKMUKy3GgX2eiQZu5Tr6ZfZ97ME6Gz5inx
yP4YHP6nvuSO7DLeyZeZakSnLllOjRvfRzKT7soJc1KxAMtId+NKmJq06A7BVuCTQriy8XdDfkIB
aH6KgJxQudMwcoNP8ZyAvemX3XcZLLJ3jk463r0ro6JtyVjQP1pnWgVP3TKMF+Pnun4SV87AyLqH
BVEdmrk4/l3kmDI26UIB9JN8Zukh6lE7xHeUchVyhrg8iNfWBtC2FG3rxwMKuNQ4X9PiWBwCTNzH
7Dkp9sLmh3ht1H1v3WYAkCGvDehAG40Ro/AACA1c0V2A8MtrnFQhQRSaQrJVfoYfhXdu5/vog0ug
1YSVaGzo1ywjp71BaYRVvajuUrQxGzdVFgU+V3rSd724WFBF4+JJSl2/vNTZG3/eEP0jz8dDPQHc
BqXOWZfYYwP7Q0yXAEY/cT1yytrFy7QVv1x+2L5SK3mXojX0aDbvCcxyhwspmdbZj4WxB/nzVSoA
7514bejmJkXBH05/gSeV+6ZYUEJUC3L1UNUvA2N+Sbqjk3nLpkNw58PxlNwQASfWqK8NSApoJbA+
FewzUDNBStKUJtsNe6/GVgVp8U4l/zC+jfKPgGe8aT+4kutqI0tLS9gH/oGLMgGRT1dKXfEgYFze
zM6st8njKM1EFfO5LJ6s4qtVfiGCwpkDyHuTVxsRTxqFrWrFU4bRXqg+YbCqPIFm3oCxpPK+Y3Hf
gafNJFfqx7XUfijeuVNYAmL5LS/xCORheC+zN1FEG5ef5eJg3iZpWyLyFzgjfZKDn3mRMtTo0aZj
Lw51k6cI8l8vSMHzOzIHv2IhtuTeoxZINiD3ZLwybc57qyxAX36Zkj1CYN6009l6N0+cYRmcZMto
+xEuzFNjH8PgqrnjF3cwCGiGJ24ThoW+WtNDNdapdepV50O5YJ3ARIIoEmzlRLAN2T/zGTbcbts5
89jNGPvGpcRruNK2/WJcHdgUzV0RRt3sR+Mbh7eyz+7UmUb6fQvk9HxS3/oowE7ehG/C0bh6OG0o
ZL/EVeHg3KzWasya/EiT/qafcKY9hqawdRUKBqmjbLkIeSfDdnwFvXLkGFB3o4rhTuprKy2J0PZO
46onzfSJkZMYyGoDpJOjZbTPvAWVX9aMReegJ3o1h9W4SkZenNGHoXTgXmsRfDAtEja3ldx55lD9
JbTABXDv1MnuDJa0eOYLlSpfRLOXz2C4ZrjXyW9gJuWqF57Vxs1+hPecyV1YdVtOFmUc+aRLOB6d
dAMPkb9Po/c39SYcvtGRiF8cunbJuxilJXcSt+P89NELlRSGXY3EV487f8FPGaofL6+krmAs8r1R
LD6MdzIRbOHZuOBueMXy+W5cmP44j4bLAQo++i++cNEaVfMsggMAwQa9QeZhJnaREz3PhCpeHFva
Cs9dwJni2lCycyFzRSKhAnixmi4TZ5RLi/cK62iR7tnYczlUANqGLT4Cl6VkvJk/8kL8+uDKY7ow
FiiWt+We+cs8cZasC3f9xExcr6YF6PRLyvMxH7gvxjvbsH3BEwc9UL4lg4LiiifhIDxLW04S/71E
92HxxUHQb7MXlZQQJhKOOF/y+flYXPxMoR3hq9yqu8JBqJ7Z0oXpRdOXWn5P7vKN05jvmZ69m3GA
QoLskjHKtSKGLI6VcWD20y7cZXj0fZiuQbaTOX8L2XeEcc0rTi5TGf5ZLKNub3HNcLGwJ+UvGSqp
s64YRevXN/6YNUrKJW2lO4ZKf5NN63DPiWfwSe4Mg9KWO49+yZ5PxhjwyuSuHRC12so7nwa5A3Mo
RxZ6HX7yFS9lvL9V9T5kQn3nHyqe5LH7S/+Jyz7djL6D6Fbggi4czgtmavIhPjJtVzNPbhpHxSY6
X6z0fHgDhssRTqulAr9p/qthvkjJo+AyS354W0z+vARb8WndVuvCO9df3Nae4XJWoNkzZY8osPCa
Ma4ecIeFG1ZRwp6/HCF/mrf5KlWdRHJlLvS9IoJ2Qx99HFgsqCvAWj/U4k1We/7VgAFJH3e4UT8I
KLy2z7MMkDG1fK8EYD8awbsaU1x4jkbIYG6LXhwGLia1jBCFzVzT56pvsIXKnEm7gFth0PFtD8IV
aSusVA6xBrrKqvcUPzpqJUFd83tVu1I7fZcE4XrCBJhuGmNFUwswdlGfiVlu9KeC9kEiYwqWFtrh
w7yxSbeRPzM0DPMgJ4O2WfTkpRjP57F8zWAVQyh/n8mThLCNCx/wViwA1IDL3DQbQtf388GXsscS
jejg20uSUllcsWwqHKZVkzzgmyzt9fTEEGVQlui/hi1wbCuciwAFUOvojem052n6EF9nNLtU9ySO
ON4qtw5FftcOZLeAVkloiEiu562y7GgNjtrNl4GZHwooFLzSs19LoNzBVZBifmZlLvZQHw4Blysr
YjI/lyJYHwZ/Vq6cn6t/IERIQZKXfpvs9e9MrcYzmcJcpOQjKNynYO5OJWua+QLbl4wjrPW/uGZn
sZPN90a6Hqxlf0b1Wb+RlwymudFsSXQTbUXMSbsRN9ihGczbdaSifVoxB6JyD8xjw7eXwTxK4iLu
7c5a6orjui6DXFNdhecK+I7q5K+MV1wBAx4xatrDirT0lOWQvwyLgxougf66OZpGRgGGFWSQFMBI
ydGxhc+rlWEhYoN1FdERxKe+2/GG2XFwbbkBzgr2O0yvM9BZLmzzCdkzdUcW6cwYdbuWjtDsWRsk
rFNYCPdMUAvlMIw4/Zbpvv4a6h/Aw7pwobuHBA+9uLaVn6T3cslNabgeFDvSb6odigCTpTEDMs5L
TCceVfZEHM4lFWnsPGvjcw6Kr9XgrZQBen344KHZyoTWLZkDCO+xyx/6bFGJCrhO1Y5DYW7Sd0iA
g7FVtSVxH0FrB80CyG+Czv0UXgSHtaWjcXGtWdhWDhdgUxEEHO5FFiTKoX5ruN0hnptEWtnNVV/T
siA/vMW0bxdHHPtf3HJ55HATRziCRZ57JlNwP9JmYCFn4VTcUPkawNRQbxqpx4OaoDr01fwwTRk7
K3OwHwkEMdmc3EB1m/iQR0tfWCfSIj30B4qPNDvrixguphSmuV1u6bTQPQlWIgVEli6psCC5QezQ
LzkouStHpyXWU67VN0CB2h7a4lDRqD2ayll8K4X5Ehq4lcmNan+ZVmCfSwGWwiqF2M4DwRm0UNbe
ezrdGlb3Vyxx+PIG5SCU4OJJtnWFe97b2nHMVthmVUZ+kM/D66BhrW4W9VJs8bh+o4O0x7dWWxAm
GmFI4yd0jwi6yFYiVO/20gQnxCQ01PkouJ+KbO2zetaXRu7o4gqR1NPVWtSr4PhYmMjs2sCFQZFH
sHO1NDf99p/HMxOehRIq3KkiFPunHElP7K876gLMuilK4zbbRwrLEBfW2S+fIv21Bfq8y5gGwdxB
B7cgNj95azbdeO3bQMmXuZ5sxciAPtb0NHsu2rWmMKwuI7zR5BrT+oQw8m4w/pTvRDtxrtk5BTAM
WcPaVrXQrt4FNZbyCzVaevfeVYEhg/gHcCo3pHaZrV2tlhjwT7T6XbYpSrenGQmg0laI+bIO0ru3
t65NKS1y8lS4LLt1hCldeec0q90mdE157zWML8OW8YdLAYA8S1WBfJN1aey15ljRaK92Y3cJtbPf
P03Jq9o5eTC6QfCm8Aao6NpQYFK1xKaF6GAvgbY5JV+Tsmwv2Vv/XiZs5WfyMaPkDv/pMtyPS6As
1rbeMysDYO4au/rk/8EpOcnPzZlGDMZmcBUUo/WOiEr4bgtPXcLkGhgvIkc4pDKcbodYWyJNgw9G
DGLyIgKGIAFRoq3RJDsAgfaQBdxxOyv50Lx779Nq2Gv7gNENVLkvMRKiNGR58GG6B389PYHIwTJl
BRmxfLeh2+Dx8fV31As4zCHQbNE/slZmv7eYgg9sSGeRAuGy2KiL/N1aSSvGTCZzp7z75tI86M8U
WRyyqJFYqBo7jC2kYfBUAFPw5dFpp3BHH9VaoXEt2F+tg5XEGgWaiWBXCc6AGey981nQWydhtxvT
DW0M/eLvYEM/y+26hEnl4ofSKMydGE3Vt/gw7GBvKGtgP8oaG/qVCAsouQHDGS4fm1yck7Sk4s2o
EPNrwz7P6HV+wPclKyFbVK/ZBk5JBAOqdMU5fsGdtXPbwlX37QYtYXm+eUfAFnvjJFBSsI1T7uQ7
cbSHG3pjwQlYhcr79Gdgewdwezk8hQ7mQEwJ06v+5r+3z0jzxGAL8xiP+JrR58DJApMGTA8GdznT
/ooX6QqLP4d9dszlXW46Ffg2MlxAEsJLA0yFsD5c0drqhXWFENhnseXmBxgr85iI7Zwx/1hA8N0Y
Tv0avTCKQrwjatHFX0AEcxgxfu9yMMTGDC9vy/cifNLDJXexdC3V81jMOQqTujGlH1ZdZrVmjSBW
eLYwqLP5J/+Oaqhov7F1YvpjhSB08yYmzRF9VNAZaAnP/8+BGQosipbR3nSwxDg+yJsNlJuYMXMX
DHZCXYX3Qhg9MHmiVSd4O4t2378aSBBY05ov6R7UvWZi0R7d6gWNQg7PLkEITiJAIexoZrGroqVD
q81EGISx1W4vqrkcDzKmXhozSE6JboUO0Wyydi0Ps4O+l7hbo2eWm+zQx9cYF/zosNQvHMMiheJC
qV/cZPOeHSWJE/IigBqFFdUM4TCuPrgKZIiTzAIubZsxegeSlCzwQx2Ddf+L1h+7Jnh9Bn0T239O
OvaeBpQ1sh6QWNjhvTXAk6zVQw7TbR69/WdAfoxXq+E1/glfWtL47Jzy+1L60qieLK01SRweWIUR
ZPA+Ht+BdYHbUFBMMI4DaebjQEW9+LC/bcY41AWsOPZSCaoeUowt13vKATJllMAp7WRDmwl9EOUD
FECsEBjlUXTA8IxeixtopdqFvq2tzQ2L/NtUAuqCljH7UlZe8ZFf4Chiitfj3YwYm5bWMTiBH5Oy
dfJiMlf1qFUxStreryiTnHiTmu2+VjRlwWHMIMltwzcUiVSKlHn3Etw7yW3xpEMyvmIygtwxWuVb
caek+tVEF1Zagpuq57ZZ+urRyrdSTUkYOkQ+rRk64q3V2R6ouG7TH6UXE76dTeAC23sofhzQ7ta8
6G8BoygtcTDruGmBKA1rPzrHLeo1wPbs3L85AuwCf9KjnBPTyzFV98p1YD3xbAAY7w7xh8y+l7wL
LhFUvJDB04VXOTQJctrLL8Vn8Zl/WQdtW7Gzp65xQi6AWkApbwk3dAvW0h4clirfEYYRgMjhGYjg
jqsjXCP9Nl3tNBQXn/rCttmK0o+3bwjcKF4KZ16VnbynTFn7DZDuGQMoDcjove+yhhCkz4MBU1IC
jlN+NsPG/m5sQmCmtQ8CNzUc2XAEh8APtujzaWHL6HafDex8qINwZtYBTbfdsG7WA1qExXwcSc6A
u8/y9mAdAboBd82PsfEKwshcwatDYWoj3rhdraP/Tr8qIENAfBNv1NjuHzSA9Hm0vQcvLKHQD4OT
W5CqURL2ga0WHB8UOIb9DvAsLlPq4ieFkTy2LYqf5ALI7OOhUmkvwy+Zwu+7cs2fvQ1YMeMl3A5P
XInfZXTuUOGW0V31t8b1SRX4bF/lgnwS25hx7hAShGO8xTTIjMyl4J2BcgOUdDvYjTMhE8mifYqD
NURpWXwF5rcgoxX3KPhq+dL03jruN431ZOTCvhH8sz83gPxH8s/jy/6RB1SNrCFFANF+nytw0ID1
93PfZ2wFA4FXR+ujl9Lt4zGrDHcFOh43nltYwThltEZnVZdcUZKMph6g958/Seevfn+r+vhfI/GJ
1G1YMXN37vH3j38ev9qo2CoY9bUAtWXJOPB//n0sV9LG77fhnFLVzLlPj3/8+dvHYx4Z7XToTO3D
QjPk6GyHZz/x71/9218+fqDNuU6/fyWvQO8mcX0j1x3xXxU4NGrXGBJL0vz4x3/kZj2+1GjYS87j
S/MRS2VgPob6BjL1z1/v/nybvx+z/Dlg6/f3j99JkwrM9+iv/vb472//+CpIAxgS87P+/kmsBgoK
Gaam3z8wlYYXeXyf96zLpKKwlo8/+cvLPz42ilAAcnNEWExWmClzT6eF1Tkooyh+zTXcOVqsK7CQ
V8SsRl251jQjWNHZF11ZIak1pecVRtSuJuVJeoSW9bcakFc7h5nFiroRcPEs0XTbFRTXpmFq10lA
C30B725D3BTJaEbjjhk6ykakjCaA5Wmh3CtVv1BoWVgCtPBgDlobBbI20fJmOMRAO4WR6XapJFEx
7tRVh2FIrJAVxJ5hrRUNmWwQvyRzsJte4wMk6a0n8a14aH3iDniLOjwrljR7GaIbrsld6rE8EwmO
Iz8uksBoWkDAWVsC4I7SV99nnUKVo2fzppnWRqiB7eSwNYM+AWpfkQNHXh3GkJUqAcZTSLKbPsi5
3hotoAMtErZqWj0XofAhkn+XaaDG/c++IzBYydg3M+CQljc9YvNi/GFCTpSeTqae0aJ71yeKOqTt
DXPs3kD+HlIzzCdVAYwmRh3JDoDuK7MIVDzfR6xXqBR0cLoLhyA59iT8jc2AZa+Qf6EkOYi+QTon
ElaZVMAh/pKkrd8nX9kcGYibiUXAHCOYtj9BZn7SRs52rUjQYD5HDgZz9qCwnsiVowjFdrqRkek2
2YtBWqHUSDA1xi1ikk2a0meZvD3pwVf89ucRC3ZI6iGEFAIJ6QhVUK9JRUxJJKp6nbUYw71XoWpU
5efWcjvzSZ9DFXMcY61G4pFu7nxqnmQvcpg+a0R/EpmMkhx9qqy2ksEa7EkCwKwu+oKqR8oxU0h1
LKIWbD0xj8OkstpjjgfEOMdAjuRBNnMwpFARERlMBKQ0pLaOc3ykNQdJFsOlnIMlpzlhkqRJoC+v
aVFRB7VaqqmkURqkUko+frigFXY9eZWDmmc4/w13mKMsNUDzJtmWk8rCEtvYiGcj+pWnC1U2xKWf
9s+Fyew6NtpMz6mHTRcTc4QeCCYgCHyhIsxPTIpjWItvUwFJrpRNYdkp7CdT+T60Ur6p0+kdryJD
iiyhlalJ+jVArqMNfGOvT/cJqh75nkYI3t0i8ZMryZGk5u6RBNqQCOrRlZ7miNBJHJ6Hodt1ZIdW
OpBZs0t9ctcOo+HfjCDbppIC6dii/KH08nW4V3McaTIHk0b0Mgu5gakWqs/KHF5aavJH+SUq1k8Z
p2Sb5hyuoeyYZMedrEneqi95cmscmbwI0Ww0mApCSV5qoG0lzPiT6K1Q+HpHxK87i4BV6ZG0yuYh
KfRn1OQVQkzUt2PpH6ZO+9Az5AtDzjqajtiUWiUMHihGxpj/iiAjjJ7SnmIxNwmcOCJ+PkllzPqj
whms+t6Pp/TRvm9fNYlhjuTdrZbouiMpdLeDUQKnVFnwrNOfCodhY/XM4qZ5qeY4WticIum0Kim1
qJ3Jt/LnPDEPRGtElq2O5TVs2V2kcg/AGUUvHWuaHYkJtra4J1IKpVObjoUg3IM5LLekbR7qFlhP
gYoMebqEttOrBN3YttH72EsvXYD8S64a3xUFdsxhoGFOIKG3icEMeHNARA143ZSAOAOFUUj1TQPi
fUNyfvPvrip+eQ19Ho0GZLpV5kjgUg1JJTFgf5AW3OowFOQ5QNiYo4TziI7LHC5skTKcz3HD2hw8
LDD2QHDBCYlc8hyQTqwV9XOZ9UeO+XGq5HXJgnZoI7qmgvjimxS9YuvJw1+VzrnHRXEOVaBZQsbE
UBmTaHtp+KMONyUfYKorOuaIPDjLqhIjDU6oyIsgHK2ZWYDCdCFoHYounchgNcaK1yVfQm6CqZ+a
H1WnvFXO+c3kOMeza6tRgk+zmqIN0uBhZ5D6PDJ+J3MMdBHj7mdMGo3mVrfhT4Pj8ywBCKsmH7W6
amH3nmdBZA/5KjWJmg4TcqWjunyN5xjqmjxq5axQCSF/1PbTby2V5cUvXaVdUAZvSfOpBxO3uggE
IB9FGHh4PxHqb+X0IngV2SVlfURdPatKKahLOWQ62auIZiBswGvSuxC0nxoeZZh3c6trrtWpJKCl
SULMBUHcgBOewzmaW6A3iexTJhIXNgp9T7K6lz35VQk0rMGAuTLHfGfwCvo5+LtoKIKYaHsHMsGV
ORwcKS64Y6+H/GWNdqiSfjBHiWeDXKOp1l7ESmTFPgeOF3P0uF7FT+Ikf+WYZ/O6RcyzGOao8kJj
9TSHlxsSPq5oDjRXSDYfG3afwRx2ns+x590cgJ6pcxQ66YPKVmgJCvZoN4m0GXyPXPGCDHXgM97B
p+RIeHu6NJTxy0qoTok1JaOUDHaho6Afm8e0zb1l0LUW75Y+STZHt6MSo9BeED5XE6fUqVDU9JoS
gClvRQ/TphQOwzL0MMlWEkkb6ASdui2+pFhf/39LWdaEzfg/Wcpwc4n/naVs95017Vc8YiF7PN/m
17//Q/rjj/7TUyb90zIsScYhpgPG0H47yqx/YjQzdEkjXl1VNUX6x7/9y1GmWP+UVNnCJSAqui5L
ovWPf6tzpML//g9F/6eKlUyxsJpJuoi1/X/lKMPrVuTJ6OfZ/E411ZRFSZdNzVIUBmxZ5sP+1U+m
6EoAboEgnX4A3Jmw2I7LAtWEjsUsL8h7svytZkzVNjHUp/Q/2Duz5ciRNDu/imyuhRbgABxwmUYX
wdi5r5nkDYzJZGJz7DueXp+zZkbV2aMu6V5m3dFdrFwiEFj+5Zzv1Ohp1rBMjvZ8n1r4c6wJHmrf
jkyFMx50mMqBulQzkx2G1hKT6sZzCw+BNdgyPWOeyLPH3Or93URQ79aGN68j4CeTSqPT1Eyfrdin
zrBi4ftv//N/fMz/Pf6s7v74OP+lHApEbGXf/eu/CG5F//A5OVI+Kk2BX82xf/fNYfJZ/FwQkBy1
K2Nnv8ejmhd0RLRNka1ovUKXOZwCHqIMRC12+Flchd5F0HTbMV/1sXTslzJyz6tPwA7FU4FRLsMw
0KpNIqMdUUAw0JTzLPugu4Br8FiCSfcw9dx9vaDOlvjzZnsXKSwUrJhnMZ1SgAU6qMkRL7Nyh4a9
qPbLmk+Xlq5Oy2oNx3QtGqzgZtoXESalOtg3c+q9527doNVaFBut9im0EucszYvqLUKb0ErapIR9
vXT9ZFOoVgH2+/v//WMVtKbEiEsyVNxtpxhGIfxfz18vSdoz3XYUUpxBN+evlxG0xdnk1s9p5UAG
6FNW77IgKy9yX6tjHYjPsWJYtXjMD6q2788xW9PKThUxBqI/JwPHrFSgmnGJ2OfagtBUSnWTVjmQ
+nkI/bM7ND5gY71+OF5BdCehkfmcn9cpCVl66Qepx+hcVwWyHAm/388r9v/mH9feVn96+fqZVQfb
zluCY12UySF1u7vZ/KqO0w/7lBk8AknP9GIAwy59o2C1FDj84k1Fhj0iHKQNA3PbRo/++ev/LSs7
/e5bbjUw1h2GSNKPegaHQJN1c6xjcIygF5PxHKllPMM/6beThSIbJoG88NxV8Ths3kU+ODu7iTki
jtuRZubc2z0/WsEbF7jMrpRkwS2SEQ+0eaklYnU3rtLL0fJT3IfdvEc0/PL1o6+XOJ75l8VqoUJ1
71c7sRDTAww4f73U4S+nwuagSwXJ13urc55b1XQlfU4qqsRgm67sAZJ6RXY0+fCMsaML4KypS6LH
2LiXbdUaSSpQ9FS8hfLVHgiamBMbQJ41dGfL5mPUKQ1I5bI6s1DAIj/NTn3tMf1IUZjUJVPNNQOG
eDmZaUscYAKvxpC9e6delMyKfVRm2PKp//tiJTk+6zF9LLEEs5I+xVlLeo2vMcfcDYWTMtTLr/VQ
pIdGxVvW4+FRKB+qD6uxIKOisPSMuNVW/NVQKRUepH45WL2+0rbVst1EGmW14JrK6G3wBhL6opBy
gSERiJuqPbsIE86zzULTaVgBYSa8t2qJMxSvKmRXOZMs943fH5z4usR5lXBhWn+YYV5rRncL1XDi
e+dMcYkWI6sdu6KXFM0+HNh9ewojmuwu86aC+FX3L23av9P5WOd5OM5rCG8E2mc5BOPlMCWaRrV5
jOtlvMRQX49evbem8rkpVtwaNRVB13uwUNileOQs+TEreanrV3dKyMBC2hw0wKejOEGHbbmM2zhE
nMWKmYfDHc9pypeyl8V+zvV6GuOPimby3JgXzYpuspdT7rNLV5oYtq8bJQ/M5ugVIyMj7ArrXNx3
WFO2hZ3jNfYQfRYlgYUkFHQJGoe+gj8AYAe5xTz76DSQWLs1sXWdu5wriDQnFT8nBlIKsOhS9vkv
FbOPXRCW5xHkBDF+ZrDLpjXO9qEgXcaZEpyUGNkCD22h46AA0C/4O6tTMtUIZiIqwjCAAO0n0TlM
CcgWmcTX7DKDx/9CYrwliO/In6aYVX/jPpdCn9cltJC0NzfV0DBaD6PPJXj04vKN6rUhaWL7dZov
ujzrtO0OEj1/adty1+gY9pxCoAgUEU1T3HEKt/K7JVfeJbPTLPB6zgfmGGNHKzEk4DWZZwhBImjc
iZcotdoj94mHwH3pHMjKo4bvA7QQmfWqH8acdD6B0GkVrAZ4MzuiHxMyGLBfWfCsASocsyS3QUzb
AZzfwb9xGKx5zJJwF9rVdkGiyZcz+RAQ0xrFPL7InbZcqKhqhSO70OIEbX/yBk6v0n3QM4G4pbSv
i8R99dBMZSPavfpTLmypQ9II4y6TW4iXJ+WU/rVEa7EUQ0MLgTstD0fWFvwOd+mDG8cF4OymGGSj
fF0vRItVu4JEwiSs3ocU85soFyz0FvVjziroMTlxpXE7bGxGHFvlj7fALHCU5aeGbmmfSb3zDfg1
T5ry2AnMiYgA+3o5ZgWrIEcR+xQR1VSlzTfhJGxLFGZOF2F1m1K+JGP7I2jRRrixyxp7JpyssMio
ggOxnsDfGlvmMXGnZRcCaSGjZiBBPFqv5xZ7DoCWdosmuXPHgNiYbt6tFoly/qoPUZ+yqlXIcLUC
qaUG5ncr/rFqQayXVghYS8u6l4RYaZXJm6oQZ1GTNYzc1pIfURTzvzXjxI68YV/y652+JlB5TJcj
CD8CH+dyp31BGgZ79yEI6ZhQl6Y2lRk8bC7mjaxc4CJhdDdJ0TzKWl97Ae5lDeqyxf6za13EX9zK
9m5f3c5CFs+EaQF0+iaVotqTAFFTAT5ubNu7tcLWWOXnZGWZV+aMJGryOwKEfus8MF1v9cEaQEMO
45vf+y+pxjJDhxowXOW0dLzc2tq9Q/+kVqz1iNRTQpCrnq8fGqzLDJr494b8H89mxNXgqgaVbotv
urr1k4eIkertFIev0ANaQPTFsGNsm2OtclTwXSvg014J7G7oXO8gFnCYQRh8z4RCEDqwPkwK6dwt
nRZ3RTIdvCr6nqQFWZn19NRMWUYyiPdLB1QmS8rGLrTJYaUio6YhZcEYtbTjL+iASnnKamY63S8r
773LoSTRrY8Ofegzth/cXVmS9b2mJB1XHYpVZlPEl8sM+HlFtqqfR6xPdEeojkUJPEQAgOO4vwpU
wyPkyROFgJdS4EFvrkPBgUmzRiGiPoWTg+pM0Y3b8fS2sJyfwuUlRCQezgPKgMFCFN5xnpKvM8o6
uAxYgjA2/NmFyK+7tfzu+ezdagQK0quue80AELxticwhRJySu8tOBYl8JwyiQdCyxscKsEOJMX3T
5gSyDtVyVQdgpij/2I8xay98Xqy6La5RgjT98L1qix+hCtGOUrtn3U++9MfKhYnj4y9TmhxddCBw
jEjfFRnjfWX4+s5z91XnxRnSSmc7LyQgaLX8WI2wxMmTQ+m7+4YQTBl798HK5LgMnGNR2ia4kz1K
PqvbOCpZxsKPHuaMhiFEMV9Cs8Ol88ne0Wlieb/OodwOpQCuP12HksC2qm/Di56YKRENjJvBfCb5
dwyNGyvI3mXPUjTx3NNo9XsYaOU2lx5GzaK7A7HK/nWKyXUJ0RZhuBsOkcWiOmo24L1SCocvzDfZ
EqKtvvXLz6XEux2X8mZpVAvMAXp2NjTPQswveHm/l3X0WMFCMqDOH720gn2wFi2c4Je6RKU543py
l+iQEklVZkzWMB5fBO0JhxWbSbeEWeQUW7cD2Gv2XJvJ80MiUxyCxft+7y8i203ODD8N1NVYx8eY
b3lfhrrc50xU4sbgDFAW+j5A8lW/NE19ExAMG8XsT20gNztvTK+8Mmb0UYry0gFrkKjwsxrep048
87w5uIZiJ/3hVy2APK4z52vKWr9bVzS0q/UL9gFg44Ih9YSR28Jkoqr40srvV8rsh45yrHJbuS3T
9cER6UPWFtFG2nG/TfyPtXxlElMwxKAMGk00FIVp7NcPCYIKS9vP4MyAsIUljhrNBrPOvjU2alE5
MtSKw/VUZmz2logVZ1+0+4Fpjgm9WhJIRaOzXvLcr4nvuQEv28TMpGVNQLuTP7S4cw+Fdunk/PQ6
WsJl7+fyTvQe6bVTw324cQW3lBL+60TqdHyasesfV6mG/RQA2VqbfD40NfyT3GcoHDnwP4Jp2uCC
I2UVeeGi0TdFCJHAS5GulsYjqzzVbESccahtCsk4zJ4bXd27PmDN1rmbcurxls/sY2s7eEDHVIug
RIL9s9h3rA2pFLHpqnwIA4y8mJKliGg6tko4rOcZ1pe7Zs6uTrrvQRXfzqxvI9gGTUER0yZ86Lnw
AKxwL+xBukHNVm+eW4trEKPriqAerQghUvq2nJsXUcQx7HmYCW3scydnNMAT85OwusVV8PTLSKHU
BURW4/5VtkngVNZDEsHfnpslPFiqJcIk0PVF23rE75lDyr1QkgjQRTWS/7nfBiWT2DxHrmqV8ray
iOCYNTXx0LU34YBzcB7YRomUCPFynMmrErcl0HD0FA4IF/8Z+M213YYfUTzdB1kdXEjNXcLTAuJs
/pE5gb8dU//V99hx20mRU1gh2nUw4pXUuzbZpT60ukEjzHPB39VIngClVnt6M9bi3njDzXGNqRxj
B+lU2t/o0qUUXOoLa/41LOnrlKJpjIXzolpmIAt0/mT6qHtNwtJyZEmRHtRE7EGOU57wjLS6hDZF
UeJ4JqlUfwxdcgV/66NCIuoOtIiVrmJi1E/DBKJD4f/jMKlb4biXwZCdnOrXpLsFYik1h423Je1O
boy5rCgkCQO6+vAjkJG5XO4sabtMAPyd07FiSXyjQQY9KOfVZ3xPBvMgUhJLYDS3Q+qhGmfunGbp
yRWojhObpWJEasKGoRVxg7lBiBUo1l0/T2Hh5Ie+T/rDOIMLlaq9t2T8XLppyGib+WOeP9Rl/elK
NBz0IuwKxc6GJru8jXOHsDALuOinNz2EjynJVKOV34hs5D1o1mhupaILS74FVPD25PIImwMmp5H1
XXfrsfNoHHRQXnht88gfTNmUcQPrwvy7Tc4Vdn11Adxl3tohRV5f5cm+72d5WfWvqZ7KUxGz0Fss
seMyLml1qaGJCc0Doo2jBcCviG8GejkCcmpwhLra1gnbtSyDPG2jC6iA4rDwYt4/0lxKTUo1SC92
uFTYvqpHFE/kp1bzAMdwrZ/suMz2shBYfIhUGZKBGhAgpPlvAUMihWQ5E5CelHW+7/1XJoicrjNJ
JgtCooGCZBkILLST7xWAlY2yqkvWLSG+z42u4YV0s8kOmrkcKAsGxLgpNpki4PI3B5IlzLfwaqxX
DkYgUUHCs/VF1F3YOQJ6v5u5BbhyYynx5q047qJcI4KparAdLI7hpP+CrfFYsyFN9KfFLKCZ/WyT
uYIZteff+TbUuHLscZH4K+uMwj5R279kVXAI/ehZwcYn+wclNUXkhdtGUCuq6J5FD5II5vE+bREO
GY1lMiSDObUv1gc1EnCSAYVcKsqNqSQzJEN+VuZdtEkNN8HT8Fb7oy3G6qJj8MjD8SOFJ7KtBJo5
L4Dl0+WCXp7nRDzP8zGSHLdosrnYWJhFXRRdTItHlIJAlWHXpIHMDbE760Dal5e5AXqRJD5EndrV
4EE3StY/YCSBnEzSB9jHiDzHDrl8nV0mIB0PS5QwPhE8kLIXCIkvenQIV1PNVT1ZH9PU8Yzt39Jk
RaAeHKt+vG6JvsmXa+4h42A9sqNjiZsWT0t8S1IHwrSejduo+GXTUQwRuQIRAzsso3novhlA07hf
82X6RWmRWM2DnyGxDX3CQqJmhZJB4nKTh4plK7hlddlOJkeIA0iV/zw7JS7x1VAAWiYyXFeZ5Ltr
Y9yaPTfRNeJOl9IJ6IYNcVhhwJmiX9RVI0Ck5aHpiQjUeYTJV+FSh6E8tN2xU9WV8KjmUS3MR5Dk
z24zPyI9uO1Dz94mMvmsQWHJinD1afEffN28eIl3n7Es8YeXyvduO1uCLQLCSk0RzPrSC/LH3uVq
Gan6k0I8YGBBBVHtyiJC9xEj/5rpWlf8hsjshI5eI7oba0gZVSEyLS32iKxY24muxSZsxy1OQzUc
ldXf2uZac6vPpi2/VQG9xDrTcY39B8AyBxkwwm668rt+6OrdqPqnFvVW5Dxa0kOTTGhj1y/XIZx7
zsXBu+DsmaGfERsVt/MHeDDi2lg9jg4SldZ6B+LQIxq3Zq4MMi/RSgJvB/HTxd8hO5+Ahwc00YO9
6cf0rkMVkclfAv50UCGTr534PXHVXUTHmVb1rSy9X5ZVPFbmM1tT/yzRzxcDN/LQThGFOriR+KYu
goxEEKGrc1OGKC1RpSUTOyMQIYSWgY2sbmr7eo5TcXKzmqQheEVlG0b7FubVPrCB5tAH73WdTvu5
ZXDGfJ8ORBvWxQL0ojP0C204GAuVpOFi+CgtRQopIzHMjNjAM+gVDEuDUd+LFUHX0JQcm3R1aDqQ
tcsCG8jcok+oyXeN7dy+jcv6YgwghERetfUNwyME5jED9QgM3SM0nI/ZED8iw/7QQEDYQELfMlyQ
HEBIZUghqWGGzHZ3GSEK2FBiM8Jcp4+iR4w3EhUaVkgq64neXBZhy4ggo3oFvNrfTF7zku8dwyxB
8SFIgvBA5VLRWKMtCTnSN03OytwFeqIN/WThNNqkhojiGDZKCCQlNbQUtebfuqwNt1b30ESaKC22
1Y+zfeZGBJndMFfM9OnIuvat6otn1VYVzLvqp0ete2Hda5lcOzXRukvZAlXtx/kK1dbPPoFg5aWe
c6gWdoKNmwfXEUU+tRZwokIRkp1p78ZbORGacGEr7a2XCn8SfILsGoAcnl+WjmLhGcIdtABBkxgW
TW6oNIHh01Q1pBrtxtNFtEKvaY/asGxSQ7VZHdRKhnMTIh2zJw+qdV4DiMCSXIFv74l70AuDyp7S
ks/tMrRlaT0Ylk5kqDpq9QT73SdhD2RBeloiBkjZQo/Z3WJBDoji+WkynJ7KEHuYjgPSheHDPS6E
uMvvqyfDTjfhyhJeFVzPeVuAAVKGB5Ri0EkABNWGFESVzO3rix4UtD/SYv5ZM5Y5B6V/Dmp9p0tU
5uM61vs6sqEQSWCqURb8aCFOdUEYvZShexPEw4+Z2c9lU+G6Yy/W7eeJTNkOLV4kRqAUkZvhaOvg
IFEjSfAYZybx7xlE0c0okNjTOJKsHRaf2QKfPwJtuBEhHYEXIfO0an0Pt8e7ljnzOcbX+zyDrc9H
Ofazrh+mlot7BiiVjs10Y1vJCxzi9BzW83ufNc1Va3IPwriGfWRoUIHBQhk+VAIoagEY5RlylI2j
s2fTbYuEcAXyERCe4jVdFvc2bYLyUKIE46oN5uMQIJcuErXzgKHDgfaWh6W6tUa4PpldD/dpae/s
FkGM7Jutb5+S0vNPZfurja3pii/v59RAxspAZBklAzs76wpYcXoZhN9ddiLkUFPiB1azXg+d/zwJ
t7pV9U3pEnWoB+rw4oBBmnTVOB93U8WqKSR75zyPLVfobQME/BxpqIwsTq8YzXZESsD96gCABcPy
EC/ZQ70k1z2AMJunRw4wLDfksGbiGw3oQdUXVSz9bAxlrAY3RrscnaPw14i2GIg7+vQ6bSiAG8hG
RFzF1lDtFsMvswCZeQDNGB1NB26FCEVw6ILMjwg2Dp8iw0EThojWgUZLQaT19Ejof3jEAwt8mQxH
reKSdFT3Di46xJ0Lryo11LXUVmhiqifH8NgiQ2bTINoGw2qLIzoOO/dIcYHjRlc3sgSDGBGl6bea
LcE+Xr7Fa37ZxwxRV3Bwg+M+dODhEsOJA/INUsKw46ggBsOSiw1VLgUvl0HkogfCyO0QzCIMg26c
roKeOaZGyXdRh4iAkgj7a56TKinQ3gROcj3jbfcN3S40nLvUEO8AhodbhB8EHPtkEDZwIvR0M4mV
a7K58c+Wp3DTRA3+R8PTMxzC+jo3lL0O3J4KGIFL000m5PesaNHQPgchrqLu07N4n0mGqnnMsJnY
3nXrMA0lS+mjAPKXG9qfG1WXpWq+e5PxTEbMVwq5ryxy9hq3S44e0EDf0AOp7wiYNETBwLAFM0MZ
TMANhkAyYniCAUiBwkYoVeE0D9jZOYO3MK/LbyLYhTRXyQEk1x5mzvtcA4wTdSUYJRKHa9CHQfup
pxERdYoNxia6gmvQQzcd3bWF613ZpLrnOQ1ebqCKXHq3IZTFGHfQ2IFdXKzwW1OM71UyJVc52+6t
yth2CvhsBkM4GnzjYkCOVk9SCLOl25y2edd00SFMpL118dGNbr+cUKdUG1jMG768+Snw33KYkamB
R7J+G86OAUryKBEGMBkY1KRroJNxwVraNRxKA6TsDZpSw6gcYFXWMCuVgVcyWNTbseYmUDCeySDt
gy7GvaA77HN5ZOLh5zLfvoL9qr4lo8fv7oZda49qlw5FfAMrdbrse5xkrVGtTpInPZxKshyuCmci
iTCtOpSDjUPQzfQw5cD08qde5+uO1C/0AhhQMUXO+95O4EQ4lriH+baTi3rOtdeR5tYK/LsJgVrk
ZQlhs7mx0w/KhnXbG3qoACOaG55oasiiqWGM1oY2moEdRdFLcW9IpNMKk5S1GEJeMKUxlFtAntYD
LM+A4wLLNDBU09DwTcn6oDG9XwtP3q4pBNRyDR58kKjLFxv1i5IK6m803FQvEAhPKdRnw1SNDF01
J71k+BUZ5uoqoK92FoGdbgSaHtEDgJkSEfDA6XZfBYjGxqU59hFjuSl2u9vBdn4Uy0LSS27ddsM4
XFDxkyzI43k0VFjIdkeJc9L24MW22EYcQ5CdQMmWIGVbEVwRCcB4G9QseIAA14fN1VR7jUugl70L
Kg9QODXg4EzeATYsZsbQovg3NFsnAUxh+La9Id16hnkbAr8dvmWAcMt2oETuNbmc7qvyq/KnK4uz
X+xAbZCmnQR4oNzhEABiO7QWt5ca4u4Kere2YPCuwHhToLz+OGHQmkOIL9wuChQ0F9Zqy+1YhUyk
U7x+0/RQRdx+ejyhQO66i6VDJ5G68Q8EuibiGHVpna3XudUxhjfs4BSIsC/jZJ/NxdUw5MMmpHFg
vTEjJo2tk66H8dIBRzwYLvEwf28Np9g2xGKQrTuYvfZVbmjGheEa14ZwXHuwjlEfE8I6kXEQLNYb
I2PvPBXrPSFOy3ac1h9UG5jj2ndtKMo9OGVUxBiLDGGZvhvKDtDl3NCXvQUOs2vqGwmMxe7adFdP
WXAD9BYnEQ+8DC3uLbERATOG/oDtWSDlYrf2kRltV2BUXhlyL2F0X45RgCmkYAGSsMlow/jrSQgt
9UParXfrmI+3g8WQwgv4OrNm/cG68jrwdfa5BvaJHo+HWbwDG71sKXC6h2VJyCXqtjXC+B9Zhwhg
CKE92FV843sDz74Vp1ZManyWu1hcRXrNUwPD4Nrf4oXl63O4pAHitCl/p+Be0RFezJDARzY6wEJJ
GJ0EKeFzugnT4xjVR7buLI0FU22yVshD58q1nPJVZeWtXxUYs0XL8gVS0uzkj4F9XtNZX329WFZW
XPlBRGcxim1Scy50aDgoYju2kjnECHj6f0Q/thXNfFqIlM1RWF2uaF+FJr8lqOVbWgXsbpPVvVN2
w12TvSKqATYRZJVc9rP/Pe4JYtPJuM0S4gL9rPhWaL7rnuV7KdH6xgR7iNlsOh32VWKU4jnvz+5y
27IiRG5KwbUouCEVA3z+5AoBugRfmDZP7rDgBKxJwmVSVwzqbHUMvUIfCrQv8YaCviXJhpRxPQYb
l9i7uxzmnTvDHfCr+VaGujoAc9yvinCyhjKQIu5zLlf2lswxp2EYd65ieyAJ+dqEEnt/7QB/SBYK
FMBwG8+ZLtGlrAeF/zsWY3YTW+FDbhPDDd7XokxWDO56j+GX7FH3zKRSgRzpBCSxriZ6ZZDiBEa5
ufl6sQNyCVN/N/ouPK7aWxj6J/ahnrnNMpPz0IVlLWhJxvbLCJgqYorTYPgYyjC6GezOvZv1AGJt
ns65y8jVHfHal1EP5jEAbOW76srFZb+WZXsXjxgRZnmuJLXT3LMBWeJjWJZi76AnWOL1EuzfS9z4
/pVI0vjAph1Dja3fQ9+DmqzrnN1OjLxyUURuT9m3isXmogF+NaO4mmduTFXdnKyXzEO7ARJz3DN3
no4pms2NcEGe1uuYHLQzs3kDnRHPVN7xNIasocf1wQX1iQ3PvYqHPHhUxfqBE34Q3kvtUtbWWOvL
ekKdPxRXWR+eB+MQBDl7SGVRnFEx38X0CK0Im51yMRFis7GO/lz/cvP0Z9DY4b6xJTr1oPXIJliI
AS+IeCZYCVQtZ1Ml/B+6UAhtiowpJvIz2wrICUSKUsbBKczla5mmTJdwKQ7FGj/iEIHlSeRy5nFn
1M/Ezk03iL8EWVfCj5GYu3R0ZQjeg3qAMFGzhjXaYtwetRkWQo7B2jBfdAXJVoIvvaNb2OiRhVra
8luGONyLWe77Nb4bWJAxvls6ENYN8sCyYMHRQBKdJJ7pobuMV7GPGBZuBntMtm3CDKXuW4+ibqvd
UBysJdB7Mcy8U4JZBIHMrAFZVlMeWGx2AW8+kHK17lWaeke7xE9qLeWrDJ9ch9WQPeZXlfbZ15RM
N5irq+zku2XxVmhBt80MSPXLAy1/dOoNPN+BZUPqjECM3LYPQUhOYEZimgQK7WQTx0z456lSjOJZ
R9AjQ6TL7eV2TbQC7nJfdSWd0pycE+R8B5IHmHBPJIIj7SW5Dr0fDoNVOhAqMnvZOrp/lXloHW2c
eNGQWreNj9w+8rnvrgVjM5v8U4KXkqdRThCG6vUeID4R2W6ECrMaYSH4+JaLVV0WQxodzch7rrP0
kPbeT7XQ22tVHsepcg6l154Rqy1nDKEvuZPpPQ38clbm5ev/efawnHtJQheZPCNRv0jyma13BBeZ
hFjz8qXGQJowrhdQLFhCJ2iMWjeDkylQKZ3pOFj4pBUFa0I/hTqsxMwFj7JhL8S/+vr3Xy/d3MT7
3gqfeeuGimTwi2ouGX063V1i/unrR4Cz982opmNmpG0pHt2EMNi9p1eWVNwzGMTn/Z6qE2QgBAgr
AaFlXtAUIgDJfJs+DOU12X3jmQk32bXm5UX3fOjQqM8gtz4F7UDK4CjXP36klDNd/H8t9f+VllqJ
0P2TcHf73r//m2r65r34/Nd/uaqGtPuHgI4/fte/i6nDv4XolRWXSugFRk/9H3Jq5f3NRs7Mf9BN
O38orf9dTu3+DcWvsJUMpQiUUMF/yKkFf6BCsqYCIRRqa+X8v8ipERL/vc4YwZnrCddz/AB9Nt4S
k9/x8f6QljG6ZOe/pks7DRXnOiAYMsHSpFNY9ZenZmXgs7D7lEJauzLhbr9gxvdnIoGFRsHRjFs7
YVyS5GK/BDx1lMyvQhQph7K5nsnRwKZTPHOhUrRNzpYIDuiEuu+2fR+Gh6huXEqo5FQ47HKAkzWM
vc9StK/aawrweGK8SGuL3OaWZWv7LbztyF46BG03broC5lH1Xct03ZeZOyI8dLBHInCaffQPVhRc
rWoa9pjOuOVgksybgW3oYJM7XimE37yJpnhvtDccpdc+tU0HOYNJ+UVl94rWiMGV54hDzCSK8QBD
hNIaPvtgtE8DmivwTHCtBpellrXsaT5gvpX6vS74A9p6Oc/NUuwRVlQXy9zMl06I1tEIMcPpFsfv
kdW6TQqUCxJg5MYgZ/Qwr4nT1lsVYCz0IHqzzxAuOHe2lQWTX5OfBVOL3kh5EqifwyykZIIMDhqU
/4CSO4zhvWSh94aH1/3DSPF/lKI7/3iCeB4SdJ+zhHOOAdbfnyDZErZjNdY1uWnqye4dSGrmRYeY
QX3Z1Zt4wQKyYu2yB96UR/jFmgb/djD/dHX9J7J4TAR/1v5zrnoeceiu59kyDBz7tywZYTkM/Qli
OE1WS7dcl68uSW7EzlnDXSyKZ0uVn6mn/+oI/BZhY/7aAJFfEDrYDhzh/nYE1gEEcZdIfSIuhpkJ
HAVObNPLJACM+l60Jkwl3WZoPoF4wfuwuqk8RBM+fK7vE/PZl39+HARGi98PROAR4ONILtjQtvFo
/PmizWzRTUXZ6ZOXcCDQD3sXneoxVE39gaAud2MNSOUlI+wd6YyX5C+vaFCRyWUrimRX4hec1Oc4
1+pCyhXUXAV33/xRMkIm7WKm6qLs8Z+/ade8qT85N74Oo48FJPSIjpAY9f7+TcdcASnVE29atViI
u+XYZyGSeaKpN22GOc8O/HTrTs2rdJgnNTHXYRqxcPMUEQ2t+NnIpUTb01M2WBU8n2iD0PhZR+TN
zYLyHScaw90LTfpOTx49oLQuP484Jni0Lj/U0N0wQuFAiPTnbM09hgADTUrEA5Ur3Ditnv7iE5sT
47dPrAKmgsh3beU53m+feCYFDxGHneI4wR5oUf+1TUrvMj0n4SquSGDaqRLBjC287IyOiaQTy4lg
sUoszaZ7r10a2HEsmO8xbrJbn4bG3ab4MDZiVk8juzna65shYiota24CqkbWWuroXdUOA6mhyc9+
7tj70h/em2pej63FeqACZdJEhKLHHmKq6K+uFx5Ov31s37bDIPCAF/Aa/Ha9aKcL0Ni6yOlb9VSp
gXBgckbbSP+whmg4NL/KpdqWwrHIY1xQfFU+os9d0MUUwQQNbBFA9CwILwoGgzd/8ZX8Z+/NcXyB
gygMPU/8Zh9qG7xsfYvUv1nwrOfBedXV94otybbpwOtZdLSr5ZOSyN1cjAi3JJaAMqbjcTWcvwmw
IF3Bph7EWxck2J+XfNcj5+O07LbD2IQQooifcNb2l+/ZIeSUp1UtZx+ga+jfNbHTHi0x2bsKURkJ
PcVdh5Rka8UwPzBynJG0vKWEcVz/84/t/OMtzEc14ThYNaUKGEn//bXHjHdKY1lnp1VGrC11dodx
ljwGtiWE7aWkW4MNK/vD1NNhRPzDuiBkcprkISu84kigXrb5i7f023PFUz5vg2qUsDFKD9v77S15
qTU5YwJwOYlI19X2emsn0ju0BfAkvFunBNLWMR7tS6FCf9sH7U0aMF3oCuev3om5DP90mX69E99h
l+CFge35zm/na8ba1WotLtOeqFLf+9mZuDLja4FzME0XgvsQHt/4vDJ8pIHcEs1bH/vCQKwm0HNu
HzwTVcukAi3O3hf+rpLiL96ja87Lf3iPrgyV5MnH3cQczT+VaQT+/S/Czms5biXLol+ECCDhX8tb
eqsXBClKSHiTCfv1s0BNRN9WzHQ/qEJ0xSIKQJ48Z++1kelXI7cS5d6E2gpPLVGoDgBeQwTqB6K9
OTaLs5800aGWn34/YzYehHnjJmDmQucrSzFJB/UXnIL0cbQQq7SgC9OguBNGHm+ihAl2FTrlNpiL
nlAL47lbAterSagrmRSgmVrmCH79X4/+X8vCcvStMGBNtzwf7/DfV2Q/WVnSYM06ms6Es1ajsmx6
wlQCQKJaAQSwNVI9wSxBWw1lxeIEjuyJBq6qaCz6w2koiX5Mjf9yzbh/VRvLCxOssp5nB+zT4UX8
+yHv2TRXc+TDEU0Jk9f0JRXWctb66YmE13Q9pvg+kmx+CCLbWg6gZDCViJ2DoFDQKpnx5q1aZroE
O6LHBZW/qWobGraYrMOcQ5ulj+/5Q35rMkrZ+T0Ouz4JrFWAuj9BHfVkL22abk6ND2I42Pb3igG2
/hozp946s9VBc4Nz5Qh0UG5x3zUViXFLyhFCMtpwQoLpJJzuIgP9RSDwfM667qYUGQ33nvdRZ4fG
rfVHMKfXUZw41CjfZX4IIcp2YRzujWxGeFmhSYgScgQiXsj9f74J+P/HTQDlFdsjnx1SaHp/3Y4p
V6Nh9g3j4FB+HAac3qRCSNRo/OF553p3NhGmUehF6yDqS2TXQb7DXljvPAuRrhWLPeNum3SV0T36
jr1xZcGwPiByrK9qrNTlr8p2mh2amNcoD9WB65lQ8bAlQY0yExvnkEAid2geZVFIm6q+rfvWea+j
J0x/yPbFpXLzfNfO4VsaS9icrQCGW0bRcQKifZoBKFVSoPc1CHSJECqQ5XQe6IYxofo9KF9v3AF+
WezgdvKIa1wNaC8E1/KHVHRdcrg9bcB+wQYMG6swPuiMDX9i0NiJo5YxYqMPVgDXq/agow3oX92Y
IVNZTbe8YqAQbbWbjSo9OfPI7N0N/2z9///q/6/1kosgMDn/TXZu1Kre32+QGZa6UjlHyUh0h+dT
3WZRadJcBcw8ESKfunpbDfRAmoBZrjmWT15Oj90PqnvpWnTOfcG8A26rnRF6yPRCb//zKfR9d/73
OyPBl1yevi8CHv/eFCSG4CQyFD3cpYBthv6xiOJ4W5ms7QiOoMYQ3U3E8o448nmXt9Q/cVP9mBLK
ZH+ygYWiQXdmn/H/zAbsv7w6+gV/3bcD0/cDwdbBxQW9eLP/ed+eAuUqZ0SoGrTC2SeM1Ndxh5g0
9aHQiDpeo+qbzoajp3NZJDYjs0Mxp+DWvhc9ydT6P78g+8+O/q8DZqOUMXFWmjYv7a+qNG9rjF6N
iA6jnQNNs1VG+BZllxUciX413vjSDlF4eYlJbtwX9a8wF/WHXb3TQDRpktvtz46+omHI4jDMgTw7
1S/Kme4c+UOJLt7LdzKx76JiHreDbIIdxjau656rAoE7SHg63R2+qF7qbZ+N8V3rE4yN5Ls+8lZe
01F9VXWVXr20qg9Kz3eRYKatYoy0PkdyJ+OYEI2wt/dem3y2qZSX0UUdklUt+b4pVTBJnCc79e86
KoyTDHmdPfM05QQ/zYlWH6MEkmIcewwPTRmfu5ynQgmsyMr0G/iX8UPozcGRsfeA4GPRqEHJONVp
BBWpmse97NVv3m4FQazHsjgFX3Zb43oi1+jUg9LRi8ytxJJ0MG1zLZAAnas4sTa+dNInEbxzsOXV
LoeHyHQicuFQXMY6y+CedTBSrQDcco3lN8rj4SWieUxOr3MkPnKTwPkWm0DU7ZkF9QfZ0/O9DaHY
8WlJuDMA6GIA45IvnQs0J8neqvJ33zLGM/wMCTKuoJ4tIiCKvfNe0POm1ks2WehvCB3zrlhSxjOo
PdCErL6HsIPmWHX5CMozknsIXd7bTOSFI/at7CdwteI3zm/x0OXphz9PA32gydgHOJiZdSxriBfs
GZE7mzdugjeFZQBSTd2jGnR0ky9Tel3Sik3HgXcy6HciTAW6iaKmiU6qRO2TXjLqkdhCmqJ3tSgw
JjjlIRKoy9jdiL0WXNVz2RnH2UnrjU3SGmGH/gtRiOBF6vJGDSNSHw+YXWMyjkVU8B7oOV+ncUmY
VRKiYxyCn9JBGIcbMrtQ9C8GU+hZBb30J7bNxc5jJMJPTjjHgZ3sop5zWZaVPnrt8DX46Kxiw7MQ
h9R4kfH/bhQKSJoXsEoVqGcf6eGIbz+EGOLMGD0oqgBTz+TMNJZeKXbNWyKl8O7U3tkJFW2hQWFY
VP5eOO3VTHOJKAX0i0izXeeVxsayoDbFLkM5py5Gsnqce2H35AsSJYn2hFnQXOG9Ik53QcgU8Wks
mru5W34F1CU/r8x7s7HOsmfbqBmYfRfdbRnhLutg3FkFIkYPs2NGZARbHHGs8rrYRCDXYgMxUt26
1Ih+R+62b497DFgY3Z38NbJKpoMKrXTWh8ldnjNFnRXLlx28VIy/7lvLYEaS5RjxK7O/htZkvdgR
F6QUz8KIxxexDL0cqEqwJsG3GpIM7LGPxa7y1D6L4uiC9IP9WIDm027Y146PfTl5V2qgOi0iRLOg
qrzRuQ3R91/N4mdvYvqZncjdjFnIIHl50YkKb60cIY+skL4qRDdrj13yLrNnwJEybjahxHxUY5Wx
ZXwjyGFACDChALlm/WysnBSGVOswzjPS0r2Y+PbZDFoExc79k4NXTuJWufQjhiXTYCkPCQbVinkJ
HtVLb43XyBv0VpTSvDfGbmMtfzg2tWFv9cDnnbQbX4JaZ8j95ufMEhfqR+OAq6e9DQQvjkDT6FWS
h470AIK5EVrXOWgY4pj9EYcEDOZhtl9qH8eOUUmQUja7XFbDRAKJ4bLa1cotL57dIldNMue1FLG3
sW3CtIilIxnHAHfVRA4IGbxFCkHknq07xymgP2ExsUoyBnmWJZbRSvCzGsAjlzH8RJypqAQ9/6GF
Q/HoGfhF2ikVpAykP2BwMNHkcqWUvJn8ZEuhwda/md+clltP06HSzRG+tNGvoqdrwK7xS1TgYxrX
7qAqGf0thlgOYRHe95nyOPuQlrLNZodTxocuHEGwTg6e0vIAIO+pAEZ/a1aV3ji40diP45nKhqsf
3fJW5kdrwFgbYu2uTKs+4upAnGv09g1tkjeLQqZwtToNMpFXgtnOwAD2MwGzruQarFqb4XfoEgCU
q37dpoqQlgEl5XcWyPBRVs6LRsd9zdJabPrWb3bIV05JBpmYzvjN97OOCneimQTRNhuHdovzQ8Kt
++GMLfeqgdw0mcP3m1oFStisr7NC/vyNJMHeZeCGPdUiPOEs4BTHn0K+xFDieTjPadre42MiHEOB
/LAiC394/9gWXrrLY7tZF2Hr7SYrRc1WecgRW+tW0g73uwDMv3Dy0zDreZXYrXm0worESMwD+E2G
rTHklN8ePpfcy8/EKuPJpukaVQ7+h7KZrkPVPoMEoYa2+7e8+9AFzRt2LPaqDbKbUaKsSlve4ASm
ylAQwEgPqt1xv8DMk4MDhiRyW7XupfQ8YGCyINInGRiq2ozyscSwqrEINkVlP0pGyo51NkK8oWYD
S9iotkNZBBfVQzux/YPTLFK+OT/mUrzNoW9dpA8UOZMn09fN1iooAXEHphh+K802stOHsMzOdfAU
SnYP4bQgyhVk64Tl1jQ9FzNNQD6GHv1tX/co04quPZveonlsjW0kQc2VU20fsC3FqyHzLZTVwTMe
UISfsryGjjzNBU2uLq07rIIYPbJoOs+DavdGn27NDN1Yn7oe+5huXXnxeJs7ZYgLC1d/j4bfBDI7
Gw+5AxFTFcxQJuzkmzwDmOyTYdYqF1nsOGPlS+ejA8pm7zPDWTFNkbugqFC7mEN9RMnwEiTDD7J4
x8IbQRbipOmmdRNE7mO2DDy4j4OLRKuYhFSGbhs9w9lqmUWXPvG6SD9IG3GsiyBPJEgek442I5ec
YtFN8Ccj2WasM+/tod57mf4wETOPrMTjVNwa9L9X7PxoO+FxNfJmNwV4ZUbQDoSbvsTDXC2SQaj0
c3TvN6ClCgT8njYMLCKAOaYx3nW6vrH9jjENtdOutRyyJ9xHSmpked5w6XBsxlind1M/d7Rh8k9I
zGX3WccQUVC4YHSz32MfH9EY5YfAyZ5aWiMr0+jeugGPTs8yANAY70mvEagxX4ePMnlQYCPKNpGd
W7NONoSK77MEtIQ5pw23tzJcjVkXbZkKuAdbEAeAl8kcMa30Zr+pXwc0/6ynGb61nKU5icXTML8J
zKPbLO6SjWNXPYZix16PfqG3QwNwbrChGeQeDoj6JR1aycBNITw30p0RUE7gKdjBxdkSN/+egMto
MlxkeavQgMIApsMKNhpFtBTjBcM6KQSD8eboBSkyfbC3R/PREDOm2G7n4zEoBVrTDOkRNmRi4G31
LNnAUVb4W74PrKdRbWJZf1oedj6vUKuJRY4GjLz2JS271NunNrYo1RDS0abhqQw9wCsM7uZ4XqWj
cZuV2xDxL/ndEAL8IllnqEFWDL3d9Vjg/4+wR/UEEKSaOKaM2GJsLWa/YvW6teP9CHBharPVyMap
k6gDl2ZQWIuPpKuvzWRAy0am2Rr5T4GkPowvk+fANJ9wzFsmaV5UbjfojzXLdWuuZfRJuvCD5xeP
tdceEOg/a/oNq5m2xgb6n145iDoyOBZlYR7CmBtfSFtmFeVcLojHf2ZakDtPlN2MOlujKaKXSFA7
BnSFkwSofGxtfqiqKO+LIDxIbgXwrTHapks30AS2uG9r+Vi3E56JyG2vjAC5JBqIkdPc/qA4Ysnu
XbjMMnz2EpOl0yr332GVakms7Jc4ygDb3zoBDoRAlw+/v/D9Ld8f/nlYaDWJT/N01X//d4hIloLN
+/19wClZx76/MWR8+L/f8/3x1JjJchc6f3/05xtxfIW7cDTJf1l+7h+/annqIQviGU1URPyMsaCR
h3RfNwVvxb8/s9C1mLf/fNpJiQ2NeFKwlj/j+3V+/+/PT/75Zf94ljgUxK+h+ahEnyDPWY6HiZmf
Qj7Fw7S8lu8f/+v1/eMp//qevw7c34fmz/MsTxt35XOoaEZN8RXjC/NZbZKCp1R/y1T40KeoAwZ/
/AhzQDh93O1HbLiI1OV8Mlof1W1PZx/tLBI47mi7FEMoft5+uLMDCvy0GN4K2e1klnz0WXnNW9qg
qnYJLdG71smI1dPyZdCACjWq8q2pgfslcJi21ti/xrIMrz5kg8YcIqwssmRpg1OfFAgDy6xWK8vu
78w5aymtjOLYRvKkgrq8VMzePb++eEFR3NnhcfSCDJUvWzA2IHIbSESKnjB/KxnGD6n52Q5I4kSW
BIeyJd8lCp1xFxznkvrcGOePNsnvs1Fu0ZOtiTMnmwJhc0O3b0PkQwmvarwi3R+OOZzFVTuQCtLa
9y3pwBs3gtETjBcNjqFOcvNQ9bO/bqacrVSguz1UKWJQPIScOb7pCaqoi8RLOUjZAuMOJTKBNZLs
IrsnqK72GZDDOHcN4yHetuzY1nHlROvGwC7b4EPfqshgutmhbHfw2JiPCa3uTTv7P4O+E2tth6jN
pUbVffQ4dVa++Mqp2QScSU/jTLPcmsB3PwemHekrwgkbcqeR7Meya680Jqh7erydhXFTjE14awRH
Uq6v9DU+TGsh+HakRSCfKhT7IDmQXuPr59SOgosMi13ScvTscHqvrfAO7aDet6lFJ5fEgH7QIO+H
toUakib0aLP7GnvByo9D/zBG052Tc0N18vgMrGfXe+3NULo5pKiBOZb9Knq8XB7atlPjZxWvlna6
napLy476NsC2GDc3PrE1F2ciZ8zirEdMGAA9LxzSTBTq8HlK+dkQSgDd16Qeo7U9mc8ZUrZ1MBuE
VYGAk2XDJMdzOsDj08qi9xBZRFqWLXhqDwB00NHykEwyJ4zMfomfrehYAyejAzZmgif4rhc9w4NG
O1lqkyOyBugfJwfi0b+AypS7wrS/oimV+3Fa0CPaC24kGiqr5xWjM8FG4ScRRvH6jj9NXQumCSVz
5RsjxWia+L9UjsDFgPGJGrmzyIh1u0NHWDTS+bJGVxkZaKjtpjkCqcS7wYkVNHH66I9fjqnMIz8k
V3oElVMs3pvK+9HjfDq3KI/nR1SD+QFvMA18W12nYF33SbudEeOiFp4/XIdKskyG27yMnrLY+WKK
5MBfBf+64KqMUySJsGmKPDr0fmAA+iDyuI4RloeRa6PhD0kryKq3sYMLFyzOdfTaUOl0c2un+KHo
HIF+yLJLZFVb2TIRMF2fhbgNuXM17VnA/Nym82dg0jojUcEuEDG0+C12Zu6/glRBGIhvknXTeVIq
u1/GA1M3jKzaXrKzE/UEo/ziup+4yokrmYy7dkbXIgsgHP5C/MgnHIamOcInivtbaFrTOoflxVtb
W4emcX8AB+Om4YBosFwoZT4y/7UYUCDbtX6DqnLWvoVE0p6/zHQRD06PuOn2ye8uiq01lsRT34VE
EfnWb07AYT2MOTVE6rxYPqI76nwU7A6CfsOfYC0L3OXzdIhswQmIFEXCbcXFEO7YJmNKnCzac4Ig
vPyTGmPUcXLGAQUULceOS2zbuAyfY9E+hGVKgmSHp9S1i12WvIQkbdSirE+YMdN9klpXfBD7foaR
5IR0UckCcqfkyQCStWamSNZgg/g9MJxi30KfGbZeFVCEujRaylRUa6Ow/W1X9E8pbQu7SX8XRnAf
YCZZEa8FKXh2tsmDKhoi4RuymuDU3hfwuydXmFuGBbZvfWnbJqRH60sRN6/hhIcvXTxq3VA81bCc
9ym8+A38NQRakYbwPdcLDoSQ3GqmnrGxlDg0Eyy99Sx+TTap6g7FWnw1zBuw/S91DVbdtoePCNkE
Zl0LWmI3Mbqe45c0c36JZop2amk9zbOHOJOSAqCR/2BrufNJNRhx07iNb18UV4BsjU8Fv3A1+G8G
obZHB9vutdd6CdV78a3uZDaQhMwG+nzUc/ObjrEy7swmafaBhZo+W9zgsw9ZzGd2JqO22xtl8CIX
mmBjFu8ehV6joRKKzqeEx5G4GUbvCVbIwYqgByiu0GyGX+QRU1EllQM5ZmA/WzAnrdLxQJj3xssR
DCdd9CEdfDuZrXuAG9U16dwfHQ3cXagzRh/+nqboWw+0+JyF4pcHWxBnnFzPFZvEhJwVVacN9Td9
4SDhzJShC6lLlISEWHZ9KMTOK9lvBMkEK65T5a73T5iJ0YujJd5Q5jcBUIUsyabLsFAvrIHMmqjR
D8Kjp9E4+ZPqdoZHnp/N3ZOtKkr3vG+PeSqscyuXLZ5S4qQr/VSH7OsDwFzrrnbR2Hu9uU8cKn6W
qpOpAFulycR+sCWBICVjzjD7/ODq+HeEjh2hir+nFOG2PDDZnhUEjFgv1k26iaulQzWQ1A6nhIXT
lNN5TAuihPpjTcaHg5WaG6eHy4SMnCWtIEueUWmDNxYjNppkvBPOBHKhpyls4+KuTLp53L4HzOEQ
K8n9iG3UvURm9mN1aL1Qb90CpXaG0JrYRGbYYZRv+Y04USB+hWRvhZAnnSA+ZKksOLAphiULs0Mw
4aYAHuRugUSNG5oVLWMYWDDdcGniX2WSE0vS+gQrihrbRZA9pOj8950FGBmn01zZ5Rd98bwBVofM
osbYkSev0MxeOwdPJBpriiOrORuLEbysj9HsUgMh0ncxodzifsJAY/hnLqIvt8KmOMjMPk2lOWIH
FDfGUEjcxQ23hl68xVayC8h2L5wDux0adar+Uahx3IoKHn3opjeN7x3bNO4JCAmHnfIB63mNvQvS
g6779EQcRYUJujChD+CqnmQRHiZzehgjclIyY6vadu+lbc92Bt9m8gNrG4ambVJPHB6rq1f4FCHu
h/2mtTuSQWvnpQkH/LbqpZGMsxvpveKaFjtjvu2cCPCJ0FdTUpI4hb4i4TubsX2HyYkjMPgAx+St
x+W/ZuB+k7p9wcXeREAP6Xcq9Rp1HnlVk49P2MHXNrI0NuzHOEdwK2jA9K5CtOZbZX+y4ks16ifm
BOk6MMICk3b6MFt3uiUvybFQPDUAcVfOFG1wZhKLi8l1NtoL+kBn24/kAvkhXmnXa24is5ZXtxge
Oqun91nRj2Tybhm3uAweC+XpU5mk3YnWLU3pMiHDN63ppvz5ZNczXm8RBwmffPYJdOeqMIyaJba2
n2PBjKqLDWOlVCqYyGAb03NVbjqnAv4KGiY9eNLfVnNonr4f/NgYkd9ROqUaM8ny4EVzRfo0tDq3
MzuCLHjAyHIC2W4fAFRBfO3gm1XYNmFyidOQGxSLGhCyHlRyHrxnnUjmBEY+v6PO3WZ25x+sLBxP
9dguuUnVJVqowd8PxoIT/v4fyxUp8DSE1t+fgxXkjk1KdF/anjTO91Oy/A+PC0NUa4j1vgJT5agl
n4W21Gn4/gv/9bHdFT4+NhizeDnt7ux2KdbzWpMaDJv15C10xDJh/4DJAAPMSgfxq8hIraQlNKU1
lobld5a2JHnqX78+ofumwGvAUfSGEy3rtFiF5QxLazYenQ4/jnpn0IyCfvn69zeNI4q3UUB7m+2I
G7QmdQ6v7QLFKd21V7P/iH2zJh22ZYxeypJVkW5E20+gF6WLuScp12WTOgsTjGx4s9c4XykrOAMw
BpjLQ6YK3J03sKmrU+GAOVjNIGeSOkqOYeRPe9pBhz9fXPbvvJEMCsfPObChK6ZwgU+NtuNvmGy7
Y9h9Py77z++HlKViM9K2WokF8zolUI0LmFiofW9Sr0CDWut0QxUHnCgGBjsuD5gMkcwwLteHNsXz
rCdxgjhA8pIRiHcQqfoYJNkBLTfMgSz+aLzG2Nol56/Wxa6bMIV9P9DP3lidT6k8NP56AmZHRwOm
1/cXv/+XLx+2Qc0kRcOjLzuGntIA/2kvvTW/H19UXjPKaaBSLR0cIYlG7J4rj9Q3c4Z0lE3v3AGx
ohJ9GCCi6XN8zz4hCiWgRrgWv+OKT8/9cJ8H5ywyXwDrMM2Merq85svMvnaFZPVOjParJawXt0/U
WkPvgAL3ECX9jihfEEiiO1IT/6pi6uYfsdu9QRlzUfXx1G5Z3vrGcI8C80XBaUOu8zx6VCB+/4FV
mN9tNXpjNJ++43wgvrwfW4JYw5qcCzRLpJOVZ4MmP8l6tMyFwBQM1YA0WZvr14GW0heUjNyVKugf
0wXzM5u65VP/elD0oxg6dPJYTpqAe76Y+02zN1L27MvX/vrWJF9Ovu+n/P6y2Wl/247O61/f14c9
+vrvT35/36xcIrgaYuOygqlQWUASm2yi8ErzN96dq5OjdmnC5A2uT7Jp6TYV9QIGpQIgLzfUJMma
m8A4F2kUnNvOQHaaw2iBg7FmLnhvqOA2gn2CyALGS0NqyRDzhhQA6ZI+enDsZRLmGrs4C9nDYgB1
bb6kAkYbfQJwbdS1/8glZ5m/O+yEtzXMpHIctm7VXi1uHhcP1/KQENydyc0U9ukD0IqUip7ipqyy
9ATX+DyqYrxxgUOv26V3F+clc4xafzbIPPcVkk9MWAcaCQL/VfPEtt+npmv2rgtfy9XmTqBRJkm+
nLdeZz1aaTNi148puiPW4oAaY2K53tvejd3C0JSNuhvhqjbKBI8diSOJNtC1AsCKaTAeJFsWSkUU
1xKR+Z5OJHt9bf324aOfMthOKmOSlNrE5o0VLRpn3vqs+ROBEFZAaniVfVhJrnfC836qPLj6nrrH
lHTn6fjLcUvzDDp7E8cgnGT/PGRib2bKxfiGH9Ok+J3UXrsBoQ+hfC7aQDAbZlBnFdNXpYKXRtjx
rlkGAaryb7g6npNQojewYr0q7GAXaImtdnjjbs+fWB0dW7CXkPIJIPSd7yJyYt4/5xCdiozrTA/1
rq+agZnL3O2RfP0yvthnDZc08J4sLwZUmICrxzvxhONEn1xnmtcwriUoTf93XQ1gOGaMewrZWmuf
mGMWIXnAqgVlkc2PDpuVwhXW3ipebc/56ZeQThdI95q5GnGhaKE109jR5/XYUbJoqaDcdgyROqy7
+6Qt7mj1UuWyObfldjDEoVPdpRznaucaYKEMp187ZnJn2NYP35Z3Q9zfpYgB3JwN5eBIgE4RjNgh
bGhdZxvXIJvZWXaa2ybzzlON495meJWhJBFuxz5ZjE+xxRC4bOWXYc+C7oJxLhtcXkF3HYvx3cG9
upL2cAfr/r716FVo98Ec+leZ92+llJifx0NKz95Na/x5U/Ej8NGfQYZZ2QaXhTNUZI+WH7z7BOA5
8T0AsZ/UWkskozyKKbtwozeZK315qrp03vBrtJxfHSN5btAfY46gTbkAAZPubi6LFq+kAjjsiYtf
TJ+FCn5j+6QgdjHNtCZXp3Vnqy80MJ+95f0QT7CnCI5abpRzU/2cTI+jL3+NAYFhPmC/NSSJG1nY
79m8tAIEMwvVv0yhGNkTpYgFgphLVNOhAIeGwP2d8zLZpqZPk72yb6bYfNGBR/AnOmH68OauWZ4H
vQhgYQtj6zRmZztoH60A14NimkjrhLTnCGgfWp1FBuhT60HjM0vB7Ba/QC7mi+0TWVjxwjMF6AQY
wVPa6HpP9haj/uYsO/2uc7Nk9P+aBFmGB5tAK6ug2ddHUMrAeWWEQ2nDvZUjyYNWKWiDNvQo0JBb
5UCiuDXe2D3uUAQG6dRl+75tLt7IYIPN9a2MBas6qGhsQ07z3NLk9WL3oid6V/5yzxIuzPtIHk3p
gOwLYlprzs/BRIYj0mYzBZbciLij9jW7p0ClDwOZvYA2rbFeKK4VExCD1i9OHu5WnICAwmj/Fc3B
aIMDV+miEz6mg7rvbOMjCoMHjjDZCyNrO0FhMbeeot4aE2xacORGp2/Bmp8IvTxUhGAVRNtUxfBC
g8n2zd+In8suZELgZw9VNT32en6tB7hhoZWfgLhcQDx2K4O3p3fRP1o0sKzkJ8KQLLfv7QyLiq/D
T8s11TrpAcnKwd6pxERR4/brukzUvrQrVK4KKclHjJZuFfbEDw8ka1u8DqJ7BmncuUBxMhPIcMO8
srM/aU2Qio1FyYnqn+AUXx36OmmtPHYZv+oOGVrrRcyufBfAvnqRiffM1IImWkcHGeziL12RKtJb
wT08hH3XvEdmhFfYN2/MwrimFu7oJHwZY0ahTAoRxIHNc2eKhvLFaFltq7D+GcuUVmAdLTjiZtcH
RBUrGvuEULE9ddQbwySy0tKgPmBVwObV9+jahEn1ME5HIXrCoti/ZN1813qQ2SJZmBtkMzTLy98m
bVEW1/4etg4XJWqCKW2ww8qnWf00EmxHXdZytmh9tvqIkwhB/y4vHovWwjjWIGqrCOLCykAJDN1l
iv3kmoTta1yCgwaBAL6YbuqKWfKnxVDggPsJdG8B2FlyL3EMBhEIE4qNgdNtMxsczxRyGmpQWqCz
sC/VTJ/V9AFz99K8CRcZvVlHpzhwb4LRcx6bCXJIhlKvQl5hocYjkiJlTkFWOqSbDctRsYHi9TOi
qDk3s+IQD3hFumjYz13cHGw2YsS7J3D87Ji8phr5euWxvyScxmL8rH5n1nDIQ2RPJKZwfxWi3vho
GVdzi7SKWBZ9SiD+7cagbgD8k48V5PWjTjNaKI7q95SbyTbsgIC5OkvOpTvdN8zzLqGj/YuXNGKH
t0QiFHOri1WE9Sa2xDUU+Wfc+/MlwkdxHJmJDaHfXLrlIahI2R4t3l68e95JLL6TaczP1UiL3KxJ
y0tsNohZtnSWlhiANu/C3WLDnPLCOtA/u/VS1HPfD0EH9EkUm6Jxw33m+tMpUWQ2cqKvYm8AntWx
iFoO+KIhI0rQYCm5+X6wJpR7RojS3JnvAgb3YB2GxZWI6BOYXHhZCFa73BtxFqZgvnpUv6KpnMvI
YoifnERgpxph3XXKfKRW7R99jNLm/Bi4ZA3npivOXlcRhaWZfvXF0D5payx2uCKoEsnI2gcpp1ys
XePerp7jroIbsHzgxda0s5YZfmWACXJcCE+Cy2vjCBTdmVIEx82SddWjmqlNUAuh5vB4onQukhRA
5ehkb4vWu+QzziqLQE+PCd3aa9S8NiXiHz+yb0J/RDbXEdHgZdgicjrBa8cnsRWOsN4LCPwrnUIG
HXq8+xNZeyhONM9GqrozV0z5J5Oeiw5vxmA/2PX0yLNsRKqhCzdMulMQQU5vVcjwelJWBo/n3EPD
si7xxBIHvh4xozDIHMhGA2dex5ZBgomYOlJOe/tohFiMJOVEnlrpuRt7FizY6WHzoGcC27LEgr5H
zxwTHUOM2YDz73abQFK7ex3KO+QxesNlRkKejg7GSEinGzQTgtGtbliZEsUP22a88zhk+9qjEW/U
9BWV0sFm6FFfIB7AROmcogRBpbIVtaJ/inPnDsrV0aLxRwVlwCwQL4HJ3uPb0NvVTrI2YwWhiJ0f
EB38eSygWydIt5YTT4S2tFfS1vyrTMecnOT2tp6dy6xAro9++571xlfoDA5aUmCT8SJvqcC6qoID
gV6HrWuUnfMS8zFFIAnwI3eYuft0pulm7ksAkz0oqhDcTqXIipfUcHbFslliakl8Y+u2cbINiile
2A6/s2hoD5puHhKn8cZPo/Pyb3ZZfVMfnGATNq8SkRhjTdkOAIQi8VRPyXQbDGT79tz/bVhX4yTf
YSP8D2ln1hs5kmXp/zLvrOFixgWY7gcnfZdLcq0ReiFCEQrum3Hnr5+Pntk9WVmD7gEGqExUREpy
l5M0u3bvOd95qlptMxlRiJAlQ+FFghybK0EBzM6AObFUiwrIBQIogsxXFmzXr4Sw6DNP4ap41kxr
YK6WS5r8zEvpkZxU0kC1W/jNaiYovkSGmYSY0DRbXrKyWUlgWLIjjyaYyk40XgEIWinEFbjHrKA6
MzL7HZdM+thF47cmpPyI+/5AxpweLIQseiko2KEQ53nqV8s0bEKPksk2QKVEmRVRzXTxwZo4WaeF
jh2yiHZmM4YncgB5KvW8ewJnfUjFrzDzYmpwFNcTo9VzmMaPvRy0Y8hMuosMsjWSEp9SbJzbdHKD
yo0QYOVDsS3oEa73uL7tLVrDi5c157kzdg0BnME8uce4r9VRx3yVkjMJfHy55kb+GDeFfSAJCDaR
YyR3paw1IPvOA/vhqz7V33mE4P1paD3dRXlHx4hg99LJM83qzWQKtbf77rNM0/HUy+QJVfHqNpnu
5hS2YZ+4nIKpL9pyfFMEwiz2iOqEmcdk05y1iVyJIeH6dsqEZFk+mkH1tBXlXatjHxA1JyqiTdAl
AenBSpmeuL8Senn1owT6OpFvQkBDjfu8FMd+QUoTXct6EPjH5dkFrCIRLTOVkO85ighLDi4OkwFD
dyk+jcXQdmXm0kNnIrFNpjoIve7zZo2/fWJF2Q3bjOBbjElhiy10ea3lQQcPuKld59zy0Qalqtqg
EpSIuQGFM6OyQmGO+xOFCH1gmhSuIKPGk9eBQBX/ZqG4mf30sZNnmxvcD+XUbxwpl4NE0X9fi6fb
V6lOodD08LSCKUDsXVKDDHGLAipuPC56SPJuhxDBdPfOaHt7bBhUBalLzAphrV4DC0WU6cXRmZs0
NsKRjGwlD3HcpfJai+8FL9A1u5s1U4+0z2guXjjrMzNb4gOzl3NmZBSbuGmq7DMeI/1g2DSD24W8
eJl8lgIRK5IWyPWr194gpngcGeCWBRKmkCcAgirnzqUr9/F2Jb/4xYoSwACOSROZniYknoUPqx6x
eSMb3VYzBL2QAadbYp6LnO85zTifE+YLFBrs8FYNArEJj7nFJ44u6lRgtNq0OGB7G81skr+IZuKl
M6zG9EwOoh4ee4uKC074wCgLtWSo6m3rhf3m9pVOxoH2tqRmkrzRSITf0yF8ibqZlY4ZEvI1Trs9
gTmjp/22BmjURQMVZ1iY0GQYqBXWEHRWcIM1elfQYhocOm2aPRo1vThzLMlhdXmNrEmDOEYKMZpQ
/9PhLpHWD8dgPYI4f1/FVNQ6kK3IZJ2PmR8jZ+RZkA/aKLhIpnxquElm3pXbai+gQYm5TOfvXc9Z
jOAQdquEiy0guMVzSmGkoTJr22D9ZBhGwh50Ke7aCZLbhMKDBufeQVxoEUIe9Eb8edtPlmYNriqP
M8ntpvwJoA1Frce33Np3igjn9UsnasmpHL7FC9fOqDTQQlWJHRoRClCXldr+IAyr3Nv1VJxTD4yQ
wkDQ9t20K2IOua5JOe/mo/Zqx910Gg1xaHT9fmnt9qKavrtUzNxBKBM+nJXTca2B7XxsHsFTc3CY
xfc+GsXjQBmpT6bC8JdvNcscHrNunfAsAbO2MhjHKT2Uvf29jaDM3f6lDf1HHGvRadZquSVP4E6L
ej306cwNgcEh5AzE7z0eNeSzxGdc5klPDuGCE5x19Ilh+7BfTP2plp29Yy2RZ6sn2LcYqIfg39Qc
8Q+N23x4uWH6TWtcYzCwQTdr29Fmk1xvKn0lOsS9+KaRFBGk3fr50V47yRlnmiCsTtAE5be8mzxi
LTpvv57556lzNgic9GPnHpwm9/Y0+UkMRN8HrFAP8lFXR5iBIO5X2a3Rk7htmNAReq4ehQEZjJQJ
43pSM5UZbVsGMF3F6I8HMYLOnnxLB5SgmYObgfrxKjOCQKYIS9kSKNw9beGgNlUJ99Ko3VdUMkgc
KJpyO3sWnSyR4XzhsHMD20KAbXBa3wCeAzvd1DMB3oAqR/utq13FMYhyKULdU7bNm6Iy9puJNei2
ENFeAf/kWR4IaLbjMNckD/vnUq6n0d7h7J/AD294+h3mEszuKW6bTTOBlEMZcSwcpv501gYwrw+F
DrJkDOfmoEOJWCNhgsEUKDrgAPJqrMZ9O7wbGobrkLKMwE363xwPiVjyu1ydcL2gth3YVG+fk21/
00a0acJYoxlxDN3eMAR9Mo6otvQxel0oBANKV/Z6GCgGpKOEIfou5hZAmGJ8QdCbAp7JQKsEbqwe
sYQ7hhStE41MXHV0FHhWE/hOIFpTegYsWKbBUpMh9+m6oafqYegQE/zkOkdSCInmq+OTcuLP1fzf
tflnUXI3IaRF7G1okJ1X27k7PEdG9zZzW+FRgqTy5y2oK4beKZ5v4MAvBimWrFgZLG+/BPrd3Gce
8fDKPSZG/A0XfRuUI0Y0qBCUJXxR1Tn7uZAcfUMFhTrTv3QM7HTL3EBXLPnhfbHMrMn2eKF1PfsO
OBgSNbqNjBCZoA9oV5w9nwBWF6N44hx/r0UYBB2AYreVfCDSFlEEmn1W8nbmwJfx5UJR8mEQoVVp
pp9eO19uLXVsJNam4BSPTKKiBZfOgSbsO2ftU7K0L7uwXikXWfFYO/0lYZHZaMUnIY0NNmJ+m1ov
tgvI6kYshyJs40DSPicLiOv4x5rYjyfNyMadN6af5M0AfLQwyxBZlJiDdc5TBBRy9Egx5Wl35wfO
JPF9wxRqU9C3fR+GuMEtUkW73AHWW+A51Ed3bWf0XwkNnUMzSf3RrfSvaXqOvMr8oFGB4rlclrtE
2OlBWovyI8zqgUaDqtJhm1ZNdUyk2V+saTgWA4c/j9TYCyxiGP4LOuuK2CCPKAvcvBBSSuSbaPu5
nWuQB5vGIUAlGvOAxDqo6lr5KUsDgEfO87jeIcrof3be/Gqa5QWmwP1YgQMJ1Zpmxb6rK3Gk980h
pzcY69FnHte7R+oNixRVor6uBJNH+HjIomIRKccjxRMnIvdjAR3m5PicbZG9r+shzwmqA4dgmuQz
dsKXKmuu5SK+dXP8K8/tQzyWrGopWDa6GkQk0MKHHPzcUF5bIx1CK1k7+znlrlgfombihdqKxt4i
VytkUT9ENVBzFD/kXlB24Lslp3am+aazIns5SPXcOdw27JCzrW6eMc0R2UTQaJAy8OjT83A2lftZ
6+4xEx7uQPMIMhp7Vlf/DFuXe5abS+/ly+QyJyfXCj9z6RXzpmxYomGPkvPG5ksAHmUsgxQ2v/TT
xky9iRbvsD67Ztouu4K3M2nuy9Sx3Ck9JYJc66AfUiv2azkxWSTDNriV3eohrHkY9BK3dEurW0bi
vkKHt7m9czXg0k7tGVS29twPQmMcj/2NKqJevHtz9QbPCxsBXOF203kscjFeq8mBZs/tfwNR3R6X
CDwlBomLhnaa3iLXN8KE0PdkGcmaZQlw7xbDxpu9/jXPw7QZlAX4kl2lwl8bFIA/KsPz51ncgynk
UxCOYgGDsJyIpdyvf6/PSK0oXd0gH5AKIRlSYcOVFExMZ1LOwj64vdb6tS0LHHikTRWB2r0dd2pH
N33T4knqkwuOqLVLz6YTl4RKuFaHhop2SKkxLbFZbOuem8LF05TbiotXsIf1Rf5pFtZJZS72sZWT
lSblIXfoKAKgR2Bn82svXjpv5+IsXfhU8Xq2LzTAspX8KWtOKmHB/hzTgnbi2tvnGsmPVD5vAxB7
TXG44+4n9wzLwM2a68Jm5wZaO4WE94VE9DUtR/Eip0RwCOhwgB8x3MGQoY3Wc2PKZIO8zWYXV2u7
gpAOgOfNum1yc1R40pc9Fg1tuzS4zyD3c899VFw5MKzea4uxxki0K8TXCCm7x9RUAOlEd+eHSuh7
A1h9QLrHsxj7t249ZeXKOXcD+ThJxDbt6ozL4/Exxdsd5EvyOZo89ErY+37FvdoZZW2DiwMDkjpE
SPzRWC5IShaPlvF6P443PlI1CN7t79vajZeORoOBgn2qDgN8fupGLtlkWc9uU6f3ziy+8uITjNn0
jTGoPkOnlCVC/BxNL07mI5zL+dQYKsP9LLxAEu3kI2vIHlJ6D6ASa5owtrPGknnMwCv3mXGOX46x
GfAjdhiFkQfhvjN4go4izbejN71m/RwHnsoQ4cwtI369S3yahzC4oYfqoxFetIUVy3TmF9dCE8XD
j1uD0Cm38ZbD0LaPBu/xnDoI2WapjiIZm52aH1o6Xgu6JTcN37zSUMC51Q4djr0fIlyDSw1PA2aE
ATEcq6mndp3Vs8dGFECYGyq49+Wym5ruEewRppY5y58MC+VNxfKNkYZwSmH26aXlBE90ZRGQKV0+
TpwWnxYEnD16kj+QPv/znxgF7S08+2eFLS2J4u5vf/z3l6rgf/9r/Z7//Jp//o5/vyQ/OetWv7v/
8qv2X9WK9mv//kX/9JN59T/f3UoE/Kc/bG9cwWv/peanr5aT/3+Efq9f+f/6H/9kDP53Se8eoTR/
Mf//C53w8iMpv/4p5v2P7/iTTGjb/yDVSArbMkE7WNKDbzJ+td2//Q/NMf5B8LiL09yxTRtOwP8J
ehfOP4R0QS04ng4dEUrGf5IJBdBC6TiAhnSD/LQVWvgfv/3jH/yBPy7b/z0C/V+4DmhcYL3xg4DD
eLZh/w2/0jmprnWTBuFu3sjNWhcazDQClM7mT+OkPvoXIlyChS3giL3oLx/Un2/mr/nrxt8Aa4CA
oDZK6RqQSWAz3nhKf8HtVKWsGngdBIxPUJCxcHRnwgPQudPXxdyPKd21v9Dn/3++7MrK+cvLIqaT
g0p4WfWNjNq4AIe9B0zmz3TV27MEe1L8Ny/5d/bR33/Rv7GPsJYTpTbwioiy+uVqOOhGtxEy+iTo
0rf/+tdD0PAvL+cawN8Q75i6gyDv77TJNtdqdIvNbWUOT4gj9lBbVs0dJVnpNpTBpDpYK1Hd9gD6
z5zcLl4xEjrmyGLDCBLDC8KMVAsh9JIH65czk9mxIQFgUYWEYWHh1mz1HmKr/h46g7Gp8JTt5gJP
JL1LNvTNxIVHcOaUNEdXi41VdHvChUgUa2A4peNDSLeESgE1jE0OS7K0aYANrwzsmyluIFmIfmNX
6UdRmU/EbwscPhNo+BnbycLxA7r8PTG78SlEHQi49j3z2Py1ZHq1XM6JAIGfJycPny99YnJYqZPD
OC76NnR0MI/0ngzaaAdb/WjniTvPYv3Ggl2V86vUgUGWPbGyuVxlQY5PM+3ijOQISHkiAvjILOMn
kXT3ZkhYqVdaX6D/L0ndfNCHeB3nOmjb9qLJ8X02AfI6HZ8sAYwkydHZyAzm6iOdd7slWmlBKpzb
nwBQa05YcOiWQTTIiMfXqWX3qmv1oUcNFwYZe5lou3kGOV9UADRsMBKBVR2a7CfD8S8SJxr4+lwJ
EyukbfKjzCirfdctfKNcrpVR7esxn7eqH8MtH9tBa+ZvpXay0SiBV1wYRde0EHKctomxUu6TrRDV
h0NbOU2YBPbzV7ZMr7GNgTdCMKSm15lYE7LrarJNEZdmzvKFhfo1qn+VRfujb5ucOfpaXaWthpvM
n7O02Dpj/RFif9Qce2eWjActe3iVdfGlj9WaXJoH688prOlVn+XDXD3aDZV11gpOlKTi1pIGGNUP
4/QnnGI1oASc1qXGl1TVVpgtGHiSgfBrjUGv1cx810FbbtHiKVo+NRfH+GhjukL2ujkSyIATvRJf
GgCXPSpzX5BXvsk0YCgkBztp8rtd68OiZeITa91dZhm4xiwADWauvtF/RNVdtb+8CvGlFjsTwcyE
oWV8tbZYX3pOrlEecc+Zi+2TZo8qvYLp6vJGGgFtaSmXwtcHVK96al5yjEboAzM/bnjPTltePUM9
gRyiuDGMuyr1cOFptLssHYVrrsVHFBRbBLw0XRvunyaDih4TIEoUFiUSSMc4axS3DN8wNASucaE9
l0WnCX/A0HnkZwEj61jjQz6MEcBmzdSAV+8CIx4v1NpXOAJ/3L7lmmoSIj8hQwVOtZtfIZ+QnhS1
y6YT8OFxxa4hndjTNQNp85KB8pMLFhQ7O673DQG/L1kx3s+mJPkv7z6Mxo58qAPbqmJiLxwPvIFH
DMtgYuudkI4DU/zKNVztc6wfhh6d+bicHdNJj6S50ny3yKbO1CPKNQgafXsB6PCqlQovOfmJhFZw
3XRSN1h3y3XCwMGaxzBPmmKfpuE2UWG0lesTVyHs9p09TYydN+AJwfeEO06Y6WGgH9ObNT5iROAg
TXg6s4jgD03/KozuGUL8PcGC/opF8Y31XxYGFr/tWeOFUjvPHl8Hh8+4lerDWa3ujtdjybMJHvFm
MLkRgbQaspDhLRxIw+wlMu4C4h0d7kn4rJ9rdseCHbk4rreTWwGnmk0Ws6hLENcnr7n1phqT7FaX
SC9Z2FdZ4X60eSBjInDmaqbxhrYo1LnydDuguLDk35Yj5ARzu7pMkJL3ssd0mmORL0J+KbJodZsX
SSPxhYKX9JeZKwKMuPKnEaBk+ARhnP/MRRWL+UXcD2ux5x0Wy36KLWahvLFu4i9Lr7omAiTJMO57
Vb5qJvHL9IKxD5Crtn7/tJBU7FTvnjm+NsP8qry1kR0+MKHD/52glonS6XWdkaGeeO6XZsuiijx8
xBFT8T4Ry7LGqOJDJfK1KbdDVJMppCxASTQwJHcjaxmjLus6ivxq6MW18Jrf3uIEA4b+yFyfY5LW
NsvEx9Vq2U4MKGl0Zpk+wwD67QiKhbYy2dpLr/NRFBNXp2eUE/OxIlF1fBLjNzUcLj7WGJ0cSAqI
/wRrJuw/vpqni8o1dk0PRRvt1y/mpaydafKSdw9AbZqF9lyGp5X1U/P41SKXyLJJm4+tpxiDza8z
iGjeJK0DrAqbAtsf5Jfl9gsaGgrepo9PtxsextwH7iXs4fRrPdJPeU1/NthHk4pws7b7zo5MhIlJ
nlPKBfcIFtnqbXF1RHtha/+IreibynCvJw7pjM6S3YFX3vQOJBIvoaE0xYRCmta2V/nnYti1n66r
GjPRajMaGdoGtTRAVQkwScZkSzCmX41jdnVHNR+qGqVAV4eICJ32ms4ljQIP1o2r7DVUBpckeX9G
rGbfGIurKnkozGl8FFUMPqe9NKXUNqsaPl93vrjLL8xkr0KrejSr8TN79JlLGAbpUHGgR9jpjq81
dv+dkOayydKKIJfJ+91F5b7AtRiggKkDg3iA1uVXgMKFC0Cix1poM2k8sScXzS466/mVbHQ/xSe+
ZZXV9nVdAIZKYohD+LHm9qzGlwWFku5kD52JES23myVwJ/ebakCc9iYRzDH+hcYZsHxgn3U4ePld
1OZbXfKj2FR/tXLZ1qQxIN0w2ACnu4x/qg4J9xx25CYM5jvyq8CVxT4fKGvCtD+PadefUxtZTSN3
A0Psu0UDBSV6wCrkGxBlJL/bDrdyU4281GR+jAZ6/QpLUFy3dOWX/jjYDUi5yHtY1HRF+YHNukd2
HZLVlzEE8oexBUWSl8xqLH6puHT5OHO7AGCUvQwL3XcTZwEjZ3izVUakjr2wV6CMJ65B01m010wm
AQyiIg1zWiKxOiugcIzdMW1Ky/cYJTPgu0LW/hSEbPiERX5oHWxrRJN8GvNwSBy/osPEdG10Nyx8
T9rgHpVHzz41mSOh9EKFN+0cIEzca1EdFAoXiN4v7kET6s5cmgdrtMtzu2RvkcbiM6AN2ZKFvSVn
bJKDfnA9A/aUUZNbnSAuBAlKWRZiFzLWaDQGXIfBHX8uDomSqaXo40k4UsR2zt3wgnVa0M9bdcFE
V3Sx7m745zRb7OlKjDRm2l+sduPZJrUxspiYdhPmJnfsUQv2FS3x8Ace8Wnzx5tIGnADszyI+cHU
ljtvSj5QPSWr7Rw/vJXDAiKjEaASZm4LfAjGumiXavq7FoXoE7r6YAOyPCzETCPFrNcZXYyWsUOM
zSF0k8XiZbaSJyt21pjAITopQlpxvkPGsrywDIyK8gfJrtqTvnQvaCSWCe0x9t60ofmSpEwfpHOE
N/IZugLMFVmSe2hcxjL9GhweqjA26ksCeJoFmKKgCzuUzZjd4qjWD51ZPZE/RZXUtD9bHk26RL9Q
u2GoHeKfAo8snUnggGmur5SUJfCoeIN07sItE/lMTr8WfTC2U5ljkUMrQH8v42lhyW00AuagDSd/
3FEsFInjJjwv4SVhHBB40y50FAYsVo9ovjPGmlzivqQ5LkyIprS81pOEsYlJ7oR0gEN70sLHXP6K
ci52S6jqFuPCBWl0vsX2Qkw5Zqmpksl2dsNmayXJZ9YNOTm9CSeQFOGhB3fJkwuzJmKEfeFmIbEi
HcTjBq68Q+jMtjcQEmim/ppYULYjkxg9Tl++lzewT0b5oyAmk2LriPt3eCySmWVAIrmNwn3IFr5L
1ymGNXa/yUylcJuyT05FaFNNmnJ1I6iFC7g3Fu3Kuo7Y0dF/cxsDGbUId4MDvSt1821VRPqdwfz3
RmE2qntQVZpvxfSHCUphMhKT2K1jrV5b9SA24r1nNP1GIQ4EHdbggU9ZjzrT9wgnwAdHAF4lrTuR
IBQomTs0y5HBXeH3a/9/EuKewPpfPQdWRoNMMZmbr1N+Nn3h/Coi83dJ4PRJSUpbsITklppcV1sQ
lDDZzRGpWea3Og1oWp3vuT08OTU9bKNyVilyfIxcQMq5GXZXFRO+5RjjNnZSBkv9b6mmcCvrloPt
nL5aeh4Dyh7HIzXqvaSPbuYgaBLXqnaGOTTnltICtYymNx2HzSzdUlMSM1u3eNnbnsMGcVKx3eNd
0LOdPaOejZxwZ6kJdULrfusyQwZKaM9J7TyZ9WBzmijafW6tojdY44hWqJqZ7yEXo4id63Yfpgdv
kMnFkuFzeEGnJJ9aKIuoFbBf4McjhhPBfCVpuw98bwr1pYIzh7eoPPKnT2fp4sAgo3f00LxEuCwC
NACsNsPeEu9I2To06N4zRqDuSGXFIHCyQ8RMK2jVI/WKO+6OQrjYDxPPtTd6DyD2OZHTMoj7EeJq
q0qmKK67w/P7gtwB6ML0KVSOaZNZd59H9ykOyWNJZzbM7RGY5fS5gjpZFHnODEQ82zEsObu7zNf4
dLndO9KmCFAPHBF5x27ET+0KxUzCnjjFtd3dBEBwK1I1HmxsrbCS3c1tpslpk9vTwwU0RQqLtdT2
w7jeaTnR0kic91ZjIhiWuzHmxKgMj040qyUNV4SrZIyd0PyRnk2tDzJz3nGp4ioK6EAcSlfHo+YA
5GnpN5TZViOPAeKaAwRAXw6EdZ2rsb50OcZqz573JjNHJ4E9FIsFiFW8I/pZD+zS+l4a9VYZYKMG
ZgyOFn+MKQKin0pfToKqZlPL5kclgKC2k4HETJwaHegezKfFncBVMUkLs+KqL81XNs/QpvgMPYX7
PyYMiPWf+5d+4cFuy+/6DBmgKo3jXNXXKtF+1DgAmWVz+Cqwdw+z8MvBYE+jzGEg6z11QDWDB4OA
LO5Y9UsfMxgmcJM2ZgkGB6w1UeIOybs9wdtV9dRLTrJhV63ZptlnakXtRi/F6M8CCT0v81wKOofZ
CgEItwMk+MBmdn0XOriWSh05+ps2OeV+sWVMZk9xb7q0wBIky5An821RkguGpp/4l2Un6v6L0Kyn
oYifnZLs3XVqaecNR/a4tLEXsag62tnSpRYUsVBMQKt3+J1mAPOv2oXu1qQftSHqFcuYk/nMdZZz
DQc1j3gHfLp3k7KubSIulq2AOOkwptOa7MLcmo5C8G5y2z0IKe68BREWg5SLFtJJSblsVLXWY43J
c4fYch2YFXCpNLEXnFACJyt2Rd68kilV+xMqsXBVhWI3EkFUF4/2qoUw6CZt55rjXQfTKegp7OGf
sAiGNULZZnjsrEnRHVrnfbr9ZlMkAW7T/EKtiZSitzFg6EcsM4z0DzOqGciZ/W87tpsg3d/m62XN
x2W2ETXSOrqG+7lmDILRVgUDysYITzmqqg1i67wgndauKsen+/yK8tLbrec71E9qOzfvhDmDSGVE
QTzqDj0IITL6zJh/1Zs29X3v8DjGcx7f5Snlzyy0U6WbT/nYfnPKDtzGjFFoKOb7zFEeCwrEFyux
97OTLbsYd0JvGKU/tu0czAlL2IqszcjoYtaeMVSaBjJtJkxmSYzZgJbgYS5W4KlRTQfNUj6CTuzr
eW2996lz1yOy32E8LvcC7fC5yiYE0My/Lb3WjoNMn3D8FsfKlFersaxzSREUrkt9BrNYD6sd8t2W
Zw74BMNnA6UBnV8rigq/0TBiWDqqnnmxPuMWRmlbP5gOjjNr1Tx484ykflQ703EEj7N3QXekjv2Y
HwfTfMibSp4nuA8iasb9LbGmgIajhpiGE9YXbB5/7NV27+X+yDEtjTk1eR4btmxjSt3Q8Win6XEw
Ls17tRT7ogf16KLUAxPDEd5YdRam7VLJOeGjZ1VYRlrLvwlfajPHEEInE6DMwzSO7yFxzBvb1PEE
zvHppueqHEsdm/G2LqavMMvVkTyr8GSTQdaqKtrj+uz8wSzyrRK0Whv5DtXZ2ppAaZStftWF9j0H
lYStbsKNm7Er5NJDZMQHaDIFM/DQUVC6u5rBY5TNAvFc4u1LJ1X+wNprxKEEZ+G9uRJ9L5hDOswo
0LeSRMQ1iR1Oxymf1dmGtx6T6Ihejx1znCoqlixI6bTxyZS7m7CKu2ZjzBmTyFXQKHTNJjBm3s1D
3wZivb+63kr2REQh1S0apn7cObnGKHVuf9qhoF0nzTfsE5ckL7dtlMRBpiKORt9tZYx3UcCJe9pP
Sh2rAjZGN9J8xAzHs0Li+W3incVpv5OSshxuHHJPg3uem3s60/H9RTYITcGcd6Y0cckt7WFICbOe
pruyNFbRoJk9ilr7JD03iTInMPX6h6cwMY3o1pgvVsYp+rC13+bChBkoEqYlFKeoZWMPtxqIF2tg
qOBg14KgmaMzuhgKNMSqoeJXocrqxyt4zjtNcIDwFkP6jZf9KifW99lr0n35Cmp5i8Qr9Aepq03j
NBAVViFFhgV5YpDoW6sQqXWI1fRi2nOS+w90Pj7GdWZultrLTWGVWKP0QarE2yWEXuUQMLFRNp0g
D1Sd3kQjXVrEqOtP1jv3pXVnvBowejMz+zmOE3jkubgm84+l9dI9XZSLrWFViBERrLtoAobAJ+Fq
o6E8hWkkPUayaxNwoTdejc3DaDIm5bDXQQKoXscOWGqkGAdA6nlHz7XW1qYN0tB+GDUa0J1+xHjj
F0Pxov2SIfr0pXN81DOOP8cSwGey62oLLZUmdnKIdw3BTL1ofjTyOKsMrWrDkbyV4acdJrsQuS3F
1c4TsIg81CpOYjCBtt13a7LOREowsJ2JMu2MOxjGmxbmatHyvI/8Fm6lfmSKTAOwwGh8ZdRv2m2l
hl/En6EiM/J7G9y9zCIK97Sdt9XTZN9Z9oxWz5y0bScLSkSHPa/Dvlnb7V1Uh0yPe+NFq4Fiu9AM
YSXxQWoE/8j4GmFYlKoy6AxAMNQz6z1EtSea5odrzgxteu1KhfqjRkAIgOY9jdw75gTX1mCxG7VT
nTB+Xkz1Y8rm2h/r6mAn/Gpqqn7QGHxPJutl0cTLmEGw6saLxsxxk1kecpcadDR3/A9ck89CK78L
xV9kmjp7bU+OgIRsp4FfsrX6Ka+BkbZsltkisSqgYKGP9e0m06kT767gXkA/Vf0k6B4po0IQcRMT
zm+FYXzAZuVjESYBMux3N8mLU7GSE2npN8QMSlBFf+gxGIHjACLwnPOVjp1oL5oUCVcBriCa4suq
4jA41gJZmoIC9ZYvxVNlC++ZoGa8nBwCkdsRRQprcWpdopVram7JmMVOle0PnYmz+zjzSJJfGw4E
2yt3M7qFg243Ha/Amg+4kz9Mss05aD+09Je2qXDB2tlEugJYp3+OQLGg12Tal6zFxTC3zvsiCbe3
hyQwC0qnOK7GLUTFeFVg3ATjQ8rJXY96ik4gizedRrxKWW6HvDyiiyAGSjo93cUaWPdsnu5bybKf
YK3fFFHKe+Dst8wIezrHqcHQVc/GYLnoQunozXhN0fnMMOTNmsCHsPOuY7HXi69x8D5LFx4JfiHI
8M33aWC16PBwDu6LpiZeL0XKknsEfMgI6Q+FEYkXeu762JWZJqYzPeX1YNtZBxmSL2nwWOWWgZy0
uLprpF2fskBOcXUiq5TTfk9Z4hjOy2BET+iGaaAOI3b1+nQrWBoENMAzhvyM96ktU4U423mc0rK6
Q5pSX239OFj6WzGCgWmVbp/klLynfROh9iM0hKj2nVbp8bliVkcklP0qm1Ec8OnQFkj2QNrDc0Ht
IhgxNU1tHlSRPaHLaO5ttz9WyEj3C6mweyDqxKNqaIasl3iefrUaKm2Y/vOZYk+dJZYvbSo89BuM
YEJO8/20sJu0FZtuxIUwQ5uVis/MdSokRgM5evK10JLoiBolOmjvDWQUzCXHRbkn1O3gzdY69bYX
AhJH5Ws+oQBgN5js+0iyZYMouicOnotNU3Wby0tjudgBJfALrXZebvJHNcXgGrCcJmHLbHRijKhz
8W4LPYqFctOO4bWTKNsapHu3WxfSE0d8PZfAnNYgQCK5LCAYv3OkiYEgpVcv3EcduXtQZMM97FKM
X8iwHHRewMaHj1WF5g6o6W7POeeV35biuiOXU4lBX7mpf/dRvHVDfiz4RGimdWWR1Iusd70bBmLF
vPU9VmtAYJMtQefSumgqjhYsWn6TVlVQlRUzsZlGKDIou2bci3CD9HjUTzcFWIx9FVPBgjXftf2E
fKuTmXo/vJExKZKjbZ278yHNqABSh/gU3cD9V0H1DkJBvyMfwmsvni0aiwAFFhp0+RbFHVKyHC8h
3eEYRe7WW9iVl7Zn9A2AaccnlA7jfDLAjQRluQQw4XkGrWKhPuFNmpw3TPiyhw4Yjbdqjjh7wZXU
ta076b8TAxyOF3vOaXBORmf/IkHPO1ltpG9QBVhB7HTT/e3/IXk2Am5Ug4H+lOxIJABIS1IjwlXU
uTpbRBeRlCgIY9mMVMd+jbiOjNz6FXdmdjSygzNdTY1nNu0Kcg/itiZZcgbw77JaR8a7mYRn5pX5
yRg0nmQy8FbLivGAlRCZ+TiQSY44Mk5JvAnZHw9Kmx5JRQGC6xXJQ6fn/5uz89hxHNu27a9c3D7x
6E3jdiSKlA8pZMJ0iLD03vPr72Ceh4dzohKZwGtUIiqrMiWSm9usNeeYX4nKKjPoFQRnto+6JyfP
ZaS4lWi5SqK+wKgezpM2cpQMTwGVGcefos9MNGiTyiZdG4lwrdZ7xSRl0O5XoAOmr2Pvt5SyE3aN
xiELbHxt1kLQm+hozX6acurwfITlU0bMy8rkMAWrC6QX1o/oeeSb806iAtUqznaFb9k4XUHemuAA
NCoLcqkgJCyL0DVy/aOnAa/JCe9sAZlTw1Ke9RHBEHl56ucFDRWmUlQiC16EdUqJSNEIyduWwvG7
bciCajAgoos4dZwjFloIXScrXUr/n14RHoQmm4OORUpvAcLA1KKvEfpIgw3fe/KhOL/OyeUK4erR
dM1LFOODUX9Z9OVtAfinSr23aNBg0qBHkh51bJBprdpqFKI5NDTgVPK0FeN84ktx3CfW+kEKy31B
Ejw9wq7elEV8TIsS1J8MCF+La6LLaWBJXvcG9i67Di2lWCuG0FHVN1jd+aYPUWiyY52teyDqrDlZ
QxG3Xg3Vn8LY0YjHWd7sjy67m7kKPnR7tVADoHqQIlXvJnM8w8WlkTUaXCW18mwWPpNt4KhuPP7J
q+xId3zr6SLsYAM0sp+ZBwzSza5IpbekQRM5wLx3e0YjqEv2cqgupxXZ7pWbCjQ/1SzeK/H4LdMQ
sVvotVuZ2pKrxtlzRuI4IsCB4hBdficYnI5MgR3i7E3t556raw27I1l2h0hg8E0TCcs6ATyS39He
FfCb9n0IAN2ftRMS6lSDQumY9ZdCJJZP11hC2dggqaTXZxpT+WioILVL9JW5deplCp068cV0XTDl
CUrsNFH3EKu9tC2mlFiFWF5lMJXXIechAs1Nh7QFaAe+xLHDCurtr19yVvGtIkGQReI+/b8fZZEB
JuHnFakPq7pTZvXxX3+U/iH/6df/WzbVpDz/+htC8Rp58iJBrMDJApJwo0J0rniO1OP5a0l2Cx0l
8m6iX2gAaw/XLDSrh6QnT1XKfMXlZJMuAUJZKFAm62zxBiyVQhrBWBTWWrKcWMh8OJP+gwW78O1R
n/IKy6zlkWPAYMnk96wxvuLz6AvSJmyICylG76Go+10cWNOJawi3YoGhK9JQ0obtAsm/9SDKRYGR
11+Nvkz0Xkj3mHiWGAHMl6Yxj6WiaiBsi+nv83kXiQV9QjbtwUeKE2uP72qTaU3uREXxEgdxQyWh
f4lSaZkOXncQcfi6vQlzkLAIPPKWcvArFW54wjNUMAkORd869PUzpPJhvEvTwbVC7kgKbmUhp1p3
KHO4eXA21wU582uZLVMaZU5oKbsq9GJ21uDh0rxyhDi/DTLCjIh4sAndF3PzwBNM26cmB9YTF5cR
DtVKkpuTXsEu7nWiD7262lGTgsw3YYtpkk7bCjOaK5BidUOYHlJuPKD8a86E0MAMz78pLbJJ15In
K8f4HhpOr3kFj3cLxY9KaUkUWLQT0/lNB+CCvXYIH0FHHLveMBYBlcOVRLrWli7+phTpLuN0c9C4
c/TpfTtK8dr6oo6kDwxigBKapJzedAxDqY/txA7Kr5ujIsogBicLUPpAHlxNW43qg9beUOlEHLxH
Qo/kYkMBEEemaK178OScSOGTjV8jWMwnBBULvINbQkYIP6/RfoQB3eYyw/U2atTysg4/p27JrRNn
DHbUWosygUjS1gGtryL2V2Ar5EUr8P7HRfE5BYrhFIH5WBQ9lYmCLm450pqOZhlSF2jRTh00wA+V
vh3JjcAC3n/LUU8KAfYGi96dMeXfkaLdtX78IJYGWVGo7jVD29F7sykMUYyEXjNXlp6Q5QF4brMr
g1g7qiMppU2VYKcOJvWin0whbM9tCHdF9ilYilJkQ3fKyMLxdLgfvbHJIEQJRgpzle4WtDBF41Xp
jAMw6d7VjISiGQfyddWk5g7/MSzhWrC2HciVTQmVedtrXAbDP934Fjj6XMxrziCWvNdbb3KHWFYO
kVeY5Lh02jH36LBHwaEuVe+IHoqsGjkST4bkZSuSLrP1RLcHhQva+Qbn+KNEHdLWJK17pALb2r2g
CY8KdpFOYANn+ulwaVRa65XQhNdSJWxXqErx2lrliC3TSG9IdmAdGjkbYGKCcbE2w0byOFCpvGFL
PfOqe88xBotpXN1B6TDCtbC4+6AAl4PYZvempIlUEJp0l0wc44S4xHexKpIl5cvojvw+WZIIEtx/
OUElKfbv3kh/qWGTehsyRARJZJk3JiYK8nVh3JBX5Us8r9UJs/YKo7lMhRt5lFmhSPz1r1EwyUf4
2+JqCJ/bhDShoqe37lkCrcVSOJE+r21Cve6Pnq92x6YJe7DShbJvA/qY8+83ZU9Ik5V29KkM7VBL
zQ5X3lpqdfPexOat6dFFZtM7dMTQhj5KTQS70io1/ZdoajDRBRXtY782bH0A/Khn0eDkPdTkugW7
b3Y8CGHISc3CIk+/cnTCqsK83OnqqszpjVaiNB5k9iUURmJlFTfpmzBOexgg+SnSI2AhxbHvldxN
ytg4TXxjIdL3mR9trahMHlON6ZgOcErt1WI+6zJ0UXx/L8ZuEPeyx0JER1AtUEqoeM5nkWMDOaWi
AC6sqjDQ0QUY3UFTO7onvWduEe1gNanax8aPdk2VT25Z93RrtPgEdGrdVn20HWbNlzcxyXcd/WQS
2PZebvbLZtp6paFjvgjZ2bGdYhFoXjMxn9Y02epVOlafphdRcMPGOs/aPunjYH3aivAGUCxFpdEb
nc+1dEmWkFo1JncmEZz1+7JiadCDkq6f7k4+QiyEYAUCAZkqT6BgyyDVB3AC3m0r6URGlQklSdP1
Q8Rmk0MTKBJlbHcSoIZFRgn4wcijPZ2vHSBRAHeemTuFGWIYTKphzfCbQ8YehG4oEbHid+xCiucG
EIZshOOowgZbakmgrVtd50w/ZDaGCmmFC4KTQ0RjUY1utS6VJ38cwAxRFGPaJlokL/FYKGhHw/s0
ddOjTxkBNx3alkwRvUMd9MFSwdPdklmwRRIHEI7oMS9ImEr8ahm3JSzKgZoAFzlBDiRYzpgkmUrd
wRSl+FiTKzX2rbpPCGZfEXtibtWOIOY2DFLoJiP+CGE+l8kPdAURqirKkxAVX2NS3QKEzIwsPHYF
zfJBk5TZnJFizOmIq2fWWie+RtEyp1aL+XUvejVFgWgEPm31DwgtBoPp2IKftWXt91ajHmRLPFZP
+UB/ZBQtvCZtBn5lUPsdaEnFlY0HILy5XQc0bNpCTrdC0InM+u1+QF6GUQmMYWTm5Z6d2dGfvM5p
GW+01mMoIEF+5VgnoTYisGOwhm0zqBW1+w6+igqSe2xah5NJstUMoVr1I0q83H8RRAvZOyVjd2zL
0zjMeWz4fNasoc+yzDEoUMy5+LOujOpoybiV1TqJnKw0E5dooHJlebNHU/e3rZmyeBbVuVY4AXds
CGCq99RQM0J4pmGgF+uJe3Y2gKmMbm8YjQPwu4Lspz/8OjhyJxdVqgtuUE5rIwFlmGgoCDrNRZOq
nwW9wuncasmq5XoceNQHzUCOm2SdvopFztGlKKMMF/zjlMrFvp44XgjKCKJCVynrkDfAboeSa5+i
G++i6K74XrKNJzi7oqzvLL0BH6E1azWKTlo+UiVJfIKAS7Xd4PflLNT4ibTz81baTR39QRiKFELn
3/v1Szf/5E0WsjStGilWp7VmpzpgskqvSTAwSP8g50xY4rFyVK9MN8owirtw/g+/fpIz2vyZNTOG
hwaU7sHEw3PuGleTlxM0JMbpNpwWqETNc/fcI3e/+na5CW3plD2br92HtSc/VQ3wGjsChV9gWrZ6
57ignksGgrrqz1jdvDcFI1x/rkvXQksoLOayCqxA1QmshfTid07hRmtxnbjZSv/gNx7yi84fRUYv
cd7IF+ldxud1nF6MCBjREpGddiI1h+Dh6mbsQ2c6CKIjrO8VBjqcoGzwH4hmsq60CMV3YyMfI2Wp
XOJ33XDU3J5AHriDXcZ29llcYwpt5cEoHmBB62f/Tkp1Xb53xYEJYUaFsI7Qysx2Ur2CzaLIdovT
FefkAWV0ChUyo2BnW6YbFpwYEieCfuQihZEfy/ccJMU6TQ6mcRWEDy4dcZ6j3OJmibSHGlP/WW4Q
ljS0It9grA5HFZlWtSy2hVvG1/TCrluFVQAKA7kic8cZD0m7ye7RXXhFSkApCdvDKndbbaXc1fdE
3sniQgH3Hnw1B+VmbSFUJ+s2RXu89mkmLrodALkUBvwieu3e0m6hnAPbPHFx41L9GNz+iSxquAfX
9i45xFIgtT0QqVAA5bqwqiEhcjlxSivkIt1RNRbQrxNUGIvsRioTahLhGgGzwc3ZrbrG9prj9FD3
NsyYjH4ODR/KlQt4+320BF146dfYX3KHZo8Qrehu7cCm8WzGbbZP79KDds36paqfW3mdoPA9qFsA
dF0L9M6xLuLZuMqjLTNwhA1JKmwvn9st3oCJ2nC0FPbpzjxQOOYgeY02yTCPAJ8Tx7j2n2jYdU72
VR3KF+E8EIHmKG66mVbq7oZwckVeGxfzBPsVQQ3V5I+aLe8bSSJH8Sh9DpT7F6CrsTk8AIlvXrFD
PDEBp8omL1ZS6PaqixKjYVE9WpsA8XW9NDZjuhCVTXQzxWXLSXbYGhSZeVXt9lo62ZFzOFqCEVjy
NrgTaWbpNk+kpsVS2fVeXkRb/zLcBDc6am64MW5VdtLCDTHPnm8/SWf55G3Ym8YAIp8aaBtf1S5d
Mg3WFEuorTo+NCiUoC8QXJ6rnYdi86l1CIt/nDnt6NgWzTqYs+MWwXF4S7bVwTgV7tsQLOu94hYr
VLmljef5KX7FEHIxzmhc8uc5sBgm80qNHUJDA5IkvqNvCDaIJ+pygQjxKCqnZi3tKPr0r0xlyjt9
vllQjwLcpfqdIMs7KtwYlJrr7GK9a/ESf+dNWNIygVx0bXZmj9xhLb3Xr+LMeVtaK+FQbsR2iQrU
Wg5L87ncmBcJYtQHUD67ctuH9DI7epDikhW2ji9Jvxau1IqihkdKOUi8Anr5qJ+jN3A55cpwtfNk
LKqnAhTshXPi9A1ssUnW6V68KGfrHEQbymDeZqKAfOQOcVgHY20u6ndBtRuX7Ua2ok2kb4Nt/qA/
947x6u2rne9m6+K7dgJvGb1jzh7bhUWoOt0T/vJFoS5aceHla/p0u9Z4TM5g8kKnExbJjbr9s6gs
sXyqtja7uu16jdsaMTLSuv7bFw8gZqKWJXFhfKLjHMlOMY890hp86MxAVzwLJWsNgwZW5QjdBGke
SWQg1Unm2nDnF8U9eBMMvEbL+oMT67BqRkI6FzRjkwXhcGvpRMQK2hEipHbtPqx42AwmchLmpWnW
PizMh+KM0dzMIQnR29kJvQvFFQE08jp9VW+9G9GXKlTm6hFB5DCdhItM3/ExuqHnFigFL5LUxUAq
HcY1xjt1Tc+0WTLrfvhH81CAPLTFVbMXLsPJ2k8PAk1UdgwHa+9rB++rhze4J+OQCjAd0SsrItyK
7Fm7Gifjxb+wJLwYG+VT2Ndr3r+IQz0FgxQ/2jJYV/dqixgoRCm6FB+sFWaGZfCif/s7ZOI+zdeF
TDzxEoIvHQlYigxgyIOL0KWRa21rH50CaUC8zLZlrcxLRe7Pt+ivhG30CoDIe5Q20kPZvkX79AnO
GFU7gufmIPUlpzZkMnBxer7OQ8JUNnrrkvlQ7F11U5e2v0lHJ/q2GlI0Fqat9SyZKnFASxq9gmX7
ms2bRYYwNJuXdFMXa1pKaCoMxvlGONCCRWU92gpiGRog6+kcZK4oL7KVD8l9GawMpNlnZVzITnO3
DpLoFjtMkJqxKN1hr7sWr4n0IDzHq2bN1l0+hV/+Icpt81PsNjpz6gngBdqF1jZSF50wmyD1I1s3
O3qcKZdY3uDbjf1SzpbDbg5AXeXH7MV6Zo8u7UsBDDdwR1t4o86PHNf71I4xRNhTTLynN6FnWTTv
lohOD4HxofKYFmx4fhe/O+vDdtoldu3WSx8DkFseCNd7z57k6/ic0jR6p/QTbM0dlBZ1Vb8E92Jc
1R+8ctC7mp3yLjxydx2JYBybG2b0D9yIqVwCewmvcbC2rHPUL1ppI9NGI61U4CnxTi+UJzHc6uZq
2GjxHhz6WnInRBrPzbpBuWsuYKTqnx6stsEGECjuSAw2Dt13A4SP2pdMLcjN7jWCwWV3E14m7nS3
IvSaoCQQjfSbVtn4CLUy2xE3y9l/Ue6DtfquWucWaCbKlnEJUOjD2yjC0iIF4DHS1gIJDTfCIfEv
NjB98Gxx83YYFMcViSp+se4ftHavBy5uDMC73+TLEj6lAXw70JPXziDbFeEyst8Il9q9OvfI5N+h
1mPlx+lxAqaNpAZlrYEyGUDjihcTwJ9rrlPweWRPQGA4pcVGyuxAXNKwQv7Q7pIGhPZizLbyI/+/
QVISboNuRUZEtyOZfNZWxqDLF/SR9MBRMgdKPGf2UD+zU4jym64emsauzSsHSaE9sGErvqrHxoKi
ufbYhr5G6UY6M0Ehf5LDG0XB7LF+CB8yPJXbvlz5l/YpLl3IjLwxtGsWROVsSB1wig+gvQGL/l17
GBR8Kg6nYpQB+trPgUFsKc6xnUOFFB79N/NVPjBJJF/RuXs1qN2tiTd5zfflJti2u+ZFfSwSd6Qj
jKb0AhmQiDpCWpbBRKKuXaxKY229NqlroihKdzmpBNkD+SdYAAMAJQ/+dMk/i9cZZ4N7E82Dydb8
iwgR7B7ZN96uVP3CWzY+413EhpXowJDQzmNhXLJnJJD5oYKpsqVMes3csN3VF7qd3pMATPAwfed7
/ZI/R+bSW5tXn+3XNrvjQV0qzXLAm3coNLvgYWEd0ZclLytPicF2LqVlhQJlmdzYxzXZm08SLqXR
w0Bd74nviTkU8wDL1xbSCQYd85GOm1c8ad1ZOKUXnDIDaEVeM04dSEXfEXtOXyxsJcaIHTRVapTe
TnxCt3KpOXVsAUVo9NqP5pqMKG4fgd3aWTugo4/uo+OxR31n4AtQWrbsWzH8kAe8zF7D0q6+2j1E
ZF4ZlidUdQjy7wC7ybpas2+x0zPw5srWnHybOCB9Dua+wAtmsgtegot8YOfgv/LOJLsu3xZYYFSX
iKziok8ksTuz3zZGwb4CVEJ0KGo6SdtqRwMA9Y66OnUKFawmUn4HIAgdz+JC+9d/lZiw2FFFNsaS
bBebbnL3JPJwP1+E12J4FfNzR5zeM1VnH56hww4qdJEoIKRme0Yi+KASRPTYFoS1sK1v4Iqx9xEX
1icPg1U1ZhvPgWYDFOqQXoebGS66VyKOqy2AMKrsn6O20K4YWuhOSgTOnCpafk75RNgugOtHUoM4
tYf1LmDjJ5Nh5JjkSd94QXOU4w5IubPvIrI1mT+3RNzu87fOXPi75OofC45QFnulFsHOF4WAR/Wd
/gwHUTas5gqbjLVHsQwBELH4Njxlj3xt6SS+gqu6UszgY3FHcUZ4wesDDZS9uLjLbR6usEteqd1x
UEi+am+HgGTusl/9T2Zj8oNQVDVH8wnD7nv0Xa0jWnqbYqV+eHsTs6bHmY898iI/WI94GanrFft+
m9ZLsIir4DON6GFxHlqTash7VG2jFWsU46Ulf2Ber9tnSh9NuST9mUOD7T+oj8JL6ogf4uiAMwQN
LJxi5kOEn9zy5o3QDfWjAq6PJdxupiXko34TdDaI5g9vVz/51S5CzLuR94JtbFNsboFdwv0wN8DF
XyyyTwbeUG72NxJ6Aez5Fh+IgVbC9gZHc61zdW5uiDmfTBgh+B8RfvKuogh1xn0ASXkVfTP7SYmt
A/B5Hynw+YuvrliyRWDbhD6bVb55as+Bsk8+tWdG52P45rnEw3v2ENrWzjhK+As/6S0gurCmO0Ts
fGUoSOEX6quwF9clRvmVBQvFZvbXd7RO7IBoAoQ+q2hTbwMs8CfpMk82s0iMM5yxkU7FfIg16TC4
1PP843iTnp9Liba8TdmHpi2ecxbG8jVBy74cHPXIwOEhBWd5F3xhfzUfQYCG39G1+2AREC6Sk71k
1zF1ybXUz547bIwLcxQvhfFJ122v7MctqCDjhZQ5IDMTgTrL4aXx7RY6CJmjCru0ZbBhR+x9oRzn
uI72NvpSOWKwM1Ih9C6CA/Yq8ZFZ3l8M2C0OER6Ya37M35CjW0TRLREGEGrnPfqXgPdp4T0lX4zh
7pkt9AiJaimewwemI5kpB8vZgnZX/VQ/aS/1E9Nj8EgM5SI8lU7/xNlVPWR7yTF2m/gsrozniret
RFCaO0yeTJbaC3vrW/far+nGPBU3BGqktqIj3XZspZ3xmQM7vMt6X6CTLO3aEWn50ey7W1tG03t1
Loni9ZfwIJky+qv5PA47y+6O3kc/PEW1I6SuJro56TKs+stmbRxJa+foNzt8OMT12BgX4sv8Ag0Q
vHbFN4EI8npSnZQdQEuex9p3+R9zV9uNx+KBWRDNobUd+bKVWz1q28HlDoh7ZVXTELzhMQ4WRBNT
kiDzL6cuxEJJc+s4b5/xEr5nbMuC1bASP4keiOsVE/iTwEQ+CxcWxdo4FG/1M3YKmYOndBZuobb0
tabjVWpV10AE3VsJ8HhaM9tfP4Gm7XCgFpZdE3tjGxWvNOJ9DE2vcxx2Tl+TFGi6bhK07RXU8HgX
/vr9GBFWGjclQ8WKd7XUEdBVsY7jefJAVWKYUqbkWUiU2jEajevWa0EmGjbjR9+Ey6tSOysj3CUh
ey9UyihE+/YUi1HpJoQ+2kHRYXUeeRn6+ZcI2c2ypbOBx3tSkMHVe1Ua2C4N+f/9ZTCrQ6sWuhvr
QbIdyANWG5UNZVIl5db6sr7y2ur2FpB04PR5ThEWfcIqLQROKr9+0Sey0gXfpblAEROBMcmOVcj2
ITCfEFlW66BgY47uEQsihWcV7ylKDkq0I9GIWnQV4pNPxaIvfBPRgIT1uTr2qvwpx+DFs2jmXptn
j+vdhhDc0DK1dl5y5iLfqV1auLtLf/xSCu8AYV5mC+u3mMeeI12ueVVE/Mc8iFaV1+iVUzLfJpbH
4WzUxBhMWC2ozNA484q7Wj+NKurV+efQHGAUhvWnEEVXC5R6NdSPjTDFzJHqMh+St14vKKGOT2Mh
KG6jQj/tdEcajVM8+utCkI8KB0/Y/o+ZpF4McucWhkxKAMGhRMkohBR5Z4/mzqpvzHvRTpoT+6iB
vGG69ZP8wONgA0PWK3Wi4tMUwCkZXWtDef4wZcI1LS/A0ReQB1nt62yoNy0uK+aZJNkQ+cakNax7
cQyOlYDpBDPG6Hpl63aiHy5nKBjMDONgJtaw6zI2maRCOwp0MNpAk+palvxB7rRCtp/hLULEGdDg
PfyjT1Orfat9pSAS4a2L28TRErYLc5IXBvZjVAachiVz+d//9X9+YHT+C0T9KQ+zpv6f/5ZAABX/
outsPv/nvzXVNBEvGZpuqbgz+dAfQBd9SOSsE8xq3atwBnILTEHHeiETQ1WnxLqkpVup0bZQ4EoS
Rn3788f/k+8yf7olKaKp0yFSf0B7jEEbGi03Krhf/bc3qLZY+5QOIqoYwixQIhyIapeIV/rPnyuB
HfrHZUuyYlimRnNLlecv9m/kHLEG6ioPUkWnhZyPCqdYpbuh0Z9GHS/8JKKmT6sDNryDbqHnpJ3M
yTZXNqrVb//yVeZr/PkEJJmADZLuLL7RjycgxZo4Ig+t1p4IFiEqBbAQwlcAB3stPASQ/+hPzkAY
hu9A96y7EWAxEY7n5J0//mU4GL/5LjL8LUUxVU22fn4XLfQkWchDeuWggZkeWOBnrEAyFm8BXjRP
MNW/PAnldwNQxuJhYDERdVX/8SRiOnZTUQhErGeU+4w+vRmKhk6SnVY7wdqcb78hNa9FQeJ5mrk1
TtRyYGuPHACXSbJViCFAYhwRK8gBBsw+d0njD3mxg+0Wx1VV3U00IMWIMrVJebwFsSdIKynrZqQl
lavQbM5/fqi/e6ayohhYZM2ZevVjXI++StJB7NdrM2UhJI8NSk7Z/+Xl+TVIf44cRebd0UT4W4Yh
/+cgHnA6j40lV+uu0q6wac5daux6g+J3wxtTUII1+uw8FR04BosfenMzRNoB/wecwz456wEjKqmL
U08KhUkYMD5oU/2ymplZUrwmZXWYRgAahV66Yu2dxDb4zqu0cv58s+R/0LOYgxRZ12TRMiUQn/MQ
+beX0dJUwOGywnHAYmvqGzm0AhCHLa2WMeWZTlWYroEFbwZoT+JcVjadrEruvgTTNYghjOjDF6Hv
X2ZcAQyEuaD40Aqm3j95KbzeP3/d384dikrjjsXLkPVf//3fvq5SW3puhHxdRtaylaDaYLhaTjN2
Skq7W0xLffb0vw7aLlKoXfoI4KjJLBJTbP72XX739ihM3KKKoh5h6I8h4CMskQRzrNaxRvfEKOPR
nmkjY0BNqJRL19d4n5qOFrtPG6MP0s8/34zfvr6KpcmqCOdNZyD+eHb4Tf41BgcERXYlyRSZuxCR
6HgzwWwuZCVf1PObhy8rBggyP5xOvkQmdaUZJzNgk8PGPnwRAMWTRuy/bCLpqzFiCq7+oUgK2D0J
p2zCXMk7v3aB9w4nYoeNkoJp1G1nylIzY6j+fGG/XRgVy9QNVmNZNf8xL6FBZQCJ1brOd1pLiV1X
cAWiWnMGUDOkv8SbSbI2CYXzCPLLnz/9d+siI2wmnokA95Qfa4I6eGqrpqwJ48zpEShN9DP7vOsj
V/KNW6RlFEj65i/X/LtZSxUhJqnwfSDZ/cDJxcSFd2PSV+tp4FkiuHnVzfz1z1f2t8/4cWXgk2V8
ogxYRH6HSa9c1Uz/Mvn+dkzyMkg8PkYlkQA/xqQVwWqRG16KUnKUnhbAyCxiDQwwLc/O5GlT+FLD
lVa2B/wyZ0xNNOPRDyfJPvHKXVh1h07EH2rKEpl4CV0qg4pBMAavYeE7zcwkJRJuhAU23uCQUBmd
gVG+8ViE3vsMHDM9VBp/vnHS/Cr/52yviKJmKuA5RQvJ/o81RdWKVhGABa19xOmLhmV8oRJKLiOC
gkjOa2bUyQ13Ny0HcDe+UNI1Kdj6FlDk//xVrN99E0iubFY1WTJ+TjqlbojmWCjlusy+BZ9meyBT
vzYaiT7uSNhl4+0UgBWBsvvz5/5zd4Jq0kRYZ+iw9c1fd+jfJl7Ll5qpipOSUJfANmTeyZqbvcyL
Dj8ak+6cP/nnT5xH/I97zvWZmoFxXlPUn7tjqw7DiagC3GEqhN4IZTZb2eeiiu7/H5+jyqLEA2Y2
V+cr/7crI/cAc1ll5GuT2s3kkbsEiRtM9V/2mqbyu+v5t8/5sdkSlEQne5PPAUnRCJZqo/nmlK8v
hAFZgJSr9BUfkzDfEHg3MG8XL2q0McroyuVTa+jazhGsWXOlpCsFPZakBKITsRNaTKRGE75JrINK
CYrQzXBdqgBuWp+aEfmP2O8LkSwFGXkLpHAUvdB9WstEVOH5Fx/Wsix7HPMjZaOVte9MnZOnQUpc
OB06YrDypeWrCODzZhXk0wc+c2HTc6DEM9kjj6SXX7QfnSkiL4gDMp3LDNfOEL/1hs3xlFbbzEK2
EvNFMlBKgH0sMDf1jZ1vkCFJV3yMW9MPXvpUFxGuQtfRBvUMdftbhIlnxx4dbEMzqWFOkuFUmvZM
8Gc0nTg0l65HhTW3aIB3OnabKEY8YA7BPZymqx8+/HmkSL9ZmNhQGhqTgYgyTPu5W0qSSVA4puXk
GQMEkIP+0iXZWenli1lZ71QjuoU4xmfsPE9WGp1qK1CBNPVY/fd5qG3HTL1gXn/WpHIlBcVtEpJX
SScrU1YaMt4T2Z3GgMJOqcPx9+9VpxOvGHjtElOiOxAcVNX4q434jK2NLpUa3POO1qkAEFSx3pO+
v2ikXk1Ne5EhQ9cdwO8ooyGSWseqDFYqNsJG5Q9ECXEcQ2sHPV7O6JzK6h4vyVluuguWOb/6jMZs
oyjS5+hLrieA9lYpdCiV/NZmklsMtB5DbrtHmq8ahgmlphUkacQVeBaW8/eU1T62a6O9BLr0+evP
dfq+zusz6lu77iBUyMj5msTaQiVfa7QF20p8q6Nu7Q3MaZL6rMjZBp/FNgmzwxTIJ19TH/wYNkRQ
3YQpP+B2gbkTBLegj18qEmT3TQCTx/OFxyarD2prfJJhTjXfrJ5y7IinuCPqJoNvPLX5I2dQxtQM
tv/LCPnNQiFb0FIpPmmoMo0fk4mXQi2VqxF1NBiy3K/GbQO5dKlb1CHTSnOgaH+GCNiRZFTIWUQe
e1wPNEE9pV//5bvMy/mPCVSRDRXchAXLw/p5RKHK0nV9keZrcCDI04mZFsLZqEYYInq5Vpc68rpJ
vxKK/m0wmg8pFy91hbImCEx1lXcF3URT8Dd9M/xlEZP+eepQOKGJui5LJlTMn3N75Y+dELQ6icZY
Bqh3FSZSWRoviMv9nTdUL146QSc05GRdG3C2AqHftOSs/GVRm+HIP28RfFvWM9MkB5Ady3/O/c0Y
E6ExtuBlzRtEgNTF/5cKq1/cEEwdiyEaxl2WIE5USPydaRrN7DlXOwtZcQIPXdQ/tHSXYCegLD+c
4P1Nh9wTkD9hLJHVeClbKGe9qrEnXTgpXcK1hI0McQ62lkrUitfqCywbyV8Wz9/NVJyPyH8VNWob
svxjH1bHTZHEeKogtLbHRrZovVdvMKgWXVJdyz67Ju2I9EeZgMXkb38eef/cQavzaioZIKENS9N+
7DPjrsDdJEXYUUzaTfiV7GEcr1TrnFAv972cPk4C4qE/f+hvxhS7dnDXhsHGSBH1H1dc/C9pZ7Yb
N9Km6VsZ1Dn/4U4GMH8f5K7ULqUkWyeEbEncGSSD+9XPw3R1l51WWz0YoGCUtswkGfHFt7yLkrIN
uzbbyRTIJ1jCMlUvk9si+pFcOwE46QKO3PCSJ94tKOrXP7/9MQX8dbfZusVlm4ZtuK5zmpiFcVYW
dlbheuc0NrPFjtXhmkDv8PSd7Oskc287yAGMtx1m0hrSFj3diaqzF4PuP9WtdWjnH2P0fj0quPzl
4NMxkS/jeGe1l8j47RMJRd+rP3tav4cJPjhFB0m74/Dx55D2U/5TOfSt3Tbng0O6jyzYwJP/mkDC
R4Lyk+rgo4Vh0fRzuU1kQs7JW0VAhQO/EekuTdE18GB4hN42d9pLD5w3lDEqykY8/fnB/J4wc3ko
pluInM/B5jTtskuENTUfkxTiXSrKFzkaByQZVnppPBxveRrka9v0PlmPv6evtk5Jbulzss4bn2wC
R9HEaAIv3Wltux+zDiO79Dp29Ys/X57x0T11dNpdFv4t3NaTEEbaNcQxr70LC+fW7ajhMeSeG24c
lfJrpVkXqW1uEt3Z+GgL2IooW1swrdrxLAYUiEgVthYWplVa8NnK+iAIcQ8MnfzdN3WXivDXpTVo
5oCZH7TfGh7QFEf3ljMQA4KLJm7O2+6rgSHhwk3QiDI+W2rOfNKe7sc59HkOImGcNCfvzQGCAU3U
pDvhIC5hQ/SjA4LWgu5J4rrszxo03RYQNJFrQImkwIOZKwBVnOOvOFu89V0wYRIVXx4Fb30DIqDP
prYMuMdDnqJYw0mAxTzbnoaZYdYrmHGAQsq22ASquMtsSOTDrCBzFB1rZv/NEDYJPLFsZrQdjloG
WuWvnR7xouOvI4gn0E5C9AkSOa1W5OD6/rlRzv7oyjJJfSbF4zPtW9US7WMkOeJv9PVAvg2I+2my
2yHEJZamUb0g8Lwp5zLgkwU3b9Lfbqwv5taM4Qv7dMFNCRqukU2gG3vtOUjAy0XO2h33eQ0arUIQ
JXDavSxQIoE09Qo7Z22V6ubPH+LDzYXlAOMLYaL/fxJIcrsieQhltoPTCaSKy9ZT4+B7zSdF2wf9
RlawcKl7Ceouvb5fVzBsN6soqyLb9RZDJ7CJfotkB3FaVd2eFOqA5gF4cOQyGsvBrc28qIPuoven
zz7I75nK3KE3GBP5ND+5+79+kCnRoREjzbozFLoXLf+shnqrwpc0H784M5Xz6G9TOVczET73v/2/
33Dugs2Bbvu6ftqRYxu4XRoRzcY0eJ3vdw2+LK+DT4K1+XuRTBOMyMicgfa9ebprB5UWxiSJGG7K
iEGg87/Iygx0lnebjliXuMSsxGp2ceeKRd+wyhEkx/J03JhYGZFLgzRHkXMSpLzz+C62xVOOZo4Z
YDYwAA9UBgCnz8PwR9EGGwrbYOzwQVvGd2sfCb8uBdnZ7jV8vbWyfOFWLrGcvxj1T6P+h/fJtNC6
Q/bC/21yk3GTPJfu124crjWjRRI5LV9a2qZIQvoga7L4W5t9sxF+6TXkqnoyUrfaxwUAmD8vDG/e
AafhgAfFkNc2LMxJTs450ZoIPIVVuoNkDEsHoX8f4QcUKDGvSmOwX5CkZKNuIrIJUoJb4aut7n/1
fPuQg62Rb0MIdSXOu50iXUo4IJGaxqNx4p9O4FjUD86lI4LLsTEP/kAzo2Qx6Fb5Yjfpo7Ca+7yU
L2LQL0qE6vECg8tUf619Z12FOE9Bo3yhVU0LUhwmo7qzUGvC/GoWHn6LJcP2yM+ttTTdCzjGd52F
BEzp1edRayFvgeEPxpGB5yF46j4VMWUuy14HcTroyFqaFxHLYYGHKVo7z8f/99wck1ruclnRUYnk
t0T/7FS1P3z2Hh1W4h/cvtPUvg7U3FLIOdmqel8gtuSn3b5nyLmaN0Td9+CDonHnGLiADziFcacT
YRySunhJwvp7G6mzSbcPWkyW2fQE7Kqu7tHiuJnsuictFcu0jr4n3wyB5EgbAUpwxxsYXjuJFlk6
60x5mQsyWnNfOxaXXzpq2VngHudYbHn8SEcBH3mpErZOB5NAhneNYp7laZ8cAx8lGIZuU0ZC8BZz
GfdrVMy8dkhiBER2WmMsjKG4C4dgj+ufEVYPsh5f9BKsTpDdCjl+UuOYHxxBBsFwTpoZ1lqn+b5p
sKtt6Nu7KTBekWv7gtj/o2dE60oU90n53BrWztqNb+5MLHMA7kRfdOldyMB68bvmvqgQ1PNLpn7l
3KnaqgEAhRkUG/o9UKpEcx/V2dmf9+pH0ZWeluGS75OP/VZ2d6itDnUo5a5PQLR5xVnV0t/J+/s6
Lc6mMt3rvbexIhhaoDTHgg8HjmTR6+191oCO8CKoM9E1pp7fk8H+kvv664QWXOI/GPn4kir9k5rq
w8drGIwlmcVQ052evrYmkrj2ldxBp7uq3L4GNPQYNuW5rse3IclWkQ3rMQm3o+986iv0QWLNe8+d
Z9NwBLH617VFyOsbZVesLcxTlvjBs8DsC3bN1pErR0vuYdbvo0l/LTP9lT71BsW2bdEHV47Z3kPN
X6SND4wZ8WlLLy7//CQ/Knb5cJQzFjkYldtJ1M3xX0Nwnic5NfILcmObcXK+JA7hMoy8BfXphV7Q
Wwod58oNxd4ewsdPPsEHdRVPRheW71Jg+adpYOnZcZMXdJeqsbufn0/vil2oEDFvvtiiu8fc+lHm
7sWQ+ldY9wpwHjKxvuBU+Np44S1GlF8KRPY1LGvhFH+yOz84jg0LVI2wbM6k36bzHfqWeEBWBUjo
lrpavjlOdcgUCygOq1u/LT4bBn+0WCxstkzHME3KvZPFwsoIpKmmYkd3YFNjEFejZ7JAeXVVutF9
Eo18c/hkO8/P+OTkZV6vO5bFBNo2xRyhfircy6kfaj2geQVj+WkCxzjADfeay1AWnzW+vY+e9s/v
dbLehJakiW3PjTKBPpaKAwimBkpdVDhG/FINEgE2H1ijbW0jvbqaSulBwvHP/VGwad0VlPXDrOib
294mZJ5Xl+OZLu0nhOpzJvm4kyC3lE3bcrbN7T39TGnlAUpshIS+1dCsRUXi3Dsv2/pwVD4Gopkz
fkSbr3yzC2OH/fIucTpkV5LpTEXGWVV460J212P8GpreWqgCJJ239+Fg03IxcQ9s5LjVK3Fe1t2V
yBF90cZtPSn8n6tDioBPq0E1hQCadZd5N55ZLSy1qn1PkubQKT5lWFwNBQomeTDdOxmTElNgaSQh
aS9jDwmbDG/f8pt/Fs3Gs9IWaL4E+hesbL6mysXEsF1oozUuEdIWw6rTMcmxUKTZVPDRjgqXgkvZ
2KAkYePZexdMkJeE1SYfQErr+UsJNIvOosIHqzmfwjFDC7XgHHErnHwkKxB5ga1tYe/pizDes4Nh
gjJq2SZhD3Cz6dGmQyiqHxMMItr0rs1JEi1hIwyS6RkvMavuA0tEK8G5igYv2qIsBGScDvYCE4Yv
+GwO2DhY2wJbIF8rb5HRg6PDqp/84hap85VVko95+nCmCo5CB9W4FL5wh3eQSN8E9CAvVgc/8Gdn
zLculrdhXdxqqgFLEYB5sqG0y+/KN57MDN5ikcrHZDhDy3DhucjdMjh48hBHCkpI3ogUi2gXObxW
GlzqmFq1CAdYkbNptLN5SQxudStG79x3R0ikfMg5DiCSvgXfurVSdA+D6KKP2y/SC4dV0Y7bP4fL
D/eP4XkGwcECtnJSsLqVqprRJSCZKljVLhEZX8yxxPEClJA9uut2Eudc4idx8KMkhf4H1StgCrBK
J2/rRCMaKiGmyw3jH0MXV0Wa088vPolEHx5HDhmmxcSWMaI4eR8bcBDi9aLY9aPYtX0LJwol+By2
Lt0UCZxuUcbRrajNyxhbnMr4PFP4KOJzqHou95gu7GnhKMq8ysveYaIAhyOrQJy24N97zb3g21cA
BSj6/EUQTncE/3WEtfYKScQLvUYg2af5iC/tRdPUN6mJpZbvnge5yQTLQSw5wIimRzlzkRsFW1AF
uzArXmXY3LVRuEdX/FyMHWIKuE11Tg1DoaCbH2IUEkIgzvt2NUr3YLXIwKWEy3acZ4SZtjRr1Eqj
cWY66eOLVUw77JoBfXtLA8PkPNIB8r+aKgWY00HAx9cLk/L4ripva1+CYbchDejN9DI/TYkyGPyv
IV35iftIKZXmeDSXI/JZyW2N3hLKvWQizwGmsD8mdhFxw0JHb2WEMY2aLrn0SVLxKkiQU6ALpXKv
WZlJh1t5jYyjgYRwhr0xlh+4EABQb7LyDSIVwqQ62txDhyw/wIg+tLE0aOxDOeBgOoL598omRN5B
wNA20KFg9uh17l7pkCizOly0AxzbLnmc0hL1jXwGicP5jAPeYJYV/PMe/Oi8dC1KdAHejaU679Gf
zstYV05epF2B+iEzJvMhd7Pzsde3qYFdzf/XW52WaF2J3rBE8nEXeSgpFugLF/TYkUlc9o32yWV9
mCW71FXgUoCjUc79el16ZZaysmuuK92pCDe9sFhHg9zMeXtijF8NHNMnmOzIDX9ymR9lPXRpaEmR
alGHnWQ9bg2soMgILwNjXxTQ8xzKS9NceZE4N0qeL1//+cZ+/I4OnfzZ2PS3bgPi1KBb0DHc1UkN
Aaw+oCrzYgTjk8zqt4YzBFWn9Z/f8hg6TvOsGR9LrxO0sncK/plUiao/Dgq7ZMiipY3JYQfGEbKl
wGhUrxdT494rtJnwguuze98/YIQNIGYkR6j7edQn4Zg3txoHlYLsCs80b8hI42krRqANjiZRncB5
xMud8xTQG42uAFLcdOaWnrucsGgOg7JZej77rYeVhtcAve3zDh3dFXvlPI7Rl2J4q3Alvq8ziHEN
mnC5sHYyNx8GUd0UWjEuAjqxAJpXUROhJiy0dGXin0Bvtod1PLPPK4VoEgBATMLkkuqzWKLj/zXx
UZ1wEMf78139cNWyZi1GQYymwaD+umr7IcArLRL5rq/Kt2zE4JhOSjCdIV93Zdrrpl0l8B2nzxqZ
Hy0g9IBoZNLQtX+rDFSnjVFpuvkOheq3ZOLxiUm9jFnzks8YjKEub9H9Ofz5Yj86/Zk8gXjX53+O
2fVPkUcXdQogGeXDlCNEIlezFOC05qO/ls4+8Y3rTFaHOT/58/t+FPF+et/T+jmZ7KyTjp5DbB62
Plb16Aypq940nmrZ/fB2/sXa+Wc2g/igQ40LsQtIjLKUqHDSKm96H0MPTJl2VpHcDUPXr2Jg6yHd
WLPOGmxcyncHMzemT9N21CO47D6aGfQNDR50EChv4aidFb5mEvUj1x2uk9C6RatyyAMETq0MkJ9m
vIYuXCxlI5YXOF8TMJJr0wSWN2C7p9AYjBKEc5zpoWmRNJnSe2Ij2r0oT22i4oycFlo0bBMFWxvn
tqcjucT1Ex3bJ2h34iqVsJEqjXrDQP56QeVFw1iS62vFAZsNBSWEvnNgbMPOweOuUbjpYQwJlGpd
OP3XbrJ7TOAoe4zG2QL3ugrcECXnHvFLPE04ghs0JtJlaKIhnFrDrZ1F+zlvrmrryScjHhRrA0uF
dRgNT3Y4YYPVHBLZXmH3UK69VDsfUmfdIz8ba9G7NtXj2omaPR6zzZVTR7hFQX7FofeTI+ajTSNm
A2oGD+zWU1BnlpUK3GVJX72kupLWU4ccRaPbT07pnDPwfWqwKPsk0psfLV4BJgM2hMeo+HQ9UV+G
+BYSINzMuzIRvAd2G5grQy0rlHDj2R3KmEdwKhY7N0iwNMyDqyFOkl2Y5Pd1y1izNBn75rh2mMl7
EZRfwNtjbtVNs7REeo4WL3oJLYLqyGatsw4KsOGgBvHnPfgBU8CGYwHOwyTc0Ks82RehNmZgKjM0
j4J8A34KhrtOx3uojSs756rw38KcHVKfNqK/nmoRZntCAMweJR3yECKiJppt1xKFm+IeVz3wW1Cd
trgWwMRFvx1Lj+yxszaBayEeX6J42WgYUGT6bA2t4/sad9Huzxf1u+M30o+ABow5mfJp/8wr5qeI
JtzRzxvTynYDFvcVTXWk1PxDI91uWZvDxhBBuZI50uG5aRwi9BWo4QvovSHeIE2RbuOUMgDVSj/y
P4lDHwExAG0zOpqzBO+3xmw4OFMZdATb0o8u2jh70bLqNpIQox0bInKDx0mNjrdyhgPij9fR0Fw6
jL4WXUDl2Sjvsd/kUfHWpDwoVOqBueVvI24FXs9LtIV/jmkNaB9be//knuofRFCwEUAFALgx2Dmd
aupJELq0jXLw2TVGSil8v3YkbAT6HudnMCLc3WGS8Vkf7UWP9IBM0ulS6Gg39NGrPlbmNQM0ptsZ
ikFWMPtzthWoN2N8CSe2y5h9wx+yWPdFc406KronOCuKkh5H4bJbnLjTVgm6qvh2stlGVMcdP74j
WCFQWUhvl6XCxm23oJbyrb00ccixIvrC8+QL3ZRoj4AaIn0ZDYqum3VNgzd4indPqrIisIZCW+tV
CfJUs+58J34qgCEtrNY2Fn1JruRr/kUqvns9IdhN2tfQ0VeBQzZTdDuAbKvKfUax9C0Mwv0Qov0U
Js4qtOTtfJ503gM2mM9zUthk1pOq64PRtq8ms76Or7vYNJj+88KW3hwicv6+785E2TAgj85Rre9W
Ydy/Xwa6dSU4DUI7Sbd0C6Gk1xWWKcK7xQ6Z8hFFQEJsh+ZX2eymbNYdHfXnQo7fP1kLHy0FAGmW
DmiFovZ0qjYyTMhUY+W7IZEZspDWAnnfuzxUw5Z6jvsTi9vO1jDxnOMXPJs0Nz5BlnyQtEAQ9MGZ
O/OJftrgxe66qvI5QROSx9dn5aPrITHciYp7A5x0J8ZqPcEjXcRoLX+2iz+I/rRKmOnQxiVDPO2+
F8zY2z6Pi13aYiJZFsnOlmiYeQjdr6wKepWEjHThO/cOe2CTBxHioWoXlBLf56jxt2aRXAVtZZ5Z
42wB2AlECPHl0p2zrh2CS9QyVxgmHWIf41Byiy1ZDTlhXf84xf73L2mROpI+v8sS49Uwak6+/I+D
zPnv/8x/81+/8+tf/Mclzm1Syffmj7+1fZNXL/mbOv2lX16Zd//7061empdfvlgX4GrG2/atHu/e
VJs1/0lWnX/zf/rD//V2fJXDWL79+6+XVx4BasTQnr83f/39o5ncCu3Op0XzX3TY+R3+/vF8Cf/+
6/KlHrOXgonQj9f76Y/eXlTz7780z/kX4tkzSFSn80xznSXSv/34kfgXCTw8GQBrM/qDtlch6yb6
91+W+BdtKI4lSlLLhc/GxlKyPf7I+xcpOB0qF0qBp3u69dd/Xv/Nj3Lvx4ML3+TfX/+c7hqnDScx
oyBm7h8zEBoKp9uj0NukzqN02pVTi018N3E42IpZBhpLo5bDpaaBlJKlLqtKOEyMscbKUs9f+BW6
SaP7KkDY27Olp4VZw0+38qMPdxo++HCe5WE2aHKZv8MDAFZHkLqR4tNUu58xwlg8odvgNP01Y3Tw
AXn9ONr0h/Nua+QeaEPXUp8lcKfNRz6ET2kHt9bhRPstgWuAwHWVEw27sakwzyJS0pPqociU3BQv
oJGfLfLQuoJo/PYNe2WsYTsSI+1JT/mIGRrqNM3vpYdgWNLY+F7E+bLUs2d8320Nrymh+Mxa5H+G
nZ0DHOnLzyX/XB0SdaD7+CYr7bSf2bajH3ej12At4CHA1j51XlauCVa7LMDbLRnwZPXz+NyLEn0F
Uc1Zob7XudPXWOcqGy27IVnolsd7PaWovepJDeIAV13eD74gtAYLtm1n6IfBjOp9LFzsVYOv3CQL
bkFz7hW8DZ7St43AUKPE2XMxEHdDvUXuozVxtq78eBfTJFtMO8OrZ1fx1lyTWI5YtidkuRlh0S/v
TGBcy8A28OGbZondpF+PHurIIsxm3e8K4/mlX6SXA2rOgZ73UEI0BEHxdlC+mSDqFHA2OsWZ3Zb3
YajdaEOIXKHkd7Lc5ckUSE6kmBl7sblLay4+C3yfDKR89tC5aQanWnldvkUnHN7U5KQrBxa3i4T5
ynLmOzn/dk295SY3CFTT95vaGMHJkDqmRChZ2fCKENE+Lz1rbSBri1AvmmFW9iUsvBhNxQpB7cBG
TMQM30Uok7MeP65F6zsR5prtc9jbX6TPEKSaF3gw+2HBKNCRe7O6pWBM38eSe5eeg6b5nul2urIS
P12NWiiAtV3z53DPbAftd7PqEWYbScDiYulalJVx8mjjY7vCjh1JMqSubGldeImZLtRU3lT0hxC7
y1BpStxtITCKCQT5lno2ZqdC/9q2tUVVqXHb9CW6REjuOSXKiGkT5gtVmm+uh8hroyFYAd8O8QbA
S8ddqnX6O+O4hfJ5E7ZD6Duz0jnDMq9/Um7y7BTRVTk78Yj0uSa5syrLWwa5OFCCMsKKnCXDW7Wo
0QMaQ3038iKLsQ7Pe4Qe4pl7NFjJ0+Ckz8ef5AaPqcMkcXDse5gpiqQSeamJelylE5KYqGd0Uces
2dUQBOrVg62jSDom9qMWpuvKDTLcxWlJ2wVoHCz2mop755Vs62qK3r0yvKDp/AANdOFqDjqtrUQS
18fuS9bxJvUFmlAmXWIU/XqNwaFH8KipfjGjrq4Cg4VY9KRABjaWjc3YKyt0Jj7IlPXSICyX/up4
BWGM9qAsxnu7B1UZClZqUiM0pXeAd+bnPnX2e+8C0637CyvpD/2UZ0vNqGhq8+hkSidOUXGWhKVa
U+ldD7wnGFawalHM72nzB6hHFhaqk75V3ihGeGv6UCuBhXQX8wqjj1O2nVbrFts9bKa8EBsfBG69
EHPNtJbZyumnr0k3K/zps8Zf1F1PMTp4auD3QyqBqUJLGnfEoGK+JbTxupuyR2b+jOh66xvAbmjH
45huwlw+1Ig/ETneUCkpsRzSUEbt+8diBKpTao6BrhpCwzriJEkwAygtVm8sAOqDcXqAp099nfGH
eTFisdPAAFaCR+pXGfeLOyd1ygXFhGSjI6iybHp5AZpPLeKOpcRj9qIQFtN80FTMRrCbN69D7RHk
3/fWYRIB1PWirjp6jMbSaxDbEO1jaxDZ/AQu1PHZlC3rQ4rseZx0inR/i0USGu0zzaJlk+CKInDi
5g0il5rOKI1L3bC/1TlHBF6LuPeyd9oRpd9kYDsn1x1gjmWCXPrCTtnaxycChUin9sdscNDenCG6
qwdixIhen2/zqYcsyZfxDuAvjfuQqyvAAxcmIoxDxqvDO9rmaL5FBc9I0mCQ5XGZMmUC9w0nSiIe
6NWrQT5MVGf2ODOs02fDqjD2nd+ILIUdPeyd1jKRya/jbabHj8qvri20bRBw47FzNpjrsA/vJhMP
rWJia3QKSzLxklADyir8clwiU080y/TwXUlEeLJIBz4XbnyjQ4kuvqPy8he4zz+LrEYv0EjfTZ0D
qFQcHm0CBdwwsVbpjOzacRi6dOjiqRABpGF+gJbLFK9epVJc4xxNmcfoHMH7FTyZfqXl46oxzO8h
hLkF+O6Z3FfeWAHSUHAhJNfAdQJQ54dNizSS/aSyWQhiCM6OCzMYObwxdnnHnEdfaQi9jhadPDmp
b00c0JADVI1Q0f1xFVmCsEJP7MWK0AWu/bUXcEroJo+zmhe4goZPdz6/GE3cx9tqNoOFpuq3Ewu2
Zm3XWF0uNVc+mxmWqUOYburO/Tr3hoRJUMnnEC3raZXntAd1BBeLCiX448/KvNynYfW9YJ4D4Alx
ajR0UEyq1n5OKJ4Y7B25ilozv1AH/beIH935nTFVhvCcXudW8VxyrNJmwKAeM/QOQQaEJoEVydLC
TU8QkmGo+gR5Hjz4VSjR07QIQ86dpEpWSNhcG3ZRLulwvTKtZhGX1YPi3gY+rrZeiwdN5fBlY4ag
zNpnFx+W2p5dkwalL2O07Y4ntgFXYNWK6C2J1IaJWL/KIPMtndxCvtx56Lj6Vefnz8c8QMNtG34K
xyTPZIEAO/G+uBpRS18GHtWvNTw1FYdKkjKNHFX6npbt19L2bnJHWzoSHg7GncygEARN0vdiONBL
qJZDFTxrA4tr9Mo5db7oJI7dHLUcg+42B8O3aEsCmTnlZwWiYxFZy2q+Z5YevnQxwjFz6qHhuVNp
4zLTOIUmnUQa6Ot3RJZi0S7/3hbc0xh7JY9osygVN/dHCmJgU9hV+SzLTpNQsSwaDGPH0hUUmNel
hTOTaW2iiG0e9tV910yPwqURbS8QM7qy0mIdg55b2FBFl96AwBlF8c52o5VS4O1xWmDaGmhrZlKA
4dPL2roaK+2VooR+WMZWaYMm3Wa+eV7aYpZwGp7CDIOTcg6rkHEUuQ93p5blM7xrgihsoqV55SrA
eBYWOcd7oVo9XZU5BqsSGgWGLf0izMmvLIePkAx7IBvdbPbOX/bBgmbJbHvLXtZCXsz2xtfQBzLk
2gRSGsZYK0GRwwZHexM2iOq0HbDkruhvBHOqu9SnEJaqAdwutLVH2Wfvns/R6gjWD57haMmKd+qN
jVOKaFVzBI+F+QUVAOj9aPSC91IRtilkyuN2mvP4wca/tMkOR0NsCxtcjo1wN5NSlElU1uiJINGI
889o77CUIC2KCKDdGNP8TIEUuCgbmvjeLAqVf1dte2dW9KAqusIry+O+Js7TDP7trAli4Vc1x1uI
KOexj2W1PQDvaPtHOgtMybv3IGPrgBZDiR79MLZgtozM5roh0cPfI3r35/fPu5T5FNA6ve/XmZvf
tHX2nCTFTalhmxIDEAxmgNvxHJU3TRjpOw/auu2mz9nsRFdIziGtbvZ5EmnIGenmOm/t8xFTBd0e
9E1osFaVhdkCNNlnI5XPx+UnOtT0FW7lEr+hqXrJJ5SQB/8SWA3LaM7n5JDfHNOg2Pya9cg4HoNx
YmCPO+cgxyCeKA5XI9FvAwtNzTY1yHvSmnYa0GweZduqB1Fjn1Awdl1YhX8o8/hmKNRzUlLVmLTX
hqsherBKYxVOpBki5HTO9VkkSqXfj7mv58JqDDTOcEs7zzty8HLGThIPkDOMs3eQuOxuEu5MpV8F
5c3C6EghXT3Yx22MB2H6HAU18dLNMSWwEbBHK9LeG2N940/BRrYj559PpZ0kig5nCsduTlGnOfxP
Keynyi3QFp2zDZ8xnmd8DToCbF13u0g5z2nOQQrO5j4T6W2BTQspQPbsKRtlxnoJh57a3VjqvX9o
Y3EYCosY2bjnzeg8H0/HSaNwNd32Ku/jfUUKTkERN6vEucH2/TlWZDXSm15JUFbenMVneXCg90ky
yLUPfXQhwu6mm/MGkSNSHaKk5MvknSdEGcK559hptBi5IKhU/E4qL+h8kARUF7VyYQeT/Iex82IW
b21MkJikCy0VcedtqaVvx7XvuX28jYNY4ILCb2QxgpEehswtWUzRqvscRSGvmM8XfC2jIv4y5wtQ
hw+ZT9HdxeTDlpsiXsu98fvpMoa8tXCG7ptsntOKA/P4mKfoNm1pEYsknKDiRzeh4e9Al1z0EbGn
aotnU/FZ8XDaxuDttgxnYCGp78wiZhsTgnXyPpdIDGDmgHbfT0S74zqez+HKtnf6yMfKW9L2NL/p
ev+iN25HOG4kh6RIo9m+kWo+M2dpN4qhR+5k740FqKzrxvVYz3VuH9GgDlGWo+Tbx9pw16NTBOrp
otTz+LIs03Ot5EHYWItX7qTtNK36asXOQ6P7L5EQV14mbzKX/SUNZuOZm70Wjtdtacimm+tUJ8RU
3SGe3JKg1HdIi2tz8Qc2lMNGYrEW9MupX5kO3tQTvUfTw8xWBLDLRLo6JpVzD8BQlOvSAThhI61+
LDpluHFpuJLmkRAaZYyFVPDFk+NFa5X4QWmkFoCTHlwOyIXwtIH6i0NyYjoqc4l8um0tZWWO2zI2
LtpSoMQfQParDE3sotC6LjLx3gUeGkF9tkpSJ92Ib6asmm3QsWvaMNgMnQ6esy0uOKwvQp9MTE3Z
mTnjBUU9sdkdF21RDDu5M2Drax7SvM49rzurugTVShcpfOZC92xGuXdEXO4br8RGfshksJL0bxd6
kaMZO0yeXCU+IqsC5ifyx0m972+KLJL6ust9YyNg5LlxKff//FOSeO71AvLZojfx7y5DGa8IDXwT
Qx4795wdOnx4LFTdgzW/9fFDBCbJyo6RlNwfv9kG0BekZ8Rrk1H/Puvia5rJ7kYf227fkYjtPQe3
htDy2lU6jUjLt1pV7I//6IaJDasf7f751o9fAX8tUuCr/t+/qKmIP9TNmAo4QHG2Gn5+meNf//PL
/7wY1pEF1hv8c/ze8cvj//3zPXF85X+++c/v/LffO3nVOEcwtqNT8/fl5ceL7JwEAbh/3uf48ZSH
5HfTYO19/MHxH7yW91EySrqGWq3AoPBpGTjb+c83RbxKEQ9nRxsoQwcXZOGFhURsbsPMqIG6Lesu
5IF0faBQdrYK2I18HXrubVv61SYw8gIlSGVu+2zYVk3R7vXouW3wFuJe9vugRad+UMGAMVnm7lvk
ORnC+42753M7++M3j//g1R2trBAddCe0EECmkUQVlwKzU4O3D7PE3x//j3Dq7ePZ63xoDIgz6qYp
A3sjMX3ca3Vp7jGqNffB2N3ib44Mi0uFyQjke8r5WwYUHGfhbG8/tFRfXr52jRx9jwyT1F5Ptuxb
LlCnFMm1HocIVA+kQOgiYm7lFmmKcGUJsFDYD5nmitd2XCejtUc/AsMC4BrLEH1lw0Riw3Fzd43Z
6mUnKeXPhIO9hK8H6bYyQQYF8I1MlBQ2swlaE105Cs2+CNtPzmhc/FrfYtPHJBCKqrNDsy7tbssO
mLahiivNz9SyqMVVoKNhHD+EerjvM6BqTBGB2PZ+vlLGFOzQg9jgj3SZuv1FrGIwlJ77XQXpTWnZ
7gJ4SIs0/URJk9HuxJF12TqTv5iC8HqAsWG14c2kAcXUJPYJrXnf+ml63mdxyEHnFxuUEd/M0f7u
F7i5aRUGGl2fv+LtDjawar5XQEqHblgPVYb9tVNuZdzcOEl7pUqDLDgfLkCWU664BN7K6RGlsf0z
xgSXRdOvOoWEa2H1w6pvXzNj7O6UUtbashFrKHNvDaYAoDoLws+8nQyM7GxwekDUuLfUmSWvhxyz
NhaQR8/M2+X4SS+aEp5iPo/bXdStmaGl9HZQjTbr6G7IXZekJbXPdaf20agCxx7aLTZ2CmxW7987
83xZwN00I4bnBfwp5gS4YCBet5yAfi/BUtLzzcerLteMnZeMDCOR1KoQdlvaDWAZzPmqCiEKW3Xn
QjRyidPeeAYmbqVKoKF0b3Ej6f4vYeexHLfSZesnQgS8mZZ3JIuikcQJQpRE+AQSLgE8/f0S6h50
/xF9BycORVOFqkpk7r32Mh8WmbcgMONORS92BgyNUuxqq9ECt1W3pndCOAMhDuNCnhoHDn/l02Q2
cf+HK6BfseLoWDgNxGoSQEaUrzIjTgJII4S/fnTNFFE9quSEtD0uI99XGeZsSQZtJbLrx2IJbuQU
Qb6gwofeDB5nbnPM4Eez984ROW/OiN3v0DW/aQ1PSWN/uByNx4JKjPmwuR/ioqGNAUPMW56KuFjg
1PQAL+KammH4OIJds4CgqLYmkmiZHWxMyj1/2QWqdg9e1yME9ayP0CsT8uvdJ1PFB9EZ+Kd3FjEP
jnr3+/QOjPDmx+FxcNgsCOC71370UFnBaxwDibQhmiwre+oMNb8anflJ4wqk4ufXwai/W+kAoS4Y
7k2H8zhee9vSbQgiycbwLCKJL09+QlVH8tKMCBUI9THoSdopFNq4vlVMsaczncon0NBnuuQPo+Vc
jRJxdyYe/Uc3zQfEI8xJLJVxGDOq7OKbUWLj4iOvFBPJ9FXxyxrQp3ddwrKNAW2sRzHBz+194KrE
V/iJm9D8qMtPrQy+z1NQPtkE/mp0TvgLycy1/FtFFYbOVEaLPd8KAYpQkaIRa7Fkvkztbon9e+s0
7Ukijpzt9LVvqocoJ4xqHjT2GFlPahwf5lwNF9QPBNgW7Rbgmxu1jDdeHp7DLtkvcUMwqlqy/dAQ
fzSSPAm2cE69juQ5hLKiJA3UVvM5n4zs3FfFXfVFw95pDfsa95/rszO63ouR0Z3l/niIU8wxySOl
gsGnpZ/9d8/1SNokFoLupe7GvTHga2ir93mO7lRyu2gkQhNu2rwR4XHJul/x8uBV+SuGOUe2utdM
qS38kW1WozBguLfFcOR7P4L3Su/U+84lIuagsifMFI1o41GQFHWCZt+RLw0u3w2joHg+QUY9MDxl
wkGPqN20Uh1l3YzYefm7xQ7uZkyLU3CIhd70XHbpb4dclCyuH2dYs+Ewb0yqeDlV0OXLXWERSE84
n8Iqz3SH33k6gU3I2t72VUTumPfpaizDAGEEWmdSYux68iyb+HHp7Iembl573/rAvPGJ2ZZPbNU5
HqtPaDwnEmVfDSvJD7cxNNJbXzt7A42CSjBVH6tb39Scljg1lPsJ/WbWtE9YGD6ksnidDbaNqK4f
8nHnjvZnalMG27I9CdN6V4n9HPjykPR89EgQgLU8uXEtynI4yo9TJ69FnjAHGDCYxgCb97xqEfot
9g9rau5WmdzsTD3ZPviBFwC0L7V9qd1+l5XECJnlrU2o1UjPJeksyZGJL5YgyykFpnLzZdeVwTeH
nmszcl+WC3FE6YQfeftumM61Ao8QrvuuPxr9UHgPn6T2XgEZs9uHPPzhYlBLxw4vqx1/xqH/e5LB
K44METyVaQreSj6OYWp+ztxDCtp+aOEMnH56CHsIi97FpcfEK4VPVgbnZPEvjVFdImvYWUVpg7mo
BzD4jYtULAQCH6b+bEwf04xDvQN0WoZyj4/aDtHeL/CUb/O3OSERPjHJqwLxdGPM90uI+OkSfTMq
JhRsS/2xLCWt6nUxxLJTvPGYSb77WfDchdUvsSSXvr6HgDpl10JBlh9GjrjXSY1fHTtZn4MsYQZJ
zoUFu4TJ/YNjoI156Cf7pgySq9ocUqYli2+TN/8FE/tOqbKTTfO7za5hzjIUHFdb8IMzrH+sx6vr
VEFegfBuRt11WWR88K1ipLMNn2cAjkB5KR22ImoVQ25R5HJbWsHdnQXxbbSSgKLVLcb9DnTEu/rA
a1bUXgxuZuVe+zxE3FU+Ulcnu9nvlh3myR+4wf1tJjzV+45EdCvxd6a1l5XhXQlkPOWNYDcQvZ4y
Nbs+nD67Qn76Hae+cFmEZsGI1QNUbm5Y9O4tUO4Q9lCKZHcijDkdIejB3dt2HnGzsWhoo7zkpzJY
a9p4PU4pD0gI3SsDzUQVesvOHHosaoO0I0pbno0gf3Nm+iNZ2cdqcmkvUtEQm0tLVeGn6yonuBKl
2hCQ9A2E+9k3HGeblxz0PiHSpU0ktzuri5Vb32aKJI28FDv4DwDKtIPIRup5UKfcICxhKtwju99v
y4rfvcTIjn0z/hxwODmAL02bdho+agaoKQwyK7vX9fLTnATcN8GZjrUzOaSEHBic2K5L0lH9fbRZ
Iyqvvg8RwGkBUfQgMgWrBriNw/XBnokkj9XwcybjbjAJ/wpqmW4XiA86ivctKV3ek1K+GeP84Gfp
W2X2eEgGRKstMG56NVxz2zsq3yZ9w34qYnCTgBx4RnjZnjFItoFg9oXLTrnZecy6NnWYvkovuqsq
1Nk6vlN8ugv1NbWeH4BKzRW9cFFlzzkOgSp2T67d/ByHJ6vfeqH1KRcmr/w3w4ugXt8OymYCpw6+
h2yV6Tu6bHWAwbthxgsqRrT9Bu4QMKy7MUkJ1n8Wcnbb//WzbLK3LuV9iyEYpxzDZ2KhWCAmT+Hz
8PrRMnQ+srGOY/qrhWX3339qpw27EWQR/SsRs6sJ+jFPV3vRST/EIJhzxvF2Dob9zMNRyet/2o7Y
Odnbggcij5tIPOO1johfjnmOIcX4P7YKdkKuanIE8pphmxWvxN60NcAc2FkkioPFgdSk/q7hawdu
1fq1/hn/Ncg2I1YObjYYm/E7FKmWHPatzsUzP9WprY2N45D2xv8bxrt0FdBxjq3BYiRBK+Lv1x/h
2Ki/1rdjxOPkInogu/bk1PC1MUh7Yh/aWiB2Y29+6QsTeLIxogTmzdRzk9tgc+Oh5y9QMUX8c6wi
IBzBjXNsXA8Vqg13W2eiNJe0Fjt9rV4nSxIV4w8HZrB+8qYd9usLYHDtFCSg9E+TFDv9cPq69NMa
+uUgsVxfO48hvWNCt6X/Og3Np5ZJtlWBmPCrrYq3+u3RL0+/hf/9UiOuyp6o5sDN5EIzgeIrY7BW
T+6e/fsgc1Yb3+uYgJEIvtNf69+pmfeb/qdJ2+LWoBn8alf8+3WcAo9mRjIPD1dEMTnQ/dYCxwKh
kGlw0N9K+HHdhSf9K+gad8tAh4KqwbXK3/qhTNKwMDPmXq22c9t+qlrc9UPq34nqx3J50r+hr0nU
f9PH/74onZ+sLzipvbN+Kp7iQY1kiNI85521Pp1+OF8N8AMfHeKsaFG+RcsJn2uql3zvi/pWtXge
MMQKte+iDbDY4ujYO0z1sIXaiKGVu9Fm0pE42Rc0+FeHuypXpNwuht8c08Q0OO7n+zrAb/r8i+P2
1ZhYrpUnMUqoXpMcZzuzMk8DE3Nb2YyDcxKVerBoU7AUoUaTNR9PR+gIX03UnaaJaTY2StlBFPHG
V548eS2UbJnfZPKLSGvFYWM/0y18VuNUMXAPnlYahCtZqGP1yCEJWKaHIq58dWvCoVH+dUgK5ppG
vhNnhHypXaVnJxEv9YhsYAlh62BPIalxgBvKS1ePz/q/KpL2vtE0MU0F6yAN2ajjD+PBCjomWBwi
mIZjghqP9SELfsMCJ13Jm7/3cUuWowdEbWYg3wsVG5oge++0wZuz5D8dEYRbX7Z4R2mqMCdE8zF7
/UuRUA8tHiC7bzNtcmbODHekjTPPwSS886wPrDbXHgIS0JiUBvauxHxd4W4UNfxmnQU7Y9dW1Q0D
W2ZVegIDYFduW5d5TIbfheFmp6it0y0YK8sbUHiu5ns/YI2cl/VDgu3gxtcjM7OHQdGJ4rfbZoQa
J3SPtuL6xd86rBnWOuVP+BN70+ipmBjun1VrncyKAZKdmcXWjPeyb76LxhL41Bb5LtbhwI57WCwG
LX041Ft3MF+QbjEls8uPuB50KqGAxMuQok5iPHIdep11OEntfBIB2IFIAbpteH2bPnaOS9wziS05
hjEaQHs1Hx2/Fgeb4D2zKd1z05rXNgKMmBWJg0oPMz27vq0Qfnmuai5zZV7VUMU2ZqPg/42HbELp
YsZg2ZYeQysL3ltZvyQxReq60MOAYJJB+PvWirw9duTDoaKTmYMxO4qOoZ+omo4Ki7nzoJd8Y5B0
sigvP3jy5s+ec54NPtVhDDEFom40wvAkvFk9QCjfMVbxnszgEtXG+xJPv7NwsfZZlB/Wp5aE3G/8
wsj2ky2ImHQTcSZeDP6X1o67kEgmp378Qyuo+8oAHiM3KzQ3TQcT4iFfMrXrElT+GetCmf57iSx0
2yiA06H0DmNE3bJkT3GN9D6b+csg97Z4EnInDumro5kZij06Ry4wGejlYTIcBc4NlQBqTlVgIIqI
L45rlzv42+XAZ5t99+I6JHgpevFRUhyERSqnmn5TcdZYg8y4dYj62uMNheTzh2kxnEhVeaMP9Lbz
tBC3qcTdSevfzLvTDcybaJ+6zWWI5X3o0pvl519h+RBFlEaybF0EF6DO+l6IB9a2UU1vcF2GbeOz
B1j4L9gjTYRl9reInNIEnHBKYW9VODhjWAbLYh2n6oHiypKqaq6HIg/P/uzDV86DRb0flFBEekV5
1OdUgx1LCdgmjVITBTGlkesrRl0jhV6ZXYYQCj/jonVo0JbM5Sg/PgrNyEfwxwSJf5luffcW71sF
g5BhD4MbbmCS6B/7wXn3cho4YRxNRo7FWN9GX+45Dg5m7jPzUUNxiAMmAvVAjHF9KOL7ZA4AuFDm
lwVenHCoyvSTKCbRIra+l0390ZXeS5HCA9IsL44OqkeGZUsvQIe4gStteVyGJZmE5l89P1uJOcvI
PsyTXj0H3gRY8UMyx8xp6dHcFGUzEVQeDeY6s58S8DdnDK8yLz5sq7o7DWtBROlPQxEt2jHUtoc8
OJQq4H6esEgYzJ0Xc+D3S0TWYU8Hak7f04Q4Uw0DeSNMniz12g0qOaqhqXi1FjAiwStsp2aiJ3GK
bZ6ScOYnECtxVPgDQcxhqIqiLwEiMxLEGVTg4c5v1UkNJXlQsoxulREeGs++ucX4DTVjBnTIAvFH
mnUCi7TvgKCMqNp9LetuH9bOS9NF8sKQbZfVmFH5FkyPOvfKM55wT05NXKdv/26G7tPEEm7vLNQA
gmyLbOQjiFz6i2SLD8G/MSP8/Usa2y2kOmjzcHoISyyQ5WIayRupx0xDS/fgEpiN7PVUMZxrk+4d
E+1jjvXdtg2YaQf9F2E0r//IU6r7JZovQz3jUy7c4VqgDduvI78y8x8W2yLRi2XeaaYnfnEEoVrg
Js0IoaZrIY0k4kNP7EhugYHD8GY/z9mXHgr6YfPe2eqlsCLAGvqNcWb1AgQj2Wv8Z9bNN9EaG9NA
2rLOzmDxb5o6+tGq5Yea2IDqnNmnjFI2YatJ0H3k/x8Ph1V08b9ZwRZOZ1CrMd6Bd/4/RU+tzY0G
B7ZHZgCHYh7WoSiT3zDMiagX3ssCOfRUdcCIrhEDmkXblbuQD7xJwmDqrulRZs/GN3Gwa66SzFgN
dVvfDc1kDBLKojgKzuu/vHjSy7384D2RlzTxMRzv/YfZocMxm0teDvRvI+PISA/w5CAvNKDfloT3
7f+mk3v/SSf/97KdANfz4D9ikqBx1VWTy/5Em3Yq2TimxXqIAsijBkczGTEPRfNVz1O4w0rJ28jQ
IorU0pyLOueGoJODFUC5UsO/mzXNJ4UJsGey9EUR8kt2ugBbos9QjhBOwsPg8e6tpygA25aUoutY
cqzZafUytjE3AhTk2Mi+dNmU6nWK3QG4v8Pn8Y9rrwkOQgAFxXK+U2X9VC07tt7hKp+QFKiV59CU
2alIr81fmS1PrYEx8//9pjn/Wz+jOeS8UNvxQ7wM/yPPCUlNEYyG052MzIEA18SvCzNKHN3Yy/Qs
d2pfelsnYmrWz0qPYOpyrl3gOH200LDcgjoi59Iz3kZhPCbSPqzkmAW70M2ysHkE/lzTxpXXou94
53yWUGqmz8CkP/+x2VznbbSZ4y60SJrckKjstBTtMxImDtX0rGMTU0BpfQf+3y8/+M814+AI4qLC
CGEy/oc3QDLIwo4yYphMs7MPWbkz4jDZBinHRGUkzLdIqlnJ9KaNCWwXZteVpGc4fJRZpUngmk0e
z/GTh7m7I4M9m99p8dnqqvHcNVAs14JhksRewDSo9aGSuNXHHPLOCOz+RFnxhAQrVXAg2H8MTD0U
M6Jo+Ucd8vIUyhxtRdmYWBWobq+CGm1ZCJMqn2B4lNMpMJH9L/PKQ8qVKy9e15z9EEMHxPk02Clu
sF7mnmtNxAoT8kOtkjGQA3xEnldxjFrYn8WHGcM9Sua3AmrCEnTYv+vTlXFVQ0FO8PpaKNt5tIPH
DQDmniVMrN3//YkQVPC/RVW4dzo2ohViq5DzYgjzPzcwD+VdU86EzOQ1zpAjxeqxDwnEtFGSVUI9
+ouPkSn5Pzshh4vvS3vXjukXZ3KD+/rG7pO3WS++RvOsiCm7Ig97wHrNx+OPPzIy8b0lxDMSzK/+
bUqddXYxBOxGme8Ny/5lquVPkCUfcM8Oqste7aj8Cgs2jsp4AfjgQG1tZiiwyorWN7ddHTzk7vCx
VMQKzzLm8/B/Ss3jxG8r2xMfmO3TudxXgfEW9ykeLc2gnqJg2vdLfzVkbx6K0cYEUnhXYSnv6kF3
LQp0dS1jkpSHvo3VdImjseU7wjrHyt5llXzqwOpOuKoWFF4ddgx1Z8Imhzu7axRwY2lWe7Y2xBv1
h+bgB9IH7GTD08ywlc7m9DDQPeeP3vHbkhpJF2l+W36VESk2IXuT51IFrkyq9ec2hZzTGs/mmHyJ
qiRfCd2b3f1ZC8qkau6+wQSzFQM+MvrO0MStNvBel7i96b44abIfQd6eozp+Y6f80K0pXTRJ2Rob
Ssv+h4q8H7HZ7AqPVOR2jJGORO0RGPImFyquyKBGWOpR2z/81MQgKv6tixz5AIfxyx2nZ1lVV9tM
fZpEOPSZQxW+EJQskvekLU8rU7VPf9XJ8GnY+rFSeggUo4FAEuFVFeZYrrEfC1bKkjKxM4d6bxR0
opkUt9YPXgsDBq9mdemKsys7W5NByi2k8ltYpucw8ZDC/uO3DbrvECM3nVkN9JGtPGVwSENAhCAF
6tAEOjdl7FTg0OUKLtfuKtz2Gxvuvdu8DhZ8ftmN21C3wlSy+w5i5KEbnGfsS3/EehcKFp7c7OV7
Ju0f6w2etk268wSJ1PkIA6BJEMBI+97kuE6iT7OYq2i6toc+tv0eJuruOQabDX3PxiM+yqMnDw1s
HbEbo3mOaIvw0P82yfpbk9X3WesmCDja9LTHUcfhb8YlLgpu/GoAnu9ii0Bxh3yhte3uDYCT0QIK
WCjvLU1/rA3+EI+sNFO3IfkF0m8Y67JN06tltZwezIxKJ7w2Pgz/vHeya8ub7C4NJAkhfqhq2csQ
IVuhGFwzGX8bitq6DtDTMCnZKlVk99xWZ1J51Km2I4CeAKMhtRA0giANyAIfsVqMnCdm5B3dJb17
9JZno/DLXRObDABDdVPz8ukVs/1S4NeL9dYN1+zXZkHE0gdvIZZjzGAqE2EAiFMG39MkAL7FRwh4
SwDI9pl7EGlnb5XtjHs6dBJiEFYMQ3n0e3KgJ7zsd3U0aZS0p1N1Gdz1mtgDSVOcgs7br8SgHlnP
jB8GnwSZOGl8gVV2cYpGHgpDXJYl83ftZDqohpcHG9T8mI4GRBYhzlU/25clWh5S4RZ7JDB3Y7Aa
Hq5ZSKghe9VdTAhdP5pZkp/pyeSgvO5rsvmuZ4Ax1DhdXqCkOZcg6P7rK8aGFjb0F8M2nxcLH1zo
a6fGdOxd6juvflQvl6h/V7jPgi9BRSEB1yMjUn/ZMwwa+uxYp8UEX1EaVxv/WigP00nGi3HNgjy4
tMvX+o9Of2f9CkUdQ9DWhWYrZnzhQ8eDABg+LJDXT64bRNd4WPJjKJzvmYyK25RMePss1S6yKo/R
1GxeMXt8GOh/TrVaHpMgyE9lXlooRwbo5qUkFsMgMKMeM5w7as+7pqN9h0TnHderXK/CCXDQEE73
VcdwWOJatJAfMkYq4WxtY9rQba0cD9ft8Wgnc3r2y5L5jiyICsujrZfxdGZNELFpYmJXApxbDA/3
js4B7mAIXsPqXQ7Q62wvORdB618bXYTEFirhcEJLjdjs2U36/qS88BhYQCoFdSeDlukdHfhhyebd
ZNt/HJUX+3yw26sr+/Y6pdZvCTn9UOms4bSZyA8Oq+SAT+6+mEbrHLiCYQ4o4VXZLuGlCWND9uKX
OAnfi2wkPTw2obPEiI4qf4snBDp4J7+q+dnr50fRcbukkXW3ifMmvXKBP2h0+Wl6ScRiXcLssnAB
w5IIgCG8SCA5jcfOKi/JMPdHs/LpkqVcuotnBB1IhrMZF4Yo23y27gKG0wWCfX7O6xjuMcoFMEKr
6C+0hQUik0vITs3Bkwe79TESqLy4ujnT1g6wzSuz9DGDIY43GBAozViGbxDDuM66rAzgokOJUtc9
zCxDbNsOob4TpKdVwlX3PQhwMX4lGK1rXt1t3bWE1mZAr/5Tpv6bWy1va3WB5WK9Y052VDbjvKTv
fpC4WhxCxn0wucuPEMORYpn6nan1DB4u4NBKsL+O9ys1upym7JgiqJo9jLDa4nNOkutKzxZ26W8D
CmnGdWQu2YjWlG88wo86rFe5EqY1RLTE1X1Kd5AaL1ZqPVouee4MVbbLEDH+6l7XOqmdOT5UUh3T
HLpVGUft1sD/WJOd8bTttp5YnvXxuXLIEb/A6m/Z+3kVuGjm34gbg3LbFR9KU4NNaOeU6e3rIqsP
zYfV7HPfgYGOsIlR4rTrkARkiCDjmuhnjZqrZN5x6lNK+zxSo6Dm4BfQxVSXPSJEp2AO18htQfxP
Dq64GQaep4f6XEhIZ8Ygaa34ziqSWZLG3Hys3P4xpXMPsgP29/DUC3W0BvW69Nl4FhWOdJmTPrSl
qg9md1g1WytBGKe4atua9KIjPPt9IFGWQaT8csi/3iCeQ0/m0N/KaQmxDKguVo/yNa+1BjWyT5Mh
H1szek28hVmlfae7RRviq1cP5m5VZl+LLLlXGUENxmuhrdx9vwTKmj8wbpGb3pR7e5Z3GbgnMfsI
TbzT2kAHmm08dMETbIknVXXOYexgcfVBey5XNE3rASPjTDLV3dSODlUyI4kg136oL13U7JbSeSk1
oNlodY2Rg8eY2IaqdKBocW6eDW+KTn/sUL7w/0yBVc6BiHH5m7a5KQvy6UHR7OnixE7BQAZJRhL/
HVNsEtcVsaQOWCRl5Ca3m0eKaLVZwZYppj8JxvJ7gP8LRsg/kKadE+Yr6IoLtTNzhZKIi+7O1QBd
xZ2onkRCXYRn6M4ZlgWJbvXRGcahK43v6xMkXgyhh/3BEVO/yb3uVYt2XPYHdlv5XdeeK34Q42PU
Sy/Z6fq8k+1LwegakQy1bwVok+e09alR37LWIBVDBd/K2XmURv+QBbCg4xamc0fCBbHckGq1/wL+
7JvIbBDO5Pgj+zg/cWnm4L0qD0+1ZPpuYqG9twNukF7x8eCdaMND4Bct0GdCJInz0qhrq7QIrKr1
J+T/Dceo3o9+Ft16LUXNtBQJDw8uzWVOt7aIBg8RBelDOCZ/jOShRnMOWv1mOvFXYyykR8KfJERN
7qagpiZXy10JrjXGVZrpUdBv3bF+IgRix+6D1GUq95mRfFqC91BXqRzYZF8EH4uSH6d6jn6aVfVl
2YgF9H3bW+mzj6/E2Dd/i7g4WxoAqUB+0fWa52Ju/4wgp46+xon6twkGXCmipecSI5hDgu6jWur4
srTNuXJs6GJ4MdNonJTBrRPFrrczDBynRgdx4yDdo5fC1nWm/GtFRHBl3SVEmm8DgMCdy9B9/TY5
sJt4tF7CIvwVTtEjGNRe10vpOOzNMYw114p3QEuH6uRDEDO3XwYsUrvlWmj1+7+9LOGDVnX+ERH0
R3rfXwwOJWh0g5J6EHjmY2U+WYc5pZOHJM522KGbIBNtchRFtXNs6oEGR2vuOjxEtqMMDlq0ovtx
3ZJ4M+01NRlPUqRbCX9mrgk4XPX1ufML/yAEg1rhsfZHTcqpnaQN4pm+xFEyel2FU6sCw9KLSs7G
myCtWSCnXgG4Fbe2ddUcEBdc9gr1DYYK8EoTJL8UfpXmU7lKFFuHG7UAiDwNk4XMngjGdQCw6nOI
UmQhwP6yghEqre46CDzfZh3ui+fW96h7qexHi7yhEE5H9Dgs/bGqbRzN4J6cs86CjOWHTHGy8pLN
qeBoeRtcnw/Du+ZucrZc29s6XYAXMX52W/JuDES6xuO4+N/6RsRbzLOY8fQjqLfze9a7bEEPqvo2
3hgtxHP6NfRkfsNNJE7udGhSKK1m5gd719nZPZ/iqog1s5mTSER75LRTicmWJWj0K0W3t16Cm7Pj
qlj+dFMTfTo3tzG5T90kOF3ZkfKKZlG6qPYDAFqzozgolLuX8Xy3ZgsCBqoLLG5JFWzMYEMEE/dT
a11WgahKTq430Br1O6SehnhaB5xrk2uP6Pac4EbwCXN20Pe2qn86vXFI6uWxU9yoq+o2DphXenIa
Ds7nEE2vkdFNu95FoJZNwj3nJjaMJH7VyCAOfRXcGmJjGKgB5DezSQwfHjB1CvZg2ih949Nq0zEP
xvxgu++Ya5vbSo0ISzTi4yUumr8uFDew6UsQoT3Ac+mrndVXXRjwPwP8m/Eh2JblPc9gCRGdAnrA
bbNqllflSbrIMzvaa+TKn+vIbZ4568J+/rlE1i03F8LEl3wDFR5gLCo0S0HsZJT/XBVvKEU5V9Ph
M4iXpwnetqqD115O71hUYhHnv6p4fGhr7xjq/nUAqoA1hmZL+zoQj1jvK63y0uNmXyKW5eLXftIw
8WtQRpJv0roA8slqCOdyg+Ig+nfy5U1774hphEaaHbQac727Cmc+uLK7hsKGulS8uQkvpc7lORrg
0MX9ptTlnezZntdbrtITmXWooQdFw/iJR2QNAm7KIyaQpUvv3rO4nPyeeeYfMXBfGkZ6GH12zqjC
7UAjx2EA19XETHY9ksMi+TRy8hW1U8G/kbTVqg2UKF9roobFuMWGp61Q2ZX1ZwjVgll9DujcMsxv
m/Y8BMwmuuCVQRMni66RapOdaQiRy8G/Pk9TleOxheWeafwd3fFHHyviMplXyiIhbfeU+dweDQDG
uhqMNmv2632xYggGAxZGPjwg+CTeh8E3XTND2ix26+RiHWD13i+y0V5WLVGEtHljQGr0lhyDuDCZ
ARKX93QyoDTE6UFQD4M9cq34RCGEL70to0YevgCCkiWOFmYaox7g/gBIxMZAwxnTckv0gmwGemdd
Sw8Ofgr0oGejFfcIm1dYh+JmlWy+HTVTlhgwHmB7UwhNJ0efeCGUT6Tc5V3XYw4uxBXWNVoviDeE
xr50pWVReq7vcp663xV1ZzgB+KwSL+stWPycqzSZS3YGp1iBizqtbzxcZzf50rO+LIWfssjHZsyP
62N5eqq7NExS81a+0vh/CQNJNG5el5BPfrsKi7XTnN71ge2wgcqOKwY0wTpZ8eYpsSCcMpPQUxf4
Z/7WpNpjgtsccrSHUvXLQY8woZox8wr5WKr2jrz5R0dzu8joDekDgwuwDBj19kNRpj/We0haljoE
U4tgJaj3ST3vwx6Fifao0ZI4f8KNsQyT+yqkDbUAX6t5A+NPCUiBiik6oi2hzNB3ZjiWHwBH5kIf
vO4UAwNta572BYXSlNv6zXhfRxxLhSlB47/M6dvw18NcejO5nD1x8Igu50PQUm8ioAv8GRgvifKL
nL2PrFL3LJqRWybWOv/Ghl86cI9X/SQh9oC7DSdn1YnbrM0EqqAQh2Y6uugBape+QS/WOaO27zU6
pcsWZmTZDpO4w6oq1PVcpq0QnAr5q1YgrrQRz6kOpZsDGUuG2tCnUGsaJ4dIYR9V0F5kMbBxzqrV
NxZjn4tH9C82bw3Ej1kdXMTOqnGxBa2/VsIAFHtmpqLfKSfpdx9ta1gwyqt7tgwUKIn/gRYG9+vq
g53uhxnNB93OZFpb63bVPQ2ojvXwW+96eTPsYfsLmqPE2aip/KMxSDVQQ64Kbs6P9wQvHZwcWNdh
gTTYROuj6/QG6HdAJ7rE3ln5xLytLyEdMY+MBBFMNVG0HrEPGqcVem1OYfy6+loUyKw5I2H/9smp
xhOgaMxhW3j2B+6vDMW5r7IaPD3EqHwyGJxJ3Iv4OX4NtCGNjV416QwfMjCaFhe1OS2E3CSW/DaX
vqTjpfkb+FiiBn3s4G1GAyExy2ItVlBC3YUgkypMv/Q7qp8tdVo6Mq3o6GzzHyZdufaO6Vmz8bzi
JkCQF0+UhxXmN2lMrZ1oqz9DmT3oymkpKNGobQ9lnqEqFqwdxirvpgUMg9s6vBIsX+3luxwQ4AYA
Hb4uJDzbtfDvWK7rntFpXXqeQ2gq0E9u0LFc43Y6AIvvuVwaPYbp/2TxVDbTENA6h2C5Fg5LrQ9M
Wk/LvKXaKJBU0O0m1U47XwATMd7RCoeq7f+aDDwMbEy29shGUn1BHQXcjYPzYEXgKXRgrhbcev24
g0uGwx7WXrAxxt9+nh/1cl/3xCLPeLohP6zzEN9E9V8GjJQowdYy00xDqPze77BGAjFUt9zFazkM
RXxhprlV0vB3GgNfLQvCzDvQRz2uVgWWFsWnMyhv7SGWqqgh1/sndQIEHMC8m6okp6pdkpuuvdyA
eWiTLI+TKuJtl7Ww+IK3WXYNNO63FUxYcQyjmzFZH+2X1RyjLWfYtkUH2xM90FiwjYZRSg/tBJcU
32gnZeUQJXHE5Dc5dK+Ly9FNVCc4E7F3Q/M1uxggESM8baXnvaRMwDfCWE5TzxoQgoPdjEbrUBen
Qdu8VEH9YAwuHiT+/CtUf1eVeiwL6CUR7/kAVhPSpHpNRvp0x24+chQs6LoiZcutJgb0dETA8M2W
eFCakRgYMmUfcv4feWe23DaydeknwgkgASSAW86kKEqiLHq4QdC2hHme8fT9Jaq6f5erok503/ZF
KWypLJJAInPvtdfgVxzXEYao2Sk0OuZo+UZN33UH9LFXR91Q3lq2ZIWsZAV4jFEeKjojx4P0B3n4
Y2mg27l5Nc3u1g+jtRbcnwSD/v3iseQzLtGY2g6duRmHMaQ9h3w70GCQ3/GelMVxSnVKQEmypKOo
vgqoh132dYqyuwjZIpjO9eth1tnroGwJB3KGhkgnqrZWCZFrSOVD5OsTlDrrJVOMj3ToL1UtZuY1
0cVy4WDVMzy4TJGnyoDi3eapBJzd9hwtwSStFf7G0aoCJd3oGNkulIsWo9mVtIOzpEhZVx77sT+/
OxS2cHNQveQOCcB/TF3n7EtWocawa1yAaoffN2KoyRMKsSuR24U8FEq4dFNAe9pgTYrFZ/pltM2F
xdAY/T1uMUSOeMtO/c0UDGRtKLlrdZKrmdjivBNJBiCVzS/VMEzVLH27ACjc6oqq5PNirhIl1SPJ
la/q3KzgoAPcdw84VCEjVy18zHTIMXjMmyD9UXSfly102c/y+FskaQrMEi6l9Tn1or0fgQ/IfiTK
oK4fHWavO9r8bxoRlUZWvoTVe+9297Jiru7G3LNUULJFsOrWo4MA00zODXaQyxhvsQqhGC/JT1+D
v35T3V0eeAc3GlY9RB0zl4A8wb6az6IPlT1AA14Df3lnld6Dpvn7zEi+L6YcmcYOlyloGg3Bqlak
j8B3P3ktFZhvUoG5bOcK/XIwBVg4HcMcngY3+gLjEHBvXC0wZ8moZ42ecO/1TnRYjKEWptdQrcyA
c2AhDqjhXyIh0bpB8g7licrI7/yVVSXvi7EQZreMlwqTfFjzcxdb73GTvikDI3Vs6kWMSKOof7pF
8wiJ8ucyroPtt5+a8vNMWgvdblvi7aJ8G0A5FWeob2FbNkx2Q/Xw1W3xCYnmcRkAGw4TOwCaleV5
z3gBPvnQ/baIMthqAzjvrf+q2qdxpLzHxhF+qpKb9Y5ysKI6zBTFr7OyR5l4Yj3n2vsCDgup5MQj
qRtYvTAhgchqc9+NBiZ8XpM2QnMAg4hwVp35HKKibtdDflsvi5TBaL+2e7nOsPZWg3hyPGDPqqvP
4obXwwAya8szMOFZcZVQLxyW2m/p3QrtEmX+dnaZaaYywo4fsn1SEJzXQMw2MWiCohvtRyvZt7H8
bAi2ZNim30NFqQ2Neus1ghEpdYhZu1eieYJT1JefW8OtNox31p5sL3DNIMIrKzHVpY3KEgm9n0Vy
x1eF+ZItgXWABvip4HWClcj0zf4gsrbKaWwZo3ad+Glbeb7p7J+pPaIoVHYSqrNR6GjECZg3+DGY
o4MskZYt5ceOks8qKogFNSTu3aep0x/DYoYqYNKfWXZ1wq2TbTR37uqBiDOoaQJdjaqiFwIc+Ztq
bhp9rZ7imoYiUx80VBVA2z1pB1ln+dYfXVxCjOZl8e9KZo7ryN3Bm3fpAAXefYxbtxJqOEbjIc+y
r+3yCeG0YGS1LrHBNoT8pNBxIjB/5lp9V45Wqmdk8PGGpuVQpdWz8hQpIvs8A3oAIlMzjhbTU+8V
29IvqAjRYbKTs92xrzxns/5p8T5M1dv3tPOoa/q2StAQN8qNDieRbO+b0HSbB0DM+4KyGCM7R9jM
NKL1WwHOj/A0ggYYmRt1Cac5KXnL/dVVZJ6C2D8GKJBgaLXMNL+l+jJVXyiUqvFcntxZueupHmzB
nsAoTibVS2plP0yFn6qr7JbzY1a6J6dkXDfLH9lQIZOBoqtnH5Nyi3OsnyIaX9TtITsy2YWMN2mL
GQZI1iF3g/yDnJlN5VAfck+t6oqEjwOdMZ76Mf7QHARkMVSqslKXeamIFZy+9Ncj7vAMkZl6qP97
wh0Otjgl89IBttgroDxOHia1UagTHM1RQtzbipxGSBIlybWTpnSbINumtrUz+mG6hm/okr/aDRuv
VksKbnxquBKzKrVdBd/jdfkkidNaWJ5zB+O6rtzrcpL0sHywO9Ip5ZnvxyWVCEv0q8SwMJuzk+UH
eLaxRXWPSd59VXvNcvaTB38xIR5t4Yla005ZsXUql0wE0YePDwYe7RERJngbRnn5pS1eJ9P+tDhI
qaJXmvO3NPceUOAp+0GTzKsg+Nxe9Cb8Wmrmz/LF2iVWYW/qkhuqqorlsNFc1KDTtIMS6fqqVFUD
BXFpMEtYWX1/jPPhiEzqCYr+rRmwgEdd/ykfrmHGJBlJxKdKCJNBYszWlXxb6lti9DRyxVZRYxN4
WQ1/oHGGARhg2ygbRWD+wYL80zP4T3PZ3yyMf/vr/6eOxrZl/sK42vzd0bhp7j/CrnlnjvlXW+Pl
X/5payy9/2AX7IKxWTgRS+Vd/L9djc3/2OyfkCwdU+VdKlP9P22NLfEf3MDpqKUrSfmxTH70p62x
ZfxHmCp+B0qqMjzGJvn/wtb4d1djF4aM7kFCNGxcRf9mfOuZE1YdpVYe9Hq4FBYO7FjLOmFJWJxb
sMxcZOS/XKR/8Cr+p1cURKWa0NVMqA+/kWrT3CLqZqRAH7YNfgWr2S3fhETTQTcw+GH3X2iZv1Pg
1AfkhcjOJdfTslzl/PtLcEGAoSrTlKQ8GOkOi0KI9M50K+fkLqv59u+f7B9eCpawIECcF9R5tb++
FJbBBpXUXB4U2pCkyYfirEbmVuGV//5Kv9sV86F4Jdu1VPya97e71kpkz6HN0UfAl7f1XLaLJgSH
S8bov10/gzX/F2tk9VrSwJDd8Wy8t5dkiF8vYImNSxHyqcykRo5n6je3IuXSlQ8IA6BFVjopJO7R
qFtEvFO1Yy5yMQOc4sV/C0H9nWC7vBMh8Ij3TENa7m/X14EcprXeUKLx03Y6uX+yU1Lp8WZo0w3S
/rWxnHcfc5F/v9jLJ/yVBr68riklkLOA12ur+/7LFdAMuzAdo2AJaQmzhfYonB6m83Ct2vHKdBpK
RHCO8/lGdBLtphbda6tm0oANX2TVoJCu/BTL5NP/y9uyTFzRl5gR77cHSdZFJ1I0xYfWaoCEUvuA
X7/KpR8YArntT2o5BHd8I6apUhB4W6QvU5KRVd31r66NcTR18iCD+7+/sX+8TVCB2Z6oDdhe/nq5
5i7Guw3++AG2QY2VtUCF2vWbaaIsHCyeCIasjmi/kjX838LJjd9JyMut+uW11c9/uVUuKRu9Bvv+
QGX/hBkP9QcY+SoYURLV423UOb/1eDwMUn6Pore89v9bMOw/bQIYzv+fT//bXRmSLEQFyDuYQzoG
NM83Ocb3xUA7Zkv490st9CXE7q+Lkzh412Vd4hgkxEIB/uUTE1Ziuxni+UOhlzsoGA+Sac6gq0m3
DjZjYaKD9LVPmTLiVbqaQrzAU3e42rV5aD1y0kkjfHD5N1M6PXg+a8fUvNM4eLuy0W9lEKE26i/4
kF8ts7sWMbbQxWdVVnlRfJcGDN6mH29zuvPQf5bBvpNZhsMHv0f9/51ULo6UwkOxLybzdZrQ0hYg
CI17htz0UEkWaIKt2cpGsbMyu0s+19UKvJS1YoMA9fDneKDGfrhaljz2gkmpER7wY8hg5wG06l7+
uKD/msVcqZruQzM+RxV+QoF58ovxWGAbj2IG+meSP7cOmS46LknrLOtMBfodsyo4TL65a+L51lb6
wWp+Jl18Tx39ITHxl+69He07bMSh3wov/lAtouqe1XoSHksYIx2TqvHFtJsfrtqK1ZXREzTmoWh2
5QCGNIofmoNnna7I1WGkVKaP2BH5q4HPZYzyACflU9p28C6RlXE9l82jleMDLju0+XWprccpuxu8
plVzgQQ73uAx8h2m6WpE1N56dx80Ppw7d3C1WkDANmRGwDoYWo+cN4PRcOZwW4oR192sgCfGBqYu
v29T8yfJVhTaJxszcrjd2QfukEQ4w2hwgkcBowuKXIaNZag/+H35g7SBlTXyUbWBrQdfqlsf9ZfY
ex/dEiWIO9zIXLm5YsZkwGNfLL1TFRpPUACGlU94KBa288tookLiEPbc/uohJM4yKINJz7/3Gm/7
kij3U8ye757NJcj9ijH4z6ofHyw9vauXyGcqZTiqtMndTr1eNFXfGmgcnpbekZQ92OpKUfxcxhIL
nkS/4em4UbBUUuCfE2f33oEdYo63qoJcBjTmFsGLWQicbWvjGuMQC4WCNRXYLYPU7iXJCn652cDH
wfSHAYOf0SKe+xzLMxLBHiyZkh5KeTHzjtZ52O6qMtLWTRUroTHMyKl6kkH/7qrwLGFys2rpTfsq
uRTvmbE1nm0Ha6Q2lyeeq/Py7h2YuavR6K/q3I2rBpXBXYmlsFq4D5BIh8k6ey1A7MgYD69mc4WE
8qaWMmGQPMq6vEBWJbLQzw6xwb2JOO33WJ9iHdbfzDoud01dNMcknt6MKK/PED2xeEjDji+oDxkM
+3W5q3R/ZH2YAn5X/LQsR8hCH7F6cGfVrKCn+WKK4MVpc9IHHJVEpLYSZYY5SLiVKc9KcWC7ZZox
3JYQIWwKke/4WM5q6C2CwgeD98J721NHWEnBw0km8zS9NjM14bJt9eqoD9U0c2QJlYG1HsdUwp2a
bggwiw3sFf0Hk40eFxR9pptlyntddwmm80VZwVFm62vrAMuP5M2pk7tWWYcqar/ZkJYmnoGe5WIE
sFs0yMc6FGDZcWR5AyXw6CIaBM4398v/4HV7bJp5yJz+RmeXQO/hbWFExiUnBRlRQ4BgqUs3tWZe
cPjW1u6EKwmAEXQ9Z8bU3kK4XI8Peh1pG2T9jzrCPJIJtW4/6Afb67dj7YD/ErW6G8gUIb8giHZ2
PaK+6IrNNIobZDieLlmU/KJqJdtuAo7lSf+DlWdgw1O2hrcFcdsUlZ9u/MfZDuwznAXmWWDvW8A3
t7CGEzbmcEXC4WSa1dFp2UWbUh2TBYI7DUbXTuraJ54tFDpSucHR1Yq2eYRhg3FomGfroLReQQKh
vI6lt03L+A0rKjSWuZVtvZQLlxr6NtZ4rlJM1BHhT7eFeLcsyKV4kV38oY4DPUs/UJccNJ1LwxbX
tpgXTq3+s/L11zjMkQYYL4PvPUyMZADQC0z4XbItlls0tfiVZPsxw8pOLX4CrnEEPpkKA9MiFlQe
53eDCDms+gB5GnDbiUSqtc2yDse+2GKo8t6B/ZDgKRGneNNxgDdreGa+i4CMVimG0YAoPvOUoH6r
Oq5I0EQ7F1ZF62nEEFfGd9k19safE/hPXtKCETLZkDG6GmieJL8E2h6rTKYuI+NLW2gwGxCVRuWM
M8coQwTtwckZePMwx9lh/HbTQ+DHtX0uNmVRbsQ0I0/CvAGR1bSpDLeFLewdozwnlQtOCAP6cM2D
LBiUFY95KZlG9ZTt7vReuS3WyOxbE2cmENe71AHnsoqL1CeYfqRmuO7csdyZNi/Ws5lXsQlwF/Vb
FEsMttW9K1KeoX5GIWrd0Hc+jSPLpc1qbN08ccezGXK+HmkQkCtY/UzcwpTb7jjGnX94ERaj+hzz
JcsCyFxqIuzlf3ixTZPkoYaaNJxmE8htZQofprDDgLEq/UU4mJAAsSfsVC3rd2G87t5HHYUJKRoF
Qh8S8opr3spbPvIIhH73OucQNtRebsvLrNvR2saAdR0M5hcnx05j2YLsDp1+bGTbsIT04AiGSeWP
srFvoNPv6chja7r6GwFl+mbOYwIUZiwjifMEoyPCgzczpxuchc4V7QEzAOIoS+65aQXYywB2t12H
q6qwN22QY8dVRjjYE3MqY9S/FufiZp5kcVATPkcYPOEUBh3PMkKr0T53eRSu8lfRuv1rXjGLEQD0
YnZ/TNnwYjju8D0O3HWYyFPAcOgbeRG6s2tabSA+0jr3vVkeaL6jTTxEX9ym1x8yLx7OmkvkbJT6
e7OIH0TV7ytsFB6DasTgH+vVdSsCa0Oy27RWEnkYBOBQSK73OVFukXHzYAtJYMe1GNO3iKMURwoI
EdCbpqrmENTTvV7N1ZYFHeH6r+LpM7eAdqPpGxlV02YS05ZojWMdmo/IBF/zQWL9823pyS2WPfS7
bds5yvLOINdixNPCPOfkjYGyi2eoIfnGKIqnRCKAsDX3UOJ5z8SX/OM0zLbR5N6MaCqOGMhtqqSd
10HWPesG8zfbIUdHNMEDEYwPldVVu07CzZDt1G9hMWA/U7U/tUFeSPMm21i0uwg3mf1YZg82tC0e
iuTq4fpvZzcX+jf0Bp5PlOJUr3qDoySUDnhUcpv5SFoxPfuwnR/tyPGhd4Oxg+JKpkTxVJsGJldW
vo60moy9eKO71Fv9aH2xNOZmU8BOTogKhVZAY1KZLY++5PmfPOvQZwms0SLcOyYv6GGHhMbUVj4/
HAG96JCfEQ+0jh3W5bS1PcLs5slD5TBFJfy/bhPUiY4FVwFmKBGT4PBlH0LILIMzVecQuib2px0n
0rjrpqbfu179xHw9YfRTTpu8tTZGmzjbxpls6tj+axPxpM3z0ONNVlNGuekmdyMUkATAOm6pbxwn
rA/KQ0ZN26pmKMkgwgVj6DDu1TA1wiIV0l7oTxtZ6igemGAhH/W2huZ/ZxbDclI8GUu9umzbfWvj
BWlLmAw13q1en+6Xky43C5pMVOOYciIhGQPrSIIyyUngBGxn3t7P86uoLLGfEcdHbmAeOg/GMKfC
HsIFXowifPSg58BeeEv9KttNffM9rTR/NwWwaAk9wTyr9VQEEZbjKNJFv8MHlqKojYK9hdDWbeUn
10miHd2b3PlR/yin5s3DJm09kQ2xIqIbawQs7XRBbTB37sEdAwrEnDLd6Exc1FgEMAEp3g3Rk/zp
Yb6J0YfrGTekdNgATZTpGmWyHanYhTK9qwPzD3QJCURQrJOI+icGEF7xrMMGsz4j9oRBC9tIqqIg
ceaeWbv2UGgV57ugzpI6nRmO9ThcsQlGoYeQibI1CU1Soydll/k5bdFk+HQzcd+WuxpO0ehJBnEO
9gfGyDs1uUGDhnxMjuvlmsym+6nIi2f2pM+FG1yWUreNaTOxMhpXDRFKAp9pYhXaq4GjknhvJz43
bMC7V+5VpYww6JanmF4IhuAy1/t9pNf5KtK+2uwdbIL+asRVYDubiIP5j8gQHJdrpkM1Q88esivm
S/6TlmLg4eV8qxzg0mRVtxOUdnVOoaFSEwxGDAdY825dn0N3a9GY7sqI+BiL4X9vdfx+qgsGomwb
JDv4KM99B6keAUGwObiNsWq2OoW1dOoqhC4Tki5y3vwm/o7fEDYbtYZ0MbkLi+s/zA0dJ30aNnrx
qeKOtSpUJKUjIbmQi1ukz04/XlCMv2auvGDF9VGq9NK43fZudSl89YjZ883mnF6XUQXlsmywJKhe
8f3NtgMGFmSzVwetStOd4WKRR3rEg9nDWHesbBcQIbT1I/gKFnR8+kuHUBkEaAsaGri0pqa6srg2
Y3a3lFRt/gLJFqsvmi84UPg5NiSwzRyoqi2VrfdNtBjBR9xTqD3LCg26JlnV3vwQZ+nGLX2c52BP
L2+7c3FPL4yA1Bm6BQSeB2HqTxigFBvyUSEQKr2FkM5rlHoqQwAKbNZfzcwbVlloHAJzuJrD9BDV
FMedw4WnsqdBw3CTQSThuYi1+mtSUfdkaXAKsuJRFkQg2FjlIvK5LfegU3NczKhJnVDvQe2reaF6
C9Uf6+H02YK20mVdgX9YBLXP94yVY8KgWbpkM4X34mgX3abUkjpg9cxzSKYBi0u9CdEUG0+1trnM
HlUxxXWCJ62a1TKeHzr7zYnRH2nFdMqFOMuKZ6Kxpxf4z2fHmR7SpH0SwBCTMZ8Y2WENl/N/qF+t
8A876HHyerPILii7CTt31khuhs8ekJ4p5KHo3G+lCo0rjfFs4BDFuDO6m6pFHwJKMv/zAr8tb95Q
Z05psV5FBlARc0hha/bRynwzFPxLLcnAeb3uCPKs+l1kww0LPonkxUdOszJGZHbGy2hEEghmfETj
0601+0nrIR4TRaU2jI4hWkowos5u44xw3iOzZpFyebSKRsdNmzOFBkUwvV7nUllVrwuaXAXsdLX9
TXMl4JmgvUys6UGdy5BvCXPJ3+ueZ1o19X1Byd4ZTCtwTThbEFFajH3XrY8HXhW4W0oMb9vSCbOC
FW3DjJhO7w0dbxf11M4KHWPg+BNzNXu9rHnXrNALLg/azh1PhCh8S0YaELXR4jwV9T/rqsdUp9up
uxrO3UEW9n1Mw3ts/EC8QcqDTOCB52wz2tMEc5SMoGkzR3xsBUH0DU9PMI5X2/mUdOEP3J3nHFSl
liLgVD+SNquhNuOa9P7LOI9f1MeUmsKU2RTLVl5sFzDTwSt/AS67RtBNYsWZx2+Cp6OSABUD8rgt
XpzhZpkNmC2DX7+FH+P7JhQcY75VGurUMr1WJDXMA8liIY8/Nvs092SmI07W1gtd0oBKhlz4FOuA
Xn3+ZZLxDCWIvkMBPnYAq8oC1ZAD7zpstCOjnr1Bkeiopb18wfsHcGoVKUpWpUcQsaeQdG95GdWI
uqkYMDGw2MphfHZkOm0XYCH8lNrYJBDdR/D3wMILIhrw1stIMmOBG1A8BREDqhLoOsOgMgNnT0A9
Mpx8FsTD9HBArbtLn4pdD3YibdVbsyoFBm+QKfdwhujWF/iM2ArPTPD88x8HaC5Tw67ucXFiwcfk
I4718B3wcFvVpMB0PmwFg8IvM7IvbW88Ls9DS3pJLWs6e7z2tzCmN/i2/7RnYnmSauKVk3YXjIQq
up+JsT647cwSXx4/eACmj13B0mr78GCw4zoZYIx9Qc82jYhfMTDyVXvPed9XwYcM2LjtdN52A20R
bK1jPXTXdMDwrhQY+QL+rybDCpCTjASyqEYSFHbptAIFlaUjO0NeIrpqM3fjqvORgctqwUgzjVM3
AnTLbTxg6VbjkN1ABlRvOar+vsQhuA25IXbKkqxmwUYKcpcxRQ+j8kB7qqG0HQqQwXBfQUKEfoGf
WjVFr42scBg6DiZ6lzpJNXxx4Y6axUuIfxkWkEit/eYiYn53xfbax29tgDqrb9hiUps8jro3Lkvv
mc8SSZkbbtKGS9Q62VvdTuchhhE1+Z22TtuMjDnbuTtGRsVwCUzrYo3Zx4LSaBofuiYppSpx/5XY
iePloa/tkKMN5cEfhx2lIimGFcvWpjX2bAzC4pjyFEWaE8I28BQkl/kWiyZ2392ElreG7oUjJRak
ChArS6idtcm1Szw4WoR6Deienos4c3ZqK1nc00qPGVJo5J+tUX50IyacLslQBSgCWkuoys/ZxBES
zyBKc/GlmdunUqP19ouEJiq12VA53rBZxksKVf/SM2N2D+SszrZEUka3jnyvcAqGsUNxpKApYfNg
knSD2q54AmVYMawmiLPpNnXg7fAdi/lfYC1ZXXZXbi3utMMdvHtcnuVGE/So5fy0VHPLB6X0mjal
bbE30+SBzGaeuulmyy+1tH0fiOglgKncuOV3jwHjPq0ejUn/SqwIeANDAD/ASSNCtWOGpg/kgLMQ
NKe1tKiuh+pY5AFmEKz6MblWCabEGgkiG1bIvsmnr+jcKO6c6DJ7L4MDzb0M/fbBTOlDWynI1Hhs
OEvZSmsIYXl2ivloJ2s86m5JU1BPP33T+awRsLajPd/bASZnljd1kCizL2WFaLqEyY5PqWIvTYoQ
neVQm6ofhCvKHVGhuDQe0dB8nQPXwa+VXtdvG9iEQXnMEwezWRn3GwzMkIRH4nHU++510rO3LOnh
F9qkbSn6pObtZnu8EqKlbR3gu3WkExBHkCHcrUKrb9hDzqN9KnzsforZREFtpjF+etYDlnKbbhTd
Tu+rS5+kw0pL+3KXCPyUJOJmOKSdiiJOm11qUDbE3fjUYEx0FjBCwx4WMIkBgEq+3x+CePhUd6Y8
ZhHqIspt2qM7NBfyY903G32XncHyakrtW1t4CiMN4sNcktRZ6slneHaItiE9nQ3MVCCN5c8EdAYG
Nuf6VVZdu1s06Fkj21OivuBMV8E2QxciVCiH+uIbfOm+YiVhnFgL8s8vduGc2nii/Nc9DaADrcOu
n8qXtCIFZPlCaLgkeAYhUxAUxyYo+fVp/oQ3WbCdeo2wUpScoYEffh2CF0tl6mBUQQtCyG7nQzLc
yAJRc5OmPxpdE6cu07/mJQMF6O3GNsPRZFUMRnZavkSJ/9WrJ28rzMo+jW7465flezHS521YJd8j
EkqmtJiOXE3rRMKmdVr+9NtfzbAz94FNIHCBu45ldeNWehhbanmsn/7nSzkEKYBiGW/7ygfCqcao
gT2EnN0nRFnruwN2W5hyh9VQZSuHXcCMzklgvqLnw7Dc63ajOY5bPYzOi5vF8qVTlhR1o54rAP/t
//wg9nmhNAHRMDTTOC1fgPvFH3/qlJ0O7CR+4gwKm9SFxdMaVc+epjPcK/Vrkxj6tcC2Z5fkQIOh
L48hdPFzIqI3U9bV2WpxHh20KDtopFKduEvXog3WGcmDr7qsz/x4vEiDmAUzSeOjl2Ix4kZ5tCYn
FqP/vDZfbEMTL1Gol1sZYwrkeVAfW8NudhYVgZJHeCju0XOxoNRfAdorRJLBevnbONjGFoRfIySD
TICu4+0Ew1ReZzMrr/g9O0Dj4BTL90ispfzo5LOlPY1k1L2gVgIUg0QG79HSi/Qp2oy0hsqPKuxB
92crsTiIcA1pOk0Cf6s/2nn40xgDmI7KBCRXniDLn3p1F375ni6bXR9YX5Beh0gq/W4zCOerppOF
M3pJ9YDTRPCQYXsCiezUqy/Ln8Y+fAU4m1dNyQnuNPp4CmT6ETNo3yaMDU/Lt5YveuL9+deyxnCS
oOsU2URG8BNzBgEmebJD3AiMl6RnlYuiRRiSWpfpxWv9nmkTX9xp+sFxZK2kM/uveG4WQ/1qQw30
62I6kBewFeopdtTT2U6evkcVcK6yJmD5IQLQ8nYH4o7m1+A7IhDU/7a+bceL09WJ8oPEBrrGWiFi
q9mElapP6+3UGtiIqUcc/QNes21JalykYzgVYRcYd6c+kYSNENTQnlK10RR+sY+SztubmPkaOCH6
IdawSHV0esp9OopL6MZbRoni4Le70kncHdxsLCYNHI9k7+GPwa+Suo1uI3OfurgN8T805nU0j8Sm
zhp0RZn/qHAKPk17q9N5C1bdnYjX7NjXMMGhJOSPumsRaOMG8RYoYlznfoSQdNat0/Kn5QuJ1n/+
NbJLscs8l5OzOxI7gr4tr/pTKC1eZAj//NPyPTt4I7VhPoIeEw7qj8DjYTSjC0aCvBKIC7eQ3S28
nptvCE0e7MjhiJ765zKMvqRh1UAGrjdhWU8HI2jfROJw58dVOE064lkzBXgYgrMfuSeBv9makNvy
XHo2IJ0MjhYtD8kdqAZL/bvvWvvYeWhi/RAW4zevKm+z3X5ORipGg4DzgbqUzlfEp0lQwgeT+WbH
SOa7qI7ZScInPQfDwLgA3MP6posanKBvflYU5W2ddnuIw+X2w8RgODKwSRsG1z6Gk5Bbw4FGhobG
lU65KRI0fp7TfInt7Hsj3e80JrgSIo+zu+A7GaT3yaqh/TfXPLDZ1mebeci4C7TwqD6ALoY9Kb4u
j8QY4gWsdE7xRHGLxp3CSKC5xWoSkGVd9sEuYkPGFYu9Dc97w3QuachuV8tvUWp+rWd+SU3YtTty
zA0dlpYhUKNhZ58DYsyYabifhBd8R+vzHYEAuNdLlEjonwEVnG3Tfs84aaOWPM/maa4EwzjBvFdm
9c6eldHE1IozEXBf2IUeEz3E98lgPAXfdi+67llUJaL9sZsOc9quslqztgTmIayPOOBm5AXM4vpV
/YKD5bClmq3PswQBZxT1gXpg/APlsbSODEv8jvkYoWoE0vhT79S4nDJTtkZo8szrfK8VZFseMr9+
MfQeWS3t04LoxV7woaAgTHdoqHQQFjcjClz4ZDoo6xZ7uNUemZ62rtjkwBCtTwNprm0aHaHRt1gx
nnuNUz+jWtqaMrlHnv5qUiyCHdIzkzq3johkdXtwASj5VI1QCTpgoTRK76JytdXBqrzTv/NtLEUx
+wvbxtPpCqA1eUwFTcP6jV/UzHNgdQ3wlfImzCd6ldLQw62BGfvIjMQps+9UeiSgVCnHWQY+oaAm
j4FaB9PdC2N8x6i6ASjws81UZ7BcygCY0VKKv+EYqPRWSh4FCzeXMZZMmW2ay86n34YEPvTThzRZ
BF1MTag7h6iwYYSD9hSxNHZN9RV3gftIvttaGxR0kO4wJJ8o+eNN1mlnuPHbf78ohiJ0/e2iwCE1
HMtW/MffeXkBVk0ukMihzoxbB52oTmhZ1VuKSC41nId5OAQeydgjsuh/f23xD69t6FLwogYEKIKn
/kr4aqzezoD600OpJt6ZT//FCxnhzQZm0IR9KcR0lbBFptG4uY44epiyqy6MsejV98ipqaGCU0cw
Um7xuPGOowXk8+/vUv6NFIY3qO7YnuvqnmkyNPzru8xrPOxJhmXZuLzLsKVBdJtmWLEN00yitIHg
YhCDIBHYIXi/K8pYNSQfiswRRdzFDDdZGBnurqAjhmtwN1Uv56awP50ivyNwvGPs9MGa2FmCoiyI
QwwBI4rb54WCGOiqb1dwYFtZl+pLPGEZPAY0hQtPgzYBVXQhN06KJ3ZPIy+StNzHHLjBPD7gks+L
mSFpKD2juLFOH8fYwiUKqXlm91cCjN5xsXn66sn0qho2cJ67rIdrWjdKifFZKJAxktXRzqlvsQyc
GT3W5vSajuHh36+1Yf6NHMvFtg2B2sHBHfJvhNVyjArNBfpAo58gfNKtLRxVul/FN6nVTmY1ihWV
lUcwmn6FHRqCAnSpF6O3dsSAFhwHIMquQ+CUlpYN3mrRcGh6bZ+qk3sawHPmLHXQIgbgJ7XXXy2f
AXBpFOe58bJdr88f2az1bG44aMtqws1A3ZMQxMIMwnUW3oNGgwhngFejzLmrgWIeAZLFA3s/eSEk
KJMibmZUXQJA1IzFoXRA34AZCnRSa8kRuo3b5yFkMJWQE4ZoO/3izHTEzLTvmcDaARHUupzYeWrf
we/EoSpUPw9Tvizz1k57T+Oh3IE5aEaLIDdvfyDwUVOGLBNUCghgsFMI9fzeCcaRmanvyVdg5IUZ
Zh705LqZjhqNRDje5fobhR54FYiPBTSXiPqsAXLBYeBT2157XbD2UisulpMcw1J7L4TyL8LAaFP4
9lejp9zzrZnBSEKDpcMra4JmXTPuJfN52GuZILw5rsod45IYW6byWN6FGU+nAdrUOkntm80PmRCc
gmL4bg0hGRj5zre6R3Jpj6UiCRCPxBLw5AHfzW+BCsZUb7U6BkX4rg3jFffD/mmSKSZEytKu/1/s
ndmO20iXrV/loO/5gzMZB+gbzXNKOTht3xDpoThPwTH49OejXAW7supUoe8bBghJlpQSRQYj9l7r
W934wQocxBp4btKhlQcMQS//crj+zRXFAIBk6DgBHEHY75+HhrBDY2JrTbqz5q88Xw08HmMOJ75p
7bHwEhatuL1Q5MTw8ubm3dwwK2clnR1RpKvb7F/0u39VfAsL0I7pcB4BMzbNdx+JSLXBrWIj3mUk
HlV5cmX6vJ9L39mAf1WqfTArzsqh/zBLr/BVvwV6/Wr5zr/sm78Z3C2B3trEImEjiXwvPe/iDnx+
Uca7do4uGjvOKry9CYmJKFvaJUrxr5KlWj85X11J/yVEct7M9Q131o+hp1g25JVCsPKf9S5+Nu1I
ramEBRDGx39R4oq/yOSFrTPmoJAXhmHZ73W4TLBt2uBDtBvTJFhB4oE9Gq/0vknw/phzM5tl/ZSB
4XH42SAYHiMzGA6ebsu1yQspUJ9UGg/rLvbzNfoJb2nO1agYNKxv2fGKOqsF1BhhXtmJDxh0ETzo
Q87isSCYpupFsx/S8SVXSQlVAlWsmYP4C1J7JTRHfBCshUz90ZRPWprJ9b0mHmoxVx857czUWlHp
E+t+oLCWvVZOm+6yuiBGp4ujDafFskVZ+eLmJpHF4uJGajqLflrEir6FZsGatyv3kEhOGwvQHK4y
A3Sn0F5l1WRAeXqKq0L/qDLEupq1m2uOd6loQU3NF9pzRAOXoPVFZEbX3mVAnoriCdw3o6aVK6Jz
tL3QnSsw3N+cUu+2rrULkkzuyBqgoF2OCcnOMlq6U32qRVU9ZgqGopsyWuWqHXcyjr+3Q1z+mH38
rzXqWVXf//u/3r6RV7iKm1bGX9tfDU7W7Dz5ZZz7izXq9Y1MP6A0ZfE3L/vdF8WF+T+CqzfDHnBq
x7ExCv1ujDJM+z+ehTsIvQNX9z88UeI/OrUk3zN8xku2jEt/eKKc/xDyaMy+EBPp5Dwv/x94ot4Z
PvAIMfxxGrOSmeeWhv1uACSfsu60pnNvKcIx6Bep2jdtuG9DfViG3ayam/ERPuKKVsD8dodyJpKW
sEeoFJKvVyOdFjt4/fpZ+3fN/59HmvunI/pMzIsQ22UHvXMYhM4IgyJq7RsgJdowpX3OBBE3ra85
ewCpt9IOHh0DTExRJt3q3m2AuWTsurCBzZz78ToNMXDOAVKR7ySnAMAlS0o03pYxRA9dEG/ynIzx
iYALC1TWLwfC9cey4P8UXX4lfLtt/vu/7lePn6uF3z++pc/rKBef1Hs3jWTSOcjSsG+TIFBRTmVy
qSfiAFOPQFMM7yZG00hcIwya1vBJAT65tuQc5q4XnazIjk/QYg516xcXrwSjoyEYo8r3IqA6zRM/
0nKCfBObtdxTQ3g04RMeA7oDGCWSlQWMjISO7PYv32ne5X/+Tri9TEP36dJwDL7/TqYVh4VIMuvG
gV5sZQMbuZdeuCGpfA9dBKZFZCC95fjYVKlPeFdZawfHiNRptINhG/v1iz+q+ogYdCOS2oAH8WzG
qHHMJLUf3bmnERYGNb+wXf/zR7/PL/7y0Tl3sJIZnFXWu6OpAClHujYRWJhfl7qrJY/K2A55TSxl
TmyYB5j4WEyAyeDFnfsuGz+jOwEMuXGoO+8okos1JGwM8CwUNlZH3NyQMmukUrWs+QpHLTHPRCTG
tEgaQlpkET34mrVGhsYV0BYNMrFGkQCUCtwaUO84NmhM2aDdWWoy9TUa2O45TThiG+YMXRIHZwXt
VhuqknCFBycEoJ/ZZbibgim60c9Y1QEly04jkKdW4SWOXHG+bwiN8nqXqEMX1QdiuDMTu3jvxFq7
MWhw2AEqtAGq02dRsur2h/gVmk53TmA7rRkqxm2jB8AwEiNBAND2D/dbQ9pf04TsVd3SmkfLNMuL
Xgf70hBbH9kvy02A2Zi/3IniE3w+Ayy+3S5UIuv92OhyNWjVN+WOYm6+fDSLEGHJ6Nu3CIckbRe5
++ff2/y7Q3W2nDqUGQzdst8tRf3Bt7rRi8ybZsLC9zrInGigtkGD3B+j9Z418oXOj78vVfMSxShz
09yntx2WoLfMwIAPUG07oUFcl9Mp69BjayTNyHFhCYWkVYqzcArx+i8f+8/r/HnU8ExXMDDDZOST
i3mF/YvNyaUAnoyONG6ToyGqcaPHMHUfLC/NV6ab+xukPwk/PIA23/OLsx01h1hLnxrxpgvdPLo6
K/4QpeBAcXrfsMzRYCisrZrw1Duy8p8/rvE3e9maLZqeqwuGhfdjdE87Iq3T0bgx96yvumpopqaf
Y2hNEdO3mRBUE41I+HhhI9cp6J2FyUsMO3D/zx/E+vPy4r7fLAOvsO3rfJq/LC8ChSND1/mVuqJ/
qlPDPsnXLErcUxmjGNe17kPef0rLwn6Kp/RMMw7q62CaD/ddqYB94VXJLnKWf05MR8OlpifmvqqB
QMjGAHyfUFLSEGjQ4NkRoOftzRi3Cmb4S1GzNgsMsQkD8JLSq/WTphXqoCXZx7sf5p+/6rvVwo+v
auk2UwoDGtJfRjIyLWhO6oF+a8b4q90N8LV9ODiTtLxVljiPs6jFLf2bppFNgToNYo1r0ZDu3TVJ
dqAhk7bbEiYi99GcmN7mKCwmYieZS2srZFrh4p8/sPvXCzlrGnu+ZvDPc977hY0qQSpv9eZNNmhF
zDzutwzS28nrviLA9B58bObQ/dCBd17qrDtPL4+5TOx9Aye+S52rERHmZpfjV8fv/ZMRERDr+BBJ
UTwvuQAPDKEWa20zeRgmCwek21t7335129Df6ZElD2kJ4ajgL+w6mlIRiVMrsuaijdRR/veGR2pY
rvITNVpLhOXRM8fHVDd96Lu4JPxEGjtt9PIFKXfF5IMz8vs9VwX/IRknQN1AnYsmdH6bIz+LuDJu
WgfhIunCQ5kYT4YIrZd8BMdtmKV9cPA2Ecg5ngPX0g55hER+/lKmJA70n/e7/edq3P1A8cAxsRuo
VwoGlD+PJQnIz87HwnUTKH2AGU1UsKKpPE6elDtXc8dHTfQD5WXI2gqPLPYDtXeB/a57LZe7XLeD
TdfYh8k3tjZBPV2HY8HBD7dM9BCqQx3BNinVsQpfur5ZBrj5N1XdVSvXggsfgC6hdGwDd3cFKffJ
AwEECIh9xCuFeZyszjz7dFERzgTD2UwxCg3prvLL7KmvJ2sJU2+TRx20Xa6DoEA8QENOKvZmCeTk
n/eUwWT7/bzGszDN27rN/nL0d3tKQ1/Qu0QaEriDUoWiNeDw6COhdOWxqQ0Qt+7MMxpkDZ2LrBAH
2XCE7QbR3lgdVZA1EDzUmba9+rHy+jr+3/B7+TezSHeegv86baHrxpjGwoFanw644N0ny9vQTPRU
NbcBBs8xGdLmKhynQJ3zEtSaf5IeVBfUHUhWYrmCUVlsg3pyFuhQteX98K2Iotg5SjqL1tSss/Rt
amZdr59UIAg2QwUXQlXfokPWNnaLujulbLhqO2oIhbULO1t/HKzXweW6qJEIjRzUtXep175pRTbs
DVLatCne5plTr0u7gBpLQVXVk1hENforu0F31MwHv+Xivuqh7uVxtQIB3oFrF9EGwqRcEjgBcyYU
mHKIpFgNjrWyDENd0hRHoepOiOeqjKGZuUfJXN38kOYo4nofxl9foV8R4UAWnEAP1oBvRslvT2sL
3uAKuUr2LzZ5E/72+x+F34ETCreLbVIB8eeL0S8X6clPhVfHKrxp6VBecm3qN7ZG2CG9b4hN2slx
6m9xMEKQnJS/b5P4gLcqem4nTe4HB0FM5H3xR5leHNXZ9sL0pmllVwSgMPXee570o+XQqnYDk7dZ
Ju6XDEIYkZJ9sFZYwC4UvDddm6ZX3fjUtrXxmAbjS9u7+ODLayLSB72nC8cO06H3y69x527zBbGA
C99xoscBb/ETHqMDrt8Okg/cwMJejz0OPJ9TGoF03J0LxVfqbYO5ahIuOxHqK644ybFLknA1Zo9e
nBE3GzFL6l2xo6u2RKVcHarIx/fmq2KrS5wRxBxQSscIdaKxNZ5+3DK725jTGA5GBPhxEJwMYlL1
dEwfHDpgeQkd1tKkt/UyUo9D1F+Noxfryh+RR6fmo5iG4IZtx+2g1A3Bqq2TV2PwiH4yybiScNOn
NICjMymOtGxqtjj3FlntxQ9h5KPSS6p+6yWNt+Vtqbo0cGjbIWAx1tkIypwRrwr+1cXIpPdSZx9x
yBr7jhXgcmr0cO2O5qEH930SFXYq2awb9Bg7GQzjLfAR8hv0+C7KL+mtBsJdW2P+FcS42hUy4nsi
IRtJZtIcPg0dhS6UD1Yc1Us9hXXXWwMIBc8tFqSIl+vR8Oeew/cE5vpRH5pL3mf61vWDcSWxQLpY
KG82IljOZc7eKve+GQlkNhkp7Qy0fekEOk7lXljXvk0+N9b0VvhFtEnSzL2pQi24Zhj73kftIYOP
MonmyG24pGUek/fJAUGxdqNVTbmr6e9vnLL5ZmemuR89DGuy9/VncGh70qOmIz8boFC/PDAxNnZw
HMJl1qSXWBuJVK4mEsrosRwz5V4rTpUd3sn2XK1Y/wRbUUQnBCjffaP0qSU0yTkzFMFCrtVsoqBp
LoGKm0smxYoIHrnH05sfTYGxUXdrQim43gpAmOi2h/wcVM0ZYwJ6S9sfb17jdoggtGVf8LXcuFUP
fmZicvAjiufAeDclfp+FN+TEZKjOXfUBq7AQkYFupBfYqmXGCTZmntgZen0RfOaAKVcZNiNBhUEI
foyImdikpkMAMkQ3MQc+wSM+tm6PuVVCOeIh+RBNYfNgZ7DvJ+A4a5zl2VFmVbguHbtaRYTVjL6O
251XnTR97rpPmv86anz/ftpVjQA9Ptn6NWtb/aomNVwTuktQm+OWndQkpF10IPQXOTHdmFriEMJw
cGhL2znlkfvWBSluIm/axe3oPhhZD466RMQTOFC+Qh8EpetZJF1K8VVFqHl66/MY+IgakyYARtzi
jqadoq+RtE8HC6bZBk/8d69NxouYNx5CAXIRKQqxtvOOQUTsQA9yVuVheJ3aod1rZnAt/WCp1ZON
Z6Y5SxmE59i1aPQJ2e+MSH5AW2c+uaF5jDQ1XWJ961F7gKcAWULjsP0ST9M3FWiE4U15ujBa0Z+m
yiAniJHSQPVzrJyXqGItlE5Ruswxathi8q73uUyYxA/NqMWXwJOXMAqiXVjlwTZM6apTymB+10NR
YCBw11HTl4fB85a1G3hX6NCfa+Q1WT1GT0id1ug5m3VvTR+dCP5LXnskVnU1FC+wfs+D/VAlEODT
2nhgnIpWXZXsGvJ5qIk0wcZL+5U1IyOId+Bl/Sh3aPS+R61h7bFEX62SMLNGdPYLjKsXLZrGNWzd
cqFiB6F+x5Lu8MtNVu/c345mXpComtWHHpnsgWVR9eOu2Yw4f+//4yfigVF52tgirlBn+ZO+nkbG
6h/3oegvYEv6S1G55aE2x983ILnPptd4m1Fjt0JJlr9spDjoceXsPZJSM6j6U7MGKfMt0IU82Bbz
IhcD6Cp1PHWI540XTuoQVB6uICjGtRFD1K9I/hx64o/MfJ+Emlqj2Hn78TDqvQjk9pZcrO4g501u
Be0BXwuJ2baTrMhgag65Haw8lvTko40gvJXWNYf7JjKArmo6mzaLvrr5IDfEK0G7E81srNIVXbzs
JbTDF+l2cuv3KAMFyXTrBBHlIVNoma0oEiurN+KjV3CyTLIHgj6pJzNioM7NHPL4gG9idPZ905Z8
yfT3zbu700CA6qTVDoTWBlmUXY2IvYsPpjYUTA6CEn0Um8nrqx+37nclYeO7uaEikqhmGcmGa3F1
uN+938LeW5CxN/9PMpYbaWiInLziQY7GU5KRrqC1cyZl5mnbgcF+ZSLvkZEpyJ1Jp23pls+GTR20
x8mEKVpddTh1NEbao8QVsfaM73rlnocBrIylO4jEvN5Ypr6L5gXX69IO62A12i5KtnrQV9kwEJWS
lJdMPCNojDehF6RrUtzeBtFspyFGyW+j+sHw4a4CGrGeGxA5VgXIuIDzEDCPdiujCY2mkx1FveIw
SB27k/YmZlw7xi5IuKxw0zbby2RYSxDTkFnsVdgPa48pzgl1erF3SqL0aq79mW2Qmle8FVq8GdD+
rwDiEu2A9BnkR3/C03tfq2dLI9OeXCdOUTe1lDPDylnlhgf9D3UcpaFdkfkcEPkgSAaiwXZI5w2X
rz0Gz4agb+4lWl0c7s+737o/9vO5P177//3vn++ANF8tsQdEy/d/M28YUnHh/fFnKgwmW6HG4y/v
nd6fY9Z4RY3CO1SY/H7/xPfXVfOsKAARKxvU6LiH+dwlw9O0TPuWX2RirXd/h5+f/uff+/Flwspk
zo+0CyX+ypEJSXjFCOWZM6T0IedCS1BISdtvSRJstRHCMPO0aWWKALGoG8Td4b7Boyax7eron5KW
AV8ZG1P1LRIgv8aoYmDgn1NDE7I/jrqbYiyBu4zOdIYYV+bXKCEnLtYj51DMks2UbHiQj/R3N1ob
PQ1g8zFQzv9933Ssgw4+aOQlQjEbgLkV2+jO+W+ugs5BJclRJsm0vT/v/tB9c7+bA3XYAXNdNfOb
3B93Mv/3W1Wmz94+fPw/X8BMPuNKTOchr5RPQhPgUihe+xx39sGRXDwDDSP4MptmTdfk7JKP4RA8
OVCN1pSfykMAfQVG8nwTr9SM36ygiqCZ4YH7ZnD1CrxEyDS3rJiEdbVFXpbBFeC+EdCYfty63yW2
K+eCYHPo/nwOcI9fn/Pzdfdn/7x7vzWGTQbU1WeMAbNkrzrPpIhgzqdECsdvmufszyHdxo1JD4AJ
UD7mh58bvPzurw8q9H6//Pe7u/fXtU1c/PIUcvF8RdD0H2/7dy9hOtAvPCOtUfJT6/jx7JwYpd9v
TtbIp/j5yiZO263DJcexcULTmd4FfvzHh//5tJ9/VIvZjz/v3m+9e969G/bzsV+++P1/3r1kELWG
6fYsrOoqKZ+2WGLmrzh2CM8wZs27qQqmpn1Cj5sfghx68e6+Z6q0L/LdpHskIBC4fP/Nfv6i97vI
FFmAoZFh++P2/eGfT73fuv+8cdmHE0WW+QV9D1mOTPJ82lpJvOt1k3n/MIlq3QBhqVmIE2pXHMiC
cab1/QgYJzNpPo7zSEKQCqONK1kdGfXAwqdBiFoU+f5ugrh7Iu4b2fjmDF5FanzfBE6IdK+JHKSF
LnzpyWGFwcF1f1No6OXBMQ2M52ZA3iL8CkeTm1j3BwQZdB/vv4tk4rsx6/K5YlW3D+YZjDn/wFP7
ksXt+r4D3+3++2O//ETV/TD9sdd/3gzSisMm7rrPfhd+9bSYLpYTl0dVTuNsbK8WovaKG1HtxxH7
4SqbzS1lms4hGay4dH/ja42/iRPym90gALQw9zBtNKhrz+uiNV7MZov1tFiWTCWJRyNpnBbEeazN
+tW5am5gnfziFhhzvCN8llAPiTQko33RRcaXyWjQtpX6szP08d5sLyTSyKPI7VvtYwKi0PIl3gBO
VbMEKVvP3G+ueXSJmlquS7N2z3EXPU9S85gi2M94ypKtW/tfSgYrxHcJOsGhj9ZazLV+jMXnWha4
0rrBW462FZDwox2zoKI05uqfReS7UBmSadf6xicnDae1QqaFChQOVNhWD2SEbGRXDMsAttKmGFjQ
a7Z6Q1r+udD68hgnVKB0ncUTHSaTuQFoAcwarPBTz8QoCNlMGOPXiQbwZsg1LE1hE171Zh15q6aw
5S0J1QfHLb29KsAmB7kipakTu8BBZgES9LEuwvjRa6Z6S/TKS5/b7ZrmcLYyVEWApir9dZIPzttd
DWgZU7htwng/cDI8hCXVqjjK+k0dl2eR6K+Osh0usQH+pXyc/cbyUigfNoUsvmqFXpz7asTtXiQ7
6qBXBiR8DJMb7dHqXpLE7feZm95soefPXU82h2PbX0ZT6R9IGdYtp4Ra4Hkb7CU48k217VwYG+3U
Jwj1wvWgUi6FCVrfxqJmwO/xdfKsSy8qB+I+18EAnPaMBM7BI+BIJoBTbwpjSVBrtjjk9IFOeecX
H3yCFTTreWyk/5aFMGxCszN3RhlmW69eVu3YnVIMlwvHaOqr2agOdzkuArINTnVJomKrjcyzAxJ1
EZH1OPN3wKbVYxzJnQPaDhx3R4LQOJs8FT3KHGoyMU1ktWUJCz0udJrvXSb4xfsioYmZIIyDnrPt
2lvbobPvets/4fD6EPYelocy3mOLyEB1UEPUHTx0MkBX7ffKOY6D9rkj1Mq+qTEVJ8goqKbyqD/G
xheN/LglEmyHqyviV3tqBebn2tlbrrMVV0wPk+lrDBfVRVDEXgel33zLgU9BdzM+0L9hBssKfWMY
+GEnp7wQx77RwXUvrVwWR0N6T8BjUae/TbScP7Tii1mpRxUXwc2I7c9WbY9X4kixtCl1poWXXxwv
YRATqMdlOepLVTYf5CidJ7NOz5kpkxNelq9A3lHGdpF7VhpZ4QQHqYMg3w7IaPfsa9ka1uO4JquS
xLem/DBYfrVnfbpHFKFvY2s89baif0GeZUXfxCV39tgbEzpDM+HTsYMXMrC1Xaaml6TKJHmTiyQw
x2tqbXA7NDcisJaydBlenYxSMV1RI/OYImXI3yc1biH861uaNnC1+yxcoPbXT37kAj3M6B/UhQqP
Ath74VgjZU00ymnrkFJr2Md2Eq9jb2YnVKnTsje7CfUWNUJFHhXBF7Z1ZOKFaSQ3k51RW8uh8nDZ
Ft3SyZOPauCTs9rH5yAJsCgHD/VuFpw1r/iu2uJjVHkbnlJsAOFzdOtdhXWs6x6RHjyZ0qSewF1w
VZVFt0Vr6cV/EdlkXIrKv2APazCgaJ90VsWXtiJSTKEAriw3PqTZlJ9ou3419fJZjGSjogDfhJW3
K53pnOTVR8yLFzRm41YP6LWK8ZPepgg9kdKswSCAJKP9aFjfdUzBhpBvxkczKKazhg1Syn3ldQbE
sc+xZxHW1tufB7Nzdx1w9dZJfnPSRO5GbJCk5FDNxenes5Z9buhQL+g0yH2uHkkI1df96MJNcovp
aeipMBLfsCzgjG89Vq2Zm2gvhqnvPO9kZon5HFn+aqQdcHJqE7OZL7xlrgF3UT7sJBXq+zKSm95R
rxPpZ5grm/bi9EWyLssaAq/3pA+2BGmJw2yMxtUITX+rBawAleaF24R61MIdQ1S+w6nQM+3sdCu7
7aons/EpaVnVQ9QN+cqPje6UT1/KQcmbT7muM4cnpnLueqB7MKK//Gg16dmySP2xkuhJhG60NaKk
PtQNSrtFMUQvGpbym6dTCJsE8p/J7W69+hqbtvyi4cNeVfXMZko5aKlGFiyjIc143qjQHYfo9EEl
31TLNQ1GQwU8j0YfJ4TcddOtb/Eg3R8JAKAdrbH4niYi27l2t8zJpdrqY3HybUfbTQ1zKHOKo1UT
cMJUJTb7ir9jJ311DhNy+wZn4Lzo8pTScJq8qNZdSGS4S+XnCXmAneSwzul4CMlmLEjIcbKDjFEu
ckws8VAcAa1xRrtVs6pa9Q30wUWVhoG5KH7TdOntw2IetnNq0WgBOb+ZVDL1kmKTtSOle4XooWtx
yGg58IF2e7D00tmPvuatcdQCBNFt7SlLiQ2x7d8K1Q0fKic5pDqYOzvI4scmw8jTQAAiQWO6RiJ9
s8hdOjfQIAlmtPRDe9M8moBubW8SBvotbReW8ra3rVURUu/Git5SFTWBmpbu8EJphcNXA+cjHWtZ
WqF98F13nisNbxTn9W2WsIT360Gc7UQgHprMBVGc40UOt7D6xJ+c9nCd2hkg8jFyoXgrPaoI7+ln
DpSllgEcGsJSpbesCu+lJbxwqWuOJPosmIMs09cwAxXou/iyowFwqXQVpTmd3m4VkCCgN9GSEIzs
o21nLz12VvL/qA8FdUtM2OAyHxifU6cgUy7EMDwM4cMoqX7O5H/8RiR2xD4xppbyt5SFKa6E5UF3
32jeGRfd67bsSCvPh08WydKIU8PvoaQzV9Jnuo2jxrSyjU6euAIWdFdmkT2RmVWviB3uV43B8M8U
hqNCTQ/GZCUHfJI0irzmYcIQunbBRsasmqkgT/Fz4HbnMAywRjtq2kLIQp5r76xEfIvrEXxZz+na
IiBaJ15z0VIS5cdZaw9a+lW3f2NWl4EcGjzyhwjnHbvqO82cR6cz9W+WFlNIFu4rVy9COZW3Mmx0
VVXmvURTPr1FoTu7dmaDnlUzZ+xT/2inrsQKX2tb4RkRYaSDwMV84BKqf9Dr4otXEaIGruIQxHjZ
lT1plNmC7jSFkThVbv5guB7zetQja2LYiYhJWWlI5tInluKdSL0byZjMvIJs1xFKvE0NH/tqIXft
XC7Rp5gum1GVmyxDOz+M7gqXdEdZGBRhlA8IIBLSn4M0cT8JvPp+lIN1zNz6NBg9NrwxPOqtigD4
DvquTXHCDaF19YvcvzrFsA3Q5dMLjY+0BHeUsqmr2NMnrKblsWYwaGjHrIyOMlxpYV9D2xYc6s56
TNDMLEEctLtag3RW4pvBPpzz6pGGXcZkP8rwI0JFPyFKoF5sk6qQvFSeFixavc3WracjRBL+tRqF
OqSm/mnMs2qVGVxQPJqqBdZTpgotn6CyMFaM32rHeBjVpgKGvQXTEBzrFGDDVD+YBsUWoy726eSl
yzZvVnHueNc6KT9VWCrjrtK2qOibhTZ5wSKh+7a9p5QyrUrQRLT9PjLyx0Rp/V74XUqKof8bEx7S
WSQ2DCnsaT8aw97l2vaA/mlPogOzCrBclHDHN2TS7gojXvzi6OlDbjeHcQyYNrlgAWJJsBZRG1SX
LIeT3oZtiuWpiDBn++lnp1Le96IJ3uzyE67/8dFN9Iessz6VSEsfPAHPRqTGoTVhdJoVTBeyKIB6
JI6z04zuWKZDtYbq0SyjwiCNp2YFzIUFuWWfX9BiHaL5PXOnnQklwD2M5x7kNTFjOZ22yT+0EWHx
vu4/poy/meqcY1bisSaRPmG1ApNar3poMfbor1Hb/kZt/DECPhMZpcfPh3PbrVzsi6HxqRyCM9Oj
5uBb7lYmRKDpMWoDOV779OSF+afaHoyrGYlqgdeuIhm+nB5GfolFZcnZa0wd3+pgTxFBHKj2qlq/
26dOcCjtJ7fO7LMx839IjCzPZtTfssQl3ceNzyLIFKylogefUB1CYURLz/ej7V2eGcYk8thalG0Y
X0Elmg1NDkfSDcKLV0Z9tZLzZDzVxsuX3qJ/04ElvstLoIMvfV33LoNqvhp+ubRpUJ9w2u50oF37
zi1LANckS4bxVPDO8ep+jCOTXeF7rPZDPPyGDHEbGTWvTW26/TRrFqNJuzoemVPq9rHusu8wDqYV
MhydyVGZ4hEwKDfmxmO0CD9EvnaiS1NewvGzViHU9ClCXhFEJ6uw5np/36SIXc91rl5J5+52zPzy
05STCePjR6KfDyUEKso+g74agYbesbx5bqCAtOnHRtpIJYWB+cCtgo2NbmQ9DKxB7m2n0uwPyRBY
5ySoP/xeGsg0aw/18Fjy4JieeF6/UchNJ4gYp4L1CBZRM1+lXGx2qfC/0fHfMRh0x7pJb5BBjGOY
uPYmSNRRWR4/uO5oZ1sMEEZq012R3PNoD+o76+tmpynnizkWILS0ItoNUQnVRGPh7jgfafD5ez+F
hEfsxbdyqga0QQVRA7bTHLsO5jXnDUD7MqUjpjVzayWA6YcRJQEYZxU2dSEwBjsbG+HSHvCvZiKv
95SAzX3dcjeqAL1YpQLt4BGSXoI5XjcF5oqExseWFTGpf5xcS8o22RHzbQKoe7q6Wa6tZqFNJ+nd
FHFdLgwxIkZaF6iv1g30BxoR1qtTftMn5keqHE4tq7E98/BXjpnm2FiPLVWNW5qKi1ZRpWl1Pd90
kT5elQmorCUhlcMUZ3Zo2zdHaEfqC4vGTopz1lqkz+ZYNnQAzSwJI7JZBVOEoMuXJpXXg5nMsbHZ
DAZD1rUJixzsrR2/NtQUz46cE6tDgKvUtuJ1FoEOjBREIXSYeLpAq0KM8LIjb6bsgFNM1Qp3iIva
TZr41OYCSdY236q4D85jFV7NsH+I4kB8GFsDiXKhG0euu0TbV9i1sZOfdISBh8ImJTAnSGknEAqu
LZI51rZDpGGQ1pc8K+ttm1oJ0UhVvtYsbNwww1ytNR9tlXwvB3qsYVOM2zRwupPIU7FzaJQti9b4
TWt0ixzMnIR0WT8Mw9AANo0PE0fpcpR+tysgMtOZprkdBZlx0fIdIPMI8POQIIQkSpv+0HgoCZK+
RlMC+WGvtGh4GBr3paq0s2upeGN7BtHYQt8j7lDnNhH2os1DQDxh9gA/jYC1eUES1k5ywRH1OnUR
qRup+W0gFjbPhQljvTNfBoZE0brxcy9bGr/EctSNWX8Web+RdvbVxIHOetx8qh0t3qUBKgpTkGyU
W11+61xmJC0+90CrgnUpwBcquDkUK4or8ktYZZKz4f+xdybNjarptv4vd86+9M3gTgRIqLMs9/aE
sDOd9H3Prz8PeFc5K09VnLjzE3uHEpCQ1QHf975rPSstQ5fBGD75Vo9dg9qDjVondtBSLlMGjO94
8AwoZeFg9GcZCz6eBBkKru57RP2p1LJonA81EaqtODFbXwYlsSTFwHeYI9C+pNNe1l4VIr6cI8SO
pTI8KNrEO6TNT8PAl90xxovRJgd/DJst1ANHlTt/F3dSRwcDC0PTqhH9O/HdYgSlgaIlW6586ZNE
IKNTju8AcRAv7ZpqPQHhxJJgksVqiypk8bAkh7sPgg9VS3rajHcBp4ubUMh/ZROmRoUpuZmMSHlC
KwM3g+Cy6eBhmzPou5qpnk0fRdiSvXAI4iaxjXyIQWdclkQu5o2gwfRQmndm8ygQwAWrJhL2tOAV
1EyzsWl9uT0A6JYoa6vGIWknhmlJJ2/bIpJoOKkYN685QkkO1Jpeni9c5BwMZ1+rbhCLkFzhxWoh
6qb0NmjHcA+4SNkDjFfBZoXlruir+yQ1TETgZ1yOOim6Jhb1XIWMu9TXxOYuthhR16U1XUg3g1Mn
pDHEOliCZV26gQwzQMUfe1GGW65G0UlojJe1BJMagwpVS5a85JWEPEAxM4IgmJccbrM60kTsRacJ
km4n1J9RjQ10jAb1Nu/7n1qmH63UH1xgEij1U0IgjFEDcklkQ1VoyCaqidFBYV17S5r2SVkzZ1VG
nypp+Yu3fVWq6DHLA9lpKJlCe6mZSZZw8dqeKsqwSDhCX3xrpTh2yEsUkd22Gf6ykd9OmOsXuRMP
0aRuxxlUbYmI29Fnot4EOA+ebIBWoQVHH1wBESdL6aPZR3fWCHM2CKLRVXsGILAhsy3gP3VbZBox
1EZ3LGkiiDdq4U8HrVQ+OyQWJynT8KnHrWOBVHVhnPJzs/TBjjNhJDGbK1zESAV4oDEyT8YcjleH
AUaPxrEptTNBCdkxTvwLztutacAhHErw0KF5UsAK2FmM+0SL55+JAEwjEzt+TzWY5i6KfMbcxecq
hieZ7wMnZfMMx52Yv1Az/Z3Im3RDDnjonMC25EdtHIdfswLLlhkT4ji193rpgwFXdCHknbpfPaZn
xSzw7UUUG4tU2cYF8tSEo9mm2mxnQ1efi8E8aYGU31G3Be4Z6YbDaOqxjYGo025GPRBp5gnB0ata
lvWxCvBIdIZKKGrqyxsSK1t3qhoUDyYZ1XKtn3Rft+FpoUmKCzIpOpHOtkVv3wrCB+Jnjkh10Yfk
hWTHcBHhxCud14jSaU5L9ewjix5xqqjT/ZSGGMHDGnpHXGv2WnqMg2reCO2tnIxU6QVA8Wobv1RM
hk8g8J96n/6LiebzGCQlUK1FvGgJjgzE5pAPeOYH6640AKKsNymY7F3YZHep4SsoN9XPkDkqwmHU
c5tByN+n+IZRcnHKQYA8J/g+Az90c/KPL0qeWA+lat3DwBuOAVA3wG7LUZ1QjBtTSlw4HC8o4ZqL
XBIS6osp53hXNCm7CphsDAtbv9WLcClmLmRNeVaSTDzSZGn30wwtMSxCgFlo/qVEOFVpB9R7jJNr
/SE31Q5HevLI1Vk65VMYbWrCAwU5vhdR1ruZNNGykdTpbEm1LcxJsxsbfNN9U8+7tbYg1XdMUQRP
HMpoNxMIWoX0P0Szjjzx5xgK4bHqOdsninCft6zJHUbrVrLOU5bshSIykNzX1QED3FtUdaYrZTVH
lFnBUzGp8kajDCwcQKuaj96SOoGcSAbAB26fgk3kTXFGcmoo+R4KEeRCIArsKTNNu9cBRTEZ0R3B
r+7FRhl3gxRu21Ax7nJj2iktWr3ClG6yPHlr50VB05cgY6Dm5cNQIDvt4mNZaCb8LQqFUlS0x0oI
d8Uoi5cwL574CEpXnRmCT4p0q4S8/ZwOpY24PdtWZqzbXW6ojsKIeIdGtz6YVFhCgEJWpcunKRU+
hKHXdznJj1ujqEllj55IZRm90Md+TTpIT2E1Ovt5EtpB2rcnEufBZY5ddlMnH1aBo9OUs/eYsyng
gNrB8ROc4dIPbo5dfqtJMWcjHS+sNmLiEAZJedF6isMJwJ4i9UEnCQ9K2ZY30NQm21Alf1fVkhOO
1nytxz6/9cdfAHTgEofMLij5TLd66McXfM9gC/KXWixBiWMZQ5onIqOJ5h6NbN6eYcLKbq8xf5Ax
2A+9dsZ0pJ2J+fiRBeTHFuYkXGj231sprQ/KdTVp1xtT9AlbrOt7rjkWJOIMzpDs+k1IdiQuTa+3
7qh7J/eC8Cud2mJHzxDkxDLVGUrio6mMnFPSJghYj/i1wbk+6YlyIS6guFiSkd2kzePXitzzu0CS
bQsRgj0dztZRgJKP0I6k8UiF68dlp3iIIK3uFCnoT0qrtZu+g1U61LPhrYYLeWAEJTfMKGkVFTtT
RN4Y6+ap6rmkyoFQnIYpfu4GKnmiJN4WNKyasNPdNWzAKKWaSpTsrTNF3gKq31jwjKbl+40535ta
i8BWN3byAncwxMlnjk7xbozHWy1gxhn41zqUxguvgBE6/MZ0kFM3IQbJRfO7I7WUOS1OQgd1qHHG
Lf0+Z3G/hcuiAaWW9K1aJ68QaJqLYfi5XbXCNWj6GH36NHroGAWHYaTh9VPlMqm+piAnz/QNCLUg
M5s2B23HsuGyP1ho9lTIPhAcLygVOw9JTLwpOy4OFLvAYOO/gPsJ5qcHUy1CVBxGrsMEi6LJMnI3
9uFwaRjSmxLZXN/jN+M9oUlsAdN3FOQCcC59wbSsGn5QwEy8SZ3CrT9kpi2VtQHIFDm/IrfKqRyk
YynO8YV5cslUINJswH30IvKywCwaUHBtNemBgn5PpZsaq6cZw/Sgxmp8DThlBcBzetGY7odG4xEi
2bVon8GhLsMzGIH+LJ8oLmA0ikmCmwp4oH4NibTEQjNJofxgwJnGPX/OVBl7jUKZdzDLT53M373A
uPgmh4xPIc5JhEh/U/AoGtDUjU5pOTF15lFaTp6ZIXaeyPcmVABCykln8Af3qo6j2pMLg/pddgQy
QgKgQfL1iDFog4LaOtHEOhRBFd/21DNsfaTU27RxeyiRW9DT1G/gXUXOzITrVOvys6+/jYHePvFl
PUaDCbc0qknQUDrUBfrIvFMM1W2oyo+9UnyocjXc+OZOzqyG+TMToNK3GH/o2d0cYkge612udeWr
DCRkyKL7TB5yV+j09nYusj1MCUKcQwCfS2cuSTnUS2kwvVaa+PbkCPZwJUtEhsRHY3roVAToU5Fa
nCDT6VKEIwItfXjVTIU3SRo64USewEzplKofAnLcXdAFDk2JistmZzh0MAN7SvXw2BZQ2wTY509Z
2LpmiHskl9olIXce3KiOqIYEKJjTWQ1AbSjlLifJ22qHYzf1w+1DgFjpqKnhJoufGDpVDmLmmAty
LbqdPnumr9AqEXRlL+fZI1Lp8QgUfDhOdIrGRlMO3UD4eY1gZWeZ84ehBPlRlJXsuC5BcsqPQyI9
BRWhS75SzIdA5WZdGsEGz6MwUUtKGygKFLZ1jLathk6glvzJlmVkYyZ0NkgZxd2AfYhOMl9z3ofI
EmNLBBad41dIZulhqoPargxs7HVgkgSfh+O5pn2/2stA4eb3c/wDIdalUn39tWG+ElrSaznC11LS
qDwaQ4X5nWizUheMo5IspoKIYmBTzGe5b4erEr8hS9TuW3Kx1YnElEiEDZEdixL0g1TIJKS0BDZn
LyEj/x3tB6q6qNe5KM/GlrHtgZYZ468sOkTB+KKKGae50ARWbSpMIuGWr/qIMZgoTw9RdZ7VgaiD
QEZdPgDHqkyzBFbTP4RWLJ+EkDMlZaj3jhcC1IjJvqX/kloNJpLGYVyL+qJXaY+9qj5l0niHPM9y
grj4EUdztpN8geASTVrIpWfVN2GwtLh3LbVz4mhiYmj2x5p20dHys1NJ4KAzlNh41YJRt9J22DWs
4kDP+DHA935gmKQ7LV1uqqdcHVqYjatOlpiem6iclG20CJdzwSxpB6aE9XUL+RofnYu+29w2GdWT
aFCAdMMmlY3yASxU5QYmZ4lc9DGe052y43yCidNlwaYZKZjXlkRZcYB80tdJ7DYZ6UPAbrRrFOkp
+lRtH5/RQPqPSgP4WONsb1s6ihR4OdRG8+kdaXjlidohEAT9TCmLYT/hRVEjyo9manxmFboorpu7
jM5L1jUVqnczwnVJTXfWSK7Op8JDWDVA6/ug7kbhueo9ZRBFT8g+MLoUu76ILiEFWXgkUuM1je42
+rBLutj4AXypgB4/D+QPyvXFDIfaqTUhdYaO+idgCWjI5MY5YWJJjLRl6VL17TlWsS1nxUu2cK2x
ExmcX0oiuktImoPPLM9ANDFZeeV6FnikXaMb43YMrBFFXwbgKu9+jLFEXdJP9spkPFYSLZLKSITN
qMa4xWG6um0JSJC+BRbBApKsaUlnJijX2pfqQ6nVpLeLN0RWZLetJm+VaAjOjSndTl04U6hNfYcT
4QRFCkO9mIv0w+g/Mf9bNI/DjaAa4r6em7vVT9Cq0gMSTaJtWsZFqhrfx3XRe3OuP7UqNJ62NCZc
KsJPjewrLwuTyhUmy8JuM2DTo+tk66lElE7bvhMy0x6jfloEpNpudQz+LxHlfyKiqLqMzfT//oM6
8t+IKI/te/gvLJSvHf7BQhFhm+BjhA+nQ4PCcvnNQpHUv0RdlC3c+qplkmL8DUSR/6K3RBNYFy19
4ZXAZPkbiKIYsFIw44mLFxomERiVf7y0v92VXxHf/95tKXPZ/BdrHy9NBVy34AJ0RZUtXfnDfw94
ihCbyZzOuiSEm5T2LQaYxVfx26JudKjvV8vF1+KfD1BTmrwbg+5/k8yZTRLebUTRgbFi0ZILRslW
HyyGddqw7QixCpbMuXwSbkNDGry6w9VZ4y9QfdUEojD/Ggshus2ZyAIZnYiaYgayLWpBtwV1Dhe5
hUFxAr0YtRDqpEN3GML4NRRoj0uxQU90iAgOwqKUgM+XMyKhMiJWbUuVGkjlegIuEUp9EyHuhCjP
WzUzMk4v66KAMWu+XxdVSNz90ZyLAa9U26D9KfW/d1jP5F8fxW9Ps+7126e0PmrdKOom2QSztOvi
cJm1Lx4INLx6D9qNRb8byLBWwwftnw6JdXuyaJ/FPP/dK/G9TR3aeDEr8QSpCjTpa1FFA4YTZtlz
vWvd/Xt13fb9Z/J1x3X9vy1+/6V1p/Xmj23fzxtE2GMmunf7dsBrI5p4b9alflldl77vaBLx723f
jwu0EsvKH7t8373usq6GaRraYkQl9t89GBsVVbL1nt+e8WvrursWGPyddZEZFnF24deL/eM1ff+9
9bn++FPrKh4K2sOyilLhn++HPhCf/rrONI0ED7xpmy97Qv5tUhjUmF/najRIFwWwnlWHlDHEl8Pi
64GrLeL7IV/PsT563fjlmlh2Xld/u/vLG9HRgoLKviiV153+eLp19T/fvT7nb6+SKyHDOAvD5MaC
UPzlzljNIesjq0BY9NcATxw6Ej0Q1GUd1+7fDpJ4EVOvqzCB48Nwt+66bljvWlfht7HTup4uj1+X
vvfMV1fK9z4mEw6MgDKqiFC4gBCuDq2UYx3Tvhc7P68PmSRXh/X+kRq2U6JIpDrHrEGTgKP11CIh
tQi9g6oy0zRtL+V4rXwTc1UeNScD2PzWaAV61tGI0ITmOsByJPJfi9JiMCBDgFcuLn6Er8V1a9ga
RzUOkHEtj1lv1h3Xx32v/vaU68b17vWB3/ut23w56e0ixtJaBbPJ6TgrPpivh87s18e5KxTOFCls
NLy2Gz9t38z1zLbcKKs5rlhP7TC7ygMlt9Iuirq14dIPVDWBjas0b7x8KfxMUNDV6qHQyGT4zemw
zCSzZtr/oa3/Q2+f6wrAZko1YKH5PGB05BStq5gTe608w/5NuU5IuhfWFXz8cBgZE3GT6lK1pQ/0
gMx4QOcQNOLB7/0HS9euTYSeHKJ5e2ijmkxNkPTOupoBo1Vb3oXcdzGpKnhOKJkSUkEWLslpPW5Z
og+LQ7mY/IyapJIAYH4bVbj4uydN6d8Vs5O20MurY5QjobSaOrFxvnKFEBV/O0rzvZ+atl5ShK6q
uUGZWjUHTTD+XmrMWvUMuaMEyDnajOrQxTFJrWDxsMC2Lg5fnpZ18Xtj1Iu0VghqWJX/3/L/79V1
CVccITigQklLyQ/rTRJiwzJyaW8Z6UROti7ScQ4ulUilRq/10hHKgUNgykjMQ93aoAztwZxBjoZ7
8fVDVP7117j+yNZtVVpPG6NXU2dJyBaKIt2Zy1HAzIX3XFtgvb/X1yX0lETOTgQneKZCALPRj4ek
NJZvWIFymuch4qV1PTS5iy4h38og93auGq3qNn5XoYalR9iZgyDZeG7Gw9diW3lW18j7cJ4p/UBQ
D2rCOoJSpH8bcACGuQXiRDK/bqpujwqAknIXI1DBdoFgHP8OoYnkKLQKanCm2PCogq2A823EpE4m
6wawUR950nRt4u10j6lXCffN/YgWagf8FcVDlNvzU+oJv4hmDBSE3cC6N/wUk59RvElugbqUwQv9
7RKDuuhN3Yv7Qylvqh4EhIcdFnp0TwuR7mnkyo1L5hCkLC83gcyTun4rTW6l/uz8d8K1eOq4thWq
9TkFQ6d9GkKnJpgzfM+UE2SRPD2Y45F4wTTYhrmDD0svXsJpn82fsuyC3CYi5RBB7gr2PSJ4Aesi
sC67pwA9qI/QK1Rk4MqxD56NT73cT9qjBtyrc8G81PG50J/Aolfpie6Eia96Qrx2ysNzLe5L0SMs
u2ldpAxquJuJQOhap1R2DR+nLOBiVMFbe2l0liqgCXsShBVgtqRQESsio4rsXpB5SrPLM/pIYTN4
x9tQtIXuNJl3eUq8yDPeL+y+t2X7UwcdfDCPBgbjEv43ET4HStrG6OToxHBvw1dDp9pmhyC5M+gB
qVgsboL+oJse0d2+6SkAd2c60TuA/WWyl5NT1ux7rAPiTWiBOIZl5KbKQ6QQa7/JbqdgR8O5sVB6
btpfC4z9pX5CIz+KnvILuZDEeO3CxK9xhBR7hauHbgR329phCwORekSqMVyCyJEe23NE4qAbMDX3
twX5QLRh9P2o7Mpwj3Ndqz9b7CzpMSjOJsLYyCv8rT6fTPkjnlEKcJrs0KydROtaCA56W7PehfOh
Nm6T7ghMo585LtACkeMTJ7+K4EltzgG/oyONez7veCYFbUc+Ip1tgRI+43eHc5jAz3QMD0AaAsWl
X672u7k8ar84ZlXtZzi7yJkBmZntQfpV1Nc82ZezrYjLB8bnBEsJos2BX6dseBVNEcHFzE3SmE48
FdTQt6I7aqMNRKPIt9QkqAtqlp3HWG3cHL0gREITEaEnjY54Ku80wZXUBys9zKKnoh7eZ63nI8Fs
aIUcib1aZv7tyRjIuaidknAoJuKnOZk27vg2PtILRyRPBLV2beX9EJJDTMgEkth4O+54m0j5kS96
Xbsf5iNACekzftOhKfdkpzY7WSRq427IToa+FR9kat1o3/NzZFyiF3IRlHmn94elRo6X8dVSKOSc
/GCXSbclFUAxupvpKM5UnTlq63iPERx3LhLQLY46Y7LTDMHkUQ6cXsN5iAHgwLI04am1O5Avwimu
P9psh3qWROKHzry0pIfHHqSyGarFz5LW/CNiK81VoK9u/HBjcG22CNw4hL5bksDymiz+8l2MToie
UbZjWlS80Eu2OHHCb9IdEe03dl9hF4e2RXCxR3UVfMrZulGO2S6HpUp+GIZ8GD+bDVR9VHiBQl4C
ukLMxuiW3L59ZOKkYOY6di+a8lJ1noHc0uvuMLkDioOexOuaN0g7Nql5U5c7XpPf7MzsBERCB8lr
B4/lc4NgI9op1hGAR+f6IoFu98iEWhEvKkCc4dQPJ13chh/dEu7kdN1eeE/5uqpWRHO1a6KbfmPV
dPxiO3rMn7MzlvmL+iC47XwXRtsZE0T1pigIcBxga1CgGcO5YuzAeFDSMwGJgkqx8xhAvSgfUVVU
pmtQvEuvfbgZwSRcowwMCCHkm7okxMdrb61nhK/Wj+LJOKaqN3qqW99TfSvp+1/nY6JukKaMz9ZC
eduJxCgmZGdQs7eR68YvIohe3MW0KHvLwzvKD8OPbCt0EprMjII5+k6l8ICVt5sf1PkwTdeBSWnz
bomnFj0XqVP4zTW+ZIw7Gw0ZUW0DA1GL+wfsatN8ME0YRsQhxIcudQ1ah919QJz99NqrTB8a6ovh
c4b7kKKYHFz6EO0sK+JWgRKW7lLzTpwhwSABOumj13NmiQ4YUCISJ8qTJBybZMcnhCOmNjcA5KNx
kwMNhMpQIS/azCxLm/6n+c6rvIQvkXrk2ZMjE5oQfCN8dYQND7pd7YY7It0k2ZlbN0eS3IH13mFx
qdxq3LQfEoyIXVhT8XMeUFjotn6QbYR/W8PmUP+hxXb5vCQB3yZuvVevSrKdt7GTH+k+1q7y5nvt
0k+wDbKZNgapFrb4s+R08BQ8xJEt3iO4pAIPZd/mYAifRyzCvmc1m+BRvTV/ll5wDs6f9XOHk+Ym
JvyWmqlPhdWGAvXIiuBCjdpod40z2r5HWu8m2oDY2IRb7e7H5rN0ux/NVnf2ISmmt8pN7sm3yFQw
YSSP6rAcMflz/AxXRyJ3+Vm7o9+qINUiAbN0/QeiUfk3TM88dCi2Tb/XoUQQ0e34t77h9jKuTRhE
O2A7Gmo6JNgkuI126FgMoYhf77fB4CLFJCrVC1u7eGt25SVyR1xfIgn1d0yXYKj7pGHX28mNDqpD
gDnfBMV/ddvnNwBMMLtIzgdNept8edlFZSQ976lvD28+kUkn5KiegSLwRvghPuHY7Il9fUfo6BKM
dUUUehUfSXHCCsglYYPBzo9v+nZTPNKO5VXtoqv5ipWG+6TnjHC9wqb1wat2EZfjVA8B5tjMtEjs
5ZZt5BE70ZUwWRqsBh87yvvld8YG8VF6kEmHuZefmpvcybf9rXai9djfJkfdVhx+7NsO8SUfmq2d
lFNz09/We3/3JpBieppP1Y2yxVIfeMTPn6zQPXN4ZzMHG6sjmSgPxDPQN9/ODBCmhUDtFhthw0zn
pG3D13avEeTzPrnmwT+8Ne/jKbsZURxviJJ28hO6w1NIH3Db8DkmtuCmDp27DVj/s29DmnJypzin
W2uLaey23es0zB6Sm/JBeInuqDq/xw/WJn4wNuKv6mlwUaVsUBMlm/Y1eCZ1QXOsBwXpk8EpwOE2
a0m6kLZcNZ45k/HT4RPG50J0MgPEgHCH5Rw+3M53NU40u9wnN4KnOcZJeygdwyHwELsfQeRbwqXY
t3XCMylx8yvMWXvcCDZnKAhl9FRe4XWjWebi8koorb0LdgxK9umRn8NT/NCehl/JjbnrT9V7yqiH
yteL+Oslu4nuJtf/Fb7mPzNP5JPgHKMdtWN3ppWLBYLz5z04Ldnedm/iY3TVC2TkfPENB1W0eRA/
c7Dltjja0yMCuHHzYH10b4TNqG5yrK6ZZ76rj/XrdMOJkBOk+l6/xj+Ig7pZMFz3yTE5yo9oWm+r
q/oImtXmQ93JZ27t2SFFaPNRJjZnn21jwyEJN9rJ8HS7OIQvy4/OE55HVFYYKBa3+KZ6g4DVnVHA
sHHcZFfJI2HOiQ7VJ7/V4hG+wZ7M423zOB8DzjHtMwqq4szVKflcf/ftc3wJMVRwdeEocghh4vuK
Hbo/rX5AVB8VNrg/+u0cz3DKZ6d95j4OJkLbdeloMkfho1E37IaoRRc2pMWMH/NHfE+IRJzYPgG+
/RYLhTrtNBEQNIeJ8CHCjOI0qm3HPcYIjpZbEvS8cT/yhUw348/6lf40gL4tv/f8YWBI/oPW4WQX
T8Jl3iLk9WgsdrHkNRhMcVS+JDs0p/toT0RdvumrLSi5g3BWzugRXeMu+8SwrTVOaP3EpEx3EBwM
BqXb5Nk0aLdtw+t0h9/wMp+66Zqc6yNDCg1nLqGwr2hf3N7zbz+j68BHPdoLzGh2BobKh/gSXefn
cT0BrmcJZMicVCrYKI/FZ4AEmK70RvugW8X/NHLR6EVcBj8GlCW2+tTuc2dccHzme3upDtYHQBtB
sIc7+BfmO0v1a/iinfoLTXde9XwKYru5g73R1Tbfe39vPIuP9SXBSjXvsusyPniTPqo3XmJcOpHm
VJ/9dJqBqm76j5mvcVGMLCfjBcERboYzBBqHaNuNXG+mw+R+9B4jPOaad8qN6QSbgHMFQh63vnAu
5TL5NmdnFCbNY3rhlJdehjOfa+KJNg2dYxdspIt8CDlCGQLZ0pu4J6JSPyGM2C+Z6Qh+7dKtnNwb
Od3oO+si7uDieW3raA/Bc70tHeKnuXRxGnsKvA/y0FxtN4Zc08YrNoRNwQUvvvC6x8oF7snxMm6Z
jT1XXHE+jJ/zazvY2k8M7RfSPJ14a93kz+VR37fHsLGtOxmWj+F2scslTb5lOEgdhh/t4+gpnJ7r
PYpYRzhK95jAdoxQeebdrelod4wphk9zeffBoT8Wu9nrPnvOE17mEQJsS168je+ja3LVjvl2uNsS
KSI9y/wECFZGePfYc2QSZ7Xxn6gt8gWqnwrc9sgVn6b36b28xdB7l920J3w8N8YPwE8Pxr10qVN7
3vsHTEU35hWEiBO/fsSOcDceew5nxVv+0wlEI7qmtvUn+T29FTTQbZsh9apm0/a28CKS6RNtEoZQ
6IY2L2Z45kojPjX+yWy3jIsP+iFxAdNQ3t0zX7jGW+mGYSa/WvmRfPGUjuOmGPYQQw7q3pqdPN7K
eGKMT3EigDW4JvrEtwhNlfixB4um9AGTAJnk+UNxZz3zIj6CHQP8GBXPyqJIegZWumzgf0mZH61l
t5UJsdIh1puvbdiPAGzr1AqoP5lrd2BZkpYS1brtqxplSh1Y+/jKLASmxQqiWG9WEMX36roUTIO5
QQFFVvBSilpfjymmhw5zjjMY0n0yzOM+pDVegTvaK/grpLYx9hJW0LyPjo3w1lPMkcBG0lJxq15G
xycWAZRkPiPgFpEweJKRFGitgotMTX5XpwET4OWGqYuOjghVPLSLeinlrUtNgyBjJqBCxsV8aOKl
qi+lS1+hbhCIrotJK6KBCQdOl2lT7HPQX3JkUsE0HwOzRrIcwKAd8vwOR5gGqmOBbs0x/aRJqW5r
ldpghAX2IC2bRsDnhzBEx9ROyYfUkqk6y9jTQkbU5RjQoFpC0CMKEWOSnqdSZxi0vGKqWnQExBj3
h5bQyidsL9qNc3EjKwon3EqABmx6qDZSTpy8JiWA8akVWMcNg1b+lNnawjFrjaU9si52IyzAIlJL
zqZLt24t9K513XUJjyDNuqGqjpmPXCZWKH+vN1PUVQe5plD+va3Eg+aRoIq7Y+opqUhDTQcf9lm/
AtCW1XWbWFK46gdmYGsddL0p4S3L7roI8uPadvgP1rrsV61WnqGfyFXE7RDqgheVaYmOEOLYuFSG
p38uEeIHyHLZtt78sbo+bt0twbEA6yWf3rBXUehuPhOx+RRHE02/wQkgIegXYDXXCqk4Sq0sH2io
p23J+xopUh6Iq6wPlYQuNC7mm8zfD10QO3KncCZSqYqXSxcHsWv1tZSY1nHOw8SJ5/G2EDFauX5F
lZGYeKM/Skp36ZBPbntBrw6zDN2toqrOt6E/GTJOtK+19Q7CzUh/DqjZ/7Zx3e9rfV3sR9fKjfKo
zNRcISVyWaGI3AZYoyF5oadi1Lcsr5vXG5LDqDIvN9+r3/dWjU/FFUDW+rDv7V/PonR1Pdvfd+lD
fjU7BBQF2iEb/S46uEnUzpFFFxTd45RQZegRo6o6Hy/HoA9T7SCovewCK3ktUq3eFZa6/75vXQoW
Qo2JOxcY3bKDolegFde71ptKFpZ05iYlIRvfoLM+aN2J6jV0KGltIy5/byRydMaAsTzV99av9XWH
ddf1SWMj4TK8Ln4/39cj143fu3/v8/X0fz581AJizev+/o9d1j84GDVRtzU17e+n+X7cn6/st/V/
+8q+/3QFLxfDTkzn+Z9v9rdX/9u7+1pc9/S/P+Pf/tLX4vqArzdodcwzUROqX1/H+kr+42eyvhmj
if7x5f32l7/f5x9vZv1b/+0VfP+J+W1u1UfadK+4yODILSd/dER/3/yx7Y/V9XF/bKMHQF3rj6eR
VjzX98PXpe/HrE9RrOyj78d83/3vtv35Z9an+ONpvx5jKPNdS79t2y3vz1wbsEE8FbuqiQ/t0tfs
luvteu8fq8ba4eT8nH890Fy7qOvDvxbXxxfUmmRTwwO1/IE/nmJdXW++n+brId+v5j/u98cL+49P
sz7u+y+tz/e9bVy6YP+rPSJasJ3+B+2RLElLHMZ/1h6dox9hFLz/SxbT3zv9rT8y5b9USQYxoNIp
NWVRQUn0dxaTJf6lAli3QOJpugiQEug38N42/H//RzX/kkzSMyzdUnQ4TEuO0j8CmaS/SOsQFcMk
V8bSSTf4/9EfScsf+Q33jnZYIfxVxbtLjoWqin/Kj6pRGFui7KWj4Ev3iC+Lsz/3QISwvheD9TFK
Y30QuyIkwLIVYXlF+NaqKTxaM4SuZa1DsHPIUus6pTUd/DB7qYoZXe6ypgEBQxIcZlupDH6oGcUH
uaHFIqinkKhxe5bK1EnIaT7Ig+52U5hh/NE1KgRMxIWsA/OoZbhGqry6G8f+tQQbApmkv2vqhnFq
nSuPfox6VxjF5iBj7N8XQ3bhs75tgEbhOtGjra77VEcZeoSbusv8IwxhDwddc1FlVNq+uCMmO7hK
Wtc700SgUKQ17SadB3I26YJmBKxtFTRDZBVKOTkfcbiZEJZgCc+52oa+TzCyol5nYvBsOvi3UJ2F
+yzW3hWtEa9jrzIf1wRedPUDoP1wb2TqsJtJsHLw0VBvkKe3QBRL2+oiciRjymBqptdkjY4QTOiz
pCmCzSkW+/ssoJhamdbJ7KjLpWGS7f0evDVfH1dbRTFuTMiWjuQvXQAphnOt9pdSpRaZt9NeaoUe
pNq4LdUAhJHUGaduaKx7c8Y2Q7bOru8x4jQJMINC/i/CzmRHbmTLtr9SqHERoJFmJG1QE+/78GjU
xYSQUhL7vufX16LfB7yb0oUSCQQilcoIujtpduycvdf2nc1Q40SPMHPil2/6i9M6r44Z+nuwBjSM
HZE/5YREJW7mXMZ2YsQReZehGU9gEtS6Uz2Bqvz1W+xuQMPX98j6mc/CoPcVS7UhFqBZ8+qOphc4
d2fmYwlV8OwNZnLN3P5l9k33RQ3tfnKs9oa+eMRMnEK7HpR61qnY9yqOr2FrvMOVircoN6uzP6EB
SauPQdZSffaIkEKzRKytOVe7BblACxVkTFy1tkbXOvZIHA6eJQjbsJK1nExxb/Q4rIc+9pjwU+hO
Nvd2OfxD0PGvGZDWEvlAgpl2TYIgUST+ovfzGrRmfj3X58FBvt+zYROjuHheFhdAF10bswuPyo5e
2zAQRyQwX5CI0f2RMc2oIPP/IabKQtf46xLAcy+WiGElPUezEvw9XMAgWJtjSAFICz3IMU0yvEyI
eNZpORDcmcmjSbA0zyRGW69z3jNhGs8+DLgaUmql7fpTgREQIIDYtimAkirFxR5x9nkfJOMmNOOZ
hD+DZY5+ox0Hb/qvUquJIaCezghHsrUgFW8lRcKAJfZ8kDBq1YGmXfe4qxsw1VcndTYViM1d2/E/
Bk7ZbwJcTIDkmoHTrupW0iXGt1Xd/OROMWla2QFFlgvJDXdQXkKPkc457G0aFwIxfVwH402ax9b2
s29GPyt8VLC+HYOhu5zjt6BrLzhM3LPrux5Uib6loQ43WwrnmhgiQKuJVtwqcX50ZdheAbS9WpPx
PhB7/OLV9lbV5scEeMGlQLvhWIa8zzVoCR/WBfnskOd1v2nj0noz12GR5CAfRvMoguFlLLE+h61G
/AxW+ShDOmyGmx364Sf+5XZfxd0HUTs83BHRP5WNbqrR4W3KTR7jJcYmCOKLE8d6a2dfMsI8ttGQ
q61MdbtpM/FVe4yr8JA5jIO6T/hharyBSXKMIcaUmU7hOPfMr0toW2EbboysAa84Z2e52IQf1tY6
sftnJKVb8kCPXFJxgM5Ub72FPxajvQHOP17GucNKRhYGziRmmbEroOH03/HmF0zTaH+2IYcLrNZb
K2OEaxruJVTYTQn6PHhu05xD6DBNr5KjUNwgXVt/QYtr7g0Hj0kaOM5ehohXWgIu1opMjE3Z8UMx
Fg1AnqBkLXTHxp8+9ZggVj1T6raXdJHaSUPIkTpj7m0xhWIQm+pSb9uGFrkMpTxb8/TGa3oCOvMK
IV+TShD110Y4t3SuyBHvRnFLZcQlLTJdVMWHNmxxBWgJldbH2Sysj32FXb/l6VjjI3N37oIVqBmi
WYWmm4cyv1i8Ncp3n/EGJ7t4sJkMp/gwqsXlE6joqRbaoNv8gaYIJBDNwAtzxlel0eIGWHHrUqBq
GwisTvxXo6NXDf6hukrSe7tMJy8qX4dOiwdLo5XQI9CU3K6Zz3VoOkZJakrZvDWcCV48N165BjuA
3xjTdYJ1lMsxPxrS6RicqVd7FPJp7nYl8KclG+kvGg7l+uHgTiL/zZbuR5xv2cqwgVkbeIrB9xSX
CQGBGNfQHMd7Kj0AB0l+K+Pa2PiWqbd+Hn20BDHsvVPyOIQQt+N4GuFqEx7dTD3J73h0ChyrwECA
mxh9lONMphbwCBxoPT/Z4SAN1w27VAUR6pXWDSSDB9EofaYmafD4moSzRuBRpgmRiNcUH4J++ibL
rj5IO7jHNRpEXNSww+rpZYzyaF/J9F1znuZeY+Wp5vo9NKE09qHBvEvVH/tcf2g6ZawEARN7IulR
LS5O9qJWZzM2xg1RXwRTztZe+W8ushuNu0+Je2saYPrESJu3C1oQlQRSaafdxo516AYzuhQhna8w
NdR+KOVfZZTKm/0Xra0FwZZtuoqIDCV+DlHGvdgwpGzC71ETOdsHvSb3/Xvo1AeRg3q0e1xLpMqu
H2tcmTC5qiVFRuPi1Rv79jy1JA+PlcFIUkF4H+r3AuQ6RhEUdk20r832vcyKalMviT3ArGi199Y+
mWJjrSdlH+PlybUkzXaLuXs5gN7xwcqr7EX5trvrzMbFSKVuLTDT3eOJzOxoHU5hcQMPdSobCqq6
ITmlr7tbMRflc88sOJBzfSmnckKGgP2RjYNGbNX+yCyPDJKuI7AHN6pvlTe/Ft5dm4G+e95U47cc
EKkMy9TURs/UIaaRhCbNS3Jv5bxjIGJ+iCH9xYEfK8sJL11ACYve/tjqEmFTlmGtNBbXvKPf/NRG
f0m0j53OLuDRTUXrbOPGBrPwILeu/hTTFsd/t0H+Ep4TLz4S32eec6Dgu6lzfw4Dz1/YJiTreJF5
7nP7h8NqDE8HF5EUo1w7OnB3auBvUJUwYPIVsPfAU2u7C74nOslB7kSC1kDxxfRlfKpxghZuQlg1
i8mtxgkIF2s2SF5qxYXTwzGVBAK0plqJBgsnsbHlzhicW5HfEgD7x2YR1WUpehrLJwoAN2ArJUns
dvrVmDtcLQ5Oym52g7sbYA+PTAqy1GkuPVZw7F8tmxETi3HahI2Fo8fENFB1UpErgqY0xwO4LUR5
G8ywumLAkEQhDV+7lpzRCvwqmpbWQnUnp3PktReHNW3n9UDUFO/Y4nsddg0C7g35KGwQC2mssl1e
m8HDKAkwONLeIfUgxtUMaLa/gFN8frjXH/82JAQQSPfRysUH1rLFvqZWeFAz+qZK9dgbFsdEFjDP
gd+6MXG6bkUwHuEd+Vhv14oJvu15/qes7Oz11FfZrh3Np4fXeI5JxZwVtFqavtt+ClDqTRxL+qUl
lgfyw1S/48hElbcssNGy1NLJLLfOrFDa8Cghb4Unmc3hxfL8fidLgTHDstjTm2TjVB1bfB1O6zB8
aVvvxyP1K7EM8db04tRpqiayVzR1S03ETonszhW30hZvXE58yJPoxxiYLVQIRIVJuIz1HFyZQfWh
gWu9j+BereXoY3KtmnnzMIFGg4XgZxg/JgNhaSxFJnHYQab0ra0M8iirJ2knPyPTLg9hiNCGe5Us
+vp5DEPErwmbwSyYYaZnlXhIfUJra/CQ8RBuuNARQAtvLnT7Xermxgtbl3QmUKe1eSe1bTrImaRq
8ujwA4epe1Q6++KmFSiKyHmewyp/KWvGvd7YyW2BWYS6s+QUpseXCCz4VsQsFnZKkm5CmAfK5HoH
X8f+0Li0PuthE2FxuWcjNJLeiaNdWFT5+fGly0FNxTF/Hfjp2a2D6Ry2BGoueI9OK3Z/1wKl2R+7
toK0QF4s6zCv5DBWo0ISQoB266ji8q8DZB25M4JJknwUDsslz7PEwUhK8NxtIqpBQvl8wFW1TWpL
uDAFZh+xhWcFB7wrT2lN/k85MC10wYBilRtjwJ6A+OYs/eH7zFONvh/4q8DlnSCUx8iFVzlaDKsh
4X153JXk20z3fggviamedFmV97AKsnUDGW1nqfFbyAlpHbc1acm1ae0GTeVdyqnclW71yeJ0tx6i
GKJQoxapNPiOPnfkV66My2tLgsap6Ze4DkYWPRCeMcX2zXzn5C5Lf+s1+TboygrcVHIs9OBwDCVN
aBx89i2svkVuzxs3L9u9j2OPO30+aByIJLQ0t5h71HVYwbwjhKpqi6vVPTa98wJgKgYkhy7T0H+N
nWWeZB39kFHxjSOuPI9N5R6EtaigPKDZJaCvsY5xJyaDQyqQnbwPJNemk/LWgUX+MGgjUvzCBWcH
02fj+B2JPbZB238xvAfW0e57cek765sgvcMIJOrNCQFvVzJejnK0j3mk7Y0b+RAwQ4mZ3qS2Uh6s
uAJL8KoAl7etQu/Zly6SkEFn6HB7/6LePVa225CLF5tGhEG2BCaonJTigukx3LyPqsC84OdmvZpr
134ax3cLnKL9DC3DO0xZNy+Ui5uuKTUy4yAMyShSZCjya8oP9gr79JcrRvOW9igfpa6cTY5UwIZp
TDoFxbXvBF8AX9evSWu9tmjlug49MWND92LzZkFjxkVpxUi3gxgloBvEYt+AX+VTQW1RAhDOCptw
RQRgsxh2UGZgSTSM7FQIsqqKP/oRI3SrB78QO8tToHFiScECAIftm5809kUBfl010j2LJJ5u7aHP
c++aDojRi1DbB7M2mgsOvWsBKuzMhX31x9l9Vr6V7bsZcVBmKfNqUnPvkoraOpB3aCeagd4i6q94
vO0skh+pcl9TsAGuVR/HvL1RAyQXTxFkFjVPk7DDHfPT6W7SyBFulZ7IKLSRTsUCRlTJ+T+9KqZE
Z7AyeAz0eFaVVFeRIK94VHO5hc83jINr6rvmTjmcHIya5kFL7b7FkxDt3anRFxNm0xB74vz4MsPS
kTJ58vFZb2swGduuRdfjFubBAT0DOGP4nlg8SUNPwWhRW40qNF6GvCvOQ930+2Zpu0Xl0viaNfj8
pXmjwclyoBAQWyZM0IX0EFgnqAggiJ5hyUTnx3eVyDZ+H6UnLQGvlEVJzo1XVBcqNO9gC/EURWb8
Qn8yf1JdxgmNhWCN/3rC4CxgYY7dV9uPkzvPCuFjZlhv7I7DY2klOzewyqcqGfwLvCyBxlKM1KKg
Gc+U+sk599jsai9GV2TOPqNigejYagl2ar34r9mJGaEZefZCA1Sg8u/E1mqNgCyFdQRqZCdz/4vf
tdkFRB5PFomdG7nYBzrFMaKHnr2WtWW8DUn+iUoXjG0ykXAC9A+0QbZOdeFvqzKankQGmS9I0X1i
JcvOCb0HqFUJ6JICabCd2OBMcRrkGrkPqEXAcjS9yIu59aMmISiHSxp1QfQWjDmMoZZrMUhseWOV
ni9TEXy/DDJyX83KBb9eodM0RO4cw0kROe221pJ+Fz8XE8Zxy+7PJp6NB0PJm4hEV6J6L2abgG+l
enpmfbE3SJSC0u+/9pzYd7bS8SENQVpMOC4ZoHrHx4uO0WAWgc7XU20BgKrF9XGvtEIcOQ0/Ex5Y
3ksCVlGM0oQsLSc5z7QyNtJHLewgIaRORkjh908zAY5mPtw5fRE1lzSM0scaB483US+78YZmIGVw
Y17D6gNslPlS0w241obzAvljWENvRQ1rmDtRaXmprm37I57D4hINLEvEwLY091Df9HUW72tKr42K
IvdcKB8drT52SgfXnmQeuoQQRa0YhtqSBTB2I1oSD81ZGfCSBHFaK13wSTVe84aPejyQ5t2ijppv
MO7grWAovYLj89eAMaIbUTUNga4AUmwToZDZeMhy5iEjmBDo/9z7L1lHMzKRsj6kLOjstuaInF/8
yImsOzcDQZIhgXzrtBfG3u9spCE6O6djC1LTAro7YFo/P77IwoIBPAyvqrfccz+gM+2zsTs8ChDP
qE/wc7JN04ziZCO4WM+zOBYksBFBaaYb1AesFxadmFhs5nn4Uer8ZXSr85AbNkrl4mtgNwXVA9l8
FjvUTrckOyTBgfjnGH6L7R0NRe8HAD/wgbkHX2ir6oAEtGuS5qNOqw91aV7RB+gPeXa1HMRHQIiw
5OZCXGEP7szRcA9sGdbKgMq9qpLGu89tiler9547F1WMdufkohehnhfZZ+AYTzVe+PNYNZ/tElaQ
p1F7Rdjg/YXFphBRS1W8kRGzexwkceBzbuyyz61HQ6dpONwaWXHwZJuvg4SX3yzBUEyev6KW/lGE
Xr3TzSdyGlezA6DRtsEtBSZQA49yJ0tHvBSxAzy6wGs8pV14mIk5W/BcfMjG2h77Y0nO2qUw+uc2
D6Mr82E4F8ZA5am/quWIR1JaupTSY96rf2Xn0tWoHX/js8uf8nOjwEMhIePIUVn0m3xu2ixwYFvR
zu4Y1exYaJod4HoeL9kGZ0kwAS5lq9pzjrN2HrC/zZAa245K+UOMQSEWaPOdwjbfMLwi7i9zMrnL
wtw+Pn9Kt2njG7NeO7L8ZPTEfnnWzFEo7VEsobCeYvsjDK32acrSGwGofByux+k+sCCqMV7AgC3B
5zT2dcq9nYBwtDcWlqAsaWTWiaJnIpoS5b25BsIePpGiOyTEGPI+gvivIZE2OQ+6gWfAr5E/Z870
c7Cc6kqoB1RFryBxInT3fUCCa2gO6pSNOZkFWXyglxRvwoGFsIa3QUngAUrN0ZmR6UePoEcG6tOo
LCP7zRk4zoylizfKCBHddRDiAw/OqBViYpvQJdXEszzyBaKJi5uKVWfq/tT4yLJEQBeTSic6bW1h
Bsehtz97iTnfaum8PLCHsxl8VKFSfLSaFCWD7l774ME2/vck7uHU0ywqzYz0gqjy11ohfPdz2lwr
mu24sWKXfdehveTRGf7p5qK6GGlgvHYMdx7s3EczpfOrz4w9Xsox6bdzn/YImOdVnKGJm5w8PmUf
nZBuOMlwCM9rSivpFN/tOsJXYCESszld5IbhnlQFcEmE5UHPJqcB0DCHMPBjSiwIFRX2BPIdKP8j
uU9HZNWuQ9vGkfR36L9326wKG6IcF6KP854MpIc3BevOYBH/0w8VWRDqROUld6SR9hD1s2H9uPpY
yHyLNROp8New7Yd33aq3gpVjzhlExf7Vnvr82ZyDDVamdGUDFeeYKaByWkCzXJ2DMUtFtOmXnJjI
emtLoY+BbKPz2KHYJbTNOXGffh5pZ0V0QR+de5v72pUV4u8WcL/DQVvP2b1oOebqwgrXD6Bsr3Gs
JDNnB79kAa0H5JYFeWOPjkRns4aD9IO1GM/DykoH8KbMv4LgUxw1zoG8BTQ9EicH0aH4rMD7Ap6z
/ZOGUk2WBIdK6YSvZLp4K7uyA44xC0/M7sLXZpLFehiIolPwSc7u8kVFLtSyoN0/ipbQIre1aIyd
Tt3gbHHrtMLDOuv5bbYLRBNz3V51jstou/QECFTSTnJU/KuhwTbr5UsOtxB82YKBDInjfcQlVxoG
MEt124rnRCTYreyf0LzsQ+727yQ8eHQzlizWCnzn0FrTirxl90yb9A5UBBlWUlaXxnJWJolBCOKc
d9MIqn1RlOjTq9F/boboE/v/t6Jq9WvCysW8pHI3kA+LA9mtaK/DMX2DQraG3NSv55g4JdDJ1r5k
bgq+mwt9gI3Duf0raTh8UxUJeMNOsJF1Nu7HpBu2Gtln5nXYDFrRsI872RaSa7WJxyJ7m82M7E4v
O7YGOlQifJj/+oxYEwB+HyiBDr3blNuhJ0EaZqt/jbua/owVkRY64MsC0fTWeBT9gFCJLXH7wwBs
497G2XtdDrvQM6033JkNVA9so655J4boooco3VVWlO2SAmom+AVxsUneclTu7+y6pNkhBvtM6P0H
0+N21jZyuabzMT+M82fAE83WVp/tInHYUoeScW0G+mfAI5qBRrzoPttnDANPJvEcMX1NG9+aU7SM
I5nSXmYt74HDW52m5vhpqPyffjJzHKTrdsFduzNZSj8D4nsJYno3SQ7Bdx7YWPiIjH1URs29lz0l
irrwdIhrHBnkw/htgqGUqnaO8IalnbUO8tB7GQPtrMFLBrs58cpdPEJKi+Pws9FimXT7Cn9bmhK7
0NjGqU9dyPtLPg9Y4WLv5GDURr8qv8CE8wAnzQMsNv4reyZzUWKAYplfHKNINgXDx3VJWtRZdqvB
s6enDi/oJe4Qy6jp7ndhfwyM0Lr2SLBjhyBgnkPsZcw7GIuZa4kK5oMffq0M7IeW8CWpUTRNOBPV
G0ZY5VWqiT61ppbv8hBDqt/EC0t7CgPiv4yCJrgvB9aIKjyTQEQKY5yNZCxxYjQq75njG01YRoBz
PXVbJ5vlNXdawHvQyNHlogaG4+Nuxjq7TJNIGNlMLFxzTEFS1c3TkOHdNcVPSy88CMbaSUyFr5Pu
zcfG/uoNn0zHujtkvOJAdWeyNry/+rSl+x0hDw9ru31F56nPNHPuZAR/H6CKvmDkpIGvN0pWw6pd
BJa9iH+OLFQb/PRfc8t8cwLidpWpkx2JpUGGPduo1lMwBet2tJ8kSeptGhKdFAdPsepepdWTRsuW
23d+jTWhot9kfCdyTG5CYGqMhDlKVHBbCqO5tpxteS+bnTBQ6uJbHRsenxBUN+cbsOeGQSFCSIgH
QmHvQnZZAmuSuEUCEHMlffZdmCJg9rBeRimOmIedyGF/iQxwr0FpzvAd2nY88dBHPeMDI83oiWPs
4kASpSVQ+8jikaF0kck6BuWwcobqAizWv4aho6+P74LAuCQNeRutM3bmxk7t/oC+4/MQeB+GgC6B
sn1GYlUYMNrny+O7xxeD4OdTbxmHfKyDWwCD+TC24ffKthdeTFqFt9Ifjk3RTwhUlj8D6BXehqZv
961kn2DaGq8dxxHboXBxfthU4LfHF1Bwwa5Dj/OvP/NniG51y4TElWN8MwMvvlH6z9CGs3sy5vHt
///54zthFg41ASxhz92ZkUE7pSu9+EQO3AW4ECe0ovrBRs4SW8GLooYk1MLIcSn2o7nj5wOf7Tsk
7TSEN5WP7LnoEvOktXy3SEpBVATfy0Tz3htgxKSXFxtrJjxPaIpfE8jHlrxzvJaWP7wmtCYvfVRu
hKlfHGeGvyej+GCxIvgt/T568feMd3YNYJPCOb1FOR0yGwThwMlrVRbRh8Isf+ZD9BEKwoGT/4l+
cstQYuLwXNHKaSd7X9sR7fdansla66Artkva6sktMsbTw/c8/+I4/VdYHXjHsbEP1d6CVxun7qdU
KMZqIMPrAP8E+QZbznZUbUQfY1QLXhrmqIlyu1WgIRXOdM5WglMc2dZd4aDTMDQ+cRWui8T8mo84
CcP3TnxzmRdxkpKnYgDNn1cmU5s+yLY6Tm62hTha9o65yrsUP0isMnQmlliNWEJkMT7JevHwOF9m
kaJ79nATC0zloec+pw4pzLKsbwptPMfWDncl0LqcKCLCVKBjHn2/DClW6USHqnuGhR6uvdbHOpp2
+L7GdAw/2ap00a1QH8QUjUYr6eO16cUN+YFoGL7k8LzNKW9Ydqstm8aa1rFaeQ0/00yXU2FzSIwJ
/XvxLe2BCcQKh2I/5y3QPmcdY1TUBgEUAqeoO91H/S0ZMTQR6rQU0oWz0sIRazKDadvsmFpRD2du
irC64ei7vIra/j4P/gfqPKTEvXrVJXLoOfo+ossHj7jrajNcA3AlgKl0/5ojLECE0af70Bte0jK5
FZn/zOy4WlstintSWKudg83Xsl2egoDDmfSwWy8KgKpSbx5jIu22tHhCQc5DqH7o5HvSuUxNm2Bp
6Nk5Rugywt7nHLLAnja2n++dMm/X09AUW7NrT/zt16Gv4Gd01dmKJ6inOWbVIZWvoRVZK+EgYy5j
OLwWDsZR1Z+sItmPaojW7B0/lGseKNt3VmLCom6TIys8zfhwZ+VQ6ZIczEM2Vy9WrUBTzWrnLZ4A
G+q7dgcmCoFb0v9tV0EflFvOmd/FaN+7mu6j9PONnYO3NFWL8Cr64UrBB4mdjGGlt3NhaXa6CWDG
my2bZL23VP7U0OCxndFhSp95uzYx3xlKfuF9jcone4S+EDrcVEXrUc63DOg7Y8vUmj2moI1SNji+
4UWyuPP5+EgiyFrIGQ2QIRe2zYEzZ86UjdRBuKlYH3pskvnAbl+ku2GK742znEkTJZYAAb2hg8aG
Y8H1XdlN/epYlM1Nv8tjQir7qGBuKJtNvoSwzhnCpJTtcAhqBvRQzMuRrSJwqws6eLymJAInFs0m
M4Uv48Ax5naOkDdtY69cCyN5LrwYQoQC1jAbeutGjHWmziBau8+ZleX0t7Swb4xD8RiJuVoNThmt
Bm1+a1OMHAJSeJ3UKQNhE7dw+X2KC1iYJU372dFinfkfCm0diPCwoXTWwYaB+2tHotCq3mWFhHyc
Ml2ZvqJs+pqwogFlwIUWIqhJm9pZQIXv1UTLhw7Gqhrtjx2w6pX7lnWiBcW/8y0PT6HbXouMUa3v
0IgjjWWdC/DOS70pB9UeI1gM1kwRb3pDsu/L9xrJCwFZocfb07xOA7BVO0dJWWTBSUV8qI4J5qBJ
jhzsPsUxPpZwKCAm/czzetrqaAj3pMO8TeO5sv0vFivRhmDLceeN8oWQLDckBbmTHgbhKPmMaSbc
BqRUlxApOp66WFsQIZORQr2Y3zOd/XD7ptwTnOr33jEo6y+ZA7x1tntGDfOlqG1ap6FFM6LGJZu1
CjNFfxcNwX+x4UdXk88i8yHpp5K5eRkXF/ql31EHvAdFT7ZS6/3sZ/3DV2y4VWrshtozV/+mp/1/
wLz/yjvOhBGo3v/970Xp+nd9qnRdm3+EdrW2tef9XZxWFZntxWnpE49HMvvkfSqdEspHjvQqJBNr
b9khKdg1lrW887cP2m1iXBMO+tAm6cyTA9YgliTNL6A6+oeLgxD428WBpMLNhcjXJXPs7xcn/Tl0
Q2YJMFU9+1gv7S9HR6AeQkl6BjH0TarJXe7gtBcGQF4vdHdzBIyPwawhqMuGeeEGZ+LSdihRrenl
Hy4QdfFvF+i4XJ5GaWiZ5i/Svj4snK7RgX+SHPPww9VUEwCskjlayNLwQkJCtUBZMnEE5Y2+Cau3
ZRe3P1/GbxpjPkPXNAWfo7A9LX/5DIXsGiNAenhCTcOQYk5wTzkbQhzeiSBDvLR8mCX0Zr9I03+Q
Ny4/ukinoMiP3//3v5E3I2vWIBbROZtYEdQvassq0G6JOhg38DKSbhgXxlHkbdWgsSgurzhwhgGF
TOFt/vyareWz/+U3C8X6yZ1rOlJ55t/vDSxScZGnmWIEFVVPyL6A8Bkb7Tfi0AbRfhoylq1mfCNk
9Ce8RnDy8j49qj1Cc+kYRj+zMU3gqPb03/IR+szcnUm07a9KFV8zhyIercM/yVNt9ftl26aHIcqy
JbfMr/LUKaPlo6mMTziU6K8Y82lYhCOEhVmbJaLibos1k4L6gEBPzuBofGtOLwhwaxSg/bRDlRgP
VnEJEmbuBm7rumumQ2LBL2/L9tyZEB1q9HuubeyZGyMin79ng9fthyZm4MBoYpUhuLiUVohWznXW
tKJJNmtia89oGg+oJd7+/En9fnd6yuFA5pmuazFk/OWDKnJZmbzTzqmjb7xqeIBX5sLO6LvPDcnW
WFRpAAs3/lQ7ibn78+/+fXXjd7tCac4kykIS/PebhAQOmMqcHk/CdLb5DI0HkWa3LV2fmDrapn/+
bb8vV55ytfCUcrRm2frltzmw1CvUks4psowfQ1F+QOO9enT3E5HBjPJ//Pn3Wcvy8sszoLSEbuoh
Lcay8Mtbm1RZReejUKfEB7cRGVAs/HovGonttFuaHcuIICpo+wfGC+kkOTIvbPtEI9MEXMajVe3K
ox2ULw/RaFZi3c9tTlWDv3mEJScsWHMbqKegqU7U0Poflg/r9wXUc+Acu7xh0ua7X96ynHSsaUgd
eQpjwsvpWeT7uKnvovOC0+jq8SCE8dlmEOZoLhdBVbfSGc7jcpEjDh4KkTLfA1qLVqmcNOMMB6x/
+ZEU6OBtzj/4ivy/P7/p/+F21sRJCcHbzn7/63uurSEy51JZJ1oNNPgV0w7lVfkBBSBm/UJs8sXo
QCs8yMzzn3+1+A9rHney69g0oF3p/LofujRv+d2ZdRoX90CVzxNeQZQ7sLHPwmaa79f9RC6gV4Jp
aJl1LZraejTHFRq//h/udrHcXb/cfRhkpCekqRxH2cvV/vX1JcqDpdD4H0yUuU3yjwBuWLFeLeqh
edH83Ln/YKmVeJBdHjjqQ8M1in94st3fH22NS0chqHMZ2Py+rDDr8sw8NE+laX6hJwg9ILSnz8rb
Z3b6AszSvtkqowXqLyMcMw7QIgcMSULn3Y2sg4+x9Fst3ANkSfXUA5fknB+JGsLnjJohcPClRwwu
n0Yp7nNIiQEbijTFTpyTvupPSmFet3oTjH2OZTRk5Faiqb0FUbC16bOsMIyoXVaRQtBMjt5GRABs
Ypm99DbYqUrnZ4YSy+CPTDBCMljBDrJENSsmOHpOaCH9aijTdS3Yy0T+HpvBizV7zS7WDAoH4mGA
sXncKJvIDUbYD5azH0a4ckFpXITdT+/jYB+MGFWSkSUvtTHCdY+SS4PJmbmYZtjZcKKKO/Am0uu9
S+6mr22Q3LsmFJzOSKj58837HzZsbWKEsjTbHgeIx2L2b7dLHnF6JGYeFPsgvfOcqD1Kg29x2Hjk
M5tnL0CGQbgzrUfBQaaBoJPH+VtH5PqRdECGyzRZgwpdsdWley0G+gRoGRmWlPWxq0D+zTlgjo50
4T9fuPr9idemyypLeQyk33vcif924UTVIFuhBjw9ZKIKjclsTD+7IFDfsqx+94zplKbKvSbz7GN9
SplJ59291TBtOD0Q0DFAnafJUaJ8uCyMe7rPNurBGkzjkmyGyZ2+IsAnplUgFUt3L30gl23JrKFh
rCX0ZzsGUr8SRibPdsok30GmfhJjeX9UVi3n/kt2R6zAwqhHa5taET1kZstnmdnPo8EsJK1JG0H0
vBnTiEkhS+ahooNXD5PeGe+eXWJKySJ784hmmKnubd7hp8wHDVfjBjsULTovZQ1f/vzm/ge7Du5w
hTuOBZWH2PplCzOrJpx7jy0s9aDZj+Gtcdtqi5wNf5EmHzRos4lGHCPBpJDYwStXkFOOKCLRZbCv
k39Y3cVvW6pj8+5LgYWItU3+ej1VRDy2UcMm4+Mdjm6DpMJ1t2Nh1v9H2XktOY5sWfZXxvoddwA4
5Fj3faAGyWAwREaKF1hkVia0cof++llAVpccu7fHsopGTQQJONzP2XvtGyAbZP9PWVtWW7dG9zjq
9SGeUarja6c0HlcKmKUR/5uZ7t9HfTYJV5PQHcfnbPnXCZQ3m2iyKR6ezTgRyEwBZFCvCAf6DVls
UJ4xkde5jj4RQmpNgUP0QqH35kUQd7j9Nz/X3+b7y7agNTZ0sUxe7b+M+QXunFqFOnFwkYEvEHdC
oNrmmNAGBIbJjxaaJtJX+p671iEcze3YNm2oH6MMcsjUFHf6+iGv6axdw2oX0WmSXuZx/vJvNvTv
ZyeHCcWyKMHcxALhr0uzXMTJ6NTucNak6W9wS+pBEelX1LE+67QMJIXAu1Ki+X8MQ/+k+cem4tD2
kyK+asmzmDGhDK79IY6kDCTUc4LYwQHm0/AQH0aEvs91M5Ik6pu31m/rF0aI4kLHEsMRCcRmxzBc
ZQpsjZVJooL9zyRJfddn5J/VBHtX09sCnVVd+ru4RBBupxbFxUVYHTdhceg9IGAsrY8Cpb6lXDuw
GwHIbiqIGTZhuNSYhS421E8TZdrB6jwXw3S+qMjc8kSxQCAPAl40V2WyI0RheuSYJmBrHs7URkPk
jaBMK8suL6OgLbxe1O3UHvqpso7rAgQHuUL9KtrrjFsSdwghg/OEBKHfF51rfjDA91INiT4UZv05
VyxxCRfea1ZrBDg4f5CmNZ97MXvEVsuHKCbJ0Ok6/3EdRFOKhhfd61+mpvusVzPeCKJ2UFpdE0N7
Viap89GIlsK1wNvVH2n4EzhKfe3swOJdV9JJKH+M+OyxBvV8G5wJtiWpyzcjTzjHFeFJWfb4b+Yc
f9/5bYOVPn5j3xb63xa7SYlDBjWXOieZYLUGHWGZQ9fD3sMDfNAaGggkD/6bHXk5ov40y3Jsg8Pe
ci2aFK7463yzjXSz7ccYcGyWtQetsh7yrvcvhADnQUpy4W72xLFtE6o0qLIKzDw/9Qp2R3rXv94W
8y8LHPJImGqZnAkxg9n6346pEuuH0UjbojWtvTauV145iDgFk6mmI/s9Yt+wAjLVHjSrm8iSSTez
y55oExr7lmbaIZZwlEpveEiS8isTEQrHJnlTCB1HrWDu5NPKn+MnQftvV6HM3s6VPNiZ2sOeMf/d
SO8Zf/tzGOOF4wj+FlOwRl2iI/5wYrdyOpUWou1zPILc9jTSXebC1s/FEuG5WW9jWTTO67WsJCSo
npJgcEM43C1O6M161SMqsoAaWuSHSWhvUHJm0s65SJjFI3FfUuwlkZnLXbZWUTykdLGJmnY+m2DE
mqZtye1Dit7pjdhBeTHDx24KZDPTTEkdcU7sVIOFXY+/XdVRpmgRhWec4+Kcxt60h8v9o/An7ZxU
xIXaSnVbaOahvS3GKt6IsEe2lIsCUnJ2SrWavnZqheccuXYIGmYuRlBF7XJ1wixEQ+JcLhfrNV8l
LCjJeeESdzKTVaE/lTZRLJ1MX9qQTKk8bKITa9H8NDrW0fR0ZDZj/NJ0nLQYxVDMNa/ElSI01jgL
xOZ8dOMPcRHZR7fBzkYvAb245pBAJ+PX1Zm5am5K9IJY7qJua4/4gbqJtkydW81dS96NVhIvVSws
d7BHrQTUK7BpbXRVRacizIhmRUti0tx4To3eeC3jbqfQsuzHMKNVkNNgNSZLXnw8QcecUXpNWby6
hdhRew4PNQk96/RsGuo7nPt8U0eZd8itNj61GMXWraQH/gAGXAUEBgPrdEv7pc1Mos8z9gaWL3Tm
kQjtnFxrr2TyddcU8ROLixrJvWnNW9lSa2rL/h6Gjf6aRjoId7TD0vLDFzz/26zhGNI1UPJ+ompt
FwMDQe1nPURLPl2TIpitMhRYzuA4wWrX4bSlbaKB1pUmAQPlbYm9fcIuj1vrxD4IX7GMEa8KrTzG
o2S9QM7Sxrcj8J3qG97ZUysG43WwMijP5BzgAaUkP1V2cUXlsqid7KudoTwDSRwfW0SuhNOnoA9b
1k9+o+g9hs4rgjG43ahrjlWBHzLrAFB7iUb/J3qjRvSI1YoyFKhaL4+NwCysU8RiH436bO5byMAT
EcS0PrKyMT6Vhf1mlcUnT0UIS7sYXymu+MDs5EHrXfskIgMrX1QFjo7Fv45x9cne/IhwlrkziQF7
+OrJScX7gQ9NOzne2cxN62CP/1mh1DNkh558rhpU6hjJnldj6rTIcsfGfzXRd9GEoZZJeml5Lcfu
sTJIMSzJPt57A/IqcpI/ooRtjr3HbrS6i0MUtnerp8NENl7yTcbvejQ7R18ZMMFj9H2TnpOekcbV
kvyMHwd81ujM5hN4LpiGaMQ3WZLHC62rfM2b7gEjj8FoqzvoRqguuN2AqCUW4z2RzPpFn6pDkXjp
STX61be18iR6fM9pjnlxxPC3t7QJZHsYCmLQBB8/y5fJzN2dbsOP0zLMXg78ppQz79YDfOtXgTU5
9QtkhohsgqajeWLlwLjpsJb5oj/CertrOfJ1LKcICPKTFVVLeHy0nHqnCLGtjgRSxleKJXFgpYxC
SueAKEWnHaTI4IyhGiF5xs4fHFNRzHGZPy2Rn+wKMAIrgUIPZ8FlOE7Zd2JAowvavvqqJ8miTMFw
kiOsvPrlEyuV9kqpF3Yiq89t46agUivL3eZaFQVer5hlOlHzyrx2W3ml9cSMCcuKrx7KtjNuvtBS
PBHPGHeKDWYoxhil5nzXtz4FlSUDj78/PjsgPxPdG+/pEhyKgipmD5g3/eA2B2L1vLsWKeMRUtqG
DC99GyHGPCf44JcC7nDuGzjZHn7iiCZZp3+q6pGaXDm8ZiYZgANm+l1bR48IiL2XLPvGiYEOqxLg
/gtWPawkm8jEtomY1zq2mCz6sEcIdfdHQ71SljcOOqGt2yyGpD/m0aUYzxOBvFhL2vd8KuUxKQSY
9BpGMeFb4aWqvGeljzZf6XvcRYGPT+ac+YjgJsTvh4S2Nkg5A+i47IsPRfahUwC1cVtdEtTkp76v
z3QZ04tmc4qTPtCluKzRNboW08qaIeVZy6JDDZ/VNSr/sWp19zBKXR7DLH2ySkp9bc2BX9WltdN0
PGkdCvMgKUpAnVPxgVM+AxUaVb5tnUKfrzoMSejbtsyJfSxIY0+Iw5iSlUhmYESA0dJNTWtURJan
LjUe3GTT+UetqTmadfvmp+JHFjm7SYDqRReAS9oe7X2CaqqM6HdnZJJdpoLpchPunNL6AgnN3EBD
ILTcs5k359kjqnt+hhQcHrgyiw7wgPNLO0Y5RgHcYvONliSFNh3wt4GbmBgAkPK4YopjODd4JXwj
I2zvwex0cWPZglYNPs3jIAVOfmStaJNMsfeo2R/HVu4qIGtXBHTdvrKr+IB0ayEi89W3+QTELBsD
WzR4zpe3pimcbI2F1oJ0x+PgGF8GRqE9yQwociv50pigJUXUjYgn7pYt7JeGobJwVXmfp6o8DgQf
bmfpYDjpMyw+Yedtm1AntX5s0r3t2ngpJ7VYRpJrmwyo8uYxfdf9Nye7WUnnfnbgbSi7yfFrQa5L
x6F/QaW2XbW/VZbQZont98KFlYuMKA58rd03ITDzorSmvezlnSXlL2bSnLzenwND31lMpVgYjb8g
58B9WKgn1zUgrlaGfbI690Z4F/l0XUdg7PR5supwl0f51VQ68ChZAMsVSG0j7InbLhqMI1O0fZfM
Dnl8dgh3F2xiarHqiK1k60yUGVrVx6yanYAcQBJWG+tlbct0rcgCR5MO211+EToKjrZ3rm3ZkCGR
LkMrup08u1apJYlj6Ggnh4Q0MgJYCPOG8ST4FKOoB6D9pB9FsXG1e+dCvM0vDZmftxBZkKDAc2xn
eW9GkfFnEIhZhXN3ToxwF8+XcvLrG/oyJMVWrQV0nhfAsfT3oJ/1BEgDpSAIAlP6XPlAPG3sE8Zk
ENwrnZ03C3snw+F9dZZDbNp4TRHv5ayujQdt1/YhyPgQ2NdmSFsLbdP1pFM0hrEbkbbux4QaUUUh
ek8/H02rPgRZWsc7rzCeaqojafdNtw8NYgSLEM4gQVOyiUOyUWwdw71VYr13aqzvw2JhxCGKT1gK
GnXxV6TF46luxR1Fa7mbUgJ7QqcLzyzy0Mljjd4ajSevIfbMY2La70koxIM9q8WolAamnn8Kx8E6
0A+FZV5gXnDx+iR62V6k67z4OdRbQqjOYQH43alYgWb18FIKpV868lFpok7bdrJKisXqZGD7NZma
P1Pbey0mUyewAb3KQH5inuQ27e2+38NpjG/ISQ7DjL0ZQIl7NboW48nQJ2fqj8YeUwbIUBRuLJjt
u6Mlbwzj8jxQPHqcORkL5K2B8GIGkDa7dbPtP1I6cRIElAkdQQSWtP0a1X+h+lc/OU8r4CTK3PG+
zkMRTR9yX8RX5vuCYRxJt9aA2dc48neanAkpdSGUyo6dc7Z2ltV2ASIPtYuE1z9p/hDo+Jof2o4A
Vj9asPS2kx3L2H1MdUseSZ3HNDMjvINZgFBFJZDOszkYhw7Hql88SyPjhFZoL3pk1WA3lc9wTzzj
bA+YwZMw8Memfi5nQAmG5ixnzugU1nzW2Gcfe6FemmJ8c4whfKZahB6qzszHHpM15SEAM1OqEPNl
HtzcjFUL3iasef18IalzfjQ7wAOyGLQvk8gfcSJ1hLf+COH2S7RV76yHtZ0022si6Y42M1XQNjMC
mZXMbyz2jXwxVeEAUzXOo95Rw1XgDz05jfcVOoCJc+zStHTJ5nAqiNxpiEG3fYFxA7rTTxGwAk6A
eJR2KuaijdNMwxmOz4fGNsmXrcsn1NhVkJDzSiuge/JE4b4PHGD+jC2oy1V5jhBHPpOvh+ZTOgGw
TOzHY5diUA+XcwZLrbGIz6n1ySFluiZhAElyrWpj1yJZO6u6SYK4mO5RM1fkeMzhJydGbTM6cPfT
/h4tgQl2qsTNnTkrS6TfUxKb91BYj7494gEZRH6d8FL7Se6/egKPI/K+h66xqF9M8slWtXrqexSR
fT2DI2f9sO63A5rw7UCA+V51KH87V4zP4yCNW9oJ/42zj7+3J/TwGH0OUw2QoEcfu5NuJ3f+MAWz
xjqPFfab5Q/WRSt0DJa6WR75ZT6OsrTp0THahqm+rX3UoaUsoqcFKVNLxPFTNloAmsT4UrRAC4as
Pzk5xm7Kht5L7n0OZxsAiuG/DOBXfnJFOKzlVs0Jp/WlXdCZ2J7Y2zAvViFtxBJwi7LqfVpmckPh
DM1VOQaF3nKelDCzrb4fwQH0ZAcxH8gbAeAih57t5wN0g7yyrpxqJvgQkI6buvxBKcPf01UxSXoo
uq1mjlOgG7giwtEWhxSR3oOoxAExT3YpaDYFrdtezTFuziNNFs+Wd94O8W86IWHOsvrYLmHX45J2
JaepPVah/lLSA7hMFKTX8tas4m9lTw/Xx/m6KbowvWKxZmg2nVda8K9DOd2khqvLYgY3lSrF8Whj
FFUxCnWJ19M4arlObOvCMlKp/ZYkeHAalat9uLiasOqrx7rp1bGMfHxWhndhIOmP+Ku9g0nxa5d0
6t1sO9D6qp/pJqDc2fTRMoYRePlBR74c2awMnEnf5Z55o1k2fs7B96fTochzh6ktVOBwQN4e1QSO
WKW6DW2bnY02PBdtXl28JvsatY12zKMRR4dFF6wS9MNWRFKLfnaPbCvetJm/TShB3WDiHEpbSZKb
mUiGqfw6xf7EVBtdlpfACw8LvJ8mfRcnGYmmocFAUlQrzkViUzCr7O7MdDi52sWlDufoYWzi4YAJ
wN9IWiVIwMGcODRZ7ZjvsERFtaVugd1sHILOlc4pCcdbhODyNJrmD1dO9kOhe8Q/4YtQFp6UZkqH
U4wsc6dr4ouF4njvsKJg0dQTs8T3d3Ll2+AxNJiC03o3DM8rCIq5kc6B74N69n5iJpCaG7dwSjZ9
E8sHze5eG1SLWzKdi33tOSELdsKJ+sjIHyghh0M1Xgd7PHusIc41CLAOZd0exW8GVcuRFzc1H43B
U8+sz9k9F4NsQUKNV5y9zLce8eVeqi4fEd1a0Z36/a4nlHvvRpG+a0nxRkkcN1fZ1N02l82jUXfT
x+6ApnxT65F8VAjRLVxrbj+rm9vZl4j8lr0DHuIQ2tWXQfLE1XpoDzOg+658zLAK7YwI9WWDq2KT
ee1b04nXHhsyNqMJ2AmZS2kIJgwG0ZaR/2uhxXjQcrN5GPjMwB/sN63yvzBX2TSWlx+x1TLNpahx
zGWJgSZPHxoF3H9ZZcpy+lkohTYugtI1Dsqg9TrbnLv0pWrp9/mtMWMmvF3+EorvBjAu7OHNxLTK
PulNZX70wncoil+jEc+M5Q7hPjZJss8Nlv2jSV4WNktjF6o2OuBsO0W4Y7JZqL3Vw46J/fgB5+Av
VsdEzqUwsHGMhoSlFkcQgmncauZrJiiJGUbn/EIKcvlFm0X0UBGQNheeQdaUs1GR81n0dv9oJnkg
dTe/pE3xHEkWXpaw4L6E49MwWRoKLC3btxnJHSqpvSBpzYvqommvBmG/90ZiE7psB05WikfWold2
+cpRY0Cl2txpCR7jdQZXMboaCd2LBNUxf5KPoA0Io9uXaEpaeO66+yM2qEfhysToDT/6NEwcqwrF
auyyfq0Ghh1fiU+KfX0TR1MbiLkfcVZp5d7Xpz3DRHJICK03J1qgvdHcfoIgFwEZ8Kdxl4a6wOBA
VWJMifJzbSrv4cS+2XfojMsKO0tGsbJIX3xnsVcqhIOofY9eY5EPlDMvFFrYMnMOHQwz6QOusWET
hXMJegeL0DyP310HON+spz4VwTFevILLgK5+qdNEnmCJYD3v56/aES4Pjh//NpjdcHYGc9iOIu53
K74LqgDspBHZfmS29XkwKdauokkaxdnZoXi5yQhEyu1oPFqupArLss4ra3W0lrgfP2c5xSnI6dHz
lhjLN22f7U1keee+zd671kkemMo3G+kA8feYNwVx1T4NrS8CoVxOKZO+Fk2p5C336XK6GoUR7YRd
LqE7/efBkqSJt3lJbI1D7dN15d73BhZ642JRaSHb+7HST+sZv2shSVRVf5CsthqBL4x9EhsqULsx
L4ZPDlGGiYXr2dVvmGh1e6yDcqRlNgEcArqyBW463pF4uhtX0inV5X7sTBGEDLKd56jLrOtPs5cZ
t0ECCOmkhmN7GDh2WIh6y2Inb8OvcoCa4MmOvbkBsuHZisACf0jPFuiv7ew5x3xpJup481hGDcjp
q+ZI/0QENfagzQwx4xTOGKuMsPnCY5hfzG7fJolxVUNzM4fRCbQJAzi19Lt/rh63EFscqkU11Smc
LkGa6WqnjNrbmY56qXNTPecytYLCaiklasVd3pzBtp7sLLpKr/qme7m3r3urOXqIEyhUeN2Biq/x
2nCqCkq6HpWs7jkpc8DmcPOFnBAwmAdImqdnAoBPTjZ5i34jeUif88azL06XGzuGj7vrTOAChiba
milD9BxPzpWZaD89UkPeCQnDI4V2+oRmlSZd40wb2xkUR2M2PQpcbhiHYbnjgxRPmsdga5nKO4VA
ZrZ1h6ORtbJNK2LZcxuoMFh9uyPwUwBddhnRCFcWkVUKRkM9xPtiNN1DZnSc1zTianU/cT4P0y9e
jDsLpD1LTHPMb7os3kO//NLZFE2m/FUVpvnB7GfcpugfwXrUF9Puf2HNT/ZciYdEoP595Gy1sxyz
vCpAJQeBa3tDWRumQmQ9S9vezwycLxWD0RR7hHhO0yEera91MyVv6A0+eUa9B/Mrv9vUO6Psg1d6
4tp1evxgMSAbaMquZkf7wKPccrLL+fuQVDHWBoIIUXFbb2H4mRXRa0HF6LmKiNNN4uyx7XKdTkYy
HeaYlEGml9mJCf11KCmna2k4vcha5/BpJxuPd9NtwnCwQd5Rk4rBvj/h8XozmQI9iPqqmYl+NErA
uOcpzjq6Qc1bZndq12Sy+ewtVgQSJ8bHpqn0p8EoP+Gnq+9TpX6UHTQyc0jzYzZo7sd5MhdC3azd
qgnvRzbM1sFk6XVSnZ8ygdLULRrvHRSk6ujm4U64KaJgSmxbCCSMVc4CKrDbJrtK1NPnMJkpAE7m
ecYig58HmWyAkpNCl09cS2yWL0M6fgwrbTyQV62uoTFcxFIacaa+Z7bNYq6o5HRDRzfdTIaynTYS
U+V304esi6x7P/HGG4tNa5qB2W7e0oTumv6F0Ons5PQ6B8dyc6rD7kX3A8vJ9cecoNLKrYwPUTzs
XVMvPku6K8ccTMVBVkb7wW2KgIn/rndwu2/2IV5l9kcINaAitXejnj4PQE/eYh8buOd7e8If7bwl
RXNGRuYXduC20KdYxXtOe6liYlJ9PhsHSLZZWtIpfgfwdZ2zPz7z7/v3e0+aDf53/nG+3qO1PMIL
udg38+695h+dX6gGm/VGkY4mMPhDcqFtRL7Gzkt2CVGCO3vvMwpDB5hO4I3ldfAek+EFHXsNq1ju
UM0erd1+f9vfPt9wlm3evY2xDTfjftybB/vcBMk9ufdv3ifxA+wNs16SU3AlL1BVFmCMAc9Nu+9s
Wh/7rDh4X0faVSeidy7Tfbibr+qzRLSOzwRPlAv7aUkyDNUOJxihJN1wpJaPexUlCA4SIkanYtra
dfwad/VBAUTDLUWjsqu9+gQIsT+GaWdhxZf+NhWTFnhDecN2V928Lv48VMXIgers6VuLrxkTgQ3T
WZIPVeaeorK65lk/vFc1MIBu1KqHCcndvRv0t5mIAjX0+UeupMe5ryLmmEn+kUry1pZIEDI7bvCW
W9ZH0TtUzFKmm2l5ERg+Sjbi5aPck6oLh/Vwb4cdjswzqaMgnV7u7hO+yqYenJ2tCL5YLxprSboA
9/nzphun1BGJbqA1ksqzC7XtHDZKnteb67VMsWt0RXE1aKed6XxdtfhaULk9NEuYi79ERKzX/nJT
rgEvdr9LPTJDqsKF5BFHDZcG/bLDSLzh+sgcOvY2sSUV4iXaOEzF1aVBeFgfDJdYkaYnYGTZgmEw
tT/cX5cuRTg8OCv8f72IUqK9wyXf+/f71mtgbZZhn3N2jmvZWD5TlZyvwzls5u266XZC1rRFT3cb
GTU2nK4+hyqqjlObS3XRa7M7LvD+32MD/pJlsH7Oel/aAHAyZC639Ek/zGUTH6RrYmRScdLuOKFB
hFpiAlj5lGeFrTMv0/mIjtFk6CF6GO11fTaXMJzfL9b7IlfmlPSqi7Z86+sF/Vhqp4m/ZGaMzgju
RkMiIXRG/d5OoGwtMSTZ8kED7f2f2sH//W38P9H36v5Tp6H++Z/c/lbVk6SC2/7l5j9fsetXxX8u
r/ntOX9+xT/h3MtKVT/af/ms4/fq9l58V3990p/emU//det27+37n27sVyb/U/ddTs/f+dbadSv4
O5Zn/k8f/F/f/2dkfyQVfxCXLJ/w6yuXP+G//uMh4Yfmv7pO/uPXBxZDiblIMbjjXbX/9R+a5/0D
kKxhIGN1DQcaP8rM/4b7G/9wLDoVZD3+RvUX9j9YVwjE5DbvgkgbvcevVH+h/4PTvGugv8Kr4ri2
9/9D9Tdx6f1ZlYMKyPb9ZcscIXw6SItq5w/SkcRNiDGpMZrlfZWc/KH90lnOzS9aWqDlGJ494kJ9
6pfHYkRqliZlEI1QrOw21k/SNAVLvBQ28HTPMMIjG5sf/bClha3V7/lYIREwuu9jESJViyjmZAWA
8CEafvTVMhWa6sfcTREhRhmRjWWKERvkUDQdJ1d2+xgQvSC8lXzYDC7dDteDt9OluzSerYVk/0Ny
qB3IfrlYQwFz8s5CEItdrb4UDQVkzrsuwcNwm5gXxt23KBbxtvWsF6cc+61MqO+JiNigcMYBqYfz
qcAePnZ1dqQtEW8opWgnZ+n6pRnVtFkry0OKWt3XwvyWaXZ2H23EKdZMjSmhv7CBXzGdjSL6pknD
p27Vite2FcmpbcLPsUiTm1/18c0NCaJuDRo37hhO19SdBxpHvY6RvghQuUI1K1VtwofTtL3y0WOi
NdCBwypanonLxqE03dsiPnkYsjfJlLcPJoaXyV/CSbP+YVJQjitqcEWYDPc8nl88B16qmWbZi6d/
HfsqQBXdf5f0lGYVsoDqqLj7iG00I2R2THF41wy7hoLaYagg9VIxK3aZY76VIUGIpjG9GnU5IQGQ
vFHVQMadXDo9fbgjleDiDcN4n11+0FqACK3GrAqW3p49a/nVNxo0i7yx8DSBlFy+i5go0uXZUxvf
7Gr2L2PyXIT5xQuthoFPI0qRN0yLhlhxYAk4OhKF2Yk8VVFr/mmS2Tn0TXnEVkJYnjDOU86p3vWi
iFVh8q0HF35plws9Hn69YHBGtPfbzfXR9Xnrff+vm+sDoZXqWIet63pLw0mwLfqx2sq0W2Qhf/6M
9f3q9ZH16lxwpmsi5/n3z103w0q9FoZy97ERqsD39qcNXd+TmC1gxS2Sqn+9eetr11cgeSGuQMfV
sb7i9wfWm1EaURVZr/5h+34+U5vfbAd9axRlEwTI3574h6vrE9ePmQG3IIOH820SiglNUL+uF8ow
cYLOHjrJYdKvAyRVCtLUWPopa8+2b2esf/CzFVeKaNkfLjTES+DfaEPifydpMreWuR/30SAzDiJE
YzV8Xl+z3tt52EZI0ENrHllnG6Os1PNq35gmkySRNuo09ddYax6SsSpZU7IrGXqhXUP8ddf1msBn
vSdDQqLFH9sLnfjz4A9zwCJu2IP93pRZVWx04wRURFzRE4srYz3X7MS8Us+ITFHvOEF9xEeOsml5
yGxJ9HMJwghdbbqUGtG0umNGh74erGsUOdZ1vUa9gkTQaXpeFCJK8ANr7FgzRIJrVGr9NkQsibfv
v+9z4T2JjinbuDxjkuE36ccUkjJxoivgXOqiJLZgYCVsxBl9leV7n8cYOkBa03yMQSP76YGSMqRX
ZdMfyj39uj5rvdCRSPy8SVcvPdZD9gnBYcXgmb8PYVMcBbT4TehP5Xl2odp5vn1RJv+Dej4VkIVb
I6J6ZZXf8G9hGG/S4lDqRg3rIHsD9QpntRmKg8ItAoigMLHuU1YTM3Vd13HH60Qn8OgX1SuZceO1
Wi7G1EQNa1AxwRc3Xk15H/qZlHRG+vNgx7f4ngyWA/cA7oveV3YwJhW4xZKu4nLRjyk8LODvaEOM
fU4P3lMwrEuXN+wTmeFmy6oHUX5BeZ1f5/CoD6iPJLWqA32x+apNxnzVid+4qrTIghlfMWDAX+8H
19NsdMuD+bk8LV32/PXa1wY7pO9Bts+DQQMjkEQN49TS/y39oWupUwDKtnTodC0ZzTqUOyOhX98T
Z3ANfbYkmrX0xCQdVeILkTCbjHHjOo3gAqdiOFlgYOsdSFKxL+l2AThDeFgL+23dsaRgEevEgFRp
m+UPjVUVD7NCVIyMSR7Wm5am1GHClbHp9al4wMBZ7QaXhHaNhqOjwmgDbuYJe9FdMu3aVy4Qkioj
njaL4CtC4MoDkg4VKleapiSBGI+ujQ4c1dTHhPXQCUToI3hB42Qu89ARvSdLATsjFe637MopxL4Z
yYGESWrd+6YVKBLT5TmDYgK7Xvt55++312zLVK/I1lsf/8vT15smP88BC/Xj+tGu2boA5xKoGMtb
//6CP7z1z6slE3cVmjFBAr9tyfp568fPBXgAzCVhvY2cBPLQ7xvxh+fLUhlbEynjNtKJDdloy8Jq
vfCWddbvN5nCS1S4f7pvfbTrrfhoWZQgvCPuUnMrQwAAZeTeREfs7JSPe7qLHHDOV0BSXxFnNDsd
oq4zu19YrvUPXYr9PgPwyuL+k40Nf+SvCfIRx5ZtYdtZjN87Ks1H1Nk9vJ/M3dWjwytMOpmtle/H
OWExnOdTUNTGR82XgWPS2MCADumXUNHYiMjHqZ97pzzF5fTcGhjC8W7wN2vxo0Z5qssseC3EvtaV
Acalp2iGaXrvRIWxRSpMqoYxw8LP0V0mYXsijEi5YbUzjLOfKpRPg9cEFD7pdLP8VS1vX9FUd1y6
2HZkfhrKlOJLnLoHrAMF2pgH12xQybXqFe8IRv+Pcd+Rm+1Ay4ayiGzbakYoKt4tRXydZTEEqUL7
UtRFj8Kcxlc0eqcmzkxkUEaxAzSHdBp7xLVDOYtTlbOnDufMqIyenz2gF71kpCqf8lFP0i7MgK1d
hUEGxIEpip0QOjkGGFuoZCYxVJXGIWIeOxsTSRHEdj9tLF0f90ajiI+eG2B1qh03DWKDXaIGaDjM
wMKlhpoJ90njd5CJSk9rNgrxoQSY2mTtDnHMlzDk73Wvgmyyj12E9CsTvySLuKrQXxwDtAi6hodJ
E4ACCvWJSh1SsNDq9wl6y2zCfBDmhQyAqROhrWkLUjx7rU0kjeNMAaqdnS/R3Ee4qqU6DOyezMWc
+wQW+Eq7+Uv55nbE7Mx5fRy0SiE2wv+8Ev1GIp9dSuIm2NYMIfOxdsaN8EEXUkEh/3XQmFSMgMlg
e/PX119MPY13/oPrDffarcN92BEsY8AUn4fsRK+53uYpvTKv/Ygj7Xvc+YR3q2bnhsB6k84hrVec
+MYEPbBo3OgXcmvzh5bdsU18HfmHz6Ihp3RVRdUmh2ZuVbr8AHAo9guy2asfriWRBoadfkFTOgzl
e4XJeqf06iT/L3vnsd24smXbf6k+7oM3jeqQBK28S0kdDKWUGfDef31NhM651NHIqhrVf41kgg6k
QJiIvdeaCxAvZaL2wovtC7XswktArTuvZgtCaFkjRsbSCECnp9N5MqKeVh59z0ozXsd5mm5to4Fh
n9SX0cC+REdzj90afkfLDuqW6nWt9PdZd0TXpiFZthk+zxa4qwAJpW0u52Tv0QuVzq/IbYB2RnR2
YKS7iGquYfBC1XILgoUzZUmcEJtEjBfJ4Biw17xdaPG/BwBUF49a5TyZcc0hFYh9X6sGSSL6Puzs
CD4T5rncuRRTXm089YjqJPULrSAWie9oUW7NiZ4HH2luMxF3+84g+BekjBEwyiasZWOo+54S8ZNn
tY/0bt5GG18d9ngBOFQ3dkCPKoMMUqXltGLhM1nl1NFx5UFFRcbt+MSdPI6NgZ2igQ5cpnDX6yrZ
0fGxY7btnAOJ0oedlRuoeYiQWAp15ilOrm3yn1ZVGLqoWImXKMkbGhEoMzkCMe2J54Cq9mFoxueB
cDh0ze1VSHv9AqLVi9tCtwZqQP4UmUWobfW9PXrK2xjW6TZHVRZAb9xkE987Ri6ztqos8jOCwTLY
aVtLJE9WShaXHhbRWi9DMk48tk83Tf5kxArqihqUrhoSSu4K3Yfzf7kMcWjhrG0rJeCV7tEK5iW+
eppOhRCLRGKaacwpl7QpooDTfqKQI98WyNUHcUePzqV13YN1ddgfFbqe/WQBG9ScAr0nUl1G8vno
JOvxzRV5vsIM5e0tziFKrJMYk0NdJXJgWuU6Bb2g9g6u+htyebCPnIxCohAYIZKKv72LrzUUmUzC
2bS6tsubNNtODsIGhV8jtgaxNqLyQ1gXcfvTNaAbmrgSCPgeX5mxgpsCb0d/DxurG9K6ZGgX7OfS
ozYcFOzBRn9ZOwQbxeguCA1irY1qXGpdtiJYsSdlZaYxmwx34ey8IMGhTGi68B2WM16z1ATbKn7W
8rr104CaNuOnWVTJkrARLj6tjBM74GE8r75Vg12j1/ghuiVSO7in9gcj/iYjXozkN+GuJmH+JqpE
FsK7Pf0rNEL2kTPVEK68F2PxyKWkWTgKwDWljo8Tejj6LJyaq5c656Jktu3vMsLKkbGhUYeRhhsu
09FQx1Cn0Ded0+gB5jcziyy7MZYkk0jN3gONK6BHA1qrYc5XFtzcAQhiQWDB0t8SEMQM+jIm1ng6
VB22IUB9oPLzddag79Fy9Yq94MJwyS2M3Lt8SC6FeieG7lKldwnNSEFHJWoyYFJOJ6r5IvT0Cf/H
fra1eOWNCEVT4LhzT3iaPfS7njgNZp6VRfxEbpXFBvIknAWc1KjFMAwGsT/l9quZde16qYbGWrN0
Ut91kps2nTm0mCSiU+BU+VptPHCwxbpKDIqp9g1ZB+tOgRpcx66zMiet3N6UboEouLLvc1e9TfIl
MiwMB/CXzUeaiz3qLPTgo/Vuz6F6Zyq/3Kzfd9iB78bKilYzsyGbsA2UwvvS6p/rmIGFS+1fF4z8
M5I38W+slYTk4ywUDJFnMFlLfAbCygLpzISWdjOX0a+hMl/slroJJ5ER6V6QAGzl5UFwShc6O5Hr
/IjAsD2Xtg4Xxnxj95x2y8XekrnjGk4O6LA4fHEivCioBVcGGeFH3cgfwpyijXgss/kjnMvET8yp
22Jee56xyeyLcMkmmq+Lgt81FDjzmTZQDh9fWzo9AFQnPA+Ui8PxLqratSbydzufN3VMx79krQpB
7PkrcqJkY7ULFryHeB3XyFziCBEGEqYsMYkGM6f5qg9q2CRJ8QoLjfZscjcNiC4s1KFRi5Gzn+pd
O9UWlTjx6MY0Q+SQS0e0uDJrLtBazOw0Xea+s+URLuG5R6cSO2xgVOCtSwPi6C6tQCF4Vr+tbLva
eiLaegmQLKIr1jDaI79u5h/kx5Wr3mYKNCLVIjzEu57cCdiRZZx6h2YjKnicFl6wqmpv3o1gorE2
BTf4p6+n4bdltPV2zJQcUlZibt0ZDTdRTD86Gm/wZ837vFOfprA2dm7IFD7uLpG2GSdhHNFVDIfX
JJlpfNnEquEtsRiDnvRxwCiq44+YzOqZQE6K7JbzS2mLX4JolAXf5a3KkFDtsCliP8z0AnzyFYHZ
A9htSh2KRyxzYTL7DN3oYLoHs3TdvStQ+QdwiTETDe1FfRs3s7qJInDuqVvMN91sEqBDCJVTkYRR
gFI9VWX4uDfU4rW0fTGnxkEZ4pvIFKAbiZtYZ6gLco+uB2GGJvK4RQbctAHj62CvO6a4HgwsdmW/
brLavo8687eOVXo1RsKiwwd8gFNxD9tQbS4Y1xWJ9jNk0NTh5oEZU1vbGNPjKmVSugVePs6XHZ6H
iqMfr19D3YE/fYrH3dA5P5LAY3StZ/2mwxbgJ8aFBm0ogx1zLOZ69PNsiA74Ri9BDz/mRYWoZXbr
Ve2lRMHa2YtiTfdt30RcaSu6zV79QjHcPmDJjbH7Jvp7R2VmY+lzdGgN/WmYqlNNl3aj1YZL+NJ1
qkHOAxzBVbc7eXHHRVERl60oCRzqUWXhcV+Bmjd9o6xIUaJTHQcFGQbeZhptgap0gmuC1nvVVze9
Ht6pnpltXLpe63xsH1RxQURpfzQbjFDNOPuZrrH1dcVChw2TVGQQ5Mxx4Sxh66JU+qMJiBpq4cok
FjMcJBZXTkMlEI/otZ2p5JqlWO2FdWOZ3snK2kst5OswqLpkO4HPDq71EIO03bo/prHBTVk0T6U3
3CWl+VQZHSPelsjHXEnuUg2calhOlp/6WoRRPnxNh7BHK5j2myQG82x7AaWN3TQOYG8Cd18q4aXq
Vs5p7mJ7syrxOB4bF9eRjoWvyVH56WTUAlpZ2bV1qLSegIAuv0oblIzL2aIsgc8KIzD2DVX+cDv0
+jNWmngdDIjtS0O/GnMQLH2YGAylhet7iv5RomA+MQkChEnxv6Rt5c1WAX/vUI+szgnLk0JgBU5G
WrroDZ96atc/7BBJxmi4M626FZqp/MNI77sqgfEohLtr3eQu0sFnTzWMe7qk5qYUv0jgGi4q0eF2
79ZdXI4b1YHM7JYuky80jj66gpxfMc+2uMX3Y8ZFkagnRkVLCaslxTXJfGY99jphTGxmJJRVNulc
3Vjsg4bigs2pAzhVsu5DnWys4Fo45mUSu/2WPdk6INR/0BEp127jroMJSlHqKQ+OJxpwfQWT6eZQ
IBXxZmJGx/YwxNkePcvJLUBE9nBCubQurH7bQcZqduRK1XRvB91imE+JFCW1s2NaeSBM4Heg9uk+
QvbNmRw5RI49CB83g4/ZO1bdjCIRacGu51roe10yrisPgXBXtA9x0+jHJmTSA6JaO2V9jQsFA7Kp
kk8nkANiBtqi5HzQbAODddUSNAHpRfQL3ayzqcXh8lgtxn0kqURjcnnvnGPfNfnWiSYGwQujNGWH
0sgAgw9SQWe1kLtFZuZjMOUSWMZogDFSYYChBc7VkthhdYUP+5ej6hEqbfESxXsX2SsXOzPehp31
ilyW8wdMVC0JEDo7ztskynTtkn7cDvCJOxQYHvXmtUC/vp6KmCsWrlK2GFMbw15N87DvR/uhDmA+
EVmMIqQl2sri1F+irhAIG09B7j6JoO7YxjnVmoW2bHRMntVcBzZeInBrwlsCLFFAIdweVbVaz9Wr
Qclaa57qFPsFeLrico6UiZ/oOZlCZrO18rOmSKGpo3HRaFUFmwukhti6WeXcKSnEHqrvxzYfS8qA
U0AZwvzlzeJpakD/ZyEeWo4h3MLGIhlossVr9TRXV2CAEHaGeXGDYavazozN/bx+yuHxcz2hkOMo
6bY1Meyl8MCgQqMeyGJ3U81qsOuH7MEQQeePLcNSXc1/0KC/CGd4KnMyg4yms62rfk7TqJzS25Bf
jBp3zHX+xhgYQrcqNYiR6OjOs2/NKv6NfP26z/oH1JiOTxQsLe8WiDpHZcyEq/eNtwa8CiY1G0cB
VCXAkXa9NqfoIWVmdgBFcAfN5pg74y5y9ctaDeId/T/SxZBAxhE6ISPb0px8oiqKJdJs79rlIKUe
uZmYL6JjMY8DLLzT4KySn8CVl13NRFA6TLTpjMDbRqhV447U6C40dwTI7V0ir2i9Q1j2WvZMj5bq
TnWG7RCbT4MtCHWzGmZl4fx7HhCytorJgY+irnoPRL8zwuF+wQ13Yvyw5m7chfjRa7fCqkPEHyIy
eIjGggsPvN8gJMjKrqzX2Ug1Im5jJCZpM61pnlyzW7R+NiE3QhmBNzZDl9ssV0d3Um5UGrMrr/oJ
0h+RXflgYObaRgHWuw5Xdd0kt6pqPgzpuKQ2Nhk1e+dHpSc0Ic18WmWa70CLXkfzT82E1zCSkxfW
HqpRi6miqE19BQ7VJ844vkCCgn1xZKYzFNdEmAUc1x6u0gHjc2mkz7VhlH5YagaKX7NZaTpVW2os
pJvmnrfPOqxTKh564UwHo3YYWqubWJgfluI81Gl3nSrQRItkfMuBha+0iRRL20Dg3DaXlCc32EnT
vZLd983PGEU6wFLjFR8Eljx6r1rUYepXG/Vgjx+MMeN7x6bbSMg63rLi0PVEMrG5mZQPRKzGfmJZ
TNqijuEzVbAVnpJm6Yr+mvslH8NEsOQwIq+ahspLfoMl1VuFOIY3ABv4apyxSxBROGULbW/F/Pmp
anwkosu3iDg+Wihz+7DqYOqhnNxMXUDjiuHlyuHkuRoVyGMpJ7SN0irUJUUOYasgYwCpvWpPNRkq
jA/Roe9KV+w4gFZaPHRHL42iA/7frRvh3k5SNOBxNT1OLdZ7+vWwFki7a6MK9Wcfk5Jm0oMq3GoX
dnzjwppJk8y16MJULhtIXgyvs2szbi6mnOJh7SSI4CgdH42e6ktj/ChQ6PkkVNF/sAH9MHy1cNFC
CjahjA/gBjRnzxFD1aBNbj2cMKj+6hqtfgtUIFO2VawtimsPy4bm3bSp+mJbar/WsHf3feFdGPZj
GqHHSptlehRjE8rVbsP5aZep+Rszq8tZPeiz4l4PlXc1onrbeKPy2pbUwnoqBbvJzYy1kTaXCr6f
9YgVyZ8sstwK4PQkfl71+UeE7m9lDQe94brZGASHgOTgcmK+R3aXbcLi3khvhm7CLBIgBi8D0fql
AtxIyc2AKKoJCjBVBkW5c4390EB1qLUG5lNCSu5YUjdXb1yqpbuceBx2qIFBfWpcRqb9gHZ4Z7lt
h2klJZu4nx1Ak8hXQf0wg76wA8qdyLOLjVFqt7k7nawYfWqJbvwQpeOlDj6PpCxKj1ZUIB0vqUYj
ImzGyDei/HZO9Dd6U/rKgas8jdusRuqmJRFV6AF/YaT+rENP3HFuht8bUETxaPQvQWzblImST8Rb
5DrpTZRhAcOrgpEcE38nyMZRsoM2YxPSjf6Gzn9DFwfeehxrjBpQPW6nlEJ1XyUcizns/bH/QSJk
689twgZOOvSDLdTpqg0BV1OD0Nmp0duuwyqNDmRyXrZElgcg8ILG7J+dyd4paj/cRA1GetNule2k
kqE29gJWF46pXUHG03EgNnFNe6DbcRWn/NmMbw57Ag2JfauGPftHg97BTMXa1i8sUA0rMRWP3dIn
kpKpronyo5VBK/+UUMn78pl6UVSdXyPf4grFTVbyNfL++dXnxyK62NgiIpVDgTXkMKnndTbH6VZx
9fsvq/n81D+u0k2BkqtTo28+XyTXztVwyfJbvvCXtSzaPeAqMaM0fGBhEOz7xBUMeJc/8fz9PteT
o7aDouzBLlv+Yvl0XXfka5E9/X3N8v7nC+Vf0rjWW4jo2perDik9sYZ/f8r5o+SGk3fDLA8JOsSh
K++et6hqafkuMrRTVCuPARBxuo3UKqO4fAWWgJNZtcnaEENN8a4PV32qMHPpuWKOpNaiqOGiq+O5
zXomxYyZb6/g1qgbdySDODYI81Dh/ImWShgWvseUM1zc6htTE+9M+bEBFnGFurwbSJ6YOM1nKZhv
2vcwZZSgizfjRG68neePXlftJwM9i4WevP/Zp2jQrTlr11aXXKkqZchsgjAyKQ4IeXGBLvnUV/H7
0sKoJwDLcVdelsb8RkICkTiVdTHo5s5DSwIJB/73lkCGKyND55vOwL6NWAwbsiPiJcdqNWTBjWpw
Qo0dFAIGSXbMjzD5z6WD7I8BoHcN1Y6aa79gfyATxN4R7kLmR4bZriN719GLX+VpeDlGc7+27YxG
d6afhjb7iXW92BS0uIzS8YWKd9Azmsc2BxMnEto1DjvtykjHAxe2vVK6Owpp2Ibt6c2gljcNyjM6
HYWQ0/ECac6a2DTmvS7gdSuqdyVZG34YGlv0oS/Icpg5tNsAGgkCL3I6xibwo6GmZW6WT1lqfxSD
MW76avoYnAwuUmJy4jaKfhULroFYhjO/n59DoT8UKcPbkjMZ5pWSuJgfnUoVdCQsDt63rqvRGhWz
tR8SwNu5BhHErWmgx9Fcojtyd5WKzhumQBBE2ob8ZBAeBoyiruVs2qdMNzpH0w7tYHqrWemeq4Fs
AcdMHoaAcYVdxmuaPS8zyDAKaQ7tKHxzG9GlPycuapA3FpQ+Vlctsgf0pvomMqEGUOKsiA7BCUhX
PpvzK05jGHwRL1itoqzjzOLLVx4wzeAWTpxFjwwx8djYTwOJQjCGbKAZabVtpy3P0maCk44ovLhu
Z++pmcsjiJW3bIzAEtC1NEPgYCNya0tLTbQ8DnTvRfNkl07zKdT8h07zKwf9O52SPq6t4xUyXRCV
NoqTBTf6RdAXBuaURh3FKditxirrFe/oJHQWIi29SVXUHZEZPFj4JYhmzsn7a8NgC7LS3mUdUb+K
cWhqnbDDFCSDEN1JyxTv1hyn1Rg62XXCjlA4zT2nAvG/fPHvnDv5xW2V3QEIsGFT9//nF5+jvLYn
arQHGsHJQbEt5BqU81Yj5A1YmmQlNYBHyL0Pr604JEzNIEfji3TzL5Hr1433nVC4fAfqH/xbpJAu
o7x/foeoimJ7DDPYWF07XWOMOSRkrB4Y+WlrDwTYvgCfgyHx3gVldBl16hGUHMSQ/wUm+R2uLb8H
oDQPz6nqarb9jSacFNNk1okj0KQHOEHw9B4Wl0SjchIcmvi5n5ErF6n9oLmCTPVEG/cRxZa+RLUf
NMpl77XVBQP6lYSUCQQzXK9SrujECPim4DSNIlS7DAgzC0wLY+XQXJZKQ9CmQz8cxipJmcin/SLS
3my37/cjDqTEK5wLeUOUtnPRpvPz/7z5/7DvwrWBWQkCYyGLO9/EqJ3auiTSheJgazrQQqzoZH6R
FqIJZ1tiaAjNGYdZNTC3xG9j6eWBDEL6++nMsH28yDNBFJ86mHvNyvoDPC8cpiLE/1oG/Q7vvI6R
erjvAqzM8pv/f3n0w1Qicn77yCLYMPhvo/f2nzJnx0XL/P++CrD/KY8u8vYtf/vDe/6SRqOL/hfQ
OtsxVU3TDdVE6/yXNFrT7H8x3tDQzplgdjWVT8qLug3/8z9Mb1FIe2BWbQrNEJ04QP5SSJvmvwwm
etTuddUC52xq/yeFNCxRjvkv3ELVImpD44REZ91dYgIW0OqXE2o5F1DCgim8tqfmNqAsvXRW8n0O
OmaVKephzgtnG6do0zo39tM+eqU82B6N0daYFYc0kUNo9rgVtRnPTJf/dqm3pGVrvehue4dDNmaC
QxTf1APp0RicOK2XQ1Z2nhqruM0G69oLdUyXBeWSh2Rqf86kyRVOPFMVpgSF7volTMb3HBqBjej4
OsUyebvU1HMSYRIloc6P+xDb3Lzn6jMy1jdJiQTIYCQ3pNI/KVb2A5dLtCt+i6HwgSjsapfCitaZ
OaBDqAFVSu1ABOlO8DYUhhS84kg8pykjnMiZPkYTgAVbb815iuIS5B7CYVICzSbgSm/jrCa3WVv4
nYdJp5nrGI2nc1IITt93c6Azp54oGQ1MhiIv+sC9esr7dOktwS7sN5reqDvV5XQ34liPFscTuSj4
zYtxp5d0jiw49WqIdSUk124FEHdjufzl5thBqYuA3Vn2Fm1CRAJK5m66Afsps79NrAO/ovNNfeW6
yrONXibWpjWXkorh3SuAHcmTU2/aHoVzp5A5NCch/vnyvmEfgFUCNls302etpilS6ekbRlJET1Eo
aJdZ6M1BZEAudrdG3Lx4MaMTezYKn47VUfeK4aLEKoK6wo81EuKztC62kU1tUrAFUvq+gz8i7Er7
O3tGYUDfXF0DRZ6gIOmkH80z8gF3uq6GsD5FbvobJqWyGjPk2XBzISaZSF9ZB3PCJ3r4xGE7yG/D
VH8ThTXuDarGY0xoXwpna4NmNkBFUy0/7HilGBVyJ7IAx2hRcuZQcfLR1XYIBog5V4lX9n5qCEII
WXBe85n43iKk59RPGIFxVlHBWQ9G+ZYRs0adBPKZSjhmpdXJxqbttaVMauj2EebjABI8HsBSVBFp
rb89ZBOAQbpnNUpnvx6hizFMgFeMbclAnALnTpxaG+7Re6K02THOgTzYIcwn07CmC1V1mKWE+i29
x5xqD93tMHwKIC+fzApxXhtZA9+HrnOcaUyvNJRXAAHG6G5s1lAYYmrw71YFRYZCiFpfOwq5jriD
XERrqAs4vh1tYzkuFjPkYGFtJofJLX54xkIJYJYEgiFY17AsKDw4b1kdfLScwNbqrCnretK30Ux5
ZhrBLk3UwfPxEoYH646JV8JY2dG4G9jVF9Jd32j5uozibqtBDu+9stwjhgZciIwhR1WkGcdQi58r
yx0PDnOYm3oosTqQAVb3lfBNFM11RB0wCAtwvXlGvE1KPu0CnBwdsVPhYqxcV32NMCgVTI8m19hy
BiaEyvpgi+eQFukbJMNNi42jhkq86lun3yqCREhCxEf22Vog9LQRqaqFfkqi4S219W3RQOWyugjD
qU210lZhjuDxpKXeF8Mh1sNnyChXKokNS57aYq1kl4sSKGRmikXDpdft0VhF8VX4FMfEFkrnuMPM
SLRXMGw9xWsIG3sWBUKTgZgTbO7BNROwkGZlVzfTYaRikpom3sS+3eqm8ga85i5Jwzcrj67zzLCu
FWeZ4IExYAY73cbddBk+RpGfptq0IWSnXY8q9g7RknjTFFvVjtBiMr1qKQTuazhL+Fc3SnforLS+
DmM9ObZ269GLIq9vlUfTQqmchxpwqVUfU0znCJWXdphQT+eH5CsaarN6dfx8z+dzyxu/3NfDEH3O
TAUpdpX+mMzFcJRL8G9uZsX+MJJgF4eGtpPGMSSgTDn+aSZLaoJYLdQubT8PON+cZtxNjXdNCgKF
06QgKBFtNLb1QVw3c4PckyZUHwxIKkOk6JyoN3ZICoKrO8pVSClOnakERnjniOPCv+e2OnUGuShv
GgSF65nNQI3Fyo7y5uyUOz+mtSPZEojVYVDMzi2yRybdtNDC5UwYz/WdERXHMguw9+vzA5xDIogL
92q2GOQ1UbqfzO4aAIl2lDcl0lB88+GhazKULTVsp8o6sV8lx9Cyb2zigdsgu4UN2m6ENiK9FJcQ
w7yD4agUkOtSZPs6AdapLb+cpVUY28X9CGmLMtHyWFMtv2Y9DYehfSR5XBzpi7kJWTUio6mt52I7
ju5bG7FRY6M6pYP1m+E7HArXjnex01yjLkEA3SzuPKEXR9W5yvOSNh/k0mJP0Fx5dPR3r19Egsjc
hC3mDaU4ayU0rz7KG29RDHcZifQruai1nB5rQTBqZUzOXiH8rGpJNXRGMoyB9CN9Nslttc9FMVkn
MpIkOZq39BHvTTXrj1lxDBHXr1CjpbtAU8niQYzFwfmqEmO5zVr4TkOVbVUaG1neE387NNR2TAHQ
IkiwmMg9wFA7BJFmD7lvEX3LTzrffHtMFwCVGkATq4x6h+pHyxYBU4y/qqSrJ7dSjdmOnm/1S26b
883s9Pgkl+315YbU7a1jqXeI5bujvJnbidp9VFOomAtlWpuUOlcxrdbSHOwRW5Q3rPrl14gWZbi8
MQK4IY6mP+fJmMrdYVY4fIVJX4QAyd86ud340ojeyoPd4EKk+hmm4bsyAixeV0vdb1x2eXexo57v
ZkmfZ3v5zOiM9ezLp4jAQztKE4v6lDOhsfl8hXyuVohr75swXjeTuT+vqc8xeKOqJIFr+RxjOfzk
0udqPj9ieUYuffkYeb/LukcXwgJOub9fIpfkaj6/zvmjzq+RjxWB5ZuTQkMji53Xb0/+t3flE9/W
+flVPz9OPv/5gNxmX/6ML4vyVYHbzYxAxgQdZa1A/l3+hvOqv7z8j3/Jn5//40u/rVnedTKT1hm0
CzNlYI5FKzyNZhyeikkbxbZSATLWM6y75YkAnRtF9GUxE7hL6EyyKO9b2SMHCYd8aN07xNNuxTy2
R6Aa5AL/ebEpGeIpVYyJX4PyonnpsDHGlv6vU9jtUdFTBwv+shZ5X95ouPpQ9kM81Hqt3pep227K
ZkSMUJ3yYfkjTORYZUNatcplFHpP71WrlP6AvRiiJ4AVyDq5EG0EgZNOVpFlxA5dDBq79rLLybsj
hF9Cgf59Xz6oLHu+XPr2lmJIW1CfDIsWf7e8qRdBp1zSkxhiTsw4gCik7ChXUmQonmANs74+CBeE
5PLxmXxULn55dHCNZxJrTd9eXO8I21EYFtULccWcjEMCzLtYSQ9tXwL3i11P8cdEf8Rv8waClnnQ
ctzKm3ZZihkMLwrs2Nen9GcOMcKLaUur83hKzFJfNV63l1YWbdSPbe/RSSxbmlHCD5ZtYbQfYP2y
g1whE1O+/rJWIAQ4Tp2DHQ0f8+DdVBk0Lfl3AO++D6oh2ebyhCAfk5uBc69z4H3n76cvV0zyDApy
Kv7eiiS3Mj5PFsd95mbWJrAyfD/Sp694zz2xF345ezRy5UvM5QeuafWWo2b5ap02M/ITzoEqpR56
cg5JB8bdiNiQIcG4afHNZLjX99K2o3cENFE/XET0jq7Ro+TH8pL2CvixsZXrl98rAEt2aPXr2chb
Rm/G7ecL//3Tyrt5170DVYhWY1EsqbRxMq/lp3RLTwaaBntJE/KnyfvJTD7ySsv2ZZEsdNNmUH0N
LS/t+zYfLjvibvYp2c5HwjNAvEARPbIv/C7DjOL0sv3lL9HIVf/7rnwico1f6eLJmLx6Y4WIUcyK
lJFPf4/bBxWi3gLNU/osfxm5Wwu1RxPO9CKADSv/GvmcvJmWn/x8Vz77uUMv+++f7soXy5f8z6uC
qj4y9riUh5zc1+SXkXezImUMdr4vlz4fnCN036og31euXigdafZ0k+VL5Mcy1+RIlosEO3KofS7K
41t+OUZ+fx+Aifyg81cWJUnKI+NExesepF1KWqxCJVBm8o+5sFI2KYhrm8xXcH3lzgv7BNJeGKq+
fPnnYrBsNfoneFwZPi0nBrmnyqXzzfmxCTvcdgLJXmrgvf95DpJ/WNtrXPLloidHJ3Lx89uX80jl
+HIs0Ln3LDfFRAmehGQGx2mDZ9386covYtZH3dXVg9zYmLY5jJePOm/782N455iZC0tZnV8sP/J8
9/xeuXT+Gc9PnNf37b1R/tglSsM5jE0jT5ydE5J+J+/LI48tnrQnef/zy88l5fJIGdSNXJf8Tb/s
l/Mb8ab5Qe6uka465DEvv0HYdQxl5J7y50W5is9T1QgSbO+WC5uKwVu83Mhzibwrl+Rj57vyMXsZ
Bf+fXidfPATvA4r5g/x8+f16uYOej5nAXXbjz51ZPurpeTf75zfIpc9XycXv97+s9curvn/A93dB
q40IxXjQAKyt5WlGXkbkknzvnx47v0Q+q8tRoFw838jf43xXLsn3/bdrLQnZSzAF8TvKG/nCbx/1
p8e+rfXbJ4nlhD+qft0ROCGP2XbJpe8JIjx7KuUSwS3lTLn+b/vm+enzY3ghOMTl/U/f5eeLpJ1S
rvz80i/PyMXAFP1KI5Lyc4+255wO+flA+XL/c1EeV18elffl6+Vx9tc7EUCNIGG7ZNYo6TE4rt5V
wF+6at6kc2IzeWoRO5YQrSuKb97wmIxAxdSmUx85nYzoQUrnlrow4t65qx5prh7MCnvHrNnTS27m
QHkN5VHXAg/ZcVFt9KC/R4YcbYt69Hw1TsIDneNRta27fMQlqBkBRb0mLS/miWK8I1q8kiYIZiei
3EidZCGXi7XbZ9UOVP9KQ++4VeQ57vsf/Hk6mVGJdcukikwUONeLrEBeXuWF9XyDyOTvq+2XS65c
/NPLvz0mL93ysc9P+NP7Pj9hSLwLYqCwRzH1W4Z0clgpj93zfW8Z942UzimLyevmcn9YduzPB//4
/Le32xZcKmzlIMza5aQm3565Th5fy1f2SdUQeVbdyicmeQj+eTESqFOstHjXIsDpGElGangDurkW
wzRa/XU8hO9OftEpJT908YS40EG0+wwLyNxGDSl/eeMcB9VIwWNYx95tzaemjG602r5wR+/KyPs3
oi7K1wWGoTeZ9WJ11l0wqu+lTst5OT37EUP//UBIMMJBB5F1lA9o+4Fhdxr8bUUoENaarkH2lKWb
LF4cpdQZd63SnepXkk2srS4YGcJibvmIG5GqwKyxU/jpVNSraIbbPoTFjIKy2ZM5DFPQIoKT6+ye
S/yiJkDnWTjWRlGCJ7vrXkQ4oi9IMwQwREeN1Nmo8vVUwSiEr2CxU4EPAKZ6IPIpR4wGlYLpipYe
VQrbAMCnZsU2SIjiQLDtTyVLVgdERgwz+tsmXplNkPq5WXwomndt4hVjqtzu7FL5nSnj5GeoZf0S
twc48yfiVklrpzBXlYVzgzzwLZx6sXdmY02FwG+K4EdnV7duFiP4x7yd2mxVMk7W+k/Dy9urbmpn
JNCImmNr69SB7adZ/kE21sFS+nJVhOMSxZN1/pTkN3DryH+YtHcHZ+ZRxRqPGRV2iU79WhtSE4BO
WMKHpM6bl9vKpLw22/FWD/IMq0/aULlJfaZtVM6bcFUVub0ny+2oxL29zUYV7gC0nFilieC5eO+0
EhshYpS8d5VdIihbaNAwjAVKoeTG/VBU7smaKhNJCDrEqnn05sDYOI6A4+x69/HYTmsoj9FtbHXP
IW3/JBuVh8JDxjzDXFXwBq5pxporTlDxqdOCy3yu820noJyWxrCewkg95bU1+3mvgTEfzJ3rVW+Y
YHCKoWTDPW5ipkO8ckGewbCzlfylc6/yCemrnrYNgWpgLKjpPWaT9sbsk1mlmWrbvKGZHADZBupL
0TmnzNQp2AW0/qc9pO7aM4sjqiL7ojLwKjhlAl65X4XkI1F4QSs05sSAozKaUjK7OrELTa1DG4LZ
C2Coair+f7F3Xtttc1nWfZX/BVAD6SDcggAzqSxZvsGQLAk5Zzx9T8Bfl12u6uq/7vuGA5RlUiSA
E/Zeay6pjF4hto8koRzzqqv36CVbaECpQa/CVupXwLUfmS0aL1WMRx0u4dzkH2aphO+TJr/jKsgf
CI+Ij7koMJ2Rg8slp1xbAuMc+i1gtoaTPUfWwwAzA1QuXAy93BZDcIYDDphSMK8UdNg6tQh2U/cZ
mFF+mwzJh6UM+wiArEdEB8251rhOiG1UY3hQO/l9JpblwkiRUEHoBlTb+msyYl3BBFF7dVV9W5zQ
XmTXhAtjXugBYouJiy3pwrcZKgRCofRoF2ns1b7+jTCeYsCHYjTfjYFWQjx9CwZzcuZWPQN4/S5Z
xM4UUkT9tvfk5n4qf+SVCO+IC6udEpb4Nmhqik1YXHE412fTqrGkGcOrahpcJNSIpygibUkyfyh+
aOC4zDDmLiJGQ6s9s1Cg08rmI17LzFUaFSGBP6YbCWe33TBioEnH2Ibgs196iWmZVZuytD8ySm3Z
OBBQO83nNARGX5E00gajZ5qHxGCvqaQvdsRs2DtWTmTUJNXSA/nELpXSfaFS98wFoDgtuVMtoMJ1
dGX6MwSMdKMyDwHn0ZuqB0zg6o8gd8q+eBny0Hd1ogy2Q+pvmpQvUlLS0xBDfKp5OzeYnlXRv9gD
4tgUoy9aNE4KsagZmO1hZCAlJBfRepmFe0tvDUepuGs7XdP4owVml0I+Vj7+ddpHqelpWfOM6BGe
gm0O2I3Vk1Xj6NNj/071I6+o/XhrdS35TXN5qtOlSC5LfAmFcrG6aK/X5XjVR8lHxdQwQ0zMSxko
/Q0NgOnMeobEjhqCom7sK+R5bRgRBYBMrNdAQESInlp9zg9tjT0wG7r8UOnsCA1VRyelcJcHiH4x
d0zDruWkTtUwXPyyxatPk5mMGKr/dlnvow5vQEya2TLycwd2OFxTCrugK5HvzaZOU3bUW9eyX8uW
nqla0woK5OBLCtofkAXmTavd9YNmHlCTQaao1e2oJ+RNEdGaizC4aLP6JOQS/c+UJCecpEdtequa
Urqm6szlEqaXQZLwtGRxf6Aph0y6J/8duAWmxB2Fgtwxsx4HSp8BnQDpZwWmcEDOpC+MjycD9z+g
Di7UfIIlrjFYqQoAC81M7qkuu5gQop3MN+Ymmh3vtCT8HivFNbYwNiOhQ49aFzNEFPWiSv3t3MYn
G4a32/nGOzvmXVNRrLUjwKxU7wRCRoe2Ho1QP7iohlpuusq6+jJeBa1GIYeyiG6VMd6JSKDGT/EF
kYyy1/LcPh2Vkl7wyO14kqWnFIsGgGdFdmzf0Dda9CI3g+Wlbz4JFZ40d+l2XNLdsCYjBnruZaPc
9NJdlSbRUQX/O07ajsZcEoLqoXikOZY6ne2BW7yySEVA/LiZx+473W1uUJ8XKvQMyypCMJEpT9hd
2jvsM8QNFCp+y+HQpXxDOYNLbY/xSZFBIEu+V5fnYWzs+yAKhkOtO0WUzZ5qoMg0kVMOGeZh3x72
Mag0QJ4iRYIW45abDBgK7UBuDDPUUc3sdjOA9/dQoHq5ipoaa8joIRBk6Jujh06dKmfKDFbTaxBf
jt5SkRpgyxLIiaaqnnzl1pzhtA098orvmj2DhtYAdLdq5Wl4YTzZGJfCjxD0onAHimhaLltpaVp2
J9ETRVAmJ136Ng2JuQs0MNJqKtWEuTWvM8zPqtbmxxEbR9RUfA35Qh5VyBxh7trhtodyZ4nXCaXG
mJWnQUqBEAHNcbQxw9fVD89WE+5JOK0ObUx8soEakEnugJ1aorMfdgfbmJDeBiyYoxCiqXQbduQa
sm4qiZXRlHK+JxyMynAaSrozBzKGdfD9/oAVFyyIp6KbcmpkoRMO5V6EH2U+n0fN9D36tXwTkbIN
D4UZzJyg/mbOZLfUHlBJgPqPhOSOLRMqkWuoTmsWmASgMivRCe4qbsEIWhVckR71hRsIqAqiP9ho
NB0ZPp9th1/ZlLyiNME1Ql3iXOftvYpYbwsDRRA0ZL2HWfJIojnW6wDkX2taLeAZImgDRTyE5kvG
/od2tAXSAaS9B6LznImLKX03g5CE3o69wySdpGEezsPSq5okY9sUrFsCMt8URtMiT8L7qG9OZjGb
B4B7dO3DFvwJg3KlVqk7KSZd3wFfQ+ckaXaralp8GIbu2ZrIe60MZVNmWFhsQoD6cLr0yACgGBNn
brXTDjrBEM7IFzCNHSLpFkwjhjeDudhSyU4yF9cmXiRIJ2T7NTbaYiHYM0CdEf5x5FTt8QTrW+lb
Pqgs1Au7OKkkd+UZ6HND6A8Ro4NpHRjRn7LZcg3KVCe5vk1G1OEwyn/MmH39HGtKhAQIB3i8yfRL
m4axO5c9kZi9jYujcI0OR0gh7OkwQK6WG6BSQXXALpt6Ef3OOQKLm8dVDVWOoIAgkiFdaMsIxOCn
NcNtN45Hm3UQq6p0NzdTC3YFCk1lDyzCE3knjdhhtFbej3Gm32Wzi+iFRmi4t6XwNZ/qayOC+trm
E1KSsJZu0kDZ1mUOoKosry0baCSA+TUh7RKgAlsTMOfxZH3PMpUGIa67TWngggF18BQalTuxAhj9
8j42QQoqUIz6NnU7DdBM6BMtnqLtTfPZC2hLujGowqlSPsyZnMVSxGwWTD9FQKiRU5zFO7YN36qC
qJQOzQH+uQZwwGBuLBgEjjJXe5uYubFDSWCTl83ff1TRqg+IFo55fNvJ2rJCRxNv5dkbguOzGVEA
wiaPlW+J9ewU0eMzL6CyBgcSbpvTQHjL1U6zh7GzfghLDN8Ky36poMbibkk/olgy4MMrqG1Msjc0
rq9Uv9aJUJ/T2nxpUPbQIFW8NjDS45xDm8hxbkptM2wRiLebJbGUvFDMc3r2ADZJuFmagfJB7BRH
0lO+BBE0MmyTYso8GQMDe7X5xQhJ7pDHFHEp59IQMVdOQcQSieGeP3bh1mA9UE9F6VoI0zYFtTsC
wXtJuw4aVtFKA/9TgsgGP4IHG/jDoKbKLjDtaW/MMVFBaNdrA8BHRJ6EQ1bKQJKgbLkmXEt4fXfE
IiRbyRzow6RMuQmaL0UQA2uGiFVwsc0w84g465jOCBYaq8Yi4LNnyRGaiTdQDU0Xd3M9TMjKy5Zb
H8/Q1FJ8Tq1zIleQq7pWvGRsl+KAVn6BKm0jamKWfSRsc09wpiW3GR4DQXY8bbGxHrAWxE3vZgHq
MdbBN20McyJl88FIlibNUZiT2EIawXSdTT7mryGFVz8bjqGzS+6tZpcht0+zbNpPTXyXGWYBdXA8
cFOjY/Uj/pTWvMn9DMH1iLvOIKbOLOv+Lsb1KBa2ZmgSgS3XqNNkW8SEXLfccFyBUOIY/YNcKMeQ
4KwlJ+JZjjWGeSYt8CWgZ0wYf40V+se6INeoebai+1Bvn4n3xcAbJAXx71uCDo0DZ6MOSJL04WXY
ASdPt2acyyMCq67ihgYjpBU4BqzQfg5LDA30ve+ACRk7FGX5ziRdSChxQrYBxiplVpQbtLrI6YDc
gzZRSd0KvMkMv1K+yw1oUHtXRslnNBjv9O93y594iI3uu6DK5fhG+lSPA9Wwqd0LcjfsLCav2M9r
d+i+qX6DC9k+R/Y2EFrnJlUrTl8VBIyj7wd8AtO6V9mCOFC2yq2O8xpM+oIf4JRijN6yrwBk2YTX
rjBnR4zY6ygMo8GDLVup3dOsdt+IklDBO5ggo+b6KuPIoCNQmFRB8sZLujTf2rX2EBNZ5gD2hQbW
LjWI6aarYIo1igblocL8kGtK4JldDLZUaX+K0v9PW/y/aYtVa+Ek/8/a4uvne/3WJP8oLv75n/4S
F9vib5qig1deBPUyOmFe77/FxYvuWKDw14gAJ41cRUH83+JiDXGxRrazodnG4qP4TVws/ydiYnJA
eMN/EBNbukDSjIHSlDXue/0PMXFKZqw8+WF/znu9HaeQdMr6sqqk/hXL/D//2YpFt9eq6vqq/+NL
c/dKW7ho3MauomXAQZdSa7H2otf/1Ota7PT4+qcyO9R+euenA1FiwA2oGw07mJY4EIf6MRyeC6tQ
D+Seml6vUbm1FOWVOt2B1ypBR6XdMc/rl+yoY3uJy6p19LcORa3HJmoUkQFQrevJoIFZQuzDbrDL
R99CLdgBnqph0wC7eWo7Qi2bqrsVpYWpobACstyK6ejn/SWNyQ3I60Oa1sbFXoQ+rR2LYzlgs9Rq
stp9CdVDQeMYuyjePVKfguwZSPfbMEAr0f3RdztayuVkmEchDwRJqNJrZrCAhoKtHCCfOVOnfShs
7rOBCY/3YddIhAsbceBHQXEBLcsAW5DG61sm6jRgyNs2mmU0vxSMsIRvoCcJt9masdVt4oQxtC3z
ZzUO9rBDuoMu9V+DHupuMOQPCaHoTtfZnUv2N1uk1iGNj2qFlj4HnCjPJOBW91W30AZrP+bEXCp7
QiJKISHVJakA8TS+cpAewLlgjk0ffjjY297CLaOTNLSdRXCGK/5swzYBZ4Rbu68fc8P4aAObMDNZ
bi9TBAJgKNLbOqzCHS6xOcuhVGv2Sx8rD7NRCLQk5a4xs7u5tF6RSOPZkujk5wEgqrrraY/UVKsl
IIVjIl2smOJcRY9ds7UffVRN3jByHVCQ+M4+BQI39BSqs88y5irQHbIBKrEmR95kTg7NArseYmKT
kk1ObFgtn9ktsLjR58xJShslQ7VJ4mDZKKPWst96GIjwUUOVebJA4Qc2R5F/FH2fu7F4I8iv2aZy
BqTNsB1WIdXZ6tOMMBpOn5LUOWuXhLNXlDdlZhtubsUSl3RYeZFBtOWYG0ciEU6mRlUdxDeB6ehv
+8EqPFIxn/EClJhMymq7JJRsybs8GJnmsUf09AqSijqL+5FUUyfAnqemoY5ufuIWGOtjWdXIZk0o
QRNkVfLW/WqTGXLsyWp4zQJYx0oq7RUDYhl/Kvi6ynxP6+wdw7pb6JCvet28j9v0U5aXFrg4dDm7
J0NM5VHS33J2w47J5s7r122/ODTT/EGZy/e09k7vNRVmXOGOBAjcKWxm1SD9noSJJyvj+5z2ryGA
gb1Ah0okZf5mEdO6aYjRkTTtySopq3cD50pSK+HF7Umy30elfFjGV1AHOvGwNYlnfX6xq2Hct52x
sXyMjNKgyzsg8+Wp9aMvI8nuGR5JwgnAQ3RBgRsRNqVhUAoI1cLBuESIGtiIR/Iw/b0kC9Y0yF9+
PpgY0jL9JcqmjmWvehvXxl3SSjYLk7DaiIbYIqWz8Gupu9iXolsz6Xc4Cum7GfJpxlawqYFIjwX3
hBmPJD/mKJ/z7hJryWOboVnh7tIliOhseoRyL8HM1boMUpCinyrJ0+boRcx0P+YW3GVcDSn6mvSU
oux3o2PAUmOLx5kFbjzAfJ+HHZ/lYybt8qJl4xWtPZeGWu27St8E7XhbpQEFk6Ax92amRRszeZqk
koh7syS5xxYki1vvuE+Hc82O2krivewDao8N677ADrANUpUCRGV6oiPFVGgQ40bLodPADimxJk8S
hIbpbOruKEXkN34lNjJaMRnYi6HGr7qNNrRktxRIExoS/KlxOwncV4j2MwvIl7Ws9ebPMhMk3LCP
bEYTPpOufy/9cdN0FxJL2FlqbqknpVsSV4eEXtxC7OgU6tdRrYA+GNg+NonIrlod3StGt6lQom/o
ExD0O0vvnW6BfSsh4ao6pt/UjyJX7TGelpZ9m/uu30vBMYVA5bSLBt/U2VBKk+FRRCSMEAKMQ01X
nUNiiSnGbqbY3y631jiDEEqFMXlJ/AEy6+AL/VjPakh1GxpfV0if1dB/Y0Dip/AW7E45F2HxURbD
DZPBuaaV42CdSFwiCO4gNrdeUAAJnShWDF+RiqAvz+rPkEw5p/UHpsr2a/KnbmFRP0LEKPfUUNxC
CeYt4vEv2jSwGi0LkZipnyNRomdTvMSkMd1KUQcuk10YgR/U93zra24zNm8og0kQDQ5Ny24/E3iQ
KlAoIMkZuMQNiX/GVaNjupnGsLjQHnkfRvWeQKkzXZDuEPZTTkjbtmVl7NggApVWV455ovW7NrcZ
aqPplgX4UyXjmfXJSaSEyYp/RuE/+RlZSiyqp8G/tICtaWZwIyNMTAR44nY0PT/7tKO8YakusXZQ
SSua9ZOdcC/n1vjaDtQN/Fp78yt/o3e8dmB2X0j8Taw04CpbY0Z3Ht1N2TMJ7cqRCcjUlxQgOQ28
ZDK+RDqaW4yLlO7V3vWhdm5aYd7zkrgBEga9QQaiJudcnWoAEpWs+r4LT3IJd5y8aHuvJ7jMqV/y
y+z2qgo4U3s/lKwyiqZ2+xJRQJbaKewGn25mhwk4Knr6hHbjloryWfWkI+nUcAej/EYiAXGscf5l
Yw5FmEZEG0s6xO9sPu0W3mrTTDA1+uFEr2RDbgUAobonKUatLcpUVJcb+gtWxTbJYGBDTX6KgkLa
RgmBgeCE2VXZxMT3t6wjG7YvYeTaOYYvjeHYa6Jh31rjm9/6EGWLBuilNnwGR0kpTNCtie0Ws/Sq
xkTdjo3ZnVgrGNBSiIzta9vmw2iYIEYCXsELvSvslA611e59yUjOkpydisa6mVqCAGfI724XyGB/
JMXtCDFwdUh9U5C1e2qZRObI7abhZFHkpmNk6aUrT5RTUw3DAN9fjPCy+uw6Bgy842z/I3rJjGUA
bKgnXCtBUndfYcVBDR/vWjMrLm1YOoqS00QxZC4gjEpOr2WfJn5/OhwdY9FeHqKPnDNZzSr67ikb
DuYUdbRwbILBl1SNgXS+rSUC6rqSym0kqTR+oCUPMzNrGZhgNYjgSXlfcP+A/Kem2oINAAU95KlL
IYXK2SjfSY1WogsM221tKPWuj8P7HJfDWRCcuy0IRQXD1V24BliDpIcKo5tXUaEnjLf/MJvkY47l
96Y2H3yS/DalPrJk7rrvVThb3tRZ4ljHeetMzO+eENMTnct4b+TZeKl97dEGj+4WNJw3FCyE33/o
yEZwMC1wnLmBvMBDPQENt8kqMKLilGvdD7UNsAualPJsbe2aP2aZVd6RkR354mBVCoDHnDZvYFuX
qoiIB1CYyOeg7F3NokxCLmd3bgAaGTH4q6oxie6qIumUTvMmpIZ5I3IZJq9pxAwCZKHUM2t6mPX9
o4SNrqjrK4YbylGaXuyhBCMLYF6T/WJLB5rytd9GwLhpXpBFB2BPCpWjIWX9Ri4Vbt6i6uhOsLLR
jBAlJtobBuWoPMuglLaoNj6J/6jI+sVksR7h5b3RhKwcVGlk2WgOi1ec4McBBDKtrOFFmjKJtOXp
rKOruIYmN7aI2v0UT91hYNrEW5Pmu1juJTTu8XXMEu1gWsuy3bQhWS3lOBUuzUYK/MukdKMb96XY
DiJ2Yn3yobb057ohhDclynbf+PPdFPf+fkx80xlk8ziareYkYzUjFzbBVADTtUFkHPy4kp8zS7uN
aciNytR6iRqElOxNb1KoOE+ydurKkYhX37pkDCSdUpybYpZvR2rQmjKF504zXrG0BY6swxVJxuKx
git1ysrqQdilO8u5uVez+0a25ttZniOvmrOKWM7MB4WFZy5SDcj4sm9uB2uOj51BGDp8wo3PzmKb
9wDJUll5WVKwWbkRVJgN10HNi5t8OAc+jeXZYnFa5BXrhOVhhkv48+GPn1lJ+oNEwcmjpN0fS6tn
WsRGQalGqpPhuP5ULk0i9hjPlr7z0Rj94SinwMnWPvTP5/TxIvxJy/5BxbzUZxOgtTz4imVaMRug
EA3xfjwUWTCljtarJ9KV36JW60ib1XFnrYx924aj6Ugyrpqfz9vqLcBB91M+riQSTHZ9UT3TiXPr
JTlt1ZWvD5FWuRIwm32nj2F/YiAXAKTIAx0zvFWr1DHTfZK51sM+A47YKc3LqoRd5W2/HoZFJ7c+
nSTaczqRE13jy1TpyA9YVZLra6wPMgM7GxCiAReV5a+Hvq5AAvchnZpFMb2+mr90ip318NcPbZhT
hSpPu19qaNZaqHpXsV9tB/MhUMiO/ruM+DfV7Corq5YK/RRKN6vElI0HJda2GY3dSP0gafAi2J2f
8XVJM1tUdOcbBb8NO36Z/UYVlO0R6RMeikVEGC6GpvVBWj6OcU7QHKgg+lkx+nQ31nQE4o3q43o0
ZtqseJGE/wvX1apt1+yIhdmici9lQSNZH81vHSO4py0ZasYiAifhcy72E2TJgESNPfMCPgbEg8ck
TznB63PwFdWR9Ql9Vki6Y1DUEKaxea1HgBe6vTDxTa72r+VhPUrrVvfIiXntl1/1yY5uCbqPFO2v
i289iqzF6dnTNtgoOAro3i8eLtY6ird+cE5SfbTtkga6CdMpWvIg2uVS62yyZvfEWO1CsE27ICFb
fX0QvQ67ewnzGxofMVmQ79YfzbNZuLjg2QPnT+iVEi78xRsF9bo4wsEsj+vTHIO5N2rdh6DevbWn
9u6f5Jc/9ZaLZnsKcdsm9uKQXSTz9uofW9Xz6/P1YX1K5iW4+jq3Eb9lbMNR06O1nzvCfKhurxeO
xJbBC/0M8ZGBd7VePsH6gdbPMt5DG8Gqp8UwfoBi0T1TF3sXw0RJJGGOl70zjlU1N0QVms0RSyup
VpYeM5So90IfFLg9E2zGuGhb9gE8JNwoLhIExckXqf/6wD3919EEcRUzxN+fr/8srz+kyzV4YHbf
fv0/Q05klE/L67SdmtXf/ni1udGyQyN/juXIZyOiG5jpeqgTK8oo3rE2WX4Y96HvZDWRwr/9Zo8D
CD8gD+vR+ov9yDxM9YZIQplLQo07rxQGIrzlGSAELqLlyNbqbxUhxrCBeFYnlNo8OZBzB7mIcEsp
h/Jd0OnTWM7+/B9iOfrjKcTbnW0wqmBlw6f/6+U1rZFc3C4LPorvdv1abYuvf326PgzLP/x6+sev
oCQU+z5nRF/NqJSZuAwLxZc9KajJRaLgyTZbz26KkMFzRCtD/SzAdrRS3s1Vfb8eVpN6iczY2Nrj
bTHRYLZWGf4vy+lP7yFl3Mqdq8XQWtxJ69lcgVa/Ha7GU6tmJx2F/Q77JIMkUziPhZ3r+wSGJXX+
6qgZPRnHkvzC1PeXl3b989enJKejSvh7TmNYVogAOkSby3i0pjP2DFlcw39/7hPBtLM6affz4yz6
/fWIcCFv7NVoT5m4dlVBvu768/VBNOAOQeXlNFEmdngTtb9lfOEGCuv9ejhK8IeoabebdBl8M3Kr
jvFytD4dg5odaIZ7/NimMMGU/vDLGKkx6zM2LUbJQZGupLv8eREu16QRdOSGLhevoP62VQb99rfr
ez1sI0qhyUAawfqUnLdklyrK6bffW69suVWuipC07W8X//o7v96jUhA251lJb315X/AJ3E8kGkQe
CQB//YHrf2mMBagwLrJeSx5mN15ly/Ey+0XLTR0uR388Xf8B87C5+T/ay/9XGKYm29BR/l1HZvh/
+7eMrmBUf/4D8+Xn//yrLWPKfzMUxVIMnegzYi//asmY6t8YFSgKChUqHAig31oyNHKgsEBENZeG
DoTwX7wX9W+GjcjL1jRTgdAia/9Ji0Zo/9ig0aEO8UqGpVuyDAbhT/KSjn4oqCxz3i/amyQyqM+F
Hnxp6ak6p3vTQPC7rcyjr3po+rvH9k3/ETy2z8BL0OHS7ATXNIIAll7a8tT5OwiMDLbsZMRC5N/b
sbuEtmBfeAK9WOXQmu5B0LvqNn+j3YI+hayGzHfDJ+WjOtmuebBdthu/nZN/RbmS/9VnRKNgC8FI
Ydh/YJZqX8VClVkzfjDzuVOU+7AD8rJsSAb9R1d3X5IkgSxMolcRKff//s11m7P4ewts/YZ1zpQp
dNmUhfbHuxeZP1ZxoMHofbKHk/xV3Nc3cB/k7+02+2K6JHqg+zIf9PsCZeaJGkjyIG2ti/1gmZv5
hjAo/U4BP3hmQH7LrvMhuUtgl16j2hnuunLTeNF1erN0SvuOeDBJWo5dbMM/iufwrN3KwFk/IcIQ
32zPz8knM79xq7+itwSfRw4j/+fSEntgOoRXOezVn7KnHoGIdiAzgNwp03a12UHeqtRLPjXKouZM
XPFW/oCLru0JHbNAZwG9pQ3m1g8VudEb5dTsrKPmZt+LJ9R74Y/4kY+zHV/yL7KA72eovxfyqZEi
qU7/Flj74dzdUPYniuNz2gMtdefJQ8aVlM6XeqLV0tqAEqSDDE3nHSFSB0/czd4pAI+6Kx3q773l
krFXP1mZA25OVUHnO8Ej9lH7yW92aXw3EdC5CS6Bsamtx+Iu+Qx06DGOdCkexW6+B7mQv2TDIxl9
BSnfbNnO0zfortsh2ZAWIr4gfJsXwzj0CkgDjz1+wC7V2g5oPIA0BghZnER3jOkbhHxNu8ws1hDA
5fKdLm/RNJt39ffhZLwXt/5NW1zVB3butPX6gvT5TUiwyH20k64YP67BEc5XcGucEJhMrpFuCOUh
WPZYWQhBnPAOEutX7IHx66CpUql2hvcWSHC/Ddnck4a98b+pjVeC0X5sw4t10nGGDBvgfbEHUPs0
7/Rt6MFewvUL70e8Kh/+Ba+vcZm/YR+23ezG36Tfw4t60QK+2qZ06fghT6HsCqc83pnnkeVmvKOO
+LJAHXU4LW76Wd+hbxqvgL31G/lV7T1xHxzMml4WhKBNoW4GcHKPPd8EyrR2Y5pnumHqPn7rDvUm
u1HvFWa5p+DduHbNqZWc6MV/su4o5XNpI+psXbR42sG4ZjfDQYYwrZ3Nu0b3MBiU+/x92OblJt5X
+/Sb7S7ZLyQ+beKLfWuDFneKbmcS2em1m4y7w0k/+ytC/u6kxo8k8VY3+CBvmqVLiBiHlQTh5sfh
G7wG845kCGr2KgQVN/XaN2MfURxyFM8ON7PXoFvc2nfiGHROeIHUbmQLwxeXOYXWH/WGpQxhS9vc
Mw99jOmdL9JRhl18mfZ+uSe4pN7U1yzbUKGGuL9REMM8UaME8tv3VA82neH2YOqJz/lIn0IPI9or
su50pzrTfrxl82PsWFyKQ/zUfp/c/bQPn3QqN0gz0PremMA/Wkc8+m/Nl8RyFhXrpe8P0wvrdo8y
lX3XITIC17uD4yyjud2NAWVNx7rRuif7rr+0r+ExNhzzdbqXX2QXCjEaoXvlph7+l8GZ6e8fR0eL
JGgcGiAtFaY58QeBkEBjBGIGraAGYElOqRVV+4sVNe6/H4b/aRBe3kbYCBTQIViqsUwRv0HN6lqa
OtlXqr1QyDTgLexpPEzB+En9nQI/JFV5rpji/74W+BfzjgqH8p8/na7KFkoM3bQAITON//62WlDp
GG6bZk/9G+hY5HtizON9ybrVyQ1N+q6IxqEAv/XL5ziwkSZYb/S5c9dHpdfT2iBvZXosfL/fzxaR
0CkdoG0nKC1GmnxOuvFmDBDpIk5otopGzwpZo+6Bn7W2tUoM0QxHx0mq5tqODBnpjDm60E/YLuKb
fNaqJQOVZLPYPCbG1oci/qyWnaApG1GWkzsb60lBr8+a79uMfS5XOW3HacEug1EqnuhFdA+BaNSL
neZwX6mqZokpsfcNygPxzGfaZBCwAyYyXy5fbZKYKdeStmluU/GjIyasylFx1+RVQHTC7E+ORdUe
5SxRdpo8H0wEi1tjyTKhiItoz4foXteb0kZMPiCXZqnR30Y5H4HT3jIcWGTINNuqVqRjIWOyQNP1
opZgfEnbKUlYib66uk2u6oB3Kyrkh4SYwEvUV7qTzwbZVKqKC0pItFinvajqOyONkg3Bodsxosmh
k83GH2l9qY+h4jOm5uHocsn5TpC2hSsC+JOqNCPWrGCwjnK+lVQYC1osm5e2MS808PE5ygMTn6nf
TLU24SLS3wd71K+kcuhLE9Onk7fvexXhRitIPGwg3ROUoxXSD1vlL8vF/CjAmvH3krOYfdSF7u9F
aTCfzepN3LeXEL7dpiVJcqtGxjPBjzOMLCYKiH4onFkk9IjhlFqfndkwHsQcPMgl0XOJcpURs0qT
uFXGj2oU93MpaTsYbC+jUT6XI9urG3LBMq8Zm/sxzB9iP3hUo+YjtkZcEFzAs94RlN68LMf64ClD
RCRYBGpXZJobkOnqClniIyb6HrbOkIO2o8+Gd00HiaxiO8viWCNdOriGpXiK1PkiSTL2AHuJ01CP
RVxIOynVpX0N6SvuKctqOL6QXwxk7makyw6QasvA2krjJ0p0l4CNx7FUP3xzOg5TXjPwUWWVk52U
dBM8e7xSYWfcIj4OnImZob32nIGJUNiUbyedL8pEN5dwi254oIizaaliEanill0Kdg6eOiT45ZzJ
vrQd0087DbYmdgYtFO6Qm149062zqr1+axATkAmbDiGKkQLvT1JhUO02QkHNONLHrg8d5uq1IK18
F720MWuZkMsZe8hnjN9pfJh7AQ+lf7Ka4YwiEmiRvNXLpVM+47sjYoolWj9Gxikza+NEpoy+i7Ls
ZgoFkRiBb6oelmkmjbrTzr7UWR299eusUT0B9CRa3U8R1PTulCvVAffCRKe12zcJVi/Uj2N3yqsa
DUDg78jBCVBNxPWmELQzgmZWqNbZKBA1qyFPVA1A8fVHpWuAMSI1QsCfe5Yiw68toq3ZSOpxfTAm
VT2mUc2aTbXbcFe11q3f9jmYYdHQpqG5pk/giIZQTmDQDMnRNN7iZFG4rD+KrBcgQfkRvwX2peWX
RGgnP4969Qd3RHyaRU7XJaBGm1XEgQYAQZywTRk+Rzsl4LhTP6tAlbYqZHTvFiwfzf+b+Z6gDJaL
LAHKveU2lwKuhxPtenxuXLyv6tO8/y/2zmS5UXbN1reyo+b8Qd9UnHMGkgB1li339oSw0076vufq
zwPOSuX2/iuqal4TAiSEevi+913rWfJLVNgEMVwlV8OV9JaQ2neA0ahbGwtY2Ypzd/wy3vHfL49D
sB5+Vq5k0/VMj8rJfFnl5wBi5ItAE/A6eKuPqjNA9lgRu/WeHhiyiyuMZfIz35H+bB7qu2CrYn9a
GcD5zWujcA0UM0Sxz2QqPqhZydCrG/KMjZN4g4gLXpyPngNIJNwnGOPo9I2ddDYxz9I+WVUvEuxN
40hrjIcZDBDXdLe0d/PG/DB35WfYvQQIZKMN8G615YHdT9jJ2mN/lFsahyvBWmcxo551TOj5yXKN
x/yegbx/Y66GR8M1XPE6dI0K2voGr6F1Vn4mr1PkZmvzfXolMcxwy9rOSYmdW2oMmzeSvgHosJVK
pirOLCXf5ygdOk6gBN5EJ6q+lebq0gGQpU9TvkcA4iiMrnpbqQ+SuqPZN/Jvaw5ElYlXYLA4l2oi
bh58MasCGRMlJvwMaHfsXr/RJKTim/hccm46pHZvh6YTCCtUwoRnQSIkfxAYcM1nWNj+U9K4hOsx
OD2ZvHKUwjtYptWzXLgK1s5+nY9rqqwJuGxYOtcyRKwdiytMPnmNO2ilmY5ZrvRN/8xnHPP/Gl0k
zpUCBm1t6sehdeg50/BNO3sUVg0SMTs853xajC4/ISwq1aF6B8jJ11OCrwNKDpd6lVxb+j7GHOXT
Pr3tu91gvQgnTmHWiZQy/QVvV7flZ5EKOz7imbfp3xkn9aODaRfbTMnIoqpmu5y0nhgzmvcQ2tDm
RyczPOgfmi2cp0eP4L5V/VJhpc5um3u8Qzy3/8rQ9zk7FrvugzlZhgruU3HCk36VvrUkQBC29NQ/
hAPU97V14m8T202+NQmeAZv5UDjVXcBUi571C/8A5T1lshZtUBMgxLbAkvMDf5iRjhvtFD8QX8sX
BZpRj2yrsNGfP3XGyqdtxuvf83rF9kompYRhNx812T+klqyQSq3LcmWUbvkAyJ6aIm+TQ3fkREjP
2JeBUJrm0Sd8NLapyPIhGkwkT3G11o5SaRsHb08cS2syr+GbcjgGKRJ8QWBDvcc2fvQnlyBznfpf
exDe1cwOb31p204YItySgdiJxD9cB9OKrvaw644xEEff4ZcLBl1YlW51aGNn2FO9v4p8wupXycdo
raNn0TqSiA4G11gRo0yAjggC5L0qVx6zuRUpaLm/Mp75XdGYhqoJiLaCjrRFy/3evke2ugWVWR+D
bUY0qbmJnxO30dcMBpiAgVZ9RKcfXzeuB1ySDEqU84jR8OKCQzfXvclPhLRvm6wxJuTZZrqCGMeP
nVMz9oLXCpZ8vx7QQ52ZkaM/i+87l1GedW9a6/YpZ4QzuOYakPpaepYc2SUyxaWY85ICh+DysUuu
Qkd5yKgr2MbxAIhruutTG9EXYv+b5Mx85qVxopkOQfgYpzF/U2wsTtwf4Kz9bXoCcfncPePHfuU9
nJnpmiRy70n0JH6w4F0jZpxsYqpR812TMzlWa5EuIkDLk3eLmbNZE7nGFLDfMC1vbutr4aU8aHe0
RptnE37q6jXY1QfMsDbDhLM3EBPAZHs9dHfR6Jgu3R5vZznWu2ynj1xCm5tZbnMcnPzkn6ofk7Ia
kfNcxeHauqa5pjLceije2412NYsP7pVT+BAf/K0q7wlbU2nnjCt5RASxTeJj0ewK8UY/q1fGXf6I
7owBJiwMEqU8fnXatvpgaoBU61DtpGfaEtM1U7oTVxhKIcwRw/eGTDF5Zfk2ttPa2BgtVpp1mm4K
b8/njsjzGRQaWlkYps+SYiv056/Nk9asK8kxBJfuPSmdg+TwPXmBw3vJ47M4HHN1R14gk1ScMF7r
ZFeUVXrEE/mRWaX0UZfvjCosdF3NUT0H93QszZXkmGfZte5wzdB2xA7ki2uQtWq4JhuzXVW7QEaa
thqOIcgI27RO5akKuCCdSlAT/Ct/dtj9d/zs/KfpR3paTnOq7e/TV6orPd3fV6QBDIsse7xJXdiS
Zz+EDPiOnzMyz35/Fb5iBeqTwzR3GFHNHMyiZcR7xcm/BcxM3kJ/3xLq7gs/keC4pmHn0Q3nHwvN
X2Ldx/vubrSDHxJZ8BtmBP1V8kIFQnmWrimAdMpKuk52k1OeJeiKjOfO/ivXJU4GivJmdQ6ymOv8
NkS49KNxfFLCn0RxbVobPC84uJk2R1zKOD8iFuE6TE5E8jAUD77JKHwda641u1CALzgSZ7uX6LUx
1vE1FOzxPDyT6oveOWYAulP4xUagKHDf2lO78l59QNlQJiS7eC8f8tfcO6qPRXgb3ZjFwaJlv41e
5oEnKqu3AT007ZBwg2I83kdgy7YTF4onaYuZxCWeLyWPZF1uRbfZMT1tr0JEf5Vbyk77aWqbBkOO
tvFLJJ2r9sW8E6eTd5dt0cC9tJ+4JwtGAffEM9PfVKoNfxT/JNrpgyGuvZv8jMzztjgiVYzfUMyX
PxWnfS2ob/wc9+mbrJzTcF0zqZv42LtDj9mQQfgd17zwjPX+phNdjbjMPfmIr2q7KR84qyPXzDgq
tbETfvE72qhcRZSt+Yg7Eb2FdU1B6U1xxE82JJRQPn46zHMbdXA9BC0lOIS1d087LTtotziqtMAJ
knP6qUyMYu30U8NcH58n6xBLjmCbmaMYJx8h3k2n7zwui6P4qlJuSdT3bhKZnIhAPZ4nHWlAzAVK
tfN6DmVchUxskf2uyl6m74a8iCFQGVZM1G0DeWlN1nnkSvJKvSI8N3kmz9G7qpSfdfWjQpRxw3vC
+YsT3dv5n4xhsmt04uEZbLHnr4mKy/dGYxNoZcXr4oUmKl+c+unxNZIlFDP9WOHkg76JrPy+OyLS
+tG/IoWFQjK9l5/MGhH65dXa+1mDquZCgynR3FNL1p7Il+eaJWZryTX209W4SY+pmzK63PT6qj/F
DDOqAnCJi4JP6jZImrtVeQpt1ESj5Kgf4o4hYugi8SaO66rcUvDj9FLa/il5yXaRGyCcfW8LG9V8
cF8iwMMyuuJKcU0+ysk0D6I7fHaf5olfpeCv0/vpikj6H9a9f91cpWBT3q1d+Eg4Ar8CfMyPw+iM
2U9puhlRMSdkx6GA3WWAwQjU/WGYWPecwWIqQ+okP3QgMkOYKuvO9GU0FSOKaFnlcx5Kzd9PzGID
zRAPvZ9IhOfOd0iYBLq0EVwR3zhp6lxtIbhJh2Wx7LesLQ8zepSmWRzXnJRb6UASNSKn5W5sWcXe
G28Sv0H5EAXnWiQdSBsUxGjiKgw4zzRlrW5MgA02ag2FSZU/uGmhY/IcUsby5trQomuYNPyxU4SU
KVy4jWbE59AKDshBeG1IMWFyp6LTCVxBJkO0Vl5WqlgOaXPLHSb0VsMO2+oQ2JFgrXzBIBVnFO0a
6AW2X5FilKXxlr3At5uoeSE5OrDLtu7vJITHYZolTilTYRctBtwNja1N6cG1JC7prq4Vc5N75puM
WphhdQFOAkhLUvkYLRN5AwSisvukomgue6mjhEPwGIaOVmI+FSJDcjA/YjlXvMpBbIrQANHTJse7
elsyOjKVALs1mShENjNZG4DhQAQg7I3rehFPFFLM/hBEyVnwIER0IoyXoFZedHVCpj7LLFoYVNlI
JVMVolsUznuzMA4GFyck84cOb5s0JQ3jR0bIfe6dk9B7ha1R7xs5o1g/MH2OOP/Vk+bgmMCTiW7B
yHcxmSKGfNMUYrKR1YmSuJzG9himzERGBhWg4Xd+bz0EKcj2CNlm0Jn72vCPXjE863Em77qerFLo
wzde9Ja0FWIbS/pUC2K4tc7EMDpGkSt6s9RBcKNWTV5Uk8mKFwPlnMwCu+zUgMzyhtvJP6dZpj2D
la8F0rYHsXnBAkh5ud+QmHtfaj8BP1QYCJPHLki4rpZkqfaV9bPMjINUI9iEe0TlJOM1IFi1kcza
vWwKTH2nJ6Exu20zKOGqFIOfk0dOY8VsyMR1HPRdsCVExyGr9aHEYrkFRQqkSQAgT0Q0HQa/fxrn
J5NlZqeoH4kqTKlAJxpuVMsmHtdRJUsgeIuwo5rgEsLkADUrljvFqHZjOPXQPg/t9ITI+anLghNS
cbuzkNNWXf7UQMf8emwaaT9FkxibgpN1z/ydelpo4CcaEvM60cUSEal434jqczbE+A9slPiCyvAe
+AeDa4v8gD4AEu7zCmbYS/2Ua/0eB3+0KTKGqErePGQlcNxMVRhr99Z7NZDq6L2rOkPjsMMpkzNg
LlI6CNAgLPXFSqRneBk1U1AaWA04ghhPRN61jo8FZi0HtFCiMgR9lSSuVKX+7jbQZtn2yIwOWZRL
gDqTmVpcyaVxtkbjUYh6pk1GxXhafImL/j0auNKYsJpHi3pQ2uyQfSIbawEARZ2GyO+hnDVJkcIp
JRGZLQd1km+CEGlbqow24hPCgsNSX1lZqO87iQuA4d+3gxq4huJ2zEujpkPpJohQNVqnrsFVCOG9
B4FKUyUCQCVMymbT7OREiXHTY91IZNIrlI66heAr2a4uqeiFdBA5RdrKCDuj8ggeUOi3+W1xbVrZ
mSyuB6kc5zLZCOqmJudLam6tvkaZLvYPqdpEKxQdzGRI5FuRkoGftgFJltNOFg1/WwCQ8HXBgQd5
Vvho+XXKGRx7hrRahaK8i9unKCcUyEvoxXAOT49W+aiANmfeH70YjUX7KoLepUKwinzzvuuj40Qu
pierMVpS0c0BSKwGspJtTSBjM4pH+bqgDyiIeefoFta+BKRqTN7tCuH9HUpwSgqJ9VYmzFzzIH0Y
Wq5IHd8VvrBqNQ7guNS4PBWUGZrGw0WhbpSufQJitxCxo5WeRJFdjDTWRHIy625v1vJrQCxzWzQv
on4gseFEX2NbGHgizKb+JHzyoUzrjYjA2xCyq3xUqM2k/tX6Nje1XVqWd6JlnoYCdXdPfG3YEByf
VtVHAU1pFN98P+VymrVYwEJs7QLRrsxvkpdYcOqY7m+lBVfJrLiil8CAhynO+PKmk3xC7AsD+xrv
UdZRJ1UE+di0VEUqYZ6rmv1tSIbYKo7Cs1jNkDkNL3pJ23fI59Q4686votQhGYULa1xs63raNXq3
96JKPOQVwKxITG6HrnkBblzibQCi78s+k2XGRKDaz7kgvA0d5LJAufa77IB04rofLJ9vo61XE/lZ
KwkLvIDUO6kDfa1qbOqwF7YeHg089hhNcIgwjkqMTW6lD/nQc1NBWa3quwMi7wfRGDZ13pFLr0ku
hifS6fqe6m8nuzVns5VuxpQ7OuUkTZAMOlIjl3zAKdlrWja9EcR4wAYj7OBAnXEVzQXn4qEfiHVu
9eZugHFCrp5xbvmdrkeVE7xsuYpaxxuzTZg30Wv1VaZVnaG5tVeA+1I2XlhsFUVww4JCn5IQ3R5K
2Q5UwaEzwzuB9/9InCdROvFzbMQBV2KwIBUXMimDPJNZvbhTOxF1ORgYWUkpIUcK56lKDZ2gYGJv
1BUTTA/USCi0+S6KmHeQW4aGLQodvKjdNVLsfReZxkbvwZb5MqkrUy85BHgzAqMApIYyU0Py+tTY
IscCGsw6L+LdJELYz82dGhFZZwqSsApaiEgZoeL6NGx6FBtg+iC6TXK9rkW+f92bHCVgXgZGQ197
kXAzqk260wpyVyoTQloLaK8k4MONevlnX3aUcUmm7+87jHO2ify7HCOmDri1ahlrSdsF9gS1cjSb
uzo1qWs21Y7coG1ihNQgKu3cp1xyi6ndhaALYz4iPAXGsdA9gWx2LjY0rZIkvCvHmn9MrT3JQ4Gt
LE5fYk98IFdwdDVgX01oPRFcTKGvG2ZLnAdTiiDQztefARFQdYiEjSYhjVVTLCCSit+nTXqHwNNn
FMjAqnRqAuZcs9bk5HYShENQTHfEy6iMdDGCg4vhb5yq/b2Z5RCtTOkD/n11RWauSx0fNgtCVKfz
mluftPbEeNflUNzUuDr9dPwZ5X7gmCgBQRPo61xV7XagviYJjNhCNZDXiMEJDuRfbZQ/jBKXk6Tz
kwhqJNDNUBMB70hpXK5lMnvXmSw9eGLr40FioqCijsi9tiPgJLwjrLt1aNDMKBFUQSWt7LhDAjFz
GD1rM9DRGHvqGn5jXMkKIwNObFeGSAxfawEdrfN1QwiQG2bddafM8aX05YNWcUH4qfs67dX9svZt
c0hy0oFyJq5l/B7SGbIlpdT2vRn8uVhuM6vRskPRf10M5cui7PgHcMKS7LRg1OZJ8ovY5sq+1rMf
UM5qwEPkNHeiAPdnloBrQUeFLyAF1peYyEZIhDcDVgtEVdQ0E2Zuszq88/18p1J10hIEv3GZ/Fq0
Y3EWUoWgREvQ93U0YsyVtdzYy4Gify0ykCH75sWSBgPf038sQuQFUM3K3UUVuYgkNXSzS1JE2ptU
xRQtuxG9XoZqocXHpIxVd+l2/y+24b/CNiigeP8QBmzemrd/ioQ7ffb/uPocwh/5PysEl4f9ToWb
GQyqrnHhF/VZJ/hbJSiJZL+hW6OHZqqqgVHlN7hBMeYHESHHowzLXJgOv1LhFOkvRbYk3STa0RAx
5Zr/E5WgaX3nOFiWOGvYNFXTJHR06jf9RImRfur9LDrW4D/9kmTolYLxwI2T4RhxAvkV1BLI4EXp
g9UK2h/SNQVGE0FYl3YZaD/UNEBMoB3zvmIsE+j910JRwwF9IbEGQjq+phLWBaXAr2BlJWLtZTUz
8Rzay2oLLOXr/mUzNjDmCDGX30VQnC9WCaUkd6DtnfkvSIoQC6muUagtq3ges12YfiwC60uajzET
zy+bbaqAdZEYwCyciEVUvWAi8oU9vaw2E91RiEjjZol/uSQQXzaXNYvyObj5CZ8NngN/Xihzcsxl
obWMtFtVOyyBOUsozLJY0mJ6QROcKURNMRtp8J4PRLOY4brsZh4mUyGW+uKH6PL8NqFz6ngdgbIr
tcNJ8bVq4B3bxcOtVlQFn+kcH1HOBoVlsWxGRGgTsCf8rGBl9gc/pE0z1QYtK02IhsNMJ0sCshw0
z5u5Wx9NOt4IoCK4XmdMAKwUH2N7DeTSd8a6c00MGStDiGc6Qti4ydDNswVXgmawlcz0viWZc1UE
1amXqH6OBmymIvJvkEWXTXWYsrg6qPMa1MXc7STpzWNwZSjCXEpVO4dkH2EFgCEFez6RFg5Ubyba
L+ft5buJ9PIhmZrSm2jGqY/L9+dPSA/jWoXteaPmvU7ncfZI9C01OFJk1XUu6p/wg6Bie2G7x7nS
7pc17Ai/1i63KUVPNfWyvexz2bw8brlNtDx6z8wD7GpsCTj7fcD/4jDf714O68sBDeJl9et+6p8T
9ojLc2rLi7tsX57vf35bVdCLibOJAe78qSyLtBJ/rX27raO86QqahTvR+fZUXx/Bt4/p2ybaqJ6+
Xg2Hdn4u9PyFW+ECSua/S7ho3+dF9nszXlTxl+1lnyqbQzaWxyz3fO203LVsq+GEj5diTCDTHvq7
w3677fL0xTjnc3y7e9m87HN5NVlD1VPAsbBZdlnu+Lv9LscT/NZyKsjhl5suD73cdnlvl9viWr6u
dH3kFz4DzmXdeCCIwmcgr8/xMyyKOq9EbHoM2StZoGf5fVU2Z3fH6F9HiKSBdJa1CA+DwYMu+P56
OcblaN82l2MxycAUstxj8WdDbTE/+ehF6rYBirDs83ePW277evCyz/JCvo5w2b48+ttteTrIOwqX
OUhDfJkFVTu7TzGEMYMs9hipgPov22Gio1X/vqqNGMiSZD6Nfr+raLfgKNwlNyBcYubHDEZHGNKg
vYSsVMsl4Y+d/GXXiwPxsuviQmzJcHXGWDtFs8vmEueyZLrUUsgZmgF460zkry63Lfsta1o9+68u
28uDL5vLPstiiYZZ1gKRBpCV4T9eXKvf/KtabkEtM6ds/ccdDewe0lRAg0qYnzhD/7n4u9uaGJYS
YaeLYW4xYy5r8vw/Xda+cm2Wewil2xZqJ7mwhK0ZoKy2+9EkOFTKwtP3nb8et9z6lZLTTKjE4chQ
/mb8sCzazuPVF363XoyFi311WSxmw2VtuePL8FrkT2I1dDtxDjxbFvISjJdFsmlrlv88zB+VUgMy
KmpFwFRW0kA3QXKoCCwp+HFy0lpOf/3iK/q9WG4Lcu1dzIZZBCxP+KG9Cdcli0zj/WZdvavnKcDi
Il3WIlB/nZoXu8Ud388WeQmQ+eIFDDAoU6vq5Mrx1em2mjN4yFYX1st3vny/i7cz8SZ+MMuN7fLb
0eYQK9qgIFV4vCJDYMhA43rAq+hez97L5YPxKNJSuzNcbxJVTK2Wul/WAoplX2uj3uYw4XLYyWmG
7mAxo8qTOvf2qCfuxTmEUQ4IVqTBBXJ+LOutPNQbbSBU644PKt+DO6DAWyBd0jQAsraFus8OU+pv
cYBic6CqQD09tPYJVHSkOAJCAxNtgZxNgA0EGExLRs4yelu4N8v2Ys1VlxuX7QsWJ1sioAo5kSnU
Dngrlu3L/cva143LQZbtBPw6GrDm6uuQEyPDjeVFlI0E5c6UeuSfQjNNqAo4nSwm02WBJhS4Yq9s
iWvSJV8Dhcr9y0KZR17LWr0YPpft5UGXfRq4E79MoJfdL/tUOrUOeRK99RJWtiymNuScuqzyK0PY
VczD3b+9f9SRjuc5DtFv+yx7/zduW3b5epblIR6BXr7lV6AXiNa6LC6vvRvg/QCnsNbLm1w+rcvb
/ba5vNFYcLXp3MwXpMtCmi9Cl01/voJ48+VLajxHqXBie8ulJV+uZpcdl7XBSLiuXR5zufvrsGGi
ECb0+wmXG4FE8al+e9pln//0NhDrmBITxdGhocH75pe+LBq/4lDfV5ftDFLJ107f7641ja/yP7//
j4N+3/WP7a/VP449yAP/OlKwvg79L/cvu05hnu9qCRTa373wP279+2e6vOh4lO5HqyD/Yf4w/njg
ZZc/DrHs9H17ufGPh3/d/8ehlMRVa5JU8LLKfyyS35tpjhIKBCdoV/a43H55gKGKCKqm5PVyk6c2
MrzwhHbwsrrc0yam9PUUQGRJnEPFzlCVyD0WAwlq+2lexNHMWlhWlxuXu6nqMhu+7LmskZ4pbeC0
lzRSft+tQwQiZHg+5h+Hk7O03st9gU90WV3u/3qmZTuqpvupQBdUw8yD7//74cvaH8e8vKTl6Mvd
fN23gkRcnUQ6Bmgc+XH5r1z+Ecum6uOY3n79L/QuKkSixPkDLnsBkjOoOzMKWbzl/RInEywjILjP
v8JrljUza4K1RQA40IgSbwpNzV/29cXDLnQT1t1lNZ1iTVwvq9Zn1WrhfsCjzkVt/s9AHiFNdh7O
XTbTwYmivWaamTvOHAwoq68MdqggjApajbr9HFv1w+NCnuSlO8S5T431zk/p2OZt94zmID2ENTqF
BiJfALDNXubWMYfJrYMFYcuGmPAv2a7LDH8KKyxUPuUEoc2ig9jKKD58BrhBrOx1hYu5Pot3SjDM
qNdhriGH471o2nAAoAN1hyEqvx0afQllaZofgraJqvj6MnddShHLLDYdtN4udfqGVk/t738Ldv8d
Vy+GWony1W8nz78U7O7ytgn+sX6r8iTM/om2+uuh/2HrNf+iuykaug6YSdP/cPaayl8KFl1d/VWW
kygQ/oKtKtpfsqhRSpNx3aoye/129iryX6JqzpBWDeuvrABL/X//58fw7/5n/sttVH/b/kfWpjc5
pZj6//6bTL3vm/vIMoCvUh7koDpVSvFb0a4N5TirojDHMAFrWPI64xiW7X2qyuhIhicaW/VtR3jA
mgFxh8NL0o7ReOgminatppsumahW7qiml56M8uxB3N9YExatXJCgHPhkmQaeh6CRYJei2nai9SMi
N34lTDTL9WFOfCA7dhVS/1v1UIY3/slMk+jOiplWVpnyACgP5yZoaEeaWm8z6Ai3x1hBeOvPdhrT
XCeoCxy1QplUS91kiwYiGC3DQSXnieUUg+UYhBGidENhAGQ0luFDSLzQVUUQB6PNAhWtF+7NYRg2
lYi6Sal8y82KELyaapEn4GPe6fVTTU2provkzpCglKdgXbdlTMEO0PemDKXiIBLmoJS9uUtDsFpy
MDxYAX79LImqo6C57YB0uhhkndN5X78ICuKFGkqbH0WWIyShevKaCCEpv5e93mcfVTwihM4J7upy
WXLruNXIYUGhJ+mIc9SwfgZLfxw7IXikUb0Fa0ZLNSwV1yqtncyv6gDjWdonvfJe1XiUzBpvtYTn
MpS0ewsNkZ2H5S6TK9XJ0iA9+oO3bT3Z30tq5689O82H8W3q8PIqD5qlWQdFQJcbef2tIkbZdkpg
XetiYl4ZNPWA4m4sPb2FZkUlSKjV635UwYFYZGbEgaeuPR+1lNYKh1gfk30Qz9SrzkKtbhUP3Szt
UNoRbEUYaMekyMdVgJ+RWdvRq6sRY1KPGTboHVo51XnKpSfCwssj/LhHwNQNjQvsziPkpNt+dhx0
9OG8sh13eq73a6vtInvs56iChmwqoF+PXtugifWUnVz5t+oYKk6ZRGuzLBAxpXMPRPcOik4Ve5AR
OI6BPh3GGP3r0GjnCkbNLR/oRrD07dTX/X0hANGqv9xlAaagDpfthK4E1WXeU3gmW8SvPiTeLjwX
3bhR48giCPmlSKXibVwr0THxuuwszCAoVUSxVcmd/hSE2raPRm2bFSQD5UZybegJiEbcS7OGgbSf
crxKA0O4qbt7RvLFAczjrZnJNpT3Owho054sJdsM/OBQSPrRqj0FLESvbUtDIaWvqLeFjJBEynwA
TmV1DOHRr5RGVXaIzHZRUrZ2Aw1gzWWvWoEhmV2307nMySydZugYpFQhn/ZGSJsrS9M7fWhOchKO
ZyxAH2mLRJ5Zs8j3ip6+9tvMCUpK8EzHabOHCupK4KimKg8bocj6rSCJ0kH2DhKRFqN1j/yxvI69
TRqVmssXFTDx3YyRSbZq3du5VCM+aGtrH1fxg5iiDAOTcGTwdC0uvB+lvWZsm1xnrn8yDP2Q68Sx
DAoipdAXRVuN5H0rkfBiCdShraDoHQ2avzcUrRtDtMO/JlfX/TSsrYbwECUL7hkGZXOwkGkOm0yU
wpPv07yILBlii2DcMPu45xRk3PR9+xNFGYXtzKvXIdHNtp6O+lHMsFh0hYJyvA3XAX0eFxwoDo8Y
GL2klyf0asYxbyzPTeYp7hgi7WqRR1ypZnsLxIxKBpn0GxOX2rr34awIEd39sbBCPh/5VTLQx9Gy
s6BGtx+1HgM89WVX8JN4S8MeMYtafRrtSPhKTx5EQ1nD7iMzvdmMXWwe+kp4SCJPdsI5ZiIt8nCT
6VKIwAgideALN1MAZmiC82UHivlTtbzHSgF2V6ASoPGvo/F8YpiFF9tEbhyVnsfrHq75aNdBOKa3
ZfaZJk37ULXSKseSH0En34oqalSUNCCGCWfAAtL4hBdVkpyiVEMX3mvisOk6fOOkoG0Ck3gLY/z0
0FgRKGQMq0oKQIbW5VOkgRQIu0rfiOxjZdlzRTYJniYflas6PGSGmG+Q0hirWvOOAelb617Mfkwm
jKlcavBd9z+g3qeI0RtsdlFnG2Cf1nmS2IqElSolxkESZQLMFFRd0O1Jtm18hNqjI48hf8pAfCzG
oV7nsCkJEMTV5UPhcXjp28EKdqUZG0dVFYYboMkCYKLdUOnivjXoHmcTRQ6l0iBS+X3KaX4ABaim
o10LT2roP4z1ENpaYSk7iJsAuft3bUiHta6YA8AiZALKVL7I/vRuBol3rqqdPqgIG0AKUD48m6Ia
3vihREJ109WgGSNQkzlvolbDcxXMaZsjf82KVhayDcHOYvVK8QZibTLDciRC9taVQpNOiam/SMCN
LdWq7SlJm40oXpmdNl03BixvghHFrZlF7xMo7U0P4WYFgUzgTOfm9PRx2yCvr7XslKpqucYpjC8j
i1I71bH4GShBuGRHGtKcsdnrU2l7RBhurVglf0mpnpRGD7ZyE0qIUjAGRH32RvTSegBqvpuYGJDT
MGmAgwZ+JfzAkhIsXm7U+D2KGx1B5sNAalM6lPYU+NO2ntQPslOCKyQ/aN0UjZMPRNrUlO4JqxPz
9Fky+uI27fynvJx+ZIrn2yCM5TUhPBst1+prPGMJ+AtAopYnCBgZqxdTjxEwJ36/sYoeDquGPMuo
DZ0Uiim9k+RmF3tkHYWcv9GtevKNxxtQKlM6W4A3okwIn8d4Fw21tzVlObZlQ8K9CQh6r+l+8xR3
6p0ZDuc6k4LnDohspmHEKaJWuzc94YHT0qrgI3kyJP8jUKFz6IiLT0bYIvtmBANAORe3MRW5Tdy0
yZ0aYtUwobdtSpFznliilI9QbDwP+vgqj01zkqhfb6zoqPuy+taJvknwYu8dGl06mSUxiAFc2VXN
NOZNC8xnr/DeAsCDO1FN1fusRViZ+4lxDKpJvUeF+NSp2FEaCWilieLtVtOxD1VBkG6nEQpGEwrq
ujCGeN9qw62adt2V0kF8kieh2Or+1p+84LMUyn6l6VV0F3tJ63ZwvhDjKNo1Yh7yuNA9kUshB0jG
gl0R9+rPHGY2LbVjL4+fJLocjcAodrNQZQUg05nKwnf7AEJuHEqeW40SKevSxD+/bY5Y5uIUQ0YZ
FEjerOreavgRa5bS/SDFhhieEq1aLZJUINY7YM52kud3fFRM1euw2LWN0tLbmjBzoms+mGX0Fvpw
cqLSbPlSNPT0UkkNNAzu9ehmHmd16eTIiae7RoAf1UrLB669jl758Q7ZHtw9Ubtti/qGFq2XV+ar
6RGnWEuTdTcZtYKKfMquQoarnKsRDCaTulZD71Pm4r9WG6IViwzPgjD/cOLKhAaS+/RGDSDD+NV/
RjWumKAhIC/NxBsTh8dUP6m9Vn0orfXiEbf4LNLXXXdjwQUuUjfxpBFEifZK9/PHwYxq7EiFvBYF
EL11OiPTtSl48W4yBYqL0Q+ffpEfAjWYXsZauRMM7b22/j9757HduJJu6XfpOWoFgAAQGPSE3pOi
XEoTLCmlhPceT38/qG73qlN1u+oFesJzpJShSJiI/e/97Sy/Zya4CdmeuR5xBVFoN4ks6WJU4VXn
sCTv3wNs7X9ZPeGf1GJVmi+J+eWTXn17De8j8oN9VZ08TkGqrYX2x/RAG5dYvVaRgNwBuAhhvrbr
NeZTStI1SX7A6Jslo8rwhpMy9UPtRbXywDouWPWqENfc04K9TjdlgVcP9q0+7ihqfC3zel0WQORd
DMBvcVedvZKnHzmO2FkQyoZQvnhKAS6hsLFPm4EmJUU/1DwGMMOYnH+Xf5lE72LbICo9V0+JIiTY
bIQvP1Mgth7TApPozLLle36+8Wd+EMi0X+QpX8sK/bHoCSbQI+8u2GNFyXSsRfCSCXheshu+lBW2
68jI8daW8Mh6RUHtbD5i4dEdWt/v//7A9XkfCMxEjSFWeQLtNAiJi3PEGZF9yfWu27IAO8OD8Nde
gcdTtkN/+HnoXZwYENLf9HzGHYSEpcx5emS50iFWt+5sPPOxb8OF6IwUjO7UU1kI20Q4DZmvH4So
10fZKi4Ksh5F9Eqxbrxpm/Ki1U641YFfLAPEkmVoMLPo6/boO3T5WgH23NYq7ZUpiGrRZUkSj7Xl
2kwxWGKW+WxoqlunbeQs3YQwC3a2pxKC4KrGtbw0J3/jGwnRoxG/QjMGDyXE3o3lt2rP8mQqnTtu
a5Imn3bcxafmK+hcn/0D/chWay1xZLtLT6+POPz9vadZ8jR0hzELxTZubHfvFzI46xr5uAzw/GSp
6Er6PoOKDoknJUGhlOOeuyl5AZxOhiSW4T3usXITbOtalwVyEEd3PXW2hVV+uyIQj1qEf6ZHaVwn
GebK2ItGyo+6N63X0qU1ZWIT++oXPYDlIm9oonVpc5ztkHVUg2Uhf0hzYPM4RVisNV+9YaLdjQR6
dyJLfrWJ8yYje9sUc11r8BlYbraMqQrQKujo1CU32DK9Uu+WBhZ9Xsrp2jbjG8O4zQRNgdJIn+2H
BrHBJgs7X9kCMS5c0e3ZmBzjLIK+eklCgEBpfiwJdUhLjNueXXEVdB0BVLfftRqe2FF5B497FvEE
kF4te8BFFUc2nvtimdDhtPEHcZU2PjbPIseDh89sy48uonClDa27VhP6cwXio+Wl8TEMXuJefdiD
eePcvWVt/OqZhX1wm5SZmbhIG4IpC/ufH5RPg74ri3hH28xB1gU3jsLUweqAu3KmVxqijaMHwH0R
VIptYdd4tH9QvWvNh18bpz27IOSDwE2Onusa5L0YptBztR1TcwdV1aaIy022mFCuXT8sGyuTe3dM
yQ+nYOJ9lHe82nQw6QnY9tAFjCDG9pELz0PYmqxxUhaRqWfQ7VixHVmbPe4KYNP4haujT7RyvIJD
1vc/A8i29P1jZfneXmu+kPP7ZeWS80yplGETWF3UMCoY6piTx5QQ9M/fn2o6/Qu5evoZKcrZ9Bix
eDu4s2fS4ucVhVQUDVuQ3yHTzPwbyOBgLqgYeaM4+Gpg2pkrLsZVrrGOYi3zpJd5ustcEImCISaR
Gf83q6GKdT3VDTKwtsKwsDNTyux22j3zlpHe3oHixWtqc6hid9L1pJKLmBpKGSb6T7i9vggbKolm
BxQ8JF+pSvSF6jK6AqloE6yVjRjnc0/VH1mKuDjAu9nKrrAX4Oqf6UoJQNaO3332VpdD+mgY3zb5
jXQI4WPFatF32O/jlhJuc1TGNgmu6dgTvqVyZEXvJX2eWPuDQT9GTvOpl/qOjMkKwrqzhbp5i3z9
vdUxyrbWXrbirUEDPOSKnOA4OYumbaMdaJ3Jq/1VEFHWZeofLorEwirx8tegYH2scWRNymHpG9/4
2dzzzNV337GcU522LHHpbnqUMV/5R7tWGOjqkQid0VADN0JNo0sYhhPJsdikimEIAiKDkbGhN21L
di06GSz1l5S9+mtB4xDtj6CA5dqCYIViTn7C0r8wlwdIaPMeAGWE49I+ehqm+TAi4Zibennt+arI
yp9FAUZsIltRpta0wmRA52NMJXCCu3CtST+4OnUKHsrs41XXQpj34pBIap6b5EDw7LvsgEsO611F
dQPzlVs8N30O+XfJXhdkgU8Gh0I6LRmuxXPgNFv6cJZpUL24moRqFSS32k1qKP/vRoAXXVggNZgK
bK3UeQ4aLmg5UshkXDiv6XYuDumQfhcNh4MBHF16JfGDqgd9QxEPPZuky8bVhD1uIYvsY84blKX9
WIqIXo6kWcWeSZZGimFhyfZjzIZdZ84eCbO+GNxLFtgUF44NBqGZzo5jcV/IWbNAYyHOtwjll4qC
L3RDN4geBx9sTWyavEHVr9iO33p7hj/uZcU7p5cEa+k/tzzrIfD5g6su+cgD/dxRNwr0E1odZRJx
oO2dxoN8m32pqtwP+ZCtk8ai66leiijI1pKV8iIVAIq6BsN+4xUnNlVHgQe+yLGuFfWV9MRT2BWP
KqAWkCv8JmJ9w+LozjnS+MVDFnbftkFustbtV78bLjlkVIlEUUXFHYEJS4D2GXomLSmJ3BS0gQsF
kkRymfeJLMOzrfUy3XBRI+stzVvVwDhxB664nQxYtb5OLlH4Xn5HU01Sx6bpdFhHqn+pPZt+yeF3
6MG80avxrIXmpzaUj1OfkjYIv4jp3Z2ppwCw209x9tYlZEqiHP3IirNV2yYfg4Yj3e0HCqnyhUdS
qVO8D2xULtJANmWbsCd6g6Ha15/pINuP5Av8kHx6nWI9aN7y0nrq2QX0ebRJuJgnebyrO7k0ffzn
gbZNU2dF6RKqq7ULFrlm8oYSF4kLQCqaML+ASK1QRyeKW0NKGprkxbJznqNX3x12IaIr+SellSQg
69Woik9k4Fuwl+lXXsKLqqqzWfXcWEUMb7EfOankeM6b8rMx5NGzxn3eA7YnwvUyWEyTG90lgsG6
rAEvNObJ9yj3mQbB3Erm3Y1Kd6PcDrr6qrz+TXY4ASOd9WOeqTWcoWtJj7Zm3hK5xnv6Qsn5Ux43
N5djiuRrWoYrD09aOTGq92PPwM65kT4l042JjkvfzMKqQ3NtO04OXDGBflERv6pa1taBpT1mAbsg
3Fwvsfkcx+rgWugfOd8+oUE3jHoRQ4c/hYzZRsXuc6UR0YS7Ce2DMKTlmdMeGBasKdQWipj/1Jl5
gSFGwgBVGybR2mgovjKDTFDWwAiPJ5IV69AMzG3WKg1k5B2uv9zDPQzQOJZWGo9r2c/vSHuvXTon
EtV5+8YNzh4uOHblCcwzjy7qMLxSkM3CFDEnK8NiE2pcenW8zkDE+23VCXOvB5SVTN7wCbX7PSsL
6tSDoxOEKZ0viCp62i/VCEof8fSYMJoAy1OUUCgE9qPSA+aR1mAcK2QpWXDWaS1VPiJqF5PLHU/V
7DGrYM5/jTA+aspJTxqnlZGUahWmuPcTmm9qp5B7fEbGYkhbFp4QIbQs+rADuqUHQeNq6obwWsh6
WUMMXsChBMcILUAypO4GWAKGpiGY03qQOgytFWsg2BdtZz37RC7L/mJb+keW/C5xBT+rgAlBVdPz
7InoyDQUGowDwpBMSLZJfCoxtaTa6G1X4YEGKAfvfa2Zch1krLQykkKb2gjvU9TmyOUSZkCJ+FmG
HTt1X4OEHhD+sopd1VXtxbpO7W9RmJKIf664y40sGwM8hhrhx77rnkaDnLIGHLQwS14GJAnhuME6
iIhAZu482IEVlABBCYt42HJflFiNWg1IUVwDC3GKpellLyMqXOX7T4zHLUqJw9e4mbtlenntuGi5
emlsKUG7iVI+6cGISVIF4dmuAoPW1cRcNp11L2poXGSE2bbE3WcV+E+N7bEZqmfiJ60VfW5Ua1HX
jyqZ0/WNC3UDLCREcn3cNyP0RYUCtIgK7hAFQv2mmjg7lUsjTy1B6Jhm4N5kVm8snF4AakqOFE+c
ANQBqGqMXUyDMM9L/ckil2w71yp70rN1V9q7oMzhokavFX0yN2b0BBw5DJvMX7dJWK9F2qwDuKGh
K15Y4EJgKmBZGmgirECS31Q9QSUynv3YKfexyybMclOasvzpvbZSm+PazC9dUG3SpHxOPafemBae
TWskl5/1gEBT7wPHf4IASPi7M90OVQoeZcKPjTv222X3gtrf0mT6HdXjYTDTr77pVrWRAyDQ7DcC
stfJ99d2XmzLzszp54IlVMfwMt3scXB4UuJBOWCHBlT9yupZD78bTv+oMiQMTPRiXVgICj6oFS2b
yg27ihIgZ1oM9krSirCpfChLxHuLhQg3kcySnT7UOx2M4CqmVVg2ow7ebVlXjx6STkhTCUBSNnDC
ACzee+TGncfa9K4sC5D+iSUjY8bwLoiwc467Nawmc6IxwI0RFJTZ3sdKUuDuoKXXAj4eX0zGlzrw
L2usiC9RWqgXjP3MsLgb4Vp3IxbfcpvSvVKk1XvVNxyxyZvFctceAKMEBCOpBS/muiALCCNX5e4W
z3sDrHMsZyD1vtoDk8MgtllzifJ7rkZyg5RdCnKXuY1F+2AM/SvTxXVam6vKICnktn8mXpLOkt9q
oJ5NFPyUHrAOx15ofphevTbi9Aue2OC7D/loD0udyifHhfglbKavHsTVzn6gqKyZoJy5Pk582z+X
Yf1ek/ut8vqFVZ7chK26tINz1mxCvRW71oXQE6ivza+CJvD5Z1VWfM5mACUaX2P+Kt1qycSCzdZw
0Lm3hrLfemF29NNr6WS/XGO89cK+k+BcNd7WnrpfhuGceCfdnqj9SDFE5K1qQB0y5OpjrqHXgQ8l
xjuwMqlya51wkaqaeX8iIB3TEEXJyng2Cy6VYao/qnF6Cuvs14DQ0ZhACZzulNoF5VH5cyKfeNWw
jQz7UFTrdi7/Gdyr1bfX+f1qNQTdNLryKy8CRmRuP3hN/d4XqFr0qHULm+KUxdAv0hyWoObtvL7f
AQCNaJqpuLWk3Bkl2nphViUyfQlqsn0F48nLXXMHMO6GrYgkWovInm52VK0r8DCMs98ii4RmHpUP
tfuQ6falHAOqrEZqxum+ZFm86EvrJWyNjW2Jg9dm57Jq4UjE2tOQgQ5x+4coQqnSHJdhTVDRDp5E
L4M2fDFVpC28poe88W9mG9/FHNgtkm43kMOQCXODWoNSCxMQCoq8lhRWR23wlScMXIMSys4QvqA9
B1wJgbA5RkN6UBhX++LJd4QtOpU6Y5UNiNZdtBOuv6UPfjc3FdOl3nN5lO3Nt+H0coxo+ngOpb4N
o2DfRsGTEbHwhqs/4Y2N6ZTzIC5aMLs8m6lLkR0gKTBV0leemuGNVvvoIQI3APa47G5p/WJu44qT
kYfrNMwe5wO/0aKPPEH14J5G41k/5mAnylVlOr+SODhWmntJYmtdN+qZQfuvPiajj4OHHTaXq1K8
6r0CGDz+yUzgkUNaP4yc8gvdBv2Rg3MAeJwdWXqcyg6Ukqi2aU3fuYQ3g/pQsH7JU4MWxPCSRcUH
4+u3elA7PWqYjRvp1ul/ZyAJMsaeUptWFQsXjSuqarTPSa/Jd8rn0VDPdYDujhjxlTX20xiD+KaE
1m7KF+aY75CPrdZ7F5b3IKf6T1wGz1kWb2IrfmDmvO9nFA/IOYW/ws2iq+i2Wl4+2QG10wOnspt8
GoI5sG0+Zj5QOqv9jQyzmyAUt/FHpYl7ldRvKWe9lhWnNohg4vVvfaM5S1+aqy52dnGa3iZGsCbJ
d/aeID3ABDIzXarUPQROtOIeswdk8WyY+i3nPTGV+uK5gsohmlFX2zx9FkzSbO6fpZ7eouGJ+dK3
N6oL1MZLncTvCUlz34l2xLNP4TRclI3nhNT7ZMpjZRawDONlFXdHbJC/TE4qujUP9qinq5CZaSwe
kjp8y1KsgpACmF4biJCo5mb9SrfsyaKBkSqpReGUZNiKuU9rZ9LMBnCRHq6puPYGpKnJvGgpdn6N
+6XyD7UXn1q9f0Jceqy4pwBN9+85gBKfnvkm59Dm6mkBGBnp5vRS49YW7J/umdWD/4NbhBRpt83R
zufdF1yfhJYZ52qNBkBeC/OLC79kOR8snpHePP9GoIqEhwKVgX7FdUZDKqnn1vcM0YoMmAffAfdE
saGrjBzsVXbJzm2yJwKDlBePSye3gFLl5boRxTWh7Lt1Hs0IJOhoYk5A4feNX9aYmdt0QAJyxkfH
ntWYHqK0VV2nTp6j0bi5WvlpDsHOr4ptkE4njylqPU2XNK7f0za85+mTG4C6Nx3ndVTvnjvuBwtE
vVYwSdGNS1PHd2+ppuG518uPvt10VX3q6/pXIMc3pyWBG1POrjjlCF4ksm5+g0Q4S1RwxiLbQuRM
MQ2WU2aV74fGWIWav4sdB/ZQw2QDX0yIUaJ30eIgbmMHPEfBtPUoJlxyxVjbJm9TX6QLh7oNWFnw
HVo925Qss6B8PFKz6UPb0J+Zbp0JUoBddA7scXahTF5kx2nfTz4/fToK5IfCrHeZDrbRRHiy5I01
7/fIv3u6WrsuFCL9apfpU55UW998GKbwte6rR9uyNi7LCKYDyOUBGXkswZS8a1qAQG0BSNHln/n3
0gr5IEz3SE/xmYIlzPUGVp35F6ZSf3RSK1yFgXsa/PbuBhm4CI6UIHw2UmPTdPmLA/htOlt6AD5m
gO9WUxGTWOqoBcyf5y8a0vK1dXy2e+G3UQdAFVP7KTeKhzbYkJgi75fkGWCu6iRbMJopWLzag7tl
WncxTdzJ3dXEBm7h5WDK5ACU0J5ezKndRla9KbR6W4dqaUtEEa1C5Gax00wLA4G5pja519N8EY/c
DoZ+Vznd1YWy7Am5p4LtOmrOefTNvR8022gy9/JX1yJij0/dFEJzGndKtVcZvvmzlNnn31GvPlFb
93bGDDSg4853Pkv3mRHNzveSb0+qsxdQQzva5V6J+mPy7LtH3XTfQtfNUHBak8ASoxwYGKtx4hJZ
pPEWCW/Zjs57xjRtZTEhh8h9oD+YlzJuJbhjqUM+dTQ4z+y3oybFuoBtgAlUtoQlxNo2Nd7mS6Zf
A/9JKaBl+mMvtfpqq8YE1yIo7sp3Llw6D9fE2RqDXcN64kA76Y+n8f/ntf9zXtsGw/7/tn/Oee23
vIr/Ka09f9P/MX7qf1OWbjA0kzq96Wyz/29a23H/5thksm3pSp3/zKbQ/3Z+Sutv2ESVJYTt6Kay
HUyh/53WluJv0nURGTFpKibN/MB/cnr+O+enPlPl82T082z/9b//lyWVZZvSsTjpmM6Btvgn36fe
2WUn8FDuR+En147S3rtHoTSrtUVPfdlq0j0KPF1JBZ/3x7JjH8MfqKR/eNH+B/q9Lv+HZ6FcXfAy
8Vroc7vNP7Lvu1poU6ngkWSJW27YAjx2pISRZfWLRc3qZkyrc2U7S3g6nJy6tvYtnBpDEWwDax5L
GlX190P+LxbZv1hiKe/55xeGuDybBOFIwwWq9tenVGmm4RSK5Y8xFh16gobTpZ10sqLOV9pE4pYM
7Y5pcLM1Tf9TWlSxY4QlKKwMUNza3cscZ91mfbs1LYuCkgRF1XEnwCUMP5gOa/0W/YIrQN7467km
HG9ftdP6eoeNwTto/vD8H17kuR7hn95qCwcyrTMcUGqO+f/lRS41gVhfV9leuJM4mg7ZM2b81boI
gQcXLiqJV+GoigdjpxdyG4OlolLEzpvipIbsKcwd45oZ6tVDf1n/h+fGof4vz40D3ZRz7zk9Qxzv
/3gANHUTVb1y0n3j93ePvHVvimRPyHrc+sK1F7WLG2E0SwiVLX1eFih1oy/3iQ0b0PTi6ZpqV1/A
5fgPz+tfDkzc1QITHk+MNgjM1n99XpHQhsKoq7kdeV82mcOQG96rpXEnx/J2aix0maBx1+gu0dbw
+5cixVFD0+ewmKxJP6fQJ//9U7L+pZ4Cp/bcS4GTkfcS1sFfn9JY62LyvaHbmZGOX5HG9qNdwREG
vUa3Qlg9Jt4Z1dR/gDsUPbHvW48UJOMls0OKYFh2CLZAl0zmcKY6rV11QyIPo+mDQJwERm/gwTSb
si5O8LBCQVpasXyyx0E/2Z1g+I9NWI8oGRqukbKsPeMxC3avMa1C5u6jGsx1542feUtluNLcYVPn
+UlCB0Bgr/eWmb8FDRzaoSbknkQ6LZP1xcR2uMnzarxg9lHj+CeMSmMtArtln01ThIMBijnaMKxt
twpX+Mr7RZ9hr2Jr8/TvX15D6v9ynjiWrvN5znvhCqrZ//oCZ6mr/Cht2p3Rg1U30vxi+t6xZItF
EYxZ7aMSuFVcqu42ePTTZ3I6Mo3IbsxfwBwAo7UbDWIS7Naj21XfVeoAnCx5gcb2qw/AmbOH946x
N3nHwHN+FyX+sTAcXV5fcK22hJPgaMWb18CWDOAmJ4NRb3MPfaY35C1WxpM7Bt0+qB1x0Soefv4P
mc4nxdzeOheqKaYcG+egHlx/HpLAveieIvVM4eAanuPRqbM7b2N7SZph2NWNpT91MhsfAu8Kqq69
ZU2qb0U86U9TDb+9roKrGwFKo7oPd6DMmfz5Kxtr/dJq0oh1tVUtdUB6SysHJ0ZVHf1dWbSXcorP
jVvEZ8P6HFsDzA0KyplUrqBwpE323OBWwm6jDSc3TeBGFe+CsZa4f1DJT7EONthmqnLBNBKedXBL
qeFDLoxwmdbtjltbvQj0aTxmVadfoKWhEo8X28G+ZJXaqisqtdKNzD31QVnt5QzJScQAPCkv9D03
diqcBPOGXo75UVdz1QMIklMbwtlupvGg4YI41UmxIXNq7uLa+wBk9ayKXB1+3iOb7sFlGZg6fK8a
77op3qgWoOqgJCFOxpGQRJPvzVS7MAen30fDC8ddde+WTvhA8vuYAtXDiBqHD57WwTuLXMZKoryw
Oym3mlbqj23meFyZVbbE0LnRDds/WaAFLribxkuPkwmQ5IjLKBlPhhM5EhRriZcwjPa5WSE+Fc17
2PjZqR70uYQNC03ryKVLLf1hdPDamiN3+Ujz0zUGKmSYIYlOcn6oR2EiRQWXeHI8dhxsNYJc5zKr
hjvOS1xylh5eBxGg7XRUXkwtlL3MrhI46uZ0A2grbh5j4jCMwn05th9DVY63NkV375r0xY3j44RB
bjfpg3mXotSuISUDPx+ZUjxl08CLrOdA0lEx7QKTt5VM+9Z3nevPg+VX4d5VDJ5+PpzcTP39H2KL
v6Ppeqj98+fQ9llyTwVwVCOfTj9fbLoCC6fK5Npl9LFJHdFRfV77D9X8kKST2nOSMJSYPxxLLqa4
nIezrOztz6ekyBBge/1QYztaQskLtpg1/UfYkw79tCTYuMBo958HEVmHgJLwi5i/AgNiu0sUYW4T
alVt2refB7Ch2WGU4++fj9JKTRf+vNXAwvEAIwVJNgySx5+HofPe1ORkm5GL9qJuG7LLGqC4hQNJ
uErS9DANZXFzkx4DwuA2jz4FI9xgpxOSO2BT033RQ+EsUrxujyb5ZT33XwrYNDt4i+OutaJmkds1
rv+WAgPh1hpNWzHQtMmgM8UrizdVdsvQ/urDOHxuRg5igdFUJtYLDUX0MOSps9clY9G2lABfjeF3
krfurVIgD413lSJUd+hb7fgCzO4obUq3Aio8bXAQMFy73djojJFcom4tpprEi5hnRfS716Am2z7Z
AwQs13XfWKTDrVNbee4idKpqG0sspD4D4uWoIN67ZT9ukzSeNn7P/L6jtmaP1e6PwaVtgx2FoUZD
mCABEor4rSCLb6fZER3A4kqrwXsIkvQdA2ewkVx8dykg76xCts4pml9pJFFq0aVbUDSkDkbjOWps
FLmxLm92AKBS9E/eoNnrnjr55WAFHsCgPKOUiUmVp/xzEoTt319NCmS0/URJwZzzwrHK/JTBjdW2
zU00NrhPTLQ/16cpUebTyLFc1b+U0JjUp+6FHuj+6Ib4tnQ1oLj04ba1jgTjKatL+CxLdxtBeCgO
fT+8y1pOGyJDl9bofUw7XCRspVaSvfiyLhizy2jaIZ6UO90Mlh0/4M1PJhytvjyFfu3SLG7m2xik
sRh6l9BOqB3IhOGkr5ZuoKdH3r+b8sP+2PjOzSlAL8Y0qa/LMdaWKnB2VpKTddTVsmUpvM08eEBk
xoBhKnPcTCkFgVhyaCsIsmFZafqn0DJKx2j/KaIopQeozY9RN8vvYROcBlM/NoHqT9LHn59NFwaQ
xyyPtFfkBYiCctVDTIVWSvaBucplakFzsyFLtk6ZhRupBQeG7PThda9hPrJcGbwnYcZAZ4X1GPvM
HVvEAA5H7cVvGTMGQ74lReTAOfKnmyoZc0T6wasxETnFUPDrGW+LRnFj7aajGqp4H4zDfCPQk6tI
FQ40moJCHOG+F8BYwkBzKFTKCnxGkI5F7p4ISbinlI6ghh5t25fWAVnUWdJsHeW/hcrjleiLaGe2
xRk/XX4R7nfQ4+n0PODzumHtY6v6Dmf0Q0nODxuYe9Vb0zngRKrWmZ3iNUoiTHeOOdyBHevHzJHc
jhUWlMmIKWTBnHKraC3H+G/Lj7xWxVvoBC9d3FsHs2aI2FMltGqTVFvauom00vrVofUOlY2ep2pm
qQoVYy9Kxg3EJ4pwrv4gx6XVOMJi+6ZHab6Fml8URb4vXaZXjZNTyhUxvVWOV+1/nrzW+PVD0bpM
8ArtIEoMRNYIpLhpQ3F20VYmHyE1oCewKysuA124N5uBu7+Swc4Ko7cyGLUz814GebyyWtVciRei
MMkwPQ4B+QA3aj2g6wBNWropXbO8Jkyfd0NNtk8r9nlXdLtu+K6sLD/3uepXk1f9KSZlLnqfG3hk
Fct0Kvd6VFLA6efVLslN88BNDQ8Ob97S1cGA2D4p7gB1cVXXXApb/MMGFtxlMPInxAiMzBpzbW9E
HE3zz2g8ZocZvUpbjqC9ial94U6Ryf7WJxtCRY7fM2gYsNkQ/XHdTZ/YJ1gsa88rtFPSkXmZGJut
2tpZc5gYq6aBPWl/J1CMbtA8jdBx9kbjqm0VzdroqA5t0RrodyrahmgVi46haO12yVPbryCpKMLc
VXns+xUJFfNpDu0oqPEpbNpXDxl0A7HyyWi9iqyLt2r7Mp/RMGQp3KwCFami53YUfzAk2gtvdKJ7
1dKXUo/mR9dpE12RabHRNcJ4mLEoPWi64piE/B6ArzDImamv9Ca62LXD2tRMo50WDPHq58O27QYa
SHjH4VEeg4Z7VGeB0W3TdB9rLiPw3j6rLOiPhW11i2S0PQaiyIwO48tfeuDdtD7qvk2n3qM9nFVV
QJum8mtZpZl9NJRLTpTM/Fp0Bs0yOicInwn73j4qg+ancgLCGSUheOyffyl+vqstjlXnQgyf4d1J
FvanqvULLPvUMWRpQ6unM2JKCNgmycrgQ837cnUj2fR9ITahlb5XbMiOnR/6p5//+3lwgg5HusDG
ieNHq+AbS+3oMiku8VMdfr6EVOdhKCHOM4f+4zSzV1SMF82KzIOt2cbfH7KEd6/sSm8VznZTh+3X
SBwsWlkiT65qCt9ESYmJJi46W7oHWd6GxLZvGn4jAOfFXSQGkUEUnIWG///+8zlSGtXSrzq1rQtT
YymtUdgyBtU9j4Olapry9vMRsr1+sBXwyZ8P/Z2V+c2GwzhblXYarm1lFWsOGfMBxdV8GOMQindC
y1kwEV+qUFv2pcksY7D14SL65tQKv3zEeoOHx7w7OrOUfCzTnZQ8narSy5Ny42cdQu5Jb9Reyd5Z
SUE5m/AD/d7EurgHtr5kNlDSI+bKTd4LdmCGv0aa6hdGO58+KlsbhbNju5GfFNdfLBAWxjFNu+pk
PA/jJMQBg8pEam3+GDeOwHla0NYGeDdig3TUQBUhlCd4sRHRDlLz72arqu2E/eZYQGY+dCzs2n6Y
Dj8PeaLa9B8+DkYMr4oyvDWJJq687Wh/h3o9IvDvbIdIyqK0HpKi7Q4OJ9GRdTns+tktnBYuoZIq
wpHkV9uhLi+Gh+8d988vTQC4T7CkU9WLTyijMCkLVbJu/ZTOruRXldufOJj9I34eBq/UeqZpeOpy
QVvD6D+IPrq4U3hhQLS0G+OJFd4O7y7jSZ7qSGB4kaQ6l0jSNg13ATWPqqJxeC+TgLIlI3rVaBXT
J2EuiSk/2Rlbr8rcm6zROs+WSzBAIaeg+9ua5IczObtedc9aRkVrN1ERZE8rO8Nj5T8FBV27XRPl
22zAmB7MYcMe/Kxe97tINg8sTl7/i73zaHJbW7Psf6lxowPeDGpCgAR9eqOcIFJSCt57/PpeOHnr
pq5everoeYciEADIpGhgzvm+vdeO1jtMhkxgLnetTHhHVe9VJTmEGXbfCNWpGfgdaGVZJc4W9ytK
9xH+K7XTM1q0w2i1XlsPR7mV38v+nnE+9nUAvptlYlSjNBbeWC1QXWOY9oOuk/I0SMo+MzmnaiU+
xTJZGQgjP3TJwgNkpO/T6hyWLftFLc3uAPJwChihQ8Q3D5Ta3HnIyHjCfGStl0uxyA0PwZFJs9f5
aBc+Z9K3fq2ZB8XuMK/qxp0Jb3jTEWSllkqF/quyXZsc4XGwydPSJPw+CdG5pnQvaREZI/VgbYGC
fZ8cUllQtGR2Tk59aj/LqiNtA9NGENpOBNHgbaFnR2JSGYPf5dZJa4LpUJkrvwK+6mqkzbwQb+lJ
CgOBLq3f029aUuW39KuRECGxXvv9MLGX7icXjhsuQyAcoRLc2BKg4mK06r2Wl79G+E+IBA11p0yO
8Rya2tWpjUMZdw4VUFMB3xfpzK8i7cl0KtD4cXaMK6bAGE9zN3Kgrqs1eXp1Zd2lpGAQQtK8xUVZ
YTTTL1KGO7UeCFZp6ndapWC0zXrxcTnFLhhS8MoR+SsG1xCRB6hbygQ+WaNgZmnRVcocr4vV5trB
+d61nfQ8cPkpYmbtyTzY26ri9mUHVUPwmEZ3sAlov2QSKQTyvbNc+youfUR61V0cUzHEGpT3KZpZ
07KYlJvAdZV5gyY3Pw9ZBbS9f5KVTj7Lo1bhiu2IBSlqvkT1L7hl1eiZZ2QoQBQJf4VjdOgOkxhr
T3uEZBrtuO5x/TLkGy1TrNuIAnUhmbd2chh0WO3VCjRYQks/JZkD9EYu3pDg4VoZ7Dt5IdMZhwHZ
QoTf4EzFOTk4xi4dh26bPeK+tfZSnAweVWoykOv4AYW9Jy2BfeZXG9wEjespkFF/2ykl5QTIvtUv
5klPOfsPuPlqUl9IGRb3jVBSn5zZ0A4MFM5lik8ybXn3mZ7c2eYYPJVJsSur+Zkk+hE3mQrjcSZ5
wY6a1bOPX2h1RigSodTFFNJOWwhqqRZMQiNe1jYIXAzn9oYw3ZuhbK+pBKg8Sng8nRnTxnIQMC2q
94jpVfreaN+pTYxdisilRFgcVpOGixNws5lb5S6wlifBxTMoXS+I9ezq+Mncw0MPDr96g79NNrL8
WBagG/AaIqlpoQFVeaYeabUjbbV0FH/f7SX7nlCMIDAmIF9iUA37KLYL6NRTFEeHL9ZW809Ql66s
cMR/+3Cw0na+EFujRajtPEYPtlr4SkVq7mB+s9K6x+ibqebWlPRdPhfpfqhzZ9+sT6AydURoiUDO
wHXjNJknwG9iMSSAb+af9D4PGgQABmtnPJfxIZPwDpg3fUW3po+HuwKdeeok9rHINZS1Vf6OwSTc
SFprc9jjPiFwts2dnpmmZG+tdM2JM+E4hGGy3AewFjag7/KdMoZ3lg/FM3/AA/DUyLbmf6ERkZxt
poZkj1lZPM2vnNF66BvaKs5gv8hTXj46RH4+LtYabI3KYRgPwCKJ6Nbs+RrNMU5LC9NciisudEh0
qofsGNDu3Ycdovmx7alkzMVh0fF1bZYOiYc0SfnRRmK7aiAfUDUVVZUenXL5yY+NzW2QMHyMa06g
mgDurOZXTIXOdYwWzc8cs2KiSIrLwt24aUtmgLMOw8OmrJtRWemzsLwxkvZilyWJyH3hOxzJniQX
Ds8i0x6VBImdKO7sJaX/mzenoKDYECBD81r6Zec0K66aUkrPFWk2O4sxwiHrwuHOkRxk1sbS/ZjS
yLeWjvi7Tn/A6lz6nAIFbf6oeC6L4AQeRXrvSW51dVsZrlMeZVdu0UyUnGFbMRh/DytqPIh1S2vS
vw1hdAdt1frIo9EbiN9RucbcZIE2nIuQrIVGnve13prfc7ROTL0g0VsyhfSsj+6diYbO0FPkZUJN
bkLYpgdVGtFL5voCcARWzFJw6ZhhpXFv6chXoDBZViOy+RqLOyj8Y1u0aN0J4r2GdUhWQlYqnmT2
0tlqpNCbW0Kxmez/0oALMqE0D2atkSljFTepMiiPFNtANMITzHJnPhnM4Gb0Rg9NFxAuzBbMeuIl
8866dsiM6L4vxAfrfbfV5+IxYo7gJj2z4LAhgAxXTOnrckfWANbCnpH53RRe5sQgurkBlSBLBLvb
7Xww3ooJGzXSamWayNAwZPVUaYT8IqrTD2MySUj1BusyNvnFTor4TAhIRntwOtGdLA9cMy+DkiDV
zM133IIuYUm5V1LxvU1kcuVVDAewtpBJI3jvW27GbSjb3mQvP9s6H/Z6oJPMQXEVVG5U7EyZBm7T
RLukCYlsmOL2QqjJ6CUjjF6JPK4xnZt938/foqhjiD42ylWUpRxD82kbmfeK/F5rekVmYsktrLNf
zSqtvKiKNBJ6F4MqRrXrVcJUgqmh6xkuz/FcF3t1Hh/4tUCxFMS1xemw7Aq1J6jWJnUUj5rqp6G8
7BQOMC4RGTGz5BWlVIfbkudHeP+dzsrcgTZSPcv9aci6M2VO4zwpiH7ym8Jom7toIduhwCZ/kVDD
gy5iMDm2k2/M30DtXJ0CYV+YAg7i6z3OcfFKoPx4GkzzlKj4XYt5fAkLqbzt6wCTOKn32mii15xo
2aCluXEw+7upSjLJErY3qwMqtOjY6GMf7xZcsKcu7u8XM6WSbvystWlbGEgzxlBisJ2Q5thi52Om
jrCylmzGx/m2HzXLN01ICdPY/ZDHOTqB+Iq9dsClOezLpot98Dv9JapJwc7IZt5Ky2WsbcPX5kZD
ngupRlQO2jw3vaDDiuuEBNlYY3FAS0Kqmo1ZbU75OnRdv8a5bX1rnojMyY2gu5nVAU7dkD6E8G2u
eKXUU9opngmBbTvNCIZSkj0ugeQqDrNIR1XNvbTGfcxMPCMKemPfy/7SMv2nVFy9cLVnFC4nZEMm
xVu3HOY4PvaaHl9NiV4zgyTSxOUmIPQ3ZCRk0Xm6jVouh1rTSeekkXhRNbwdDYoBU7NcbD0gLrUl
BFVhEkIsKqYNc+H7Y2BrnqLS7iEbOfgIndqv1SZwlRUUZemzx4WHP6o63OxBj/i8xA13moLkY9Ay
c0dYFuHo/X082f3rMMuvfccd1iqWwo8UfmJsTYpfNUtELB1G2oj+PGC/+U5JTM0vAXcCDZGHq0kC
VkUcepB0+nkJK+vgTOWzriTR2WjV2p0L1dlmVaARIteGHIRSemfzEl5sT+iYtCRAa+T3S+gOk7WP
mf+f2tXMbjgzoBrGjEFH4Sgd1M5nhltfkBL3xymiamqUyiWOzGeAN/2ea9UzrQqJ4nlZt7tpHVoo
DQ1f1W6pL6kcfapN5LkzjwS/d2O85e4gdTRNUgongeIL6qyA0CJUG3w9ns8KA4qzti5ilStyE/YE
YjIirGQbkyFtqWNs0myuYuVxBOdCSKIUe1J9opKan4hwUtx2lH5lQU0CWh9Uj5puDzdSikfP/iYb
s/HYSo35uFD0x+75LZaH7mJlSnNGhbq3RhSPypIER76RhTpd/NjNlXGt64V+nt2lEAXz/IScND9F
IeaaosGfUCt1cZoklQkiabpSwpAvkhGXZobZT54axh9mUme7PjL04wqrOjjdM7h4OgdKAjbVSjGA
mdzYKbeqqxcsC5djnFZkCVOyIKSbCwZvcDoWLV0B7GLKbhpCin5WAgtelUIIANSFmhET8b7q29oL
BmMiIXXCNhVzf1lU1JHcEavxGhk2xsSMRvxQdAha43FfjLi66WjTYsoKbbygQl8cLslpa9002Kpu
unUhLjsZZzA6lHRvTTc0LRmr151dXK21Ta1PSnsxphs1NKK9nXCFTwpEPfOspDfRumbF0kdaMuku
utHcj5lCbxSl49Bk7AuKi1mC+dKTzLcZxp4aczIwaKbZIUpyZgpRRJfVYgbqaE9Fk3Gb1GEoSXqQ
cOcOzcvYTQlZhfIlnbqj0xb5yRlJ0atldOFc95atRggFxdi89bNyeY8sLWSGnDsPvRJfiq6Rv+H6
KsiHMwtSkZXbvmXin+d9hQaFNLg2rgtfb0rpWMnZ2+os8dLROVWFUaxdc+vZQcPKeP9oyVr42HQK
BbtpPoUG1MUosYiT0ewfuHUaH0rkuEW6eYroG32b5NBbTPShDUPSq4IZ56JPCWppY9jqFFCOA0M9
xSqV7+lYE66A5rpmEFrYVP8gETf0NlUqO/6gqcYmr1vnMSkcYFKdOzJ2PQMKOEsDwmFFAWVVy+UN
JfptmqoVIVTyB+QBEmKKch/g6X2EBHGitPAYV1q8HzuKS+J4EEdGIFe+zpBjW3UEsql5Hhyy0OQ8
D2OO+DZ90hsQoTblDL9d8WgEUoEsU4ONrM0kFVIqow/1NkQkeSvcNzY045tzmCiPNMBlLwNWvh2Y
u+2obDHto92JtR7mHzgAfHtUKpJpwZrdlNNz4RgfUruwK8tIW106cu57Rq3Foi6k0nER1kq6SrHN
mM6Yuh/43+NL3rSyPw81AKaCzmaTqBLOCMu4kBzxHJVl91jIjn6JNPU5re9M+v8PZmrEjw4cqE1U
xIofJQ4ygZVhqgvkKeKNvzCrGrKmo3hE4EvFJqhOZFZx7HCvg53XxYlz0HQoPG66otTFoijGF6VJ
M29CgqE7wIR7q6JzL2fyf62mtLUP43yh2FwexcJYocbOOu0Sa7IALZcdBXBOedJi1wwRwlGclHKJ
BV3/c52wPBKqGy0xkChkB5EUIridYuHYsZViFjgpXS0fWq3/mXYgApJljRAY1xwDHJrFUawpaYl8
3zFfEmuFAQ8rO/tzFUJbeRQ5ILXF1SjCq+XRV66OykqbXtaF2PxaGHgWt3VKr1bkjYgXEC/4+VJr
/IhYa3S0ulC0gCc1DVyZNAu2xjQ+iwdTsU+8QCqXvCXxFv54wbRCnIWY8VnEiOB+54eQkuivWJGS
wukxjCQyfRFl4BjUWtfOCLgVSS307kogCUz3vzaDSGKgGnaMlf6xX3z9f+z72vz6e402Dw67v185
WwEH9Ad7hvb8gNHXryi2Janil4jb8MjBL9O4jAGf69DPszEycQMaOYIMJ/XH0XYoHT6IJ0gkz6pt
dZisqWpPjgIdWLyutRQcHWI1KIe/omTEmhLZmPOS7od4stglFvb6NLHWQoggA6U8fL2c2P/5muVE
4U+v0M+JXCcqeGB0oTMdxZpYiAf6mBl4hgrZjasHh+bnoavwYM6DmcHC47TKCAY8Mi7aqKGWHcTP
HInD7etnJdd0WE8qcSZNcV8fxWJY13QTx2QNxXErheN0rKtiOqqU5ynqsfm1EPvyaGFmKFE1T/Gr
k7YIK098EIG5FYvZagiATpsJuYhdPJFUidQJvQBZZwUIRdSfq64pmjZa2uwsk0zJOabc58jz1gam
ojn4/1L7kbiaZkO72U/yYuIWbe4IOfyZx9GTUhT3WkoJdpy2M638DaVz0GWhguxg9hmgqSfbYIqv
pITGM8PDQz08ZbF6k6sJtJw5/Wk7zHdohD+ZJf9h3q2dRc5pqShf7Fk7DEWrEz8chX6raRedw42w
ZoR6YY36yJie1dq46dQkPIc6ORzLWmyOoV6mZnS0eIMb0Glz+51aHL1yGqMbBGBpFfDL8IJoMjZt
iyGjw32az7VOdRN/Z5YhmWekfQhM7RLowBO0/jKtveG+yzetiUzdck46mXQu1bqhq+mR9rNntP2L
njW3VMz8PnhS5FDxotn+URkvnUmGOWxCsgnSH1ytPZqAfJ4w9hPJRq9Vzz+Whe69nvNz05i1Z5A2
YWU8qaP1jhNOBgrlTlb3w14xWrNjQe9X6BcELSEs+UwHJ1KZLHAbxy+Bi5xQ0rgntXF1P/eyYVzC
IH6r4zpj6gH/Q1GnQ4nYIqFzM+TMLYPgNrbpJ4b4/aJCDzZWhdvX8bRM7126ORRkSMbajRRQ9dXy
hR5lYeqmdEgd7Icswyar8c21zMRImRoORKwkFIbmaIfHgv65o3wrTZ/cKgirOUP8qgngHAR3cXct
SM/clnnq6k5fbWzGNR4a/YE5bdZC1mf4RSOQEG1dU/wAsc1mquuejhVVSRV/itNoD3OnAhcyu95F
G3FPierCZ29xIcYoigF67KyYb6/BjJcYC9A3s3jm7PwFt7BbqJPC+2nXAf5BDzm4FEXdB4tOD0OL
/GWI1/Ba+TsTiJZTVlUaj2M78Rgflh51+c0E37Z6mTvCwmE+fo8r6Cdooj0UksF2MbA1ablyP1vG
T5ionjEecQlChOj4jvtGVrdYjGaaKDkAtUnf64i8XBnlzk6W6nTXRd30pGYYDSeyULeMklW/wLnv
NVBE90k4Oa4OduxxIoKQIIvitMDL2Nh5bjwuhdLe0VXfLeu0QewKYV41/ajcy8UscRfC8dLWyzcV
hPeFdGPrYCVgJBOdcsESqtYhNCbrUeqjmg56IO/oKyLoNILHCXXxwWGSuCnrghNUw1VamAaB5KWu
egGfoAUJcqebxfIQRRWstpUkBl3Wp4az7Bw0fuha0CtptNGoTIBfneBMXUkdfeJGMWAXZdFNx2lq
5YekPMcBrwSs82dtaw5zrGB8tOAVgygjMCdZPrKYHCM1HuPbWJNg0hB6XQUq16rM2VvWsp4mUnwf
RtYx0rVzSWMW7uJwqheDHgGE0E1u3WudZt1PSrybs2W4BTj+UBfNj0jOHR6aqVXPWnFj6h1GJFkZ
DyB3NK4aDWKbUiGbOG+qbe5gp9Nb7aowsxvKojsh/H5nvJPuEsqI1P2mmOGiPp6t5DmvEpvR/9hs
A+BEgTo+IvToNuowjhvAqgydKoaFGZAG09YvhjrrZGwhV5zQNexMaTY5kxODbAwzo+xvgWWNlLOu
6Hf1MNBdMkGDUK7CKCm9aNNgXrTOPk/orvbLAp8iz6PJwylReU3crWr1PIKr2n3MmfqAsiJ66CjP
R0GXP5njaV5a58GITK4r6UuuzOMZb1l1SSTlXqhu6oaqZFzKx3ABu2Py3//PymJldQz8Q38P3Muw
NNzYqoKb9U+rxTKoiRNbWrVPFTvdjwNN7y4PpA2awScb0eID3tDGa5Z5Z6zijsns4v/LW1D/xe1h
2+AQNRlaBQmBsvaHnN0BNtnDzq/2uYTcKejVG4uMSU8aSTnlRvYtUxmfIwiodk45RFedUFxHzXHM
VYTZttAhUcZhj1vFpvKg5DdgDh4BKC8HpqvydVWBimrU//zFqavg+o8vDkqajHsCHb6O6v2fgmzc
DJmWlBNfnNOZ28xQ7EM4BFdFW5C9l5nuE30Oa3BQDgOMKJ9pU/pt0faKTpIn8dlBqzvvoIYUO/pu
qvJzSTGH4o/xgUDF0Ll+MQSmGnPbliAycpKnP+H5/95K8i/mBr51R8VFYDsmH0MIzn+838dFCItd
+V9zm+CZUcySS13B0F2XSi/uWj6Ega8NQfUBVUYBHKsddktmvQ5mzOUBt2TndNtShdSEtv+MRc1I
k2a/mPars1ZA6qT6xpmH17Wq/ImIerfNQWt1iX7Vu6x3xY/w/y1gj3P18Z//8c4or/BiENbxj+53
N5dmOirWoH9vAXuZcd0V4X/zN385wBRZ/9+yoSk2cDtey9I4fFew03/+h6QoCg8Rx6lpjq2vVq5/
GMA0TCf8kznm1X8YwBwHUIRM90tGL0BgwP+DAewPN4lsy0BOdQbAaJH5f7T12P3t2CR/uk0bpLJX
rX6lZGEZ/QZFG3YLQ7/Fe/7bN3P7ecr+bqoS15ffzuR/+d/+uP7UoSZX08j/FlzmX8hVzOdyAjy5
Ce5oFWE6Nl7K9BReKLNSAtnorxB9PkI/PtC0RAiEHdyNzuOzcp486yBvptIFIQCtuGPCcPqf3ypX
5D8iEWQbHxq/m6pRFjD48f5wgM1Kq2QGtWBk2pjnq3ppj8W6cEYNUSe6jvZIQ8xyKxhwoIEerXaZ
DuSSEunS18g3O2VEGrmuJaHTQe1sQCKohuLVOpFVYPPSk1gMVDt3gS6/iWmSmBxpCirmPKnAVq9T
pwJHFA3TufLqBNdsGrcxYPuay4WdM2H6O37E/ow4XADdcw9dY77XLMTPOfk6lxfbYn4vpnGVPNwW
dj1irlVpIhvx4iIjwRZPoMnxa0F3i+qKlZi7cCmvX9WTvKF6XBnYp/8uqDQiVWyxABjwJTmeMjXV
8bdqSt9X5J5PFi2g9b80LLAO4JNcayG4RRfBpKZYih2C4b7oA12vDCbRaDeBrw3DTlQLdO42R1FB
EGvOWksQm20DPl1RD8aaXJqje8mwLpNkJhb1uobArUJSF2P+Xee6SBca2NNrPs/XdqlnVO+n4AVs
zJ6izKrXINsubzq65YZ8kWMipsSubpHkjA4wupHAjr/Zct0ewy79hd6NQfe6JXaJxdemUievxrgm
INagysTHNdYvIekQfLnik4tfxW7CMzw9ylPr5xWfUqx9ZrWKVdlOq12+JA9fn1AlcOevj211a5ab
TEmpiqQWCROlMntag4W+PqxYU/Qs23M6bEVMDjSz9ijWYgbp/qAvB3uqAUBQwhGPZXEQHpD9IWZA
mG9KNCPF/D8qgF5uHLULSScvnz83cf5hbwAARF3NWGUUYk0cHSqj6f2oQ3Zd94td/OK22zkc86Gz
hkR+1t4QHiyuEnWAKFZJ9BRK1rFDLbTRDZoCUlTDftB6VHXjaLEaFnO9jSlMM9aMQdWu1fsRNi2c
/WVvrf+XOGxFueJzbenv1rbY7rfjtUosyoHiTWFjs3f0uj4rgUhu/ioH/lETFJvBam6Ly8XYDzMH
TWBzqchLjhyxKRbT+sDX5h9PyXQIDU07A61aS5sYGxsy2NNuxaM3tAyd0ldEIXR9dFnX/tgsglmF
aEI8hZ4MhteSZbbRkKsRN7j+iaksFv39/vXr5cXaGky57wEFiS0G3px1zGncRuf7GlvqpvO6EGti
31ytIZMUdHWXBkGwETsXpQ+BWzrZ9vPh357ZyR/SIOWHZL1mYd/HkLKuTXpSNa9idQ4L6NtiVSxo
dr5H3DK2bSiRwPv1gPjr+mvn16uJ50h2jo6pYO4tvvn0768fgx2MDUm9Z0o4Hmrus4vLOVKRtrzW
fpW8dvbjom9G8dGskHKW+LxioWpD6juhfPp8VKcfSaFiXnM4Px+PiIaMG+2lnMHomYl2Rvi8pci/
1sTW54pnie1yTa/+2hRrYt/ny/32N4XU5/48ZrQGVGpLMvYAYjk4FtaX/eNlvvap6F4Wl5C0n1Zb
Vp7mdEQwUEi1R4KilMx6F1vJuksWZsxoMT2xb1xD78Ta1+LPffmaKUhGORg7vo1cImACmA9/VyzR
r3n98P/t34o/+3qkFH/3tS3W/vyv1nf4tS8k/xqtGQ1wlYQUINslVzME39xmtUjZWlOV7aVCftWD
2Ngm611PLETEJCxD2s7gPyp/UFH+1WFHM7+E5k1S14B1Y249wdoWC9uQ74lkbHYigPBrIa+F9K9N
sVbE9Ucb0y+c1xq8XJWJi1ZlcpP1NleMXS5vu1HtEab1zaqs/yvrVP079fTPfetdr0khwqbIgjns
LUpghc6XXIyt4pGRo7qtseyTEdSm6ugHO+vLXdp0b3wdFK4U+ZysmKfYJB+j4E5Lk4eU6uFBv9HT
FL7++haEtMoSZ1CtYy2ZUupS9gTOODb4epomxTpcW/sijjEPdCByg/V+OeTtyJBtXQUr8teCECUw
eiaAbxu97TTOwb4afojvhmBP+lslYtBDq15JIyHmd/2WzPV+l1rtTUIxwA/b1tjmo/GrT+C0IvTc
zJP9XrfYC0crJAOiJQgCyidutaMePkXkxhzadYSFDLA5IiHJZXeogvu4HGq05exbDwdN1bN9MyW8
YSRTlObV86hwCyE3pEUckN6ZivPcMdad5zA94luCyJ/yxeSmb4T0Lo2Qxp2kKZ+LRe9vHCAI+6Gb
cYSX9rWyIaypy2OdB8MumXOahdV9rDDAKRWr8QwJkiMkgLuEQo+rdpPiUcbMj2IhUoAdOFyfm58P
xPiQ0HWhEVujWcXi8wgQq7FJmCSCHfx38FaYbUhX0gwg7rcLlYNIP5OQ5LiYHIZNt+BtsMcQ3Kyh
wDVE6bpG4WzM3roxl2zyK9kYuKEi6W0nOd+q61BNLBRxl167YWITOj/OOCK+oLH9rCbltsgwHKW2
BGhkXYPlix4aB59HpG0DSnIdAKcLv8xv2/is6yM1+HV36kTt52M2l47BaKBj/71LPOPzNfJ+YEhG
98LZtCGU4Xa9CdXrgkxrbSHRhdWemjXMyQHEvt7TAJZHh6hU8dQqZbQhniTWpvXOJda+HhDP+/yT
ZYp/ZokKWHh9WbRgjm8TiQUntT/CDeuBKxUUpcU2BzvV56WA0b8EYKLWhy1J5+GqOQOtMA5il3gQ
Hmd/FGslEVAuuss1gZcAZMuWKYUG9gFsNE5yU99xpNDbVKNDBq/VH018aO7nvq75gP3cbNWKkbnY
ZeSK5Mmagx5u/auvB742x5uKES56+2y7ig3GrS15HADIji1fsYdr5ofJrtNOirM17O34UnzYSn4Z
PXjzK5PdMx+zK9OOe5ThDhhHb8jvZ2iqEyUGBDGgQE+1eVx09CH37Xhu4us6S6KmHKIpeu7V92Eo
MT/5mb1N1W2UPuvJjZJAN3Nz6QRQ30r8TuWc8S3lZJNJA/jOKc5Fcq2ncz+dwXoEjpcTNSIdMMGb
xh0ptaPjhTFy+QOJ025D0ZrPtTOPxRlCOb3Dyu1+LKFXb/NfxHw1nQ+rwZKw1WwIshkfqA2vcSzy
fAO+IU9fVDoi6AO96Mmk3f9dAfuYuAOuBmCitNEQA25o6GqYiaWdCZJN8y15Z+aHvtqG8S6Fjavf
0G9LnprktpW/Zxd5V23OePre0RVf4Ttxirqxuxy1IzrQt/ncesmveae9t+UGqLYn3RKPg19genP8
ybUP6k/lrthiDHyVveoZJ4k37VFyRjcaYjAo0Jv41kLBuzFvmXQ2G/lAIt5F2VffYyaWRLWQrFJt
aZdk8S6QDu24Mc/a4FU9rnHEBF4pbQLve7vRboqDsVsezcXVt+kd3vQPJL7P1a/yXJ8JozPcZpu/
FsbGZJr9hEnHuKqP7avufXT75XTo34ID7yr2Fz92ecOMQ47l7VGb9paPnW+mXBVuIXMmloceEBxv
vjXr1y7Zx9H9GG4xYjTNzqz3q6ccS3AOLqxBAuiaDwBD9c6Vf+rlHQjz+VtYYkcCueUtszehumko
Fu+RFWtrEwnk1ZZxPfFLSYuVjPJeh7jsrTmdrTuHj1UcTLd4MKcj/HJnGx+UEdPui7bsy9BfiGrC
K8PB8UR0OklQe+cO3uAl3E1vHU7YnyrCiE2OVtjZh7FXwct/yLCeObtu2kP7GINDQk3avNfLTfGu
Efm37L51uZeod0irq/IK+P5HJSGe2W7BIHOHkDdg5Obv1k8L9ffolsYptdDGngKGwnjwbxS4tc/1
7J6Mx4FElpOyo+HwYvyMuA+2CcaYjXMO7kPZs74NmHoDN3tzUNST/ZK4+knX98Pb/OhUZ1Xfy2fG
XnfZm/KBPJXKhPwdG3B2HN5ljsr6rJQuox+/SD06Y+EhY4xCbMOEZxotFDPljfpS+LBYMX9Yz+b3
4S6/tV9BjV9yGd/HpgJ6kmyl4WAH3vgw4A+iA/QzdJsPh9NHwWPqBtRilV1GGqTu8w55+Wxk0u8q
F+2o3RWzC8fDyQm128Qf8mV8l35kt4QQukzSHtXX8GdK6tuGbIS+d01Ad8E1falfypN8t4aJ76Jt
fzKqDfEk+wyZ1Gt20K/P873xIO212+QDw6UVuhoyOk/+RcnPPE67cgvHmgtN80RD407dAxU9gJJt
npEQDe/MjtND600bfSu9yqVr7QIPeZzXP8YjbLLNivzhrzc0h2sC0yI35ZLNBOJueMsPdJ5Vh48I
VnSDuNTjmvqiK8d0Ez6UgcdHL7dYaYeNyuwXZ9lG3dn74s75Bgr2GZqJt+zTt9yHH18h1bzR8FWj
e3a5aHooDVoXFAiC70155nRLdhTp9iGkuBeOwzO9eWVD6Qsa7YYzX0WEdcWnY087w5/ufgCJPzPz
3BPQyImaEft42+1px3DlARxKagxXQA1nzUb16ge+00N3wqudenj8aanPQPj5DIOXyV7CaX3rvK7x
wyja4ONruwAUNke+uqmv1j4wXFyxrR9Q9vLDLT4vP/k2XsrmiblXIrlArnFHGC8A2EqOvdzVzrYX
HupzsMuP5rPOe/axA+yn1CVE1LVOoPCrvcY9hcgiD0Yk5UhsHcn2Y75Jz847CJSn8BL60Xd0hsZ1
yiAwfN3+7KKm4CNukRqXjRyh8J7i0VHWrcaPNLoG9n9lhgdrUri+zo1Ir8DP0Zr9Fnj1q5nYjK33
ujmqQBoq8hqogB0x/1BAW9fCdUIi1kZD6wrM2OwcIUrIeEKJPdFb3LTrczIxu/n3f62lNaMYUMGg
G4zEK3vTTbuyPdnWr6gsLCZUkdMf+78XSYMCVNKy4SjWxANtW71JdDKpI6HNdEYkKeGy4GlP1UNL
5coeJVjdC9KLz9VJpvbYGvgUIUWR/dmi5nWRLdI0t4cJ04qFvjEvyKsxNWoQidgOLB7CMerNaTrv
zQamLk4rFCKOTaKyWOuidVLwtd0gBPLjSD6ZA8alKiO9U10FMPK6sGLGtmLta5/iDKOfN/1tIMNe
VDj4TYC5LtMTZrp1QY9vThTJD8KbkCbL0UbhhGSzwIUXNa3fU7g4ikWXohWdwcsLsdTXIlyngl+b
KiaNXTTIN6LK9qljWmcmTYWDAN06q2KnbuLjttYcZ6GaMtXelfVF34tycLeWBMWauVaD41SV93nk
uIqpPGSyFuxsh9JUNYEWnRH9n4K+qk+NrNBj1rge989TPY+HMR53EqQOX4jKRAEJni6OwNRcT8a4
x7hUd8sxX6jEaF3DVd2pCcKARG32A5AQA2qv2JTHmLYeQyVnCB6tsJWPUT4RixQtymP1f9g7kyZJ
kXY7/xft+QxwB5yFNgEx5zxVVm6wGrqY59H59fch+rtqyexKMu216LSq6swaMgh4/bznPKdT7eHm
t2EPsECjWMRRgH2P1+0V76TzrdQNoM9iqde/PVAyF7B5I9UQaf1Pl9LNdXT78M+vTaSNz3Z0d3Oy
WVOH60WONShR2b5BP38ANBYKj3KHaRPibhLdhsEjOYmVOt20YwmYjDftTTz+R0y27enLcUBbm0aN
B6RexKXSw5Wzb8Kdtf2ph9znPQID81D34tu0Ja9uH0wyQZU5j/u+c639TVa9vZa3D//8FKdIepE5
B0OTmfwfo5yhPYuDUes7QaOpb9UUNXAJbha1vz9sGrLTdPxijDem9CFkipZeIGO1UOhuCiuBAvD/
t58rokl/Y8n+/zLu/7KMQ0PfAIb/+2XcA9fNf13H/e8v/U8qo/Mv6diuJ3kzeOQWNq7bv3dySv5L
sJ/HumxJV7KVY2O2XY7Jf/9vwv0XPfFk/RxlCpsv46v+TWUU4l98Ko4Gm1WaCUxV/L8s5VDVN+Dd
/7Qpk6R/bLaCnuPayjKFJ/7XvZyXL20JNpmp2XTk0V2ad0dhyDLpJK0ae3zOhJc8x9lM4s4qwHZw
IYrGFC+0gDe7vFw5cxJ9zOfKfeHMCKCut6tDuhrV3awx/yJwOk9TRPy4mZ7ckVK0uMpe4Qswkadz
eddvgQ7R3fsUquapuX6BB98o0zNZ8qFqrvlaMR9kPfgO1I7n1l/9QEN9fvVoYKb2LQ60FYkXBY7r
MNiWfXXq1OdZMHAYaXEQ2UlLnGDhjVpTbPpr8I37RHEAy0u3uMrKLU7rEpVbRnb+NLsuBLKyfE8V
GecW7k/TYU2hQZiuWW1TU5Z40DKAqy5lPL4vmtNcYmDtGId1eO9LNe5qbD5hoxp355oWdOu4CEuH
msFyJXSx1A96fdZRIhFM2h++h8xEJ87RapfiUKaOQkpbk2M3GpAa9g3LpQch0m8+EX7g9gk9UOV0
55PjVbm+9oD8I75ZH+bQhUXj0g7qr2+1WwIPd6YudF35lwGaqq7545BtOGNQOgceEv57O4UVSapT
tc4v0C/8vWe/zqg7aSzLA2XD/cFgXAG+fZf1o/9hXrNn03eqp3hcPqO5nA/lgnSvS04Uuhshwx7z
mabNfuaM6VvVacEi8SSX6eUGS6Mib9m5ZZEcff4JtntnKOgtTQ7fucbbhR+f+phB2Rfq+PzdKLuM
vmxYQexUngzV0XPRWvWpkb95H7WnPCvlydMu4R4/KtAQxBuY3qjbe/1+UUn/qEAGs16OGjxXNGB3
jo0EhSJG91gzHOhhIU6nOcyzzOBQ0jI3ZjnemFIXIQ3H42nICaAbjZNcLbIlNeftxiBuSCuGeDaN
C4YQcb6R3pzRx3LLbxoUEf00g+nGF8GiFTBNW4TYvIyDEdFHO7gw1SjjFk/E8RQhUpQJakK/OmHm
d832geTkNcqn9JTQZHo184LrPmFm7sWF5qj64vkvKxbCewpZ7XsIqyV7FpLRqaSadOuN4cq6KBjk
4ZxBZCcnsRm7ArdV7vMiNH65pOKnPZHIjsGHWbPCfWum0T5uObw3t5BfDCSmNDy6GSaTlx9QgFGn
lBCtkBuHWn9U2iYWw7ccr/vK5I0i4pZwC7MoW492yZgutDsdPDQL+iXG3du8VON16ZKfIhqKc9fi
13RcmjBVVoS1CWZCtcZx9brupNeXOR2uLeH6J88sq6C0tn++RguCAtWdFqNdw0Gq4ThsF2tD5zvk
S9o9eostL7kyRQIj/2YSuXjyaxuKFAprhPvVjtVHYkT1FfM0ZJwtVkCB6GdZW0ev6yHgcAe+573z
zaGPgTuX5R2sYn1eF1ufTc/h4k6zK5Hj5CDgGlAyUxONH7H1jgNZxCxLqF4yJ0KYmrroqMh5o9Ev
jn+ggSsKTfFBpGl7n2GMzLrqS8q2DWtV02NFnczyTov7fpAp7SFblYDuSNX6nD5Yeg7Yt1MMsv76
US1V8+hJTosWWKJ+pgXSXP1P5j10kcpDFHLK71YUhbUro0OrjPp7CshHm95hbCG/xeVQPbj+srwQ
oiqDwmuSO0+v7q5VuDAI46KHVI4bSKMcHwevs59lbj7a7VA9qtl7puzYwLJHAZmiafFhK1SHneX9
nCcqCmuHOqDsI55juoRKZjpq46csO2P0pRsS1uB58ja4Remx4e5S4JPJFgCwjeyUNcZPh0atVyrA
H+vCOcgEz7BrUuOZFR0V5viM7lxALZUev5maOz8qg5fYjw1X/z7hCPTQ+3itK4W1N14mDoT+agcs
PTDfTBJMFPXJsvV+xGnkf4hIRw+ysy4dvXXh0kSAqTKiaTOK8p1bGvZBAy0+uNgjIPQtdI+r+itz
qOjxhPEOnvBadu5I6cK+t7ceXMtTsBiy6WAO458s9UfkI3YueV8TydtamqCfpKcyl/raqvyzSK1X
sjPGVUXoAHmRv3X6VzNFjyNLvPfMMD5Lb7w2DfUD6+bDzu2539nJ1tUE/2tPFxhP2rXtHuykvMQa
SPA6668VtIJ2+cwJd+Jh7Kirip3KD+JY0wueDunJ54qnpMTvCGoTSRG/4zrxP9q4dU6rGeNgLppg
zFXymumcgnKdvixm3h6rjv/Ia9+XiQjLRUSh1fjTVfZ0HRON+owSp6WJr6wRuRP639RaHpfVyI5T
hARIX7J9dBOb1munfhsLiOVVXy7HG2FRielkWp538Dpvm8sd885vUS9B3amjWt2ZtRrQq5ihOlSJ
tCjOqWLgk+R1CKN82ZYZApK2IfLXiDiZ9URKCklIus6L5BqK5/ng0iZ7IW7ISd6xUShKyEj0Afkh
ZuA/ttY/oGNYH9q6mlPlf1Ak9MJg9GPFJhwAXfH3Mu/f44ke+R1dZ/3d2qKu5eoH0P/5UhvzZ9Nf
DEuALmkxzfQ34Ki0rn8/SDydnYHa8VTMPBbgbWeeqCqrEJgGuh5LIq+0xDd7mmVLsIlFt1vtH3Zr
Os85JtlzYbbizs4FNUEtT+pEsgeTfaVO3TCyJLOS+q1Os3VPBl/tR7sT9LgQoi5EX187W4DYK2OL
akY0iKhQJ97uO/w8v9zipdgQsC251ONgwV/o2tx6yYs49IbJv4q2Pk5z5196h52JJx5ZfJovRMmX
vomv0kovna5reIEDdfQ12KglIj+dUPbj9E3/3PsRiZMouqsjMVKkC3Cs73r3bqqSC6UkQ5A1LPtw
N/zVri1TAZQdeIDPbcmVDQlzQWscX4fecN46hNVicM0ALpl5UEN8NGBW35XZVyHAY6tB/+5Mp8Yd
T/nPli7bcGL3tBWMu6GH+btz8rg6arMed5MqyBTk1m4C5/81Y5g82Gzfmxn+vcvh+SEtuPbrpquA
wC7mgVdakG/+rvyY6HBbj/1eDEZ8ntcMUUNtnARA/pNLQFpl+Hk1Yedoptel7xwZStWqXTfZyZ3r
1H+NIB0PNcKkm3BI66WsUMhV90SY+NtMu81VtiwIjPo1O97GiNyk4Hu1XoiKWAezbfNwzsfqc2r3
48KtzVifLCf/5WWMHZIyP06G3j0+P9RimGnHZCUj4PnfK8ppEzk/ksP/4chkPJbriRAtbY1W1j9D
c8WxP3hXVRQHwD7WHSuUQRb0wUz6j3BEcjdElHBW8cpDwUuB/sNyJdVJye2AIjKmkd4jjSRMa9nw
VDJqLRKNPc7GJ2bW8q7ku0i6lbyxZHd8SkROnt1IEDNFjETruR+l3bN6yVeEi9rBLuDlzo5c4nDN
yUPRvJUSh67jk1b6XfZjehQ2yoLRpZsnKqVUaX5MmN1wgKwgjUaSJAPvecJEgWsbbxl+9kh1n17b
8DuEDY6ox0bS1RzPzz6NxURYLhaG5JOZyyj0LW1eHPtCFtB6aDOXo/VMcURHldEucqflpZTNR4J2
mY9Oc1aso5q0WV9yq6LDK9H3ddrtlnhZKIipglGk1rlfpDgbi7+HOT6FwmAI7+a63099bh6Sovpd
VTxyI0Okd3mlsezohpXV4MmHQdEC7S7ueuTURSebgaLcJgYcILXWQbY9UXqwkSUgvfNtGOLvS3Ji
QUAZmtc+HZvtFGBTYtYE0bz6d16OI34smvTY2c2rt0RxkFppdmiT4pmIZXbP/78UriJ+z743MHJK
s1MHaKM1T4IqEw2+ZxvKZm9e7rIERmbkUvTSDJl/NefyC1c3Ko5RFXftmLXEjUB8eUaa3zlzBSoH
GrTv6Wav3FbvfXj3p3GBuOhOcOxaqjXSpXBeOwF/060J6pk8LfcOffZ2YNXzi/AB8Xcep6ftf6YT
RcjW3OzWstFE4Yw97KaSwAoids3tOHHN4VzHPsD2ifb2lmH7MDrIjqndFkyV/tkQDL5jykxtdCJQ
aVmfQI/A1QMvgEhrn7xB3Vd+Nwf8zn1omRNRIoBs9fhFHJ7LjnMA5hP0Vrn88VSjwp7ITFgM+S9p
U88oBch+0Eu8VahMpZiFBtK4p/l+XiHc+77qQh73JLTAuxSUidoxyhrmYPsBLHRGeWubRIDJbS6B
hH1VEWefWa7oQO8V0aPtNsBLt++Ljwye1CNls1vdmerOA7WLaxJnnKCo8HI7S4a2HT/40JLfrIaW
so4JuJ5YKjEwhmzj4zDSS3KVy/IK3mw61oOpjhtPhcMVT7qFA4tZbBS6MYXDnWs4Rl19cDyXGL4P
xdJ7bVzw3HazchfNx5IHuNsxTUfd0TMM+loy/c3PWusBlgBcnp4OWX+7LDsqHqyNG1rm+X2jm29p
4rtcfvAzVCVSQtX6e19iD5jImF+zOnIPqmcXSvk0L2iaf9JVLneQxtMwH9f+MCmXcIdRXZyZWnPU
ZO9QuCyC5ZJfK1u2Z6t1fluqm/YL1KWgjl1gumlhsM2LZp6r9M/pqYa82oe3A3eqdA7/oHzVOuc7
Pll/SN/Y5JPRpZN4+qWdhpe7AFLGfv9u4PAZJD0obL9s1Wnc/PPmzFstLU06obURH7rWY6eaV1gQ
QF6F1EyJA/D4PqDV+4SGXp2k5Sdh6sG6yhubwc5y73Mrre8NKS6ux7QiU9JDFrzTBP38VyoW6mba
eg9I1yZRPgAwBuBDHI/Sems3cN/G0wt2zNG/+vU8cO48rf3i3zcTnYR1Vfn3LUvaZsn7E/4UEY6e
WABGLy6voSat0vQcywduwg37jMpeo/slmr44ufIJxRRdVjV8U97knhvbGZ66+gng5JGn+PAY8Tw6
SqScsGXbkiBaHUcB76/w79YZ5+RAomnnOENxMLscQwr5K5zx618qW+n1axfoug2HsEyru8I2rDcX
LNtdCsIKRmjTwoKfsTFZ1UsCrVU49kCvjWKtNMTJ0VUstlTZn7vqAWyKvCP4V5zTKupbqm4I9lke
RKieKM7e8nn41ZuztYxIXxu0xjGps8zSztaTN1Bo5C/hUCbRB6nK42g2+SHOQEhZgmmnrnoYq+vd
6pdHOA35AycC1v1+QS6OPtK9SlfMAHCgA1fQQ2ttj8Cls00yP9m72w3LXQPhB//ladXdE53mGqLE
HICd6N/gOJe9wAuf+M49545jNlRszxbzBQDMpud8ADgQO9NVLjjyqGYmKrmpwg6BVpGzqqTN04rI
y4zpemwjZ9zX/cz9pbOnk8cxk+0KZKpVPVs0vT3V6mvqoWubc/3UWDCwehbMYCWd0OBxcIaxG3Qj
K961Mk4aRA0AfHc55A0ilScNn7dxetbWPZiN5D7N589iMPqPVq0IBtXPwTDSV1mkn1G2kTmi5Ov2
xMpQ/KMeLLgFNuNA1+H7hBCzWm73muTcX0QnqJAAB5SMw3TkJmefua0wsj+LeCg+EiGSUHt0dABm
prVhgITDGj+d7MfZlGy3+yg+1lzkA1FLbNlu3Z9of6FKgFQwBxHz5FOUtD2rH+ztX7sYAo5MRTOj
n830qaCvn1N8IQvzXjxb+jRHpPRkzDjXZjZakxX/cVdPP5HYPJkUSLwsjIC2fimdsfmeEa9RQ4Z2
JHI8yEuBNiXrq1Nlf3BhmfdO4uydMmmh6tr2ObOoCfMXGxGjN5MHd09+U53bhZYpl7171B5hXWGm
SNf8mi6iAg7tDwcauj3aKWvj1KrxtSb8dFy7nCBP2Z2geFfHKfFZ/+ZZHUqdpPfF7NjHhtj8LtaL
pg1byp/jhOlEnhtn7j+t3md5jqq5407+SHw2ORVZxIjfeyxfDP/erH+rZTguLIyCrh9gUZv+98Tg
u6XQZ1jhIwXEPN2e+pJg5Mp2W0CDemKymZ/aLyXX+jBTHxl2+LBlFNV3ZWk4L0nCJqU3vyXTIL5i
45OuxPGaCoftkBudXduLr5nCOgBo8dHtaSe07O4oM2Wyeuc+z1PcCA3DQIwpzWcjc2A8wm17mK0N
hzKj5gKXeq3G9uiD9tq2jgvdIFyz9SbWirl/cdIOMVNhGMuqxNuvmU3Jlay4WZjVR58/L5AokVLc
X7ZIwKUaoLykhNoyzm8whLxHOZ/pA3DufJ7LtjVHJ6enFLV3NUcbX1a71aXGcyqXbF8qFR0RzlGx
Ko8/JCvIwkbGHIBUXgIjjo1TCnV6V406PlR5pIJmopLPHvr44DSTtbspFhOcCyKqXnk0UnZSCPrD
foqN8tBiljxAfPSPHm/1FdI7IlDyhLX0pRacxgtX0nc6Th84uVeCyt3DLNWvyan91zyz/NdGohAs
aBNKPs3kIunSgCSJ5Jwd8CKeDYi3gaEiVvU0zmBvre7nOP/WFxx7uV2mQYnO8Iw+ElBAn+/ndSnP
C7Mesj5ORKLJsLfxv7AguGgLCLFBUnKXtiWgF/u7jWoOWtSlGnhIv7lec1J599E6v6YJvywKhwon
0/zjAvhDskT+UDGTc7L4Z8/NMSA37QO4Dgbbviqes6V+dUnhHpm+lnOh5QOjTnyOzRyTTUKsl9rh
HoigYQRFbaO4trZL+J/k8zhaFwffJlpwJ3fRRNbNAA+rvIr5iGdFZrOLgAD3c2poQZsbg2eOtp6W
kn4oZVQ/lAEnZM2JC22W24jVRGdwS75ZbImc6BPNjVgreR65LqJC7M3HLPYevC2hQZv3MpqbmwbZ
OC9eDNK2IvcX6tr4YP5eUqRBGsRP9ub9HVLn1URCOcDr/jLajedMRCLDmkrFHjBKt0NxNfgkCrnZ
VI/JSZcKK1+L5aXfVs6TEoebxdjrZRsoIDIBOIr65EC6dAceX14PPZVUBmXTmc/k745UWzBVL4k6
OBmViFC19ouo58sYx/NlaxpVfNvQbrt850G35VhButoxIBFIfHmwm0wIZ/3ogqhY22cZbVzRgqWr
AQVpf/t7Usy88u91OGMXQxGYgu+/X797IxWIMraCpXXDYlLLiZGam2tNi5WVOnUYm1QF/LrhIt0t
cpNpoAClpi+pJSx1+xAzrue1Z551izg4z3m/L4nsN0RonCn/VnfF76auU+5F8V254SqqlKOjcIo/
Xj2u+zEee47FChpWVw1Y3fIWIJt3nJf2F1BGnqIGUlUOQsz/vkafN6esvXryVBNPd7bNvLd9iDEN
7uJE2+HNlmwaCs4hLPNQbi7s2wckX5xW7F+oKdfThb6Y/BiN012+rXP1Ys/7Opl/DonfHWI7f4Vg
ZAWMez074m0vAbBPmiqIq5LuwxhzVEMY9zBX+UuloUO4aUUUI6VfcHQvqIP1AXYJ+Y2yvNt6k46M
ugLnMlvufc4hC79uPhNhYcIwKv8nefPfFAQfh8Z7WzNaCckBmPWE3REkRsBTks4X/6wNzLWWiJOD
TX99hFcd8AYGSD3pLwevB0XjIVNgcewX46lflHXWuLpWBYchSErjos0FP2289MhuvBBt9W4KPJ6j
afa71JV4YZcn+g55BNbO/c1F7sqsPMg+utbUIQZW1qxY/nIunjj+mORkv9frYG0U/JPDTeDstfCQ
Y8C3h7XR734hRHjbkax93V1Ftf1ZD3dWquk2UmP+XdUDJiKmD8frIT9ZzltiLDZcAU9gPNEf9ry4
e8JYxm5RDoQNFR9zY+aePcbyU7s4vCwS3VYkQ7FhblCstBk0rE84y7i4RhOSeX3ZbOhc1vRjHYtd
i06/QUzm7YPuG9yKJAH+vi5pDuUOKuifl+67TKf7Tntvpf/bGT46/I2GJgOzju0P6I4zyoUPj7By
MYmaTrCO+Z/F1KH0wRG5WIN2ho9vx5Zq4x1jBO0HF+dJBM6hluLUVJ59MfjixCbDJPutAKgavO1h
HAiILaeZi5IYIhriwR05t/9iTPFdsfd7AgKpgRe8kC8ojkGxWSwMMtDKbr7MFH9hVV2nnAHYfV36
pzWmF8TfIjEeGHrkhk840t/6Xyp5KC0sUUZ0Z/bwsKZxO1TbUFn7V+lRAj8jy+jppVHjRpsBcYGL
MEILcscxNC1IKyBm33OcM5Gh3hM+9eLhyJ9Flp+czV2+RM1M0sYIygWeZyu2grXxUm6+Fu1uXut+
ZCM0MvGuKGRtC9IDRZslc+AOab8jEj1wHGwtjdlP188qX6zAZpOEK5tm75ADq4nLF5hKHKPdASCv
0/glt1vUiMqCLNbnDxIAycojXKevMfIT4wssOZ/HTizmNUzExOqYeNUmaYB4J6PaaLfc9+Py+xYq
qU5NMoQKJBL3HxpLwLuEjRbYAnEIJZ3jH2MORJY7zCehwQslsTxBmsHAvvmLzEwSD6WXyIGFdfIM
EcSUAUC+rE7TvFG225ZjkvB/l1twz45XZubSBgvhIX2hDwSGm3Go9P17Uh6fDMRgJAE0qy1WMd5s
TItjneIuBm5vkeYrIjiYLl9vZSoNHB3z3ojMDM7bGO97WqeYlGYJ2opIyarNuykCGMg8iYYH5zEW
NcFHemzKlrF6oTYEf/ACSMGfDgB2P5rty6LNc6RaXp3eeGZCGFGYo0eT+88/sZpmu7dLUM6kc9RT
aybXxU7490V1jw0Jkw1hpNfWIRsfR4KBGMZdONHwwr2u5axicy7EAVezod7+tiTnlyCJ6V4WVfmI
a6ENYCpQmj3GD6bJb+HHl4bYBt2x+dHNeaPntf6h5s3CzR5tqDoOzdtTevub3340Fz+mNLLpRl7s
YKnxhCbs+TC5fSzPogJBiT+saSg50wy+DeMM8qyKArsCa9d2QQMEP4PEwfNq3ndD++LXmYQ5CVDQ
MUeWABbdvWvp3fuLtQRTNn2zvfLHGLtLkOoZKFbB+FvatuSELH7623Ti7H3B7VnQFbtTkLgMxlOa
Xy11wZhXnTsiHxIG+XG05g/H4ZnB7bzerRGo08SH397BStyVTSv3hVJZ4BQZRlU/4tFFz3pA+YYP
3ND+00poxg465rKK4+25jYA1no3+B5GzN5kuj8l2pSgRXePYPbWWfOnrIj16vRcFzZCvqGVsEbxJ
P449ARPwL4vpspxs3KMU7YeespjLu3vIh+UqUIRA3CZ7LTr5Ijqw8VkTcSt2lzteyQEjwPwWT/Mj
k+0zpzUVKoeO69J3AXSm1R+HuOqOs3LomxvnbS2+Kd5J7YgDPYKZS0vNafiWA0A5r732gmqGS+3G
E+0s5l/93DI91ZTJcaeLjikYKyzd0WvHERBMVN89ooh2UcqRZetEtiu850VDfHRcjkUBsMnbhDnh
1fEBr3JmjEGVJM/cJyJkRWQMh802GRKrsbgzWnF/Hsl57Huc+dngqR3ibflUl6bJG9g4dqKNjk7e
F6fYSr0AxW4DShqHsXTMs6n6AxQJ5IJSfU8Jgp1NiyHG048TK5FrlyrUBBw3Yzo/DlQVBwwmRTf+
iLLqp8lLvHOV1oFjjX2If4Nihqn9qlz7y8iCQgzO1WwEZOAMJy0WllqTRBbKmCnczjfHiNUHFSfr
AAh/YEwvtT2fOfFYPCV3mW9OB5kKe8/zsQr9HLYxSccJLLz48KmrOlnjb9MyTr1lR2cBipDAIj5g
y3nKAHGGAwzwo1V6xC/a7O0Gie71eMqnyLrMzl9RDRclkfHZ4SwZdG4xBH79p6uj4tOvkFf68mz3
Sf7lH0mZxkHGBEmGuJKgZ52//KZ391nfe7uBOEJEhCSlA27nrgsF32lzFr1V7/kH0AfiIpBJJ6dh
vbJDFqA5sWMc+nIxl10k3Q8uAoIlCEJJ39D0vRkDYhpTts185JcU1hXxyR5ezAnrjkEnBtUlDHgy
5k0VVGb8AxwZ8Y7J/OX6uR+a/GTO6KJLY5rJBvy6UwQsKjc790Dsnzd4CdjfndkQWRHfzjlGaXrt
uoxScnPVYPckzV3Z9BR7FGTn9q70rd/I986TGnFOR+39gOMwnOLGOM4pct3YI7oXxaPFAdspKaft
4/jIDSo7qbpxAo7Sn+V4bgrzd9Th3o3FgnOZ1HDI8qs5Rk51jBCGuFsxpZhZSHkV7QDEcjyanehc
XBa889Kj3Knr+mCRuLZAQ38jc0cFKhZsGvbImAyON5xs4f013a97iNPs5AjLkRMhYFO7xGKo9Vj2
Jgu0Q5TJL7t7E57ozuOMRyFdAJ6zv8L5g/tjb/YudSuIXLXA5pJXz5gr1MGjK4aFMhaGUp1yafA4
yuGm0HXuO+sYsJXhGE/5DaG9mX3jzLqrktfF3E5rOHRqrPVeEV9ds/70Fsh5Lng17oJeS2ENMzWY
Uda4aBbcNAzJsqnPy58YrTVlHvzFnMani0fTvlhF8pT21KGlif1boQe35hVfb7WPk/ytaFrrqkmx
iZZMizdRTdVCMDR4zGHEDrGDdTsNzTOjk5Peg/aFUx4PabOAMpauewuqcZGO+iwLfEBdj62VaGFS
zhDS1vIZDmkWinT66XXO6zp0U4DMHzZNdo4oCwfbYwnWRuiOQeGPZxMAuKIr51L39t7VZn4aRvCd
UUEcK5rZHpKvKKQAJpzzvYut+cXoYp+QCD2fuXNhMVoEbdQcM2kAM6O12VlMGA40IIaxZ+td3Fu/
WP3SHdx4Iuwz8P6rvTyZVLiFy8stm7mxJvCYpAep1q82JSFRRy1O/Yym8/o+9vuO/Y38WcyCGNRM
7IpAaByU9fQd8w+G5sGLoI/6VxbBxrGg/lbxJYeCasquWkYmvQUb0va7zOBVDi3I/1bichrqwkMK
OmeC+jy3pLO1oGmE/Y0bykj/qc1kOYkKzJTygZGMrCM4q4bCTnjw5rU82HHyCAV2F0WDPI3Y88pi
uosrZe2EnNrdhudv2mYOcSyzaGZvEQKTYgeNGamZy31sxN87MkJDtb435RGE1V7OjNazbVsHis+a
oIfxhjppovV6M4lN07/DNyZCduLLvoT6Ri3bZ1XoMVD9iNFleY3LjMO9Y1OPRA9UYJbb1dB7bOEL
ymnoRuzgyO5NM3sbXeubYn1UygF9BZuosuqE99x7gQ/xgEWDYzrXByYy0T+LRCVX1lT3M8bDXVtQ
HuzbBPXc6FviE20ZB+8AuS29upJEZwlweFPxh97FGDPG9Psw/68GmDmLjVGpZ+I9Msmh+E1PbVM8
Rh5Na5bFZaNkF2HuAzrTlil8DQpHu0Z/Jz83yl+i4O2qm+q9GVq2vJP/lcLKOST436kq0NjgrE2G
LK/FytGimgbeE7jBSL9yeLvEIttjuN+o6KnNc9lnFcY8n35EDr1HWthxAFP97JrOcJmr7Z0ImWS7
9xFt/xujao7TcG3cd+V5w/kG5biROv6hk3geBydXSze8wWAN3eaIHLjSyzIu/uav3KAr1iYx3H70
z4f/86+V5H93AwfP1S+I9ymE2xvoc8pM+gAXzpnaHa2D6tSryZEwryON2wgWd5fPlywb5svtR8n/
+NHtp//Vr90+5Z+v+K8+RcqFw0LqjGEvrZw7TWsTu+uSx4TSj31sreD+6gFnno5osOiRZ5KVhpak
e5ez/B3TEfiYUsNKxRCxN9kq6MmA2BrXrA4SO3Lg8lkk3ukyElTaRHs8RM1F2ROCoGbtOg6ohfOU
3XHlHbnFAhLUzCSjnyyPs9HuhoTCuMrRJNTsgU0lMofDqpYYQnolP7JVdI8HfCzBSNOE0UVfX3A8
fSicf7hnLkFtcpsbe+0QVByOjvRJalk/4kyMoY6oOa5mVCQr4y4pPEaocYf4bl0oBaWHlcrFyA2r
RXw1dvSkQfQfPY7w2xLbGOefduNa1ygdaLJjCep66EIatGKePHZ+JtAMBebHCUeR7aqdvU2UbmR8
jOUfs/fL19n6Plj6L8TVJFzN6D1uIZPmQh9FPzSXOs9pEVnw1aydLYNOHfOGdu5o5mQ/L/Vv4iL3
zC48Bs3+Az80uvTKrUCr4oFxYa84EQEs9fJ9ao0vZRSoyXjBRUTc0nbeZ6puOaWnfIZJz4ed/uoR
KMjBpcuB0p/yZHfqrTISwVtt1qE1puAlxPQIk+27GmdYdgwOpkPqcS4ptKgbidgSx1eVjOKYritt
kqJ1LtOonIus1VthWCMzLye6pVyGTS4ifLpodQAu/FCMVMi0ZPyDaHRnFsO/W4c3LkSC+Er0w7jU
S4aQ9RyjwLbe0F1rIOj/wd55LMetrF32XXqOGzCZMIOelDcsQ09qgqBICd4j4Z6+F0p//1Lrdpwb
Pe/BQbCkI4msgsn89t5ro1UvuGmqep3yoFlFGdVoY+ERjhyy+2lUjyEoXeR1s1vVcyOeZgzOwc4I
Hroj7OVG5mIP0RT7O+NUENbbhLsg3x2z9Cwbt16tc0PxzD3t1OlxBJrQJlm/E/MeryvKBP2ASEhQ
45XwCt4LI8jMo3CmVzaKi6n1qKr1+nBX+vWhLBM83wNlB/PPb9QXy3YYoQz6GbX8YE4jMWuZvTpJ
cpUDIcce31v4Ajo0Obp6qWNLYLDMUPpBxax3TMZPt7/IkzD8+Zm0npFzaGublplBF9b2Dt/GuEgn
ZrFwxgLcfK4PYNokiev1uyrsul03UjEh9RHRykRVL45JRJY3Pcd5fCgyxb/bMdMnSR449lKTPoF5
jROH9TAeV3b/ibdhkfdeh+wF547uzIVZMJYs39JkoHTp5ErjFTJBvrQ8/6MpjTsrtrdt6rxPefo2
1B2eRjownN5/t/zQR8WO1WNnhQt90kMicRm7GiQzYQksz+mtZuDNqJS+ceieWFbR+J6U5Yjizzyq
i7Vk7cdEOV3afh4LWf3QgQLXYRI/KIwMC72ylxAitj0FKw95iLKlpvTFcR2PCjHW62wf1g6KFNK0
G1+yJN7pmh9uSCWFQPpsjx49qrS8jKlLL+6KwdN2AJZRHGt4rgQd8HiH1LAabGc+bDNN7vKJHnG1
HivnYWCUE6A4lpg6NpBm79N5F9U7BKhNOvtqF+UB3ZEkZdo/uSlzjlTFDixGVIei9L7HpA9wc6l8
bbjpeDDn06+VjOq9hrc9yKdmibx8DM05rZQw3dJZkS591hlgaJtzGNjoVmX8GpegnOhTo5IR+RVY
OIXrPLfheeQ9AUWghjBVA3zAykZ1GAcI8WS2wa17bGkkIH88M2g7/fvvkJc1w5i8kiA/5JNgXUb1
KTe6jm5T++xamILSiiDtFB/81tSREcr7DnJCOwsat4MqMahIXaOW1PVfhmQg5OjWxJJlpNZWN3xl
euEsXQ+rc6WoW9yNBWjY1kraFYWpT3nGQpHkRL/oGFgfbEV4UsyHqegYEbYoi7fAoGFGLxPgfXSE
jqeabaqjCf9uyuovM0rozJn/DA4ANlbzPQ2y50/PdaH7R+JF1MOCUlUE7cpC8+zqk4u/6b0sUfBK
jGY5ja/1rGDT+jRX9yZf2KXCfeeW+qVrcL87CoR4EGkv+BWzyY+umIzb5UCtO7uLRGz6xobZZQ/o
ADr4WXAjasU4bu6J+Tkyr2cnIY5EFGmnmbtD8smof7jlmsC37IIlpCOeKtZbrxCKdR0zluzd6JKI
6o75ebrFkZGzLlMnOrn3tZcXD74jvw+N9RiIcHrXiuLoOf3wI7MgFFPMMoXv9G0V1DPJCAWnxJ3s
xs0K1e7FpCklnmS/6WIm+CORgSlERPXMMnozlfdu9bL+GptXOqjoRtWvQStsdku9XInc+uk7mFHj
IqAtsnbjtd+Z7A1zDFsWWZSVEQYhM2//RzIJfNQt3R4jNsCgmPLT6GARrY3Je3RmC7hX1O43owdn
3lxbXT7YVaRo3wpIeLvuxs2qZ2ZUCFfpnBbIKCEaxg8ZX8UQhU95bTBGj+QqQtTnyuDO5lTxh5nW
wVFST3bXtpbasMou92BhdJZcxWOBR6709QZ/caOzna0oRsW171ndL8Y1BOz6qQzLAxwhrqL8wR4V
HWoQrqrRAH4VGT5eAYxdY1UGJGDI/Q98jnbolPvAZQZrjj882jSp19oWFMz9NKtw79ZYvtm825uo
543y6Am+KLive26FaitwWDyS+WKfS6bpB3w+Y9LK3cQKd+UEkzoGoSQxo4xrTX31daiRFR3bpv6z
oCqzr05daE1XZatwm5ghI2DGbSfX1u9b7NLYlxs4CVWCuhozTO3oaOOeroz3xpyiDQlYB5QeMsXt
kLEnPCSvfdiWpzyJS0ogInvtQjVe/HrJIH/btGJcWqxVRjH1V7cN38KRjBdVRRY3VPMhdn0JvarD
T1VF5TrVqjkm4lHFFAIH0KTD/W5IAEHTR5aAz963TvMGLzm5C+T8npdMbkRiiLsq0Z6lopSHOUC+
bsOfhmPPj8jxBTmoY4864YcUuKUlcrACtszHg8uxKRNMrukEQFD65w4/gJX2hygck6v72NsJFiIo
9NTeKwwSHh1FdW7M9fQQRLSMJbEpmCWVhGYAzzU7LcvdtetTcfVHzvH/gtaUf9OFCQxK8owmsUHT
ITw4gz7/AHmq0KePmJaLnW02hHimxjx1rX6I6Hu+5+3aKGZTh0RYebtgbrO24b7zFEf5n3JCKSyl
MLOnY5TiaIlfbjHaYm4xjJJI22FfyTKCxRlYx3LGXcxRKIvI8bKoHVAFZbOzhyiG+xKxdk5S+6lN
vYbshzKOVoIPH0iZziBBn9bMk8KdWfrvt2KTxqvivamsS0lB7en3wc3yZpcG6ikwKnQtSr3LDgec
Pjo2zXaqKdelbjwox/P/w9so/mb18ja6loHeJRzX4q38izVMm4OBxtAGNBM5X2UXGO+qjkEyWbFL
ua5mM+HoorfprRypMyE6bcG6GKwH3I5wxNO02CuRWg/or83FEdMGzwIBFpERf2HY/ciFSxhHOU/6
2Gj7xKM5i5HcdUhie8V736wL2/6kaIgsuRGF9yYxRCwX4be0TvEUDVP2YkRDvoJQzuBUzOxRu/HP
jqGAM47VEUvotTXJ6Ymm2rfozqzPGuPFFejn/3y6WX+TpHmD6MthCWjaxGQdZ86v/nG65ZbyixBf
wE6Z/mqgyHdt+8227At+3NgcWUpKwup11R47HStrCB2Lc2DbW7RHMh4++3MZW4hC4Yw0Dd8CbLFs
q50M4Lln6I3LL1lmwcVdV8M0PmdDdIZSRWlDgpdR87N3Op66R60XRzw8//yz8e/+e/iWH86e/8Mu
bIi/yK/5SIo17yZs73aa7rGXMj7d9IUVfQvLhghkUFAgI/ggUK/EhrpBWD9apH13K4NnV8EiuE7L
nYhlus5dxFb0UzqXRqU/156kTL3OGHVzWi2aicIdRlfNJbCc9I+vEhnS6WS151HFOTimpP3suEXa
+pi/2gDbN1Ruz5IEqVzjPBU0QgaB7rz7ZbbPBGpcPugvehu/R2YXPbO6UduUBMxO0LT3kGIEX+BF
wojZU2s3BdorUx/7kahEslBxJNY1ew5gHR4dmegmu5GKYig8XDnG0QyvtUvRbhUY7iMPvQPWcgVA
Ig3vSo/+JDaz3BB8spR1PPg08+YE8+3uB/iMpS/A06lxxOOOFdSUD22HjyFxZLUwJAWVJbP8bZkN
9OewoaZbmCBpVmHnc1Rnv1VDcTHqSf7g1rpj+ukfbXsgUBv5/qJVbvAU+4Iia0PaZ2J2JC60bEfo
klpbQoZxuOG5XW+ABYdtv2mmsnkn9oZxvNlz7ZLf7b32zoxJuYiOx1Ffl2+5Y3sLD5MCXixxiEOZ
7VqrHreyxYrZxaaDs6q11inLjNAvjPd/Pgtv5GXkk6DI91//838wZTAk0yPpWJ4J5tn4+wpD4Ik0
egDSnYdJZKdjXbYYbZ6c7jXtzGs0VwuJoLbXDBPNY0orECM/2h2x0LPjd/t2/avETDe/Z5I5r0C7
2zo6Ork+QsPKxnE1ecQ7zIakgJpd9VPrLpy2yWjiYAbZ1O7aKjzm9374jrEN0wbT0aXIppPe8n+m
cCR3lPj+h4tvjtf/FXzHTUHqDdS7Yxk6dOv/48aiyUqblOmEu8kpLlEymhdzjIKlnWrRmS6vY5ab
2S4P8qeC6rKF6HT1xI7movWKDWbdqGsjyFh2jon6I4OT5qf2PKy0sMmQWS473N9B1uEcnI2Q0/Bh
kP5bWBoJwCCOn7mIyhUkIz2pm7NthQezkDvG0ckGFjD6tFPJVWpmclPJbYP+tZqQs/7DW2DY//4Q
gkggpGeT92D6+Dcw3un0kkRwFe46s+wuYxq4J1Vb6GXmm+207f1E79ehCqJPR+DdEFH52kf+qnaC
YWM7OgO5zCvf0+TSdnBIxgQXc2ZaT5kTCEgqsIp5iBxlVXevXvTuY1O4dn33vRp0fWdWIzk3Tegv
FvwuHClcaU1MXmUsLq3lY99Hxg6L9CVHeLtAzXzVgjZaRn4SHyj1U4+ec/D9vHxSTIRWVQa0X6ni
mpZ6f6mRkO+GYPzm6k2HzTTbNOWIO1zaLw3NqZcWOsmF++VbKiJ9ZZsGp2kbtQ/4hyx4XM3ZrJRk
a5gRD+m1kyJVRMOHkOuon8pLg1SzakfzdPOWcM/eNylb/k6nHFWO1fRQSuPBVWVxVFX9YFlzkQSG
qIeMzWDpTTiO8UtCoeyPWlGSOWnzaOsqSZpicmlp9I6tXiEVgI3mlufeS0MlW81u9WXYBmLdaxhS
iSkGpcCB7pTunSkbDdMS9pcBa9mG+ceXQ0XZmjR1siAClgMzS/1rmhkXJg7pNu5omCldnMRNDukv
Yvu+1oHR0uXqYL4ztGQTmUl+1SO1w3KKfS9iX+5PDLulARVqCvv4iKe7gcXM0FyGrr82KsPcijbh
VvDC4or1Hx0jCy0k+Nx8l0bJ5GsasXJN3bvuWM12CjGhkIxkuKkIOJZ0qTI9Yd9AGebPKjWv+DZP
BpatS58xHBUkTF2MOYuKbde1TpW3th1prQeqLtcRrYNI6zleQAe3xRjpT+TMi/s0HKJlb/MnQ99m
rT65LzjFFpbDvg+HqX2XqRGBp/S153++oVJd+O+3Fsd0hG24whC2J/5aIoeGxmCoczRKkBlYzyHC
S+pQGY6j21yMk/jq2EQ/5GXsr4C/p2vKu+lcC41vXQ6BdBgY3Gm0pJ4KzxuujQaoUXk81iD+PEka
3HY1yIJN5/TGzrLs1zanMbscs5MsJA2Oo4Z1r+rA74Vpe/ZoVfWkW7DBu9LpGV5nue+eBSnZCsN0
1lGO69dHnHd1yF5u17YLKqX4cwHjlMHJU55CVkJhI+aHTvZqRY2EPEmKdxZhYRgow8UHsjmTarc4
KeprcPdzPkbScM5m2lZLy46aTdjX8QJcZbbOxvY1603n2ifR2iJtNuf0Nll4yDTVfFI9tY883LeG
djXN74wvup1WoJYXlL2yiDg7rHB5kvT9DngI/hOb3ltuyOu+418JTFuiS/nTzrKDa5vHWG7YgiHN
jXu4F3J1y8FL52jZjPVSmiJ3GRObRWr33gsx2lMyVtApxH0+AV1g4W0dQukRB2ydakd8ns6rwLPW
gDOzxUSVzyXJWZpjTLrDh7k0tJLFBkGvOsUZ0xNNOtp5oG+wsc+mttkJgbkav4t8ikneMPmiuqnz
8WLGSTHtPDepzhF+kAlsxVoEhPFwScZBnH16CcYALzYXRu2bR9Mhq3g7Y/8/5uc/YX6EtP8R83MB
d1rkf1ZumL/+yP+u3DDsfwkbVIhFBoe8hfijcsMU/5K2lDwHDRvYy0z++S+8j7D/xZloS88C7sN9
yuN7+C+8jzD+xSyfbQ47AsEdhK6I/4fODeqR523kH4s7XYq5B0ia7J8saEK3Hcgf26ekocK1V150
zX0eh3i8bs0Sdsp9ieuJFTfTjkKRtKlIenlMG0WdPLsgalmEUY0YiXx5o3D9Ptx4XEjFd4NNxUSK
TnDreLgdaou8cFXwkLl1+P1CYOEj3hiDdmKbbTKD5FA41J1NWWziQK3XXldXe9vAK9OG3Jbi1Lbh
EE10RwchOdgEoCw+nGSnrO7oW+IzTjX/WpEh2LSW9zLzRBaTXAL7ca62t6qDfryqqoruEzfbI5+f
aS3nKdlwf1RJvafy8XvEqobHlHYMBOz/CoPppjJcHpfTzEymlCJHB+Gr29jWNoeXsp/tz4V9sbq8
3MpUnpNOT45aiAbQNc2XP/ifekjt+5C6I+PyggrHzO4Pwh2QyDpiBLWvNrnRy2M5H7wOxpiVfvRZ
UB8rH9xmLXD1BPw0Wvyr7tOKAPvdaiRvgu/tKyydT0PSJnxkcNKowtV2LdhtZL0AUBIetYmB6CLH
DXBDpN1+BtZ+NllYsWgJlk7L2w+n86/hpSnh9fYthddF+oRblrSvjsA0mqiRhQtCsk6cOVQgMWWb
l0jUK7Ynm2TuNzA0qP86LtJV1sw9xZ3O8wYyAzYGDQTBbDaPWnsf+G5DizQdvgujBX8olU0DXO/U
R3+yzJWTVAkfMtn8LHC2OMiNveX9+db/9Un8/nSKKAGiWauflsi3egkD3PB4whgzob2ezb23Axl1
qgELCTmkIHSteqz52AK3ama42/PFcPvq92GYPe1mivYrRrn5q5jkr5dY0iAkTz56qAlUNdRKLEg3
ptyvL7ERXXuCWKSvzfdb5es01OXh9tXvl7fGh8mpxc7N0uXtk741Pty++n24nQy3l9M4VCtDNh22
OQCHt4vxVyXnTbm//eLt7EAsebMyuETNTCy8vXW/D79/jQwcjNL4cAMW3tCF6a0L9reZ4PY7KUWR
K7ecUaqzo/iGLfzNLrxd51lUY1htZvP7re3V7ER5qC1a5QhjEmb54zWNnvbY3oum6SHHzIzGUKhh
YvX4AYoaEaQrBM5yd8BWDY/Qcg02A/Ph9vJ2MD3AuAID2iKT77GR7QwG3GUHFTcoW5z+A7qWZ5Il
pYkOduJsnZ7pjvQ15kN7xCb56hZotgWCkBMh+rqW9TRCMtn0rQkG//ZNiXUbRSk2JC622y8Y81t+
O1j//dXtpddgIEeo3RoO9olx/gOm36BzIkDygMCTCD8yaYPiaGdIx5quBWvNogUcx+900CkrPHhV
H20mMbxFGSyOiLXzQUzPvLOJsQwwYx1ARnWzKV8x/aQfBQoLLJI2ONaOeHLjOZs0v5HV/GmHGbbC
waZSfZhvY7ff6KI4q94c3av2Y1/Zxtno46dxbCeuaH2Gg0HyqLAzY2hdq645x9Pwva01sbQ0gAJ6
dxcFMGjnJx0ivf8VYeTfT1Vp4KZpUYrqx9TVI6ix6kUXFauZ3sKp7H1kJCmQa7N7BsNenR5ISt/1
WZRuciY+6Kftjq6faaX6GPj6mJ5KYlhbdxjeB3zxxpC8B8Tw9vgF8XdlLtnacmJfPJ8Kw3Cx6oRA
itLf/ZFW1oJtK+kqdSaXFWyK2E1oIVb2AtstI2J+ukXLrmldg21b5WaHVJ3fpeWEQaHoojuB+XZy
OJuC7KSwz+kErI6R1FYDYu2eyswTmLZHAGPGspcgaFF2Z0VSUWOjeL5J8kqV7PGJQWEvgTxhCQjp
4k3GFxhYGDZjPEpumH8ljCSIkKhPTQ/EYSoNZ225KRkc+FTLqrv3XQ0EqNc9Q9lKtmU8XrTYbffB
2HcbRrLGosTYsbQ1YN1WbB2dRmb7PHFxTFiLAHfSEtOAvZY+GBZZ0hJtClIOZOu12sNbmFfdUg5N
tW0U3ZVWA0kFkdNcBf2lCAi+S1G1S0sk1H9GGDWGCU453oqVshTOmBhqhFQFQWFhWRvLgu3jZsmP
0Ziw7XsjtJ/xktZ2/4Spz1xPFk6AwnJwQLfWRkcGhdrWrTzDVDsz9stNVfKX0vNybRE2FnzwA4Jo
op2HMeQPB18h88Czm2rwkCELAYDInoeyHdaJExsboxDfCpShDcGOAwpetQhJtF3HWTBoXX0z1QQZ
tVo7E0VDEuiJ4KusY6cvsbr2cd1spKCElgnG0nGVcXJLWWKibgKeInr1PbWBOkwG31dkqZSMU08c
0bVee5rB1LHwdKgUubkvwm6l69FXEoQAANh6LEKHiUEHzmLE0tHxPN+1AxcQOJwZdFCu9Kl3Vh0m
zb2WY9CxaH8yE1s78c18OWKMF51paKQxaCGYvozcujqZT8W6c0pS3lO8o99ar3l3Ud38wTv1RXYQ
DtctcRN6EGJgSRjqdmbqgBXmUg0Trk7St85C+uqOjIV8nhxf24xkx4FLaXs7L58TsEVKagfINZgJ
BcC3lBJYk4HTqsfJid4UvhS295maMY+TuaaXsjftTJ5FZUW8BcbHNWlkqKW9nq4lwzvMAeoKkEtb
d/iMWRn0n8EctKHOO95NqcT+vEcAee0b3VyVmngfbDbAjmcS9XhuoxSjriZ+JrUj7/P6qR7nmS8N
nU7QJvua3RAiR24e8gKMn4j9XQMOZ+HLJGOusaupXbmaiffIN3qNokAtGw2xEQobuYdgj/H/Rzxa
b1MZmCDy9DtL913M+khxgVWuopD8LIWkm86Gt93id8VFrMPC8nuSQGl01K3qZ4nKjtlShweb2kjJ
hjaXHtEQR1cvNaLOd8JDl1jz6AfRq1PkY1Gj5dJeDolx16rhbI30qqk8uYeC81DrQLObrn0SAKDx
b5CNrY8hBpZ61qoDWQz7PiEXnBjNxKkSQc1nIsrIjGGGPwsBFTO8RTc0rz0d8qvyEhXIvERPcSGJ
0djZTbq1EqXhhLE+pPxmjZF/rH1sjjJEutW56vE8UkiJ66d3WMroImgBGWxuEViVpBtn0gBksYtX
+VsYRKzEJ0Eza2jxf3mvoYuTSUUN+wfYOmUIOl+VGJKHxFl5wnPWVIR95ZPX7nkjAM7El5JosVdq
9XWaJV1tGToxGD47WtpTyeNIox9XS6ph0RfDSKVy4B26gYJwq8RjwBP7OBoEXiJfERsDE14qhIJK
LQ0/0mihN3ljx4nBjwFIQI+w9iBVjilkl2QoMKGCCQh74jULOa9Pbq9vXwUJv3N72c8c/FFjSTYH
nG4H1qbYBP/7JY/EHMdE/jKIkuV3lsdrDpJOEGwtt8DW7dDP5TN/vSzUADWPpj2T9Z7F04Rx8fho
WZi8uhj+UN030dFRAOZK+qeBEbOUQB2E19gRlWhsBfKJVpohT5+tQh/JKDXjukpYeVUGsoNKw89g
zmDdglgTM5XD7RDTGMw8lmXQjrpqxI6MrCoZnJXZRNj75yhcDqfxkM4HQ3ZM1MLo7paSysfuIwmo
U7bMbB/1+GpuvwxEeRk4kCbgyQBpr8YDnTzQJ+dDhNF1JS0cMdpceUcV9hc1wc3avXXfGVEp951+
IEVU/3Fo51W5GWRoxJZ3suftz+1Qzt75DHLm0rM9SYwDmLo1x/pagREThCWvPSJnG0qFLhB1S1aJ
7GgWty/x9WKJmHOJt5fG3HXjbwQbi0OftJFObRVfcu8KdbyuMJ/77cylPiO64qYUxqO0ihfIjt2O
pwjO/kGHCN9Vp0lk4kkE/jK23KtG8dc+KgztEjvRlwJ+ta16xj8jucINDhzii208nGFFDGc/bH9M
KSXEqXRGHHP0NRk1+6MpVB6ezQ6Xeejr36Kc5ZNhfxLgKNcCvNEyiwBSyvkUCUEi0NKV2cQtxp2P
NxIDrP2hGNHdVQBb0jAKzrkHWqXLaNxO8N6wbuubTVObHwNbLqdvigc00ax81KqClpT61Wjj4Ml2
NaIsJcYUduOULBA/ee5w0h5skw4A0f0cGXSfWoMhJpogAbd5vwjAWKyF7LikHRyF4WzB7W3J+hMQ
27aO5ZEzz+W+yi3Tjoycq7KY7FVky2AltHA4md54P6TNieLnMx+EtwMHiVHG+GE1NcHJah/nhOT7
EKamxUgPzE6KyX6ys03WOMWm8YhlVmU0XmIm0xt4EssuIQ/VFMOAQd3SF+aA1QSfNFNLOWJM0lq8
85SqK4c0iA6YVwuyej+AsfFzUZ+ZjxJ+KbCNlxF2eqbI8amxycPrff1DjgwNvMDfQreppvbUAnva
DaO4NpFb4FSAgR5r7GRumU9p4YyCaIWuw7nM+n5ZNvp05K6wbzpXfxodZqwyBQ4CuOSrMqd0E5tJ
sUNy3GhdSFVFRV3yGJHxJzN67T3nzXHFNVSDsR+nYaH1UsJBCAlZJMNH7QXftHy0ru1YdeecimT4
E9oJDczfekp8RS1gnULoYjGyx7q39DkHKIdVxqoFA0517ow8PeayYz3nEiqi6xQXBLZai84CI+FO
RYwSYCSBuku2DGwnuiCa3MlRiTO50qMOeXAnhuyzZSi9Hr0UBIMbx2fTJVCRq3S4T6qAxCkP6Z4D
u+bxzhlMOuF07D15S7lKjbWoTt9GN2Z7UvC5phJIUKgERske3nHYYALDqm4tcINhrIzLbou26i2y
iu+GUfYCm1+zbaaRxomEVOlYY5dN2LCaDB12qopfC5uN7JS0d7jCiTfei0B/qJjS7Phr8zXmlIqn
PMYHrXbooSL/z+e2NpIhuZhRQ9UcoEPXHyzgx+LgGM19og/9XZ07/d3tK7YosB+0GFnJrvNtyo4a
gkFcsu8hA9CP3o5d30kL4UKP6QOw1OBXNBYRVl9pBW4EHkaoIgCKRRGpE0GCcDHbuTfxiLW078gv
ESQ3be8gMqT0JFHhgxEMi9cqkVuvLT5TN9W3ybzH0YL4orzL0Pa0iBrdczj4Ol3276rl+iIHtKm6
jC5tu8BZlrvJMq+/Y5xplvi62g2uCSdcmsA4+yajvKNj6DzQZ3hp0iC7uGWYnNPme68H6RJGUb0n
KBM8lVNw0NIKrE3NX5HGxVdv3IFysCEV4CGh07TbpEFdnIlSokONpPVn4waNiR9Oalh34G8nXGbU
18YGrtuMEf2aWYfayUL7UqVD8ECAF9Nz+wU8WbeTAJAVOIqzEcrZEGM83W60wK4fAslcQwtkfzbi
jO39mGwHB02RHC4W0mw8CD3lRFAhZGHXuIqoD05KmhsLUtQ1tPQzT6P3xjfqQ+4O9w5UoVNUcAa2
pEwUcOiFJBW8HgVTiNpJtMWYDuXGcbxnbjTp3hjNPVvgz1LW6WkMZr4U4bKNn8Ir2U9eXq1jpLtV
0ZsHE6M6eaKmZLXiOnyylOPkxVtCXoklZnuKGtNAnvaMbZx01oqpMTSrjNoJzU6ylYeysirN+jJM
vXqYp6nDbvbtfrZ2P4dk1lxTzS6y56RIEc3ncLEN8u+iR4JVVbeDCGscBuM7S4x+B5oQQqIEdBGH
+R5qQbTKFfnjPKlwikbDNq9gfafOD1A+5rNgda8qdpGhptknQ1LpkVUzOeqDlJtc+rACsLmNKPkN
NTstqYXn5JR5ch9HdnrukkLes7ymE6ROYpTVudZAp2jZNb2fzYRikttty1I3jJa45+Z2Ft+lJYcF
tjLyp8rC/z2N2tIN+4Qdrelu2swWxP4I2zYmC9jJZjVvz8uBqq9hY9Tm+bYU01ECF7lE51JF89Km
Ll2UdWEcIO0/Iy8eBBG1lcQ6xaghAJWuAvoKdfSzIApgHA4Y1AEM+CzW25a5tfRphLcneSLLMAfY
NUqTUSsDlX4O9UivGOACpzVfUttsj5Ymjl6swDunJsEiEluOk0KYlLH/hPkXtEH/IfopPPZpxf1p
JJKqJ1F26aZyZQRAcL1s7r0yXdac1ODpRjLBBj/melGfjOZcdtiUe5uCQOl24yNOn23SxP2OUZRY
mHOYEmAWHcdRGp5Tydob41iyAQT+VcEKATALK7HMftY6qtPC9foPWdMxmJTZWlbUWEW239La6M90
LYuxpgbjTsThyXMcBg64rMCQ+WvdwXc8sfxZRpHHrtWku8n82U36QL0w+Bh2jOCJC7zNlLIZaCpA
VvO1PmrRKoBPyTOjoE2xZdChTCTeEi3/SCpj49VU2VGMkD/Xuj5clEXgUHy0caxehYp5sk3wdFsX
nESShgTJvPas4VTeebmUx7yhDU0X3T1I3pEYQe5yhxFzHLqm+basGX82xgPZbZaXmXcXdOHriFXp
0FeSmBAmZOpJiuqY6SD5OqFF83NGP3Uq4Xk4pAXdW1RzFCrVsILqxPIJBO4yo9+VhMc3+XzCWrW5
wslFbVU5nITXaNskL9/0yq3vij4Ojw7f/QDvFtt7ZmIAL41dOvkfeJ/L55ELEUwLN9lZjcRwu51K
LQCdne/6RnKO5egfRow+OTVusZXkfSOvRaol5bFK2dquMz2Q+Gt0oIZ+DQygAaqQ9J216728O4Z1
ks2PeW3lt5Z5iuZ/hVQldG1j4kFasJh3LbJEGZ0QdSuNJysC6WAPFCe5iDVsHyoFjfmhsHNvjRQq
SPg05i7ELG4kVXF2A8qTanmsE9g02P1np1t6b2jU0RBv1VaOR2lCH8z+e4UPCLUNVhGV0PuItBGW
7PTEYGLbC+IOXWU2R6sH+CYassYdUVGkIMfYt3bxaUoWRUbnkk0jKQL1nJFEWhnBjlXRxuoD3pGp
iQDdwOMRZoe7unDZrxXUPjCD7FZOT7QEVH6+vb3RBiQPcAjjWavIt1u+fnRK1sFszzqeRFNOpjSG
Atna2Z0fOfW9oWNTB9iANC0ZdX2DhFLBiSme9DSe8BsSH6KfHZaU2Z6KjABDOhncZQNGF4Ngopgp
mBOslRmQNsmbwI64ldlEsW+WET8fs+8ttJsFFc3Ozuv0lHlkjnJi5XeRzeLCZ7y6Imsbg8cpNr/E
6AHFcp84pb6XOqITXYg8k4lGtX56sjOx9rSkOLd6u7H4ybblELExlMGDz2zzlOu8U/1bBO3xzk0g
79m+Va2B8IPvdDw2aYX2QMmhc7wd3JoqeE+rKT20RHbBC51sRJ9xOw9YQlaZW2+j3nFOZmTnJ35s
V0XaRcT2u5TK2/vzq9aJ34kF1Uc29R0DfO4FPe6GzNHyM4Gb4hxb5gOsr/oYRy0WLPasa9pL1qU5
9g/5fBi8Zp3m6sHr2KnmQ1xfKvFSOp46wleqVmweTOIIIKemqoATlcbVcYoMuNkezLI8Na7Eb/8X
e2ey3TiSZdtfeavmiIUehkFNwF6Sq+8nWJJcgb7v8fVvmyky5Okvs+rVvCZ0EHRSJFqze8/ZZ77T
VwCxZDyn20TyKQzbMANAFtiSu9oDkEZoV6ID2nBoWI4S85oIxq4+165NM4QpHtX1asZodKyq+R2z
bnI02amXWK03WrHgb8CFAw4I7USeDh/T7Ng3KYchaD/9DoJ6EOcQiaLKuGTOe1qJIbho3GxjjyuD
czLopMbDx4Kzb2tPD8puuKJA2JxPUbJQ37YzRAcMGx0Kt/niDz8g0GKY4mbA1DTIgZmWmdOe6oKL
cJFrPXAQZixUnNDDcxBZI1G8YXoBRr9By9VvE2cySRex7ifHPK/bhgS1lGBMOCRY9Zue5knjZ1fZ
Ml5BhRnPcsqBWLKmwEbxdyqKkjrNuATwquIgpb/aGYsd0MD0wUQNFJkLWjzoiJOdgQlj57gVoTO4
+HAqun8mafsJSwymXyne48U7m7qxuKx6TFgTsSQYw5th57TrZWtVMaoJa9rEFKeDmv7wYZnn/mDn
3OpTpk17VESy4EbgW6LVkAw9Yxub0fBYOO3FoJGdYiEPCtbFqw9LATZFJzDi3Mn7Wx0h12aser7r
DMGmFsN9HfriggIuknHuJXmI+DlJiDZ1B+8EN6XqmvrkLo51Ys7NwYF5Wluc4VA41HaNtWm5rxUa
s0dx08+UpyYHuyBsQ+JNO0diAakoNUb3aUVzdV423i7SneooKTaWzk2mG7qn0q1e9KXClLBMbwPy
sFnM6U79jkGgF7RWDytEyQGcwOKejOEhFrjAMMRotN2u1vDRne1oPxKrwSXQpUDs07klyx6jfm/f
19k5SuX52Xa470wtkTCaM8hk2b+Syn7r+6mwK7UuCof7uCnLPdVcir2FrCXVshs7dNVuwD13RhYN
OPURepeslGn+kHMlSPEvkIoQGKUuAyqkBkE9h6yxoWkVnSge6mcLcOPAQpK8NaaY4btNtljaE6GR
QMdCvRTdRIMP1BwCx1b17XvZxmcMNR2NNt7qQ4I0QS/eCkvgrcH37rdXaYtUIaJ1fDbJShkgEw8k
WU0wp2tMZxE8lm1jhUagPMvqIc5TEMdoWDVKNWfdYiPVmTm4odlXRLi0zJQd84aTRcKRm0dnnUzm
LAlpAsxlABznRrSh6V9sdUiSXFONuj6HmBZ4WHNOOUY2itCS+y0xcJ6mt2f+yp3XXMlBpQ76YKQa
CNS06AKMP38lgCXAnjZMQUJ8D/wS9eDLt+ayyPe9TrPMdA+Z7uG3PnRoMUrKmI04czidqV+ulqq6
nH95ql7w6iXdthadJKaHjIKlBVwtib+X1FPl9K5M837tm8u4IQCyqEkE5sKek/QN22mSD35JiGZu
ac52lMY59eBw9zqtcJzI3RthDzPfC1y5WAOU+HpQT1eTwWiagugEYvpXIlK06owD2Bjyu62ypkk9
X8owMiVSyLg6ywA6EMu5wYA3tVrmfSI+dLX+bCwWim1ZOSV/pTvLVL2UMUhH4rfzOPjouls6y2cA
yPoztZTJpbgku6Tr0yu1ikbifIq9x17+HLIa/nro6zHegsKzglFWhJVSJnIh6lQLlFCtJiSTlLlR
UDRDCDkGOerSs++H0aouBtNopX8L1YgzgphRFWGagwbEJjBn2uhSRqSSCY7i2haZsf9fgVhJdWr5
7wRiliuNOf9dDtz2Lav6t3+SiX298S+ZmE+em0tem2cayLEcJKF/p8AZuv2HbruCXHJHUEbQf5GJ
+X/ouo64jE6dqTu6h4z0HzIx5w9IXKS18TbcQ1hH/kcyMc/y/kkmZgvfsy0PQjXf0EG0av0mhrd9
UXdYuM0LKzBlyVw90Iki/by3yF/WPfNgyqI7MhciShUR8Pu5WtnrEW0oQIJbpVVaWhiLG0r6Y2Eb
J+B2WhYQN44IdlqsgN4rVVK4oFSFPamlaDPp9481iF4IGNTDNAmSwRJr9E80tJQgJWrxeRzVCaSe
O2SDW3MTH4aI+0TDwAPc3m05AtxY4+Ixh3kdL9YtVSr9WI6Xc41wIKsSWDQYgEMkAMD0GBcyESfO
5aGL1vuCOMeLaSpO2mTufBLpgG5k9T4lNA5TI2zEyBY3E7FQdkjH11vJvcq4sDf+0pMdVw0I1+1j
jyhkGy3U1itg1ZBCmg8LFSvFHe+6tnCYiOy2a6KbRe+fcqfxtqaDxNzKaSOJNdp4tKHh/tKYcZ3w
oik7COOJ/ycp2UWLmgbDU8UKQZ2oZgA3pFtRTD/s3tF22uo8NcVyBVbrxsBF5NRuvqUoLRvIaB5C
0u70WxdozF4Mr7RmmVHbJolIFDpgF8PT5AMJWH1CsA45D1zVTBcRS17HbFGSqmnyE1RXAx924Jw3
1cgYvbytgNAQxkzDTd7LUQbGfflaSyANmJNik7l5yMx9PY+T9qUW4p74lDujYcjZeQ9+bDx2wmvo
0KdHv3AJAgzZ7ohdvebG1JCpwdbJ7HGzzvX5hIx4G0fNz6aHy1RZ5U/CAeYK2hVz5R2pAnjRpo9p
oghgqQkVkvPsgEhvB9LwLOwcKLbJftZqigHJTEJBGGSee2p1nJMd0z269A46Erv506TCCmBgXQ/x
ANgiuvE9k86s8enk7K28vi9GOFZ9KUuYsfMnDBZ6M+552keUqj3p3p5q9CT8aGjVWx/XTLB4Awde
G78mU8MNH0navjURRngVgOScws3kv9dODk53aq/K8nnSLXBwmNk3BscD0sTqznjC9kr4rkFFdrTd
vT6GF9bs7+XxVOvVsdIFaIqlCwDtULxd8+skP5WTdoWfmZoCKE3PvTJH8qGs1cHTkoDvwliMaGv5
uRrzZe7Syo24mw1C1w99Rst8wC8+GsVNOy8EMujZY2uET1bpX/YDgLxBX8Abag7Sh4F+RG3+tHv9
WhvOvN6AjpARb1qL9OhYJjMYEVccEJBkKGk4k/uT+hvxGIUZaGMITqfN7wSJt3sHR4W/Iu4RVKgY
DTRb00qAzE+bpnEJXOvs69JjntTk4aWTN8cCPnXjlxNRVsfW6gAPLMzazORHK/r7KaM8mPvFzi45
kqnBUftz8Sj0Eaa0TeEiymHOMm36Oj22d9Mo2Mke5BjQyNOCzh2Z93ZAnhFMTsR43Tpfc/08xrnL
RtVLvNkiI8Mhr5c/+QMvRWJfazEZ4FmbvDMuOek0OsKuvQvd9J3lBCOcexQaZPI55fue6DBle4sJ
V9JEeLu243CYxgrIp/w9TAfYUaZAqW+DDjcp+G8ch0iuheEkCRNXnSGIT2/+THuNFhMtv/a+b/Vb
PwIK0huc02NqXQ/xjxzvLHi27sa1ksfJZkLSgWtq+uE0aehf9Wq6Nsvl1sO7x12Cwyt9HS1yoorO
/bMTPbLYPmPYqc3nbq7f+SkHM6U5gp376VN3LkN/IV5D0BlIPkMDwWtNqBY9gZgv2d8blTUE9gKy
CzY7GXrUpMXKLSUewrsxHj86q7rV6/F1JgA6sNby0jZhRfZAyfnlW+HR7/LL05TipPaG4k2b2wdj
srajaT9UzChQyYgNbZrGAPw+5vptyE3AI9SIbKX7aWoOAED/nKPyPJ3XvWbWaFbAM296qADM6whc
9rdePvSBAR8nJYvGrCj3JNByHZmrUD7ofLwpvHSnhwCYMgsiPfIq1LwHIrX9DzflWjHgqhDOx7pQ
3wOczYckTPOhZOycUgr611IE/WpfEkx3HuWljAl4ChP90wuRQlc2487VZnpmexehOe79eTr30LPR
vV2vUTkAkGt3tqR+mU6NvYHynZm/0erU9ehWl/6Bor+wrNOcFdd2EZJJ4EFso0exaweEhBWUx94A
J1ne5GP+CWwIVg8IMyTIb8KadSmVvB4bY5PIs2temz1Zh5K/Hn+uDjbqiZ5piDWPomaL+QMcpfbq
dqkgQ8PHwi1FddO4zTJypBmvXIoy/BjLtcTCgVyjXN97M3qc5+Q2Ejg9Rwbg/dBYdCTIuu88/bkM
e0jjVgxsXiynubFIOiRkFTXTxaxl10vMcGIKN47HRb7Uwm1MX0N31lsD9w4hDeMRnBvcRqoYfWb/
0EuyatIe9njqHusJcaLjPeFCjzfyaIcRYRw6AXgoSheiFcyXaMLxR2DPe2G1N+NEtEGSwld5LmP9
6C3zpz/3O41iGHi4B4SMd+UMxYa4iJcU9tJhFcyXqJAOAzWuinSIJlpieWk49f7R6ASktLm6sSrz
1qamT2QjrbwiQDdM0b11r8k4gObKfxLlvQ8sGP8/1X+TZn2SPtYrB6KOpq92SY7V9GHrOTXXOzDk
GGKaQ0Vzkg4CBqzS4bgZMVi2IWWxYV1jOpjNszMVDVwk1uNgJ9iFCMQLhhSbqdK5u3GEWHZLKyg/
urWNGNo+G12+MAjAB0pC5y0yUPb4S2KMySld3Z9xRqqfh+U2nbR3DAzEFjhXThr7iJOsH30OZatr
8td+cvRDVeMk6qzDmKGW03UisCaY4gfbL00UleZ2GKDG1kl572JD20JCerPs9L6k7Ru0bfOJOirb
i+bBynR/l9YToV95fgFywKT/o3E6WA/VyOka1+LRq7ZOLR6SEaIh0d9PGfmJKNDaF7rOV4uL5jyq
0lu3CD/LstV3GrWl2UvJ+lqe3B6sbWKHVPMSrjdTH1jF/G7VNQkPkX5ZW+9rZQT2lN8bPsga76W4
BNrAWAC0DLZrroiF3d0L26bSVuhPmqZz/Ro5EkKAn2PHW/RKPJFjiTzG8AJ9pIbKFZPKBdipYZgg
EYK6AYhyZ4j6w/GvLV9/nRzxs4thDiONvsg6YQa+DbAiLrZmVT0AvYYfFuvXHTXdIAWrJSxwjibN
PrRHNrzeGX29iK7AdoAHOA16wvgoi15yKwPgE7012XoZW+ktNbdLkMw/kO75CEb1c6sjSqgr8N/h
q6fjCJAynh+Xkl5zsTZ3q7BeS809rxzaskae3w25e1EZ/MZuDqsNSbdkAV9PVfSEXI2kuIzqWWNx
3cVTzuVvq5X2PTY2PdDo0bVIt7dlMj876Rpy8aqvQwbW/BSiCBZ6z6TYchOKo6vKwXg4FwffPDo5
RBuDgEDoxkiEuGmJ5SMlXkGPqLm1+NT2AHECSmjnjMg1uxBY0CpyfJZ9M4X3mBz7jegRbYaEpOiU
YBHcOBYI4ZvKonySdlzglji/lZiPwO8j/oAMEgMT+wb+4N6lrU8aRmhBsya6yu6qp4wy9d5tPsrO
vk01MHV5Hr/NYnr24vEn7JVPE5ULI+33xAerXutsqzhMbwcYE2BMcJn442G0+/QIt/DWMIvD4kwX
GLzOXdMJN0vUvkKFFIw72n1SHTBd111KbmriPZtpcR42zZ9xzy12MfLXyaR4Y9CJmBnQr2Z2YwzU
sAD2fcQ9vSq9nH4YekbVeCStJHbf+xyqbOkNuzWTN7x5w328GmSewNRK+H5xEi6QrkVvuP0Pd1DT
3q2U6FISLg5ccEnoBFsHUTfTbcb/MCDB2s4fXHBurdgJ/PBmAtiTwZktexA7FTRGaiGZtHvcUPaD
Ko+L8xgTsuGkD7Nd3i9RxO1/E5KUvaFnI1tTEAFinYaQlpJIZDJSHmhLN86MeXa1UaQSeBd7V1NI
VC0dl+3SdEDaaKzR8t4kotiP5nDRVNOdCeYRpHCFZNHcCt3/sKPltrNy59gOzfUyGY96LaAZpBda
ijclxHkeCJzbEPCDnCjIFen6ZtLM05hwTvWZC1rIuMk0cWjngfHAmlzEJVeoxn80jRDVeYe71EpA
LuuefdVSdc564zHz4p0rHDKaRuSCU3FMveKcRmo62cTL5XJUayMfdlNugAmWWi35MQA93JP9NWys
ClTowjXK93HDhy/hZPSnoUCnHMUw5u41nQDDErc2+nnwanSjrAnhaFh4D5YdPwoCoqrJu0SbEUT1
sIFM+jkAyDCa8aI0n+iDfSZx+DNap2cqXe9D7D5GNuNtX5wx/762a+/PJquRpQs4eUl9mHHMbuBA
BdA56To6H0TpnAxjvmiTKwgl/Y6gqoOosMwTwWlYw7ExGSzMBSK0YVqqHQ0gkCJVfU+d/KxPcWxm
JZNaXwdpDubkrSBWkJNz1pjxxS9xe2VnJHBFNbd5XyOmMsluzdXqdv4Sf6bC3g/RvcN9z3R3H8Nk
FGdQhLwjhNxApXOoB3IOKTOoxZS4NMRwRrJTT4sC2H/NsQ7xZMHtXxPTEy4r7EZqx6OsRPjRVZw0
cJ5KAjn9uv6p3pfPEe7rtom2dLH/8dmV/PMluV80MuhVq/+o1s3EAR2QhUGuItsAlTYiRCGLHiNy
v2WDPg4hmtm+hXKdepg40+jBdOS0u2mFvGlyIe00aF8WUBg7TTo9Ij+hpBDr0es4webzuxhQA3Lo
Yt9n3d24rOWZm4kr3LEkbn0VY6YkOzlTFvTEgdDFW3rK5SAju79/bSl/l+OAokQGUpz1cguopVrZ
49SiX8wF1nyT4EIOWl8KVH0gE9mXVlU9r7So3GbaocEIzc0bXfJG/ay80+x198ui+t8e/e2Vsxbn
zNciVvOdW7qJ1KKwQ7sOokcnh3VPmKq+ttzXVqKZE1SOxLPKTaq2SiZ9Zl1vUHWR69T2V9taLal1
X4eDeq4ekODnjPXjYwPyvkdGo3Z8QjQkDSu5ab6PBvVKOwNrgkqwwitkU6gvaY6ogBgKV2Q295Q7
Fqd572cUr10OFER+iF164wrX2doXfuhw1FECKfF1WPG+lA6YnlgxLrD8R/lQpK53WKOVXKWG3aoz
B8Io0+FmobRT/T9/+JfvoBbBBZWBYcYSqchX/Np7SYwSFfujuZ3lwRE7mJyHljQgl1TE+TbP4Tap
TTVT7svI0fn7rBGmFy4btfF+34JWE18CthYa4YxWjGBgl4r4VRvQtX5vYU6RM9MThPPKHaq+UgWf
F1LZCGCV7zKGzVXurvq+1h3CILuCE30yEX3Ib68+R71TLf3bdf5QI9fkdrNVRwLIF2oJePnUVybv
EEsEPDD1C9XhI/8DsZr8B1s27qMFqzkH8zw4EzImmaPS7BD2pcdQyDPt3/5dt8pPYYze0i9RJam/
rf6k+rZr+oOMBOTIVuXCGldnmvrFqsz5fXTJdZVn7+QVyTFXbxd6zbSPvfzaizQORHXkqYfvs/WX
Q/RrUb2+UgY9+rIOIjf211v62Dloj31X7r/2atlE3cGM2tP3Ga5+nnqLWqeeRvIo1MeRDkfGZvKS
vXrNVge7+h/f7//9EFTP1V5TS1/vUc+/Fn97XT39bd3XYVs3rssZIH9MVTCKcnL7BAgM2755NLBC
b/QRDYr6nabvDEFkEp6+QBjHyiOcjtmQvKxOLrAD17sq1/7GS8n8rPAE5wwDobP3U3ZTCsQw7XCu
vADUGm9gPVcdEUXER/bUiGDnHy2NaM9GG47aQutHPVR+RTvIaEmtVs+9XJikdugR8KXK6xmNkX4h
Sjqemdvwivr//3qxFFiiJmHeZZjSYAXdIy5ECSYfwmTiLqCeh6YL908tDiZq/gTT4WTNBBFhtInO
1QtRxI3Cpc2JxgMmtrwtqQdf3ja+n36vm62ZTaxe/lpULwl12H/////i9e9PTmavOtqtmc4Xztyu
+++3//JxX4ue/Dq/rP3607+s+P6C35/yr9Z9/3X1Kr701zJsCWiyOhJN/usfbcqD47ePX9syQvzd
P3x93PfG+e3//fJVvz+G6HmcK9jNt+p/qz+fcnAZuf5CtxAh5pdJ+HtxToh/Mgu0wUOIh+Tv9ovy
BqsHtU4tqb6MetrN2X4gmutAZzth/CT7Mo20SqiHRa2MCJNnhhZFZNnK24iyCPNluPh/P8cG4G4o
VDEIVdd9ZR1XD6BGuO5F8j7qt5hLKsu4UZ0Zp5i436sGu84NDoYTkxraj1zICTZlLOYRFS8vcGJq
0jPEenL5y2HfZ2N0tDOxY75MR6js4ljffXVE5f1Ix29VJaV7VOTzHCQ920s6jr9J6OoptMvXgt7B
7ttarJYYSRymeG2pVCZRAH4lIT9sYGbelgjf0Ytj/ZRpcUK6v+u/l35b17Y6oaMpYv5OmlJ6aVRR
D5N0tn+tS/X5kCFw0qW1Xv6H0fbtQ9wwlpT7U9nD1ZLqy36vSybCqQMHkcmypETDtx2jX0fqVOfV
Z1HtYfXcbc3HsEKdrdprqtsGG4UNovbwd/dtqdtsw+yairEc1zXyQS2pPf3bOtyBHYXB5iNVt/ev
DtzXstrRY0lNrRf+FyhA7WK199SDq25FX8/lDctdGXqVwPRUMy5RPHu1uCgqvep2Z0nzOSZ1TZAH
ApIvZcf3HlUr07KiNstYddB0tsAat93B5SqvSbOWrWxao3RsqeckaBNmXuQPjswAzMe+ms7rKu1P
i/sSSreR0j58P/yrdVRgjlrSGQfV8FddfvXQl5QBOs/Kdt/rlibq0e1RXSZ2xwYvgQhgTd6tyK9P
1CCdHbKkZ8dYOQfVforULlKLoMofQpIciNrtONa/94TaMd97J0Z6u9E8AnTULvh+UJ3R76dfJyVK
x122ZJ9qN6gdpM6833bVIPfPVJn1MaLcpXZK7fp7uy7cA6aE6uxrF6kzT6SjsyHxl5ZIDJJ5lBX1
xVuOWVjm+pcWRY7OTw6KX0ulgyEK/gjpJOyUbkZpTBBSo0hRz78W/chDvhwzf1abUJfb8Wt7yyX1
FE8Rc0fij9TZkqSmILxIPKkLpDpj/GVGEKoWv86lyk0wy1A/qwWtaRf92MZi72M1J+ws1gxzo0Na
YlZkZse5nHb0Lyk0q1dX6eELS3DW7lo/qmOpsWs0SfLh+6laUuscTaPxwABCHWmxlORo8jP+V1rx
/yWtgB8L7vLfSyuYV1f/JKn4esNfkgqh/+FABtV1EwWkgTgfhs702fX/+R+asP8QhpRa+Mj7pTYC
McM/yDvgdTyH3i0VV5d/HOtvSYUl/gAkroPsskzX8Awh/ieSCpsP+pW7Y3s+IkzTcTwDOgXRipLL
8wt3J5w0RORIz08cgFtcW8tV6M8d7nMQ9UXkvFsDGGvxLkbjtvYrnR6lnW3HTjw3viixptPx7qco
3LX2eKKtQLGB19H64I8V43VeAfw1pjlkzuCtx1I0W8dvb2rDpbA+Ukw1JlgIa0jXzSJiIEpi/7Sm
iCfpwy453WRHf8kyQtG8UnDW35fVIV/WGM26VE505pnRATb4Ze9dfzGH/k85kCiWYNb6z/8w/8Um
MZGzwCJC1U+N5TeNCXHXbWhMvn1aNc8/RmZCDmGuXeZ49w6Vph3c0iRYt6uB/60WWbLx0VyzVw2q
4TatKU1jlzv2NXSwgYYgDpELv9Zp0gGOwDTn7sWoQZ733Wdca/Xpv/7u+JZ/Z7oBAAExYsNtQojj
2gon+esOjen6u0PSnMIofC4aSsG1RQLO7JL92PsQrVfjqpyeSmZi5A809FeZwJ3sVjxVqTYdjDYC
+xBReZ0wd2y8Ci8//KUBZp5LpgTqWEd6cVdqPeQOo9awTGonlYg2VURNsnNy3IUY3ApUGoa53iRG
09EQaz8LIt2COuzPmzyBJFfN6AkjynrrDyjeVEFm8WyO0YNX99RNE+Okr3WMNvFkZCmZOuI6itFC
d/Uw7BlcPKzYteCnaaN5KrTQ31JuJXah23ETRiuCj4mQCjnkeW9jRVwYPxbqI42wNwXv20zxldCM
dtfBDcS2NvqB2/804xjvG3NYkYbLKcojfHSgNXPbfWqmmf/XNaRfEjHiao9109OXNbWPfsBUFXu9
AxF7OELbk/M8ny5fGAPbH/SLhiwjXKG0RVFOnQjGuS/p7m/auUAtw4doFYLrZLBvIMZ9EEifBuY0
HryUYEUsmW/Zcj+PBOVls/0m4pNBIyUgGAqWlSAtsLaJOhlQhxTdeVaIfZSnL+vq7vwwB6/dUvbu
bJItkqL70dgrcIsYrYazmgevLN/WbBEb1yl0Or/NdhjbZ2xg7MspqTfNMM+7pjLpIYgt9fvzwl9X
eiAlnqOUtKskF9YV3P1mY5AeHBoXqIgG6s13gqyxI8HSO3JwaMlITfo4nxVe/x62PU5+mOK0mPdx
Ur5pLj3iAqz0NtTHck9x6Yb+CgIU0o6K8aEdlwZbRPlYL/Zr23fvXo4dzR7wlkKwHPvyZ5cmN2ZM
AIKRJFdtBnoSFfMTCqkXfCYa+VVBD0x5s2rrLiKT1bHD83qltjTr9rOXyMRD80ejr+2mSs1DsoQl
eghSaGsDLmxtFBw/aL+rStDAtZeTHjf7FWVz1o9XqMIP6DYv4qo99BDzxDyduqz98MwbwOxng188
dMB60UTPb5rh7JphOMsIX5LE1UpQh6/WJZi545P9hZFz8ZB/wQ3X4uHkFCXFQpTitm4/icy7l+Uu
W1sv0poZCD6SgipihEwMYcCAhGpMqtvU7d7IDn+J8/FgR5STOJOCMh5ee3G0mLoElUfnDYBlZxhD
kJF0Gejko0EL58Lq3q8Vcy4vf++E+JPMwteW3IzStt60Lq4pE3JB9yRqYPavk9F5TtmfRkrsV5ic
Z016wF32AGtbjuevPcf5ICUPtpf9Zi9Te/AIRwrL8Fak9Y/U15iGRFQINOc2B3nV2wUNfJNEkiik
L7oW46GIjM+SMy8QhKWiHcofcOvu0R3mBFEwYHJ01F7mWrWBNYdB0lEVwVyNcy3fG1nGZ/TYeUcX
YGadW1cVIr+KmRqffLN44jqZs5vUXS59Szvit9jS+s8pgZLFgXKXy7VPLbC7XJLMCtwIQQIt8VMX
Dqe0jdEqhe+mU1xoZXyHiK7duMv8UGOX264hUNRw0q+//i4kqG3oVnuK15RC07ccvoQ8v5dOwnY4
ldoiOYV5uLNSPPULqWB29DI21RKs4/yZFyiz6L+wkax61xvXYW3cyBdSXNXZBJF/9t/NPryNUMx1
OAaDJER9I8SrmIHCCsTdJ6/zZTbA+LyeFh3ZVGPAFCLXs4Kmt0t8CK3N0DEE1tNAJ4q0wncXeG5b
kNPnNPvBje/DiaDcNBlOpsklM+7pvnZGtDfs6Yqpy6nsjSfL2dlpm28zz7t0veop8lssh84zLXZM
eatNcsSb7pUwb4HcrgnNFHQ/u3IgChKR4tZDLRjUA7o4WMT3XTvWzDXjDRCv9DT5OHERR4sNsgCS
VK1HK4mPeQ5OYy7NaQ+Z6Cqv28cwnq9dTE64dr1Hg6jSNOt+xolUng3WT6tD7NAzHStZILcS0Wcx
tuqlxW9uaxscpi+4B8IkKmLr1ZxpStZ4qtM2wmkgESA2KPW5qMhmpIXtZqtGZub452wNN27ib+ao
eHf1WT/DzATnk8QIn5BJpBmzLEGM9d5cnKsIAQ8m7IKg0OF+1qopiPSF6wv3nsXgN2fGRwF4OLAQ
xHgZCHLPcl6ymUo3aYBvtRY+tfHww8I1FZRWhWWB8GLLdvFi6T8KjymJaTpaMLZYTIeFjFJ/sX/U
JsKSRdyluOY14T0XhG4EA2WI7WtaJ29LQYK8KyErDETSHsG4Zvake9LDo5hU7sDZXNrCRBaIM7ap
exf+CT9QtyJ3A/OTdL4Mz1wvRel013RyHaiQTYGorZ5sbp3kB2jLP1wigM6B+f9cIQg0M4QCfgO2
Nw54revajQelArcUDRw/305u9ZnAeA5yo9KDhbYZyG3peCD9BplaIUnLwrnvpbd1DE/eDOS3Lbxr
3Z7Y2fb0c01IRm7M5UBF9YF5eXmwNZrnhsInePeTyx00Emdmj7hWD+y4PnMrxwpCjW/LdStc+zcc
ghjZOCR+7J08/TGFw5OU9XMtLsjZMQnXtu8knNXrs/5Fbro+xP0r9wd4g+eoGX6uGidxEevPkyeb
o6Sk4YJ+ioziDiVAzIFODEZlPHutiQXbxmts5z/HcqRYy2ibuCpkh35z7ufaNc2wV5sb4mYFwjWF
5YNbYlAGiEycV1M9Ai/ZwqG/jN3mNCzurWZOV2lN6HaS3TP8PNOG+R4BgSPly1yaVv8ELqfjXcEa
OQ/q13F73Ngk5xY5xGn5Zy2XNEdoRCJ1P7t05pifPUxpyc3IL3TtbkcY1FHgVgSFq/ktX9yetnG+
8cLcD3pimfaz7+fXw/i+4golWmnoDtRHEJJbO7eevI1Dam9fLN6pn11rQ3cZxRG1QC71uNB3DXyn
qV9eaB7iw4EYDFiJOXO+wHckzJy8YrKA+xbWdLU2BB5r6VFzGfn45DfWrg3/fyU7si56mFfTdU7O
yk6rCLltSrPDeG6dYa5JdsiSAYON9UVmI5fpBSEMJjMYUkBIp0mN86mYA9DYGFeT4sHUBsYKWpJv
Y1vcpySGoRPr2I0DjqZMvyMyvSyTchc66WGoIk5/YzoxLhnw8vqfYOjCXbnq0QasLgqNaUouFpPu
ftYRwsJ5iKUibGGIDfptiQkwMKLkpinoRma+pgV1CUxiLIZuUyNyybvTjMpiq+W4xsPW2taCZvoM
X26nA08r8kk/NZ52ntt4YJdRQz0a2Vv0zAXuuOYOrlaGZCYnsSmOz4fc1ICucXpoTTFySXNJIArj
/Ihyiaod3KViW3XI6foJEOQoH3QhOTZ/P1VLxuKSlI51TL04aRkUHYwydCb/foN1nbfrzMgIpf73
R6glNMvj3hs1XLHgjapJ9xFH6NzbrUMcre5JGzxEuWMiMUiycKKZEYZoecCoB1N+IfVB6mkNxLIk
/2KvsIKz6vuoxUwPmV+E9SYS4kVBBsvYCjelA4HbgwZyqk3jVLQaxHsPtRrgOvvktT6lUkBeuMzK
O5nrPqRLeG/DXatkgVh9jFpSf4LcB6rPaiVRPNSSbWPediEXpgg6VEFkRocbt9DZX810kXSRdxq9
adeAVMUDSFisj1H8PPSHKCCSYr1MfTljspz6YGndEbLtes4hE1+1mhFfzSKGqLAg/W2artzJEN1N
ZHTpZRzCXponE8pC5IOKC9c7lPDaZiZL7NaL4Hi06RDvGcEwmiOyexehG97aUnkGLdW5cUwjobif
EdBqN+ZmoYAk9f3WDj0JXvhF+1EB8WLcTsBul6UyQI8C1Vi9Mh6pTjZN/oskbh/7QpsZJUIoITt3
MYqGbATCk7SCwQMZNihIF3+vGbUDzZG/3zlzdDGNzgv1hY+1XTO8mIxSuzakmb3PofeckoLwXVur
7Vsi7878ZSCzy0HO4nZcH8qaW0Vf1IwCYyd/XbkhgZgki6Ee4dXK66wtRmvXRO1NYdvtuWm03o4i
+J1tmCS5rkym9GLp9rAUjHOXUkeMIuLKmAneNEvnxBzfBoETpje9T9BkxCnDUKN8H/uLNdN8SnLc
wDoSjM5Lg5EYyrXuIVoS0ho1n9GlB8EnjMf82fu/7J3XcqTclq2fiI6Fh9sE0srbKt0QJVUJ792C
p+8PtLv17+oTx9yfi8ogTaVSKVhmzjG+YUf3VYhkWctSua+SMXoCJvCpN4zfE64JWib9yZ1CHWTm
9BNWhTzYk71cc4oQ8671oPGnKDpa2sga03Yuk6XYl5Hevpk+zD1mWbbcP6jCsN2r3fnWsMY7ojDd
QzZE72bVz6e6IjpY2vElC8cskFbX+Gs00k0f9smNok/E32JY9gfNOs9LMz+Rw676WTkyWubag+m6
zlOkdOVJGYfCqzQ0PU1n3Um8MwjL62VEwc2KtUwd7apeb0ZhIFpCmhy7KklUS689J7Z1l9VoipJB
XoMtq+9cN7yZUjU/OnrfXSI5Ped2TgeF4OVlse8cvyyH9KFVdfcqya1jHOE5ZmvyMM8lLZIWjMVU
Gz8Sq0UEV2TjfjJ15xTLqEehFGlB6TKriuZHyGrEZxLTT52Zuqd8rAKjaOubujEJRC0i42TlIIZM
/S6aMnFUUFiwRcrJXu40azc9qR2Fh8WwYMuj9QOUTYpgrlUHOUZn8H7lPi7C3/2Y1Q8qKuW0HO3D
HBuI0VWTL0xdfo6tzI5Jf1DAc5yg6V30UVQXkzO37aw9Nr5nzDdn7Bn6yZ7AOdlx+RouavZgk22n
hm13mWq2oKJI/NrmhBgBVrKciy4RVZlVBk+AJB2B6caU1EscS94TNeDuKxNGTmNk5lEs7ONVszb9
vtMwTimxcgmNSz/CgB7aGmXxMPxJ8z6+HSQis0J/GV1WMnJpyS+a2/uWMzduouKsRkTdDYt+UmOo
UyP+gmJeWBytegUc5m96Uo2Ii2HG9tm5LcronnSAm1AnDIlaXMkGBArLgjS7VLAoz/x2epEGxvKy
YGndu+RiH5I0B6GrUXqBGE1BAQnW3F+MKRsua8OtvTeTArX5gvAuJLL7YM0dEIZBrw+xLLE8KPMt
6+l0j9nGOYXKYclACwmE+8zVuRJENklL2aKd29woOG0095D0rnVjWmhlQFvPByHCs4FQ+tlUph/k
hYjr9rVpleRpkIMPeH+4A40Gq4sFY0HQjYh0PC9RbgSlAeJQk6tTh6VdC+JmsKbML/ROC+AsFn4n
nd/RmpQKAqe5SHQ5tkkgVg1Uglrpvo4cSmuW8Ty7RX8c8b3U8OA8mafusRbD6LV9eQX0nJ41mTdh
FET9FGI3Ri9aX4qK5sCSdxet6sQ9Ncud03FywmaBIbhDte2eccC75+0oSa7qhilZaRSbrdF6KNsr
tsDhuYxj5RyN6XGaibRNCfsJQkEtSWmlSxa2gnp+Xt2/uEEVAG7NZ6moM6xNRSPQb9X6CXcIkmzG
dq8CYD1/HSa11KkoNPm5aE5OOYnwVstJClscpF0W6xLqi+l+kmBijJXH1RdpEWzgubgj6nmlsLPD
cMhwhEW33cyd+yIHSh3oqGh/Gom2nIm4Gf91mFVNgqllTf82sWSvN9uRhh2MfSCkqa/7/Zwnvkjz
ws82SVOL7XU7KtmHs8I3aEBZMtLZ75Te9sSQRI5Huq61a9eFS2PRaNFSeO6iamFtro+F29Ll+2mL
uT+IuuyNYZ4OdoZ5+/vJ7Q22m78e+74rxMqmxlKmeW3EHvT7vzQ269moFBCY/vvDbM+ChuW//ONQ
RTBP9Q1D9/f//seLtgcdxQJXgToeRse6+PrrPf+66zpqzRY4br9eFzehtes1aXvfP+Cv/7E98ddj
33dVyZWb9Eir1tUiA2G0Q4Geo8tdzZ2KBcqqI2At2J5uDPrQ2rT2odP2IYlgaCE36dnUcWOHyXCm
eIr2ZbvvrA/KDkFlFsLAIeqXzZtVFKNvjQOz6Kw85qXzBIal8rT1DOC6+nAp+QRmNVci4BSvzrQ1
eCJa0eGQafAlavmjC/O7CGVzUPQini95R7ytpLFACQAoZGqIN1kup3acfsdFNcHm9awovB60+lwW
mIhYWDBBziboQxv9A2cR5ifW6eb4bGR4sNqsfkwS+zOu6lvXbPxId+8qNfplVVkFPia7oRL72UIQ
HJO7Rg5iJ4fE9ms6j2y7f9DLxsNhOrjy9HerUxB7KKLfiVb5BTeWq86OyCetj0ojP7Ki0Kl9SMBO
yoAvPXL46f18rVfKZ2ixAHbVx3IyntNsApwA6XHQnLutg1CGuB3yfPogzhQLAzsjS6tfW+OPI6nk
gne6LcR4BHMyCipAop3wRUKWNEpoqrq8gBO4FEp00NToTVt/Z+J26m5FSjoXG9oUC8SYnzb5Peu/
dMB5uyKvo6h8VLLyMknX6wuYwo29K03jVjOHF7BaekwxPW9eiGx+MKsu21WGcegT5XfnGMJ3O/Bi
KyFbXZ4zfPBH1cBxB3/vqm+7I7TXc87aLcvCDCZEGB0Ld36oI2u8GcNPuyKqLYNiCkGYDXLYEexs
6ddNpOeAItcMsFw3QDC1uPext0wquwE3f5a6E+2aadk7l5bFlldnjuu71CHcBlfOalH1jJTlP8ns
D33zPGfz9InBCim6m2FomJVp38jwpA4htDc0c6N73ZcNw6S+Ls9vhJM+GaordnblPpISns7XjWkg
ah+vG8c8WsmM+hfxbQeocVI+Jre5gtObHaoI6gwOHi19lSH2DLAY+sGp0ws0gSJwpyll9Zo8OGDU
fceq3yu94COT6TQykByAetvePOjJfmosc8/ZQ4CN1qi8jTv7Ic2kteUFqIsmRAH5ZGfUJgJxfEmZ
46hQA1nIR+tGxkI64jfF71aZpLdoY+V16DSIs40VjNlF1oW7JeULrKeS+tPMXpCd+tkZXW9+cBXQ
qPXi/LaH/Nawjd7TZIhorsHWXIX3GJdwv5QZLAtWsI5uzYFths9JBTORCHg2ZSf2EoChRv52hnAx
lRrmHU1++MC4l7nSl0sV53+qZJ/F2WOVu5/OJJpgrOqzS3QUPkB4IKGrvXVCt7BbSJCNxMobVFQ9
jSjhxbaaXYpt17ep32uvVY49rCpsCkH5msMLJ3cnJHGQDCnZMauJqKD/JI3B2dULsByb782Nsh/k
ZJ0GYqIoFMHz5iuoS2gUsnyDF5zttfVaq62CTcsZ3M/N+i8kmN7LWbpS4NSDrGd+Vcz2iROekcZC
e+q2/YjEy/HbipJdk1NlaBcmxwrEMinO2L3ESqJOLa+KkeQXeeUnE4HJ/WJJoiSim4JWAbOZjQRU
RGj58cS4pQ8gTQvyaAYdN5UUin92lHsuXZXF+8UBESJkK/0KTx7tW+jITvajpTwS6EVrenrbPIa5
XYJtz2+zbqHcpPwopE2DauK6WtVaofWmVYScNusXqab4ugmCv2G3QlcLn6YxvwEa+2iph/DXUN+c
Q9RKLQiLEBeS/NPTh2yz7CGBtmlPkHpDK3peG9J0u4hM7+P+4Fj5oZ0aHNBr8L0NMcibGtQbYciS
Ho6d3NlmkXrzlJ50mH8+FHsDI8766/d24jtYpptWN6nk2Ycc9M8+NtgPSkijNvsTrzPFXa8oUwB1
5UNr4u5ANmgUNOLU0Uhr84JTUDPo+Rmfo8NuuDFReiq3ci3Y4xlPAZQSEV5FvjYQ1rLKgGJX+dDi
9CrLq492radr0DrpfrTV5dpxV06nG+5qXUkOtnXEJ1ifQm3+aLiCWsrOiqq+jAmlm34m+U5+SmWu
MToQYlC1N5NKe1eh9I2HbBGUToX1mVEy2Nc1rQMqMl6PSzQ2F/hu6E49ADyQEc9ONa9UA8Ba1GAR
65m48+gap9mHnmtw1/OFimBa254bTfcL7p+MMbRWzGc7Uy+4uGpcO9qtUozkXqig87oBrN2Qt17f
8Znyii9dwbASltZtmhWDZ5Wdu3Nk73O18+1bTuKxgkib7U9hQK/N8ey4LZEZzcwJEYoWabvy4Kxu
+qLuVa/HKFdhiDhI3c18TMq58qdFAUndgM4OxHnJJArFvJDNS5bf5oRA+vMyaTvQ/bpea9fDAAUc
Y3CQDTdCQM2sB8xlOnwrgSkfZWzrEbboMiREx63h//8Tsf5PwBNDc9Ft/G9UORne4qr4d9jJ13/6
L9iJ8R8GWDxkNrpKwpXp/iMTS+ggTSzLhoQiEOisqph/KXN0e33GRpbjIL0BYgoH5V+wE13/D0s1
kTzCYkE6asJB+X/IxNLYGv27NocHAKdoCHRWIAvIyL/i+doxI/bVUlF9JfYlryiFTzNLYztzfeq1
L1MLtUAuCusJiVlVecwc4hiqgfIjzOxdSWv9wsTBMKEY0G/XeJmGZo1IDeNE3J5yFgbYIMM4l23U
6qzpTvFUJhcWAbUg+UAfQ8Ob2v5dNoLOWEfrqsD/ojuLv+L63djlCrewXy164Z7pLox+GrOo0SrL
PteW+VJTa/TaDgVuKxQLhb+0z9vR9w2xLVJL5BnbmG/acBO3pzQqmuxL1/+08skh1UXdvlKyF5d2
AKis6F83UVdrsJ3YWmcmc8N2l6Vs7gFX1rzvF29PbDfJ+j+2o+1dtqO5ZBnnmmWgYgOFXPIZk/bj
KQ6YOcoSxWW7EeqA2XgJraNJDoE1a9oZNqZ2/jrqK7/AO+fRJhwpx9o9pMCF1TUoPHph9KhdV7kf
msTeV+EVwFwVBRVeAEfH7/99k+JhJg8hoyeZrQSokG67P7prtcHU6ktiJVc0hpeguyksE8pERxBi
CSWGLVBxp03Oh1WzGhlpXwSWyH/kC5vDOKnfHGdMd+5s34fEifgitpxqB8mPSblkFxvZvuMoPwcn
pgY+5vuxUTJPdeVyxPZ7pTsrWLQdbN+QjXYd9Zp6LafZgDzY0zV2I0vs0zY9injOToqD/VjroDzX
gxpfKfOnXqrl9eiyq+HTXJNEcBxs49Km+nAVzkOQ9tp7NC2jl0iL/jAiumvCbkdPbcGn6WbFtNCa
C9wNJJ9JPj7OVKtl5s5XliRaszU7ykOKGV/jauLshBu+n4hZP06GfuzqsrgxYgLF46IdD1A1WSuo
Gfh3s53mg9EoB2mgw3FWWJ1WTFewOowruG3oX2R3ATZgXok8sQ62s7xsz7k1CGO8nkERaoDc1hdY
qeWcIPMfVH7169mZdfjCfOq+i19GZbWDJohq1+eW9cYCkTtrpu3HYnm2ohTtCEZQMOflctVO/FqT
lfB9mDlOYuXDXvpov8zM1JO6pAf45dekKnDNd+tWNGX5ve+s7t8em9qfLcDrpCdALc9iiPGaK46z
0u61Ei0rm5z+3PHDkZmvh9uD3zegr4EIUBRlAOy9LTVWNfjJaT9ftnuapLOTiXItDRL8YNGSWW1E
QdPeL2b0LBPWiZwb2gWhA8KW9gwVnc6ebt3lZLHoYpjPSZ0r+ywab/TMlefBXGoWT3C0tSZB4gGO
D+SmvMvQ1pzXQjKcoeJtMylN0DaOlcsOYDMyfjmstsPaRu1M2vNRhHW+eB+AxUcqeHI6a+vNlP8y
TP5yjkuHuKRudwYXwncx4ickbPO4PeS2bKdUZL5BqyMLY0jABboyR5INiWaxaxFVBAy+yXo8DE3X
nkFLsVW00o9MjmMQQ0s4A/5szvOqqt+OtsekMwLEzglHVhVk+iE1vkW1jkWPbbAe3SUw6q5hy+j+
0ls333erbHv7SEsR/VKTVg2+vsmBGn3l4DZFNQ/r22DDiZvmCGQV7oy5qKyZUNRA7KaJzInNAjlG
Y4yJ1tNXs5+9kQrhzdVnfZUg96IhwpyEibVwRuC1wOKqF0cd1K0wo2NSNgfSa+N9AYlxP6b9s77M
jMaYa/daBRAh5EtPxrU1r0ydB3NkwlcEmJ6pkj8jwRj+RGEef5NOL6pbYP6VV93YxHuTfXi5orLI
h1GH0jwqq3xhbatZm1ljO9zsZ9+WRhbgO91JlAp4hYjhXvxPs11XVQ+9GOr95pjbPJqWmTBdbc7N
cFgnL0IhQCkBQkeNRjJPCuNAaQEDGqR9kG/EviTq9Zn8N+1Ds20RmENo7PWlu98qo83U6Uf2rHP3
0+z+RCrwPVp4MzaAFb5ne6Cx1HPpkgEr1Vj3YgcyqJO2wfbKvDKwLiKg/Xo1pCm2yGHV7cJ0COwi
rY/OpCXwh/p9O5+If3Poe03UiBgOA4eCla8sxquWP0woKU7byf9tNNzujl9eyCW6njsyILavoUvx
Gwtkktu97WZzDprSusq1+X0qaWEvqaVjXtDLwKQSgDANhqVWJDbdrNjLBWdHtp6gmUnpf14oXWpU
eMOGRIhYGcl/vpG2jjUT0Hu3IjSdsr2azCo70GRG8mBRwQNKqPqhikw0sYwBKCF6EeT7qUpAo6De
J82EMjarADHGj6JngBgKUjvcdKJBKu0Be+3oN6sHZrsBC8kAVq0+GdvE1ON6FnXqUwydEskVESwp
MNUsCY+5xVxQtzXtf3YlW0bL9832WLcM9yIiAmAb3rabLbHl+y7b1fpcJAq1ishu/biKmFuH+rhd
/ZFQGQ22w+3GcU2Xpr696i76K+Dk7OKFCidlBVZuN72KKkIjgmgbg4qFIT2GtlKWLv4not6wYyzI
4sTb9nO38Xb7LH/dXUL8VCXJIhs33nbJFOrpdmQ17rixAV27OPlrZ1L/30rd202n5IbfFXwjFYFu
V6rdNAetBwnG+gsakBJfNEPxl7KWR4hECnEqAuIGZ2ZsREGljVxL27X55d8me6Gg8ZD0X+7NKWxo
pZu7dKQ9rU2APJoMrWYUJA7u0M7WGJgbMldBaUGBXS0fm4W42CIcv93E2zPfT5OW2A2Dftqcxt8P
b0dpaNQne3zbgnMwv5rHKWSsW01pW4LOlqXzfffrSLeyE1Du3dBYEfD29cXVlsGzfY/1yvW9pE11
wAMNnZbfuNRgixppLq7S0V6uTBjQYw1UIbKLOUja8k9SgFdVFV09NzXmINV10flRQs5XL9h2lK5H
5ZY5uR1uD36/5n/1mN1J0syUCA38+l7fN0VJOghABBC8//X4X/9/e8JaHUzb0SAbhXQ5iifbpVfX
RTLdbodNa5U4PqW2LtgpaEgG9IG6dkO75yj1imHxv6fQ77vb0bgYaJu3p7f72zT7fbeAuFWMpCv1
ZPOBZhcy2KYcbZ18EPWiet3uT+t1ZCIvHotuIph7hcJuN46QHcCyfnCOYzN5k14PV9uNBEbnz8zI
HiFcqHpUEMQhfm1mZIZo0gOH8RwiZoVsPuIDnhFwD83RmPk2LIDcVFnXQ0lCVU6cF0X9v5/6x6uS
IZ1EIBHjfr2qDBCr1afFZvQJNoPTlk26HW03OMnJPdsO68zC2bcdsmtBArIdbqmmamxVxXE7nDe/
5ve7aNS6vdqWY34h7SLzq81PrG5alq83/+cj328ZrsbR7R23x2SnOafB9raH/3pVDJVh/nrm63D7
6V8fZHvpdj9pbF613f/6id9vJdKy8TTX6suLbc8MEBOe3e1n//Upvj7299Pf7/5/8VhVXFK7Ee24
ZyN0WsIZXE7mJfBvNMtvgq4my0hMFMlKJCALRkVfqs2NkQroBFPJoLeUL2kCc65y65es1omSdBdz
D1jJOKihfddlsv7BVviTJfqv3o6bAAhvSsCZUu4rjZeT2Rh5BVoZL+niZ2mWwh/SDGYJeGMD0OKu
COHbdR315JwEAxjz/ZNeJcw0Dn7vhRllZ43j0zKBjRoa8UoqPbJ3VYXjY1+ikgp7nLQ7gCSuR92M
CB0cN/M0dPtcYeKzgNZPcxY0rE8JrUlbroUerkRXxt7Y1vmhLvs/CKaTVXYeerEYf2q9pGJp/XDS
HnROnWIMxNRmtO1+luqbTtbNbtyPFR1sraE8tlgKWoPBonu1VMesy7Ck8b3lnXGpqn5g6Et+xk5f
3sTx72l+z93wkOpliMpDGfdE5Lz2tHNQqsYno2FDWlbyHOn6Qe/rW7WOev5UjQKEc/hthblfC9c8
aCEVCThI+6hl5za0/SuIx9+klrbWWsAoZuZW/usOtfdDJsO9nu3NFnliV8MgN3IriHP9nfbdvUtp
4mUs3mmIBwNLrtt5gMXSstZtWnQwibhrsAQiFdA1Ont2S5hRyY7DAI8eWW8khwvfKN3uVGVISEVu
RKdUl2DxKf3KloohqEV6B/jSEQi4B4LGf4mli33ZRi8I4NNLRuPJo3DS+zXbx6BUx4NiZBbgGDOQ
1K33SU2KKmarXyln+jllpvYwSS1YL5KnRarPob12FzQFuh0LUNDz59K01IPsgU0LCEwxvfLjFKmP
ztQaBz2vTnHRGA+J4Tw6dX4DcYjde5Rha1YjDMvo7xs5+QshNy7lDJTnYX5ILPdAlmQdRMVwVSZp
+FsZuyv+gaDLSMJBN14Rr8IA1xkqeVYxw2TCAgtSKjETOHdMAxXGIm7dpCV1Oerbs7DTKzHO8607
K9SllRz9DMyujvOVROPKMxCSjw2Rz1XeBcZE88FBKLKXmt0jrAfcmBqegbTs3PX9++YJdoQtT1P9
qhgOwyptn1yvWz81UH0jymFN1JvXzlKtBpIYpiB2VQhLo35oRvuh9PR0FnslJ0y5NLMfjW6+m535
YMADJW24eq0Zorx5JFHVaQbhTauWRVum8VoIkoqM2bMljRZDq1peRRcZ5nVIX/emIlLLoos5Zeq9
VQ3d3Vx+Ys5+rOaOLgaBNkLGjH1P9lUjXDIx6wrXmzQoYCm/F2rpZRLu8zg+ujWuBit1YHdGVn/I
QBSzzydNsxxJYY9z0w8N99G0m+7YXIa0Mw6GQRI0gjDAVoPEAqXkq3w45HIzzwtVLXRRDjbWVe0J
TbVDgYQwePjDIheWrdQnP2RwqooRPVyegvOna1J07rnASIEUKL1pQrUPrCh7AxHBHIBFCth4u1oc
MII0LEJ76j5aXba0usLXIhxTcIUAKMz8GE/isbYVEvuIdI9t0w36xrhkAvKtIhEop+qU7W2091Pv
doeQMQq2aYEOpGePa0h20X13UwJei0bdwl8AzNV5mgacVC78KgRu4ndiaRdz1qHSTMmvZcpXCqvw
VlMywFs1JOZrvA619kVvTTotYi73JI+xxX0Zx/yzTlBYOm5rH5Hql6bC6Vv/okzB7zTSqDDU7Kcb
yiM61yc1RvFCNwqoK/3vaonzQ4rLehcbOipty9m7NH8dXDJIiK86HRNyV+UPJICV6CJhwk1RnwdE
D1Z7d0aFm8LpjNWlDhL5a4imN+lAf1qm5z7Kz9Sv8Pd0yASS8RnJJhhEDe1dF19mRd6WmvWO6alH
8uYlNsLGEZ10Qx+vsieHIKdPggSFP6njp6OWxyweBUU5e4TBw+mX1Dbel3q5wQbJ7sGJM+LKCjx0
LsFHmYETH/Iu3Na69Gu9BK7D+shHHfBeT4GTV9iohvGApAp/cgNJDbnQ0WGqyg+w669zXTiB7hL3
UidGQ4iZ+nsu0d6lyQ/DADNrQgLdVd34PoAv8oRbc10QDZHEarcStX3tbbRRkIZ1Zh+pQ9UV3keL
7L2ISBs6hViA5tmBMuxZPf0TtyA0ZFHinwbRVEUI+hp+V0wG2MEIh5+Gnp0rdsP7djIvg2VZN2oZ
X7eiKnFQAohFknNDvdnZpwUs4yiiATlQHt4lc31PS/PILAwNqzf2pIrogZYur0hIgCKlvUUHTiv9
mEXjDpRtvUuAq1jJ6jGkxq7H8pehoRZI+Yt0Xf6CjVCyZtT+aNVdZFKGMqoZHrUxMxS+WJl26X7V
cfpskEDbu0lzluEAD3kZsxPb1RusZQjkIqKwR/WaSJXyYNa3RaneOQsYwdJNm/2oyIDs2cqL+ojU
RIPBOKZ7OIz6c98AJB5i5mUKCA+Goj/bIQNkltTivo5KwivLVKfMozwYFYLwAqvIOKLqG/oCoUKF
uVKmcqfFrjgsfXeXtdyxUbXLYblKRHEnK0Gxmj9ZYWNQjLD3hwZ6NtW2L0oZxaeqqk1QKTmhtB7G
wuyWlV9Ppqr9XGftZSjjOztpuguQ7fdVSkG8K8LYJPHA2qN8C6kFxqlD7EiR7UJVlEghww81lk/D
wveo0KdDfY6xgXls1WEAJHFJ5iOa+kE19bMZpTcL8SiaoveBQAoW1N0aRpjGPqb893wNETKblkyV
FJKb2+GkMZ1fYTomFFFZAupudytmgodljelAtw+pg/bZrKI/7Dmo4hvR4L62Svng1iQaqEYyUxKu
70RynjAbT6WdI+8i4HYUQD4zTd/Xw/TALpeJmquuVTGSkT9C2TPmYgfHjHRlfkIl9IgfL7uaEjWY
0AkU8NsZzd3reN2GLMWDGVVYp0gZV51suZ71+p6kB/Wi0JOntX/pSAzZqS0YPGFrSElpit67Y0ut
2VGDJUJDskQ1bfimulASR3uVsbq12fMpPxRapbSyZYurAd9ElTl7qk3lXZS49u2MS6Ov3DeGo2an
s5jf0/90g5ykzhsidS6tEGdcHF2QkNXITFvSgs0TOjBTYM/oUyttxjg1yztbF0UgsND61MCJrElq
uuBUJo+GBfZCHY5aROmrLCrCZbNPdI4JjWC6CGIoP6qUkE+FtVZuI/JGd0zVOBfydpJTkE1PJUvC
g1bVVmDlw6meROxV8LqOOkMDA6Ir7qdekgrbwFZ0zBPeD9/JJzdgmaTQ7c7otYbMfWZ3kxkxMcK8
7a4aKVC6NjpxRXTJYewTP02M9jSpbXrQrTank02yFOIZCwWP12uJta/o3DB3vBN0Vu+XnFE50bBg
mF14lSLLYKEVfybddVqq+4L5lWVkeDSL+kG3Hm1XJeKxVQkLI87WdWyg+ZlvNs3PbqRwPpCzZ2gs
7l1bv8dk/4qK3aeAd686FtYLcGuBVJfIl50boitcHipNGTGiIfsVfONzjK4ciCN+t3o45vJCRBGi
eFtQTJYPiE5hPCGK9G15tocYNUqh3fU0Or1eQL8sndkfHTJec+iKnhKSxyLa5cWx131BqAXoRRGA
IPxBL9bB9qQzp9ZL79u1YAlDXwzBFxD1GBAHs83U509zQVQbqTy/9ZK8ogKvE/sxp/PVBDBm1WiU
7f5ocdEDOQ4JmMzIYIMhVLX45Vub7mCGwA26KLpDwibrIAdMyC4HifeQ7uktkrjNT84rE3BZh3xs
0m8FaghWXVmAqjHF6k2iHGbFt4Gx39NJ9zvEmfWz7dOBAc9BQYiLS22HX5bsn5AD3xuEkctmocaA
KcgLF3TYYG70Wf6aSzDviIJfxwLvkLAFqjgSDocFa1oazwVn9hRQSLvYqw+bFhMlfQpAhUP0Q6us
v6VGEnp6G9YHe8QY1hXjubqMSfJuon/HpoeS2tReQPZ8trigMeiZeysa/xjzclNk6x8QJAB/M7Zt
Rgmut533k1s9O7iYdnPhvmaLeqjt8c9QyGei/E5IuA4s63+FWYxj3WWxXLrWg+jKaxLCnrKUPDjC
s869ORASa85+uWLrBRZw3FK7CgSlP+ryuoqmcxUCrpT2L21BultPkRssNTr/BEf6C6JlghWiSr0a
hFbTomzkpTduaA1FREoS9x0vxTM5tnxPK0dXL3R/zudb9i5UgkwFF2DQMwq7lGtEP7wsGBlv2KVo
mBF2HVn0u3rGP1i2xn6O+w/6tp/xgKegWyg8RkjXTUTRjBK/G5pn+7rQD+oYNVwYsbbrXUbt0HR8
5mesgcrIJBqB1qazTkAArQXXHMl7a16sSIx7P1Ui54GrZzLrjF0KQr3ZoaGXJ79JU1t2dmH+RLzS
zbBby6wjFz55t1uToh/nZGejoZS0q3fJiMu/XBJfUSkmdm31CWQg8+J4Ric8v6tlr3nNmJ7CcP0A
YiyPatwOoJ0AwCs/hmilteGaZY3wqvf6Y4utA0X8vaMmt27KX6lII0qpBaJKdzk0PfMTG/lm0HEp
JPFzZGPfrsEf61HmnOO5X4EEMTvkOLpztQpYUBGz7otLVgD5oAbQCEpW4PgNoaHiydE8ifJJz90Z
eySr90GWfCEhU6QhYBqTooisl95NPAMLFnM17BIsTVcZFYbEXMNR7OmX3nQ/nUHxCsRg9MhwmOdT
+gKuINbUn1GBAKnvsO3A6sEHbXjJSOqnirc1V2iUSOta023zUmPJReoW7pBToGAWF6pPuP8hVmK9
EOQ8Y8swhuGZ9Ofwup3O4HqYhzXtvRoMsjaGcdgrbOM5mh7m2t6rvRDBmGWfbkt/WmnEObQBpHV6
DFfMJtzZ1ScEaDOW4KJXqSTOtp8rVbUfzAdZKc/D9OnGVL0t9XkymwEUhPO2qpJsi1lOHwvWfPYx
zNkt0idCkcQIYEf8/DZPE4/m1ymu7RuzFo23VJF6RR49L2Kl2qQGKwdEo7KqE09F9oYQl5Rhp7sj
krbYNZnB8JDeuTEU8EG8q1HYkptuNlj/GPn4zLHuVEFDz1xlOdq64nrdo+LrDHdqqDZckPxKUsjX
AUzmzhLqPlU0DZmsyfLbamCzY33vyUlUptwnfIyw4sV9xlT22RfV56opMYvkdiwrdcdOJVwRUE3y
EqOZ9LUExlKSszpXfmDCxkaMMfDaTj6MvLgj9dE8IWxC4Mm6E1vKTNaefi065RlzM11iC1zEGIqd
+lKEgyfZCjAYg9lW+/hDIah230A/YnePird+YtK81uvl3o44PYtAX/9OwD9cj/xPfkcwCN7YkFe2
RJwtIoa5bCdaEJExMQr3QZ/Un1W6ukiQv+jWqU6tFImx/RhTgN45xnVmIjEgBe9MJugd9TgculMG
sID2KTKLppuerDl9Ikn9QcrknpTCU9LXN31X7Nv2xsy0nxW/QjiSetN81JBOokm56/BvdLpyJVet
dbnY+3VjupDtx4XLgjZSb/+TvTNrbtvK1vZfOdX3SGHGxlfVN5wHkaYomZJ9g5JlC/M849d/z4aS
VuLOSU7fd6rMkJTEEdh7rXe9gxH7L7pnfEaBo8EWbbctQQxR4FRIFnCwSmWogPJZkExRWDKo1dUW
JBFCR/N4u1ZpowLu7olV+2x4hAZTDgbmg5imx9IccOT+AhsdTh3ed4RFOlGHpW7KEVOZGYGWVrVq
JncdqtXXyXG+wmcEQtBI2E7f2tr9arTttyz71tce5GkGHKnqfWaMdF8q5TK1szedF5tMxZsP8TWx
8kcMWSfsq1yEHZnzzeV4JkGx/ZJRYC+mkCUpKsd4YTT5SxJV+6pyHrKQEZGZABQMe3PMVolePFhW
dKxq9cnR6ofeSTcBlLtVLrx7MSDrhcfxFov43vVvvdl+0muFiJ4Ie/jktVCZKlVS4qq0GygjzhLj
HXNTdWWKshiFl66VT0p4KabwS9zUP1L/bJANuy2KAkpyI0450py8DT555PaQNImExnqztLQmKEmC
Vbpx7jo9XzJDA0Wi0oZ3DqHz4DVPhlkjPnuuBl/Zp814r3i0gg4KyCS8TuH2v4S+/5PNlmVLI6b/
ndB3IfmgHpPuJQv/SOp7/8NfSX2O+YvtIpJy2ZLAKX5P6puduCi8+bEuHbWkr9Nvdlv6L9xlAw7+
xgX8IPW5vzgaTlwYbSE0tCUV8D8g9Wm6+scEM+ZZjmkahqOpuulomv2z4VaCHmxKC3XcDUnxQCGI
z3QaPeDSk8O2R/yA+Z2vYNHE6H2jq9i2CN2sN6lQlzUZfjsXc+1rQZFay1Kr6c2tOzXV2g4ZtqY2
AlVnYAWwMd25y536vneR0qVKA28qQOApAtw87tLOFjhiULymLf8MBHu+MVyHnvmfqz1lHjw4L0Rp
lHNq8Fhwt4WhnPUkaA7muUws75J/i6ou3FcoKBZWzcC5d4MdCY/2GrAeE9nMjFY1fuwrE4r5dnSo
ZuvYf3KNhDhZGdPZurTFFVbyR2Ckz1FwDaOKUFPCBjjjyXvXnS8BGMpWI7N2rP23vgaKMzh3KUtI
jC3cO8AOrP31QVkoSXJIpgBQV8rRU9J1ECEZ9aaGkUSqgIcSO8z0ZYIiBxMKbVxN9AdLVRmwStGr
bwje3wLEzavcUD7jJ8I4KCIcux1RAXeJ2KddANnF1k9YHWA4EIloH5r1iTiRfmDcEjNDyAKoe6RN
9TDKp2HVmo4g5wbBD6G+5X7SVajuhLSdxwA7lggdXm53JwZazVGzv9UBSIHRmScCbZwTqZHpciA4
liaoiLdQ2VGx4cm76gaHDCbEhCbJ6UtnLKV/V4IiowGqRXCLgkFin0YUPpm6hXxiGBtMuSJoF0VQ
r/IpBTVw6kdcBY9d1U9g1GIXoAEQFrbFSvPqaflLBRkDdpf9qXUd4pFNyn3Hpk4i2AWjt7o5TUmi
7CGgf7JyqiEnDPSzi6Z0yM0vjpY2n4glvYPoUhyVDiDHdbQdAlcMPiaxNXJlfPRaNuyaVCm0RO5x
nIix6ONqn/iCkWXrfSZZOV3auMUxmgjS9Qgwv0E6ym4fBz3KBdiBwi/rVWyb3S4V+rBrk5zdDnb9
tgy+V8gUqlCqPtK622rsMFam/KDCqpfxQDYGtphkoPrGlY036BWHzJhuhaKSMUmN65DXD8VGtRPt
jj8Bym04Tqj4evhTTbtCCXVpO9QK/aC3+wmN+QpawNcGJGinDnDPcV7z13XZwBxt1OeBHEI8wnSx
hDt5Ai3/3mP3u4qG+sG1c7Hya+8r9Cl23uxhCnCCb7PwZAqgPZmLkBERg9u+qq60znh2q+ShntR6
BeduWhG6sK88hbeaFPU2H+1T/hJO9rjohiFbjPrDCK6387P+3lXERtXKXWvr+qoeU3+bhN4jtcsP
Qd4HrmLYFBjWuNdwwHLK+GG0mYamjSptJ7K3FEnjJCNJgskzOF4o5VRnIzS/urMYDy4E4uxlRibJ
EsbckRdr3PMpfwsj+sks1JakhLbrRHe+lU6+BU8pPxmu+1hp1V1dQYiCQx2tkN01xyb+7MYQhzx1
axaQjBp7Su+lYLL7HjMKXUwDA7fRFgytVDLOioYpcE6SGxABnibTFD17pYYwDLkbg61sKjZtJoiw
0D0GeubRE6jTQYg1QmaI0B5L85thJ9NBg5CWDV257R0KCs/DRcrS3ccM+iwdWsjIONYo6swQ4yEg
2LjkXCo1hsGhD3Eq6TZkzqOOhs5YDEG6Q12qACE6234Kd3WJrdW4BWt1s8+JXrv7PC1BcI9xW24D
MFhFZX2w3K2JwGpX6dMqhPS7TkX5bIm+XvWJIdOTmMmpBrohqpgGs2QA4THY9eiOsEuyql07MA0N
O2/V1yHNPkOWdVfvxzJzmBxb9Q3d+lLtm8fGsvFx7IW/A5SOQCCDI1la3tI2JCXVvHc6fdPn/bgs
fGYLeTRibYWmRdq1X5+nBEuFGErzehL7sSNoLXUs9EE4SQyUqaOhxoCmB0PyZDIX8pNx6PsY3HZs
wARaPz/FdmivGusVfTQdcWus3BEfCjd1XhXXgm+UelsFZ2kAElVf142JZxWRl0sicRXbW02O9d1M
tavKvGxBOK6yrgCabBsPtTIPv00NEuc2zJ6aNQ4muO86yJB8LVpB5Vw1HhRdb+fQV6ldWK4bI9jC
pYM9QvK5n6OXcTH4UgKgAGJ+WGGaleEbb6Wd3WKM8hZjRUluVGBjGhIqTVDotpYKOO8mJ2+Kr3o+
cig0urv0KuPB0MMTNnMpXWyJ/ToyzwWFyLZT8R8KM3+FtjFCQT9uLGwCR0OCfaQtFfDk83w04EOf
m867LyuImSnWRYbLQSQdulztS8m0junRGGz8AD20onf7BhLEgY67IcgDp4JEPKi51gDj68A8jUQr
1G4/CaFvjMJhK05MOpiV4PoyzPiMfTvfliQtL23Pv6+0aZ/pwRpvpHu06fs84pAjRChZBl74tcPX
/uRDfo7amLditYi0GF0tygGXQ9c4p+Q+KDX5GYamISV1CTsiBaZfuORciq5klii2ekRI0eh8dkcX
PmcJPmylkP7olOJyfCWrxl81hk9kNf47mmuuGj9GrOjsAWDtZWk9haN4tYJUW7XVrRZEQsbNBUey
Jx+y0Soq609KdMei4C01xz02NigcL7DJECKa7UnB/oNUJynWjO19mLDJOl2zzlgLli0yKva2cd14
iI+oNrZJ4e3Dbm9V+GP6kgcsxvobbWQaIoUnuusAEH+nFSXlCAHlrY7JZ9rgN9d1t3jEUyccBFx5
Dq7GMDBOQS4ZQVZZqpG+9/P8CT49fTyrG/6azjbU6s+uW5E9Osbf9aEUJH8an4qs+zwR/M10NdaW
rgU0Mzj60W+wKIC8JgIfJXhR8L2TjxQReFYkyTUDH8rKknG/vYlTMmNdDxtlFxOoRDya2IWQDuFs
PdIw7aDHJDng6DNjkpsGXA+9dWFU1SK1oIK0Nk5ATFEOqsg++0LtjR07O3icJPzMF31jpYsWwdo6
RgpQgBaDkwLi4jvaD4dKhnJ/XMz3zQzI+T4OAEpOuyPKEIuDQ/Kvi5m6V6mcsoq/mRlskQXZPXQs
xivzbU7OZA9+v0hLUsM9mR8+dTYk0wL9ghfm4z4qHtK4NfEOAgyZqdQzqXq+iCX1+4NjbRW9vZrf
iDJTyWeK7MwYnjnnY4Pvuakx0pbm++JfqTfzzfk36rZ8RRBSv2fFzHd9PMb7Y348nFZ47JLFGBf7
qPw2827z7sEPVXdvM+XZFkp8Dhj3E0JO3tth/gVnGtVtKLA8+4iuEVMGaj4/7kzn9doIcIU9a4la
mIRiSYKtUgdPx/nqfOfHxU/3zY/w030e5Lq0NqrdT/d/3BQefghRhMEI7mgxkm4cpwrpT13JCz/G
tamwcbBZzrdNx7oRPequ+w/aovxaZ+5iMruxz19zMkh5w/w120N/S2NMErP5PtXx811N7M3HMTFf
++kBq5ixhe1g9DUzDD8uVMk9nAmI831hbeHT6yQjTJrfeJrxfIzND/h+FU/KJ2nYu575pjMlfb4W
z6TVpMGvuDHa7++k2CTQVlPfc7baGeDwTM6WeSs+3kzWwonQ979/be85Oe/X588+slnNAV2Z9GQD
R/nMYZ7ZyfO1D8Zy35ziAsWyPpmAju+M4PmqX+KKlQh/ayHd4W01T/NpNF84TsS3UMgzKrNgvYuQ
pkYr8PKA512hBeAkGgkpOMw352uqvGl2Uaku59tuFyExVps1UWz2DhfzL2RutUfpYkRGob2D1lJd
uHtZK0X1iCtPRvTuWm+Q4pbeNh6n4arVd+ZYxVcRWlur8p4rr0oOjtKH65JSGg+PstoUjhfBGGHs
ahb4PBs4RAnyoA0G2RaUuW2Qj2yXrRHL9ZJmDln7Op9k5aEDWJoEEi+gMWFYKJJoV0/2q65p0a5r
7ZUB5WmhTQ7D5Eg9l22igesbYoldQ7TXBqoIP1b2MPdCiAp1fOwlsqt1XnrW9ZwdEoO0VePQWhOJ
HYMpA2xafvFJtZgWWqp+bIfuS6dn4cYscFgL/KpeR4lurLDDjg92n71xhj+abPT7CoL4QlFCUg9V
NdmkDKxWCS56+FRfmlqVQ0Xb348KHo6u8AhSk/IlvwvPukFFqFXwafuZQBrrTYkqnlazkNKJOcED
F8IU/yiZ7zRf/bjzp9+ZfzrnfXz8Xl4zMKtEsawM9zT/LJnpp/PVqSOjJcdizZP+a5PAek2TF/PN
9wvaEgR3Mft8iwNKRDuDAmlCYxJgHlgMIJRu6757j6AauAzS/W1+IKhoxftDVtL3I5Z+cfZw+fiZ
Jz3lOukuN99Xzo5zWM/Nf9jKv/54iI+bGTA16hOc7OrZ1C6W/naSEDybuBSzu8t89eMiEVG97e1+
HyWIaEwLEfQgTwUOds6RJCtlC4qJm7zv4wcfN+3KhVJQQZXZtpnz/ivzT/14fNFrzF4/freoC3Op
UeehlPvNRQZFdLiF1s5cRMZawTa6g6QsNnP8zPw9oGyWLCK5Bftp7o7L+eoc6aIa1pNmMCFCNYm5
kbwYpf+OzlQI0ihJCZ3reKtWitorCwFljx3BTlA4WdKrhLo8P8zX5nyWn+4zseOAmKVj1Jmb3gpb
ThRIcvt1+/ktwwIpMT0iQ3G6z9Mw3Ct4KhQhRWQ/nnQpN9I73uV8rZMGSInS73wplmLcOW6tTt/R
uPrrilNj8Z4IM7+CaV4QAW5/fYFVb+pS+BGQjcKzD/ZobfLCOBuVgpwkUeq96L6OUd8e+nYE+VX1
rZeTlKXbYYURnLg35Hud4y2qCFbjcb49JFhK4qrIiC8a/BCHRab4THZgsJuIgvYixjcAX7/5Al6G
me7m0Ao1VbDmIrkzx+QyOeBcS5CFvCCECi8Fh49bk6ZC89/NP2itSM7P5v0jmi/buCKZJOXY+t1v
ycf4eMb3gIy/vE/MkXofjzBfm//u476Pmx8P/fHyPu6LSk5WrOOxQ3Cim/fxyPMvO7NG6/21f/xN
kIhgh9X3+uOu919RdAfUxGpkDobRHSZJ0MdA1t6QBIMDlJRfjE64btl6afE5ldG/5AfAq4BsJtCT
w3xnPg1Yg+JTa0akJU89IxgpcMh9nABM9HqLP00Wmg/pwRFnrH/1TTVFZA/295GBak9ItUBI7vWi
n1AUTFkqXYJzUkMauQ8XkcNmMscYzS9CrbqHXoe7LPBL80NkctjvIfnKcL8XgsmPSPFO5C3kVdMc
jBTrqcCsImep9F60T6XkEEO2i5Y0bkjYvYzhQYo9Pwa7OFqmfrKabaUlhyIJOvzI0reqgfL638HC
/2mwgEQf+f7/Pli4Bvn3H/+zr5OX7Psfcjze//C3wYL2C2C+rtkGgwJdIJv/V46Ho/0iXBN7GPpK
WzjW78cK/AX2AbbQbFO1dX4ELNUE//yHycOZljoHgnD3fzBSsB3SSP4Q4SH4z1BNg9fA6zKcn/Iq
yspvq9R18x1HZbaAEfoVVMBWH0fR6FvVyy8M3Jr1aFTdssswAOjdAXZTFlGOaNqmTZxztGz99CLK
7lHk0zHUrWfhY1hshHeilhRgbVHH8UvqxScnJyRbMXHZPOFpta/zs2FhW5s5ODm6xdLqh22nYbLt
IrQucyG2GJFeUXeLg1bcM63YpGDvqynvMVPBXMlPkzMWNs2qEYTl6AZdOdHP/SJp1Vs7nXA7BHnH
2mpZKiYG+oToKRFqRJUUg06z3ppSPWYKjGbmsUmg3sjGPbtZMy3KCa1vkzGUhFGQd4BUmR69RSNU
MFGTMZvQeuqDdokTXG9N53sHxF25snGve32JtejOhXikI2WIdRMPlH5bVu1jY/LcZEIDjf/ox/Gq
gGGQCPADI1PHAA71LEIe2h55o/Lg2GBfnt6dYi8/+jWfpjMoOFp2972anMImOeWZuWsz7P/xlTUx
gFH68RJWzhlLo2OoYjzkqhfXU2+BYmHiP1480id6VrJUu1VKDY8HC/F6hOufnKomfNMgt2GH9OTV
4zUU7aMeWM9tzFDoUHv12snF2TGGbTrEJzuOXjRrOo49bzPOTpCMr4Hq7XV/78YNkuB2AzvtxI5x
MaPxGJFk71bxoXfDQxUh1p2iU8g4imiwU6EhzoD7DRUDKfsKY6WdnvRbC/tHGMjnHoYZ0QPPJRar
jjJe1Mk+NeOTmgBfumbwZqQcB6BQx8EK9p6tERdt7vrMX48RXoIKfBR0v9qu5Znz2psWyaCtmMrD
HzCe4y558a3kzu/XWNFdisDaFU1wiEBMYUUf1Co+yW9Y8/pbW2OxNsXf6JveLD94K5vhKj/GQplu
peCgNqdHrdxSgL6Oakvtj4OEOmxHaY8gtFWSxfsybpfQLq9uhu9QlffHyS4A0PDGrQ33MGj9haEJ
dUF4wEkt1qxzPllnPeATLIajFpg73x+PYZC8CZ/dUGWSHw4GyHJ8MizIdxyTU4lRJ3nMJmpYzxpe
Bb4yQqyHeHi0g/HaF+ZzABt66jWSpOJTVUYv83OMLYZRo3GpIamC6yfLtvTfvFrYiyQbtv6QvDjq
cLTNem3yrUB/X+FRgX78hC/spZMYrxo+W230VsU1i0SzSWGjq2MCYhYfDM7zdAx3Xo4erRpvckif
Ejs9RNMlnGKslWH1RRyrSvUQ5+suGrZV2V1NvO4rJT11cjkQ34ZgurlTe+2NRe4PV52vpLKTl7r7
QpDCoemnm1NON/kNtup4VJIYjnT6Ij8YeTxqfn91wn6l5NOtxjO0g1nSYb4j35JntKvBIgzCMXeW
zlejlNOlr/FY0nv8zTb6kJJcW/F41YrgogPei+S+Rou+t55rYm+Rhe1Q1nzDTXQKWBM8s31olWAl
j+04Ho7ytSU+a1nfNY+hNuDpoW+jKDtFIUtBG0xH22oJgJA4d9pu0jp5G0xzHYbPPUIMLRweQWc3
8mDCM2CDx8HNa2DIp7eGT8ronOehgJ4D8e+mYjSsuA9+UW8qKyLnS2YI0HVl08WphktgDY/Yja6w
5y/S4aK0482J+q3IoE/hkPgifOWpc/37u3qwzmalvgaIMELPX3W6z2RStc+GM7y6mJ9hfQ0pLnpr
svEIKWVJ+vhR8cN1M1JRwa9f+4Vy8fr8zsgxSOy1zag3u3KKJf3qbFqo2kr1AtsXITpXLTTr0xGD
wSi+V/Po0FTGjvzQE+nYsmOUYfUcEnzSNkPZ6iug0qe2nY5u0TzW9QStFp25NxzBMU7ynxKGmxy/
G4PDa0AHZ/nasbTa19obLoMUx5vtY6lzikVmsfUCmJsO1HQWqxBZEY67GLZL6QURi49ywTYZeft5
9MllZ2ui6aZF6UtTlp917waD8pHcGnQL5oB/1o86dPf+YJ/lKSnXBNV1zkHEd8dJVOucYxohM5gv
iOe2LUo4MOw0rvlcttaOPZGkIrW52ibnPAvVIu4uTLFfGp4jyVjdUFUEQCWL3rA51dKXyO05P4K7
KjjL50p15zyfcdqAogNRhKeYX3EJQ+zgSZZ1QMhLBcsvor8MRkkmYkjro9Y/DApMNEwWYAH73lK1
gH6i8gVibodPjfYa+cAJuEQvHBDaO0MyCPXePkQssXcwRpN1OI7qGgqfETv2ge3ucxJO4y7qwP+C
soYiHOO/NlzcPB6PI7LMRqtRE1omcRWiAfhV2PSyntyJKGwUXNXJbKFZJBVWfRzIPCInhmZs1hvP
1+b7xokcrT4lG96x78Mg0jcz0vmBec43FbP6FQKFTcHLZo4vG07Zi783347/hN3bAIG1uYPm7B1U
PI3gFiQejooBmV1uNWnkgXLRSxOVNDKbjTfRJgugk7H1Dh4BZkOePAXwujHTRaMvEAEw7ie5K+nK
zaiGNwLYgv2YIpsJJpaQVt0R/MQYSFlPWbfqphjbX2WNdHPBHoA9xbOo3+wK8B3fA5nNHI3NalgQ
sbXChmw9NvqdUgT9Oq3B2MtWkXBw3rxftDQKR17ctGNKf3YYEW4oiuhJEF4GEPcTJbhkuZkjAjNv
YuEm1stkubuAXWBdBuKlyjQBSbAThzBrvzKBWGZkBK6RpONf78C/twd248S82YODehE7RVx8bTQM
FgQ9Gh8sOjiwp0h/TZT40GXWWZgFyiiUR3EldnkxPtPF0ahxmkcViwenQDa2V5Khrn41MuTGOMWj
0EEP8SVR4QKoES6SCwSL5Iuz/A16SeB47Dw7in220v5Rr8bH2MzPic28zxPbyQpfQnOn9NXRBGn7
XVH/J7Fu2r+Xya6ORs5mnspg2dEo4H+fdIeToYmmG58Yhi9vZQz3P3kkNvvRE8MZGvikjMeSOmpw
yr8JlNOI+PupQHd1l+7BsMhsgsMvX9nvItnIJ2kzSBQZIxTtgtaDEX1i75OVDSceJGoRRjU2z95C
wYhalkp/88bpdn5+euzNhMMrUHWiA396+t5xBiPyinynNxTxrDVZ0GyUsgC2uMZaf7WN8KXOieW4
Dy1MrkxWNQrbIBrfqW2vw//zf+R/9g1Iv7L3vL3993/+wwJhwWdN6I5N0ebK///xc/AhyASi9jJk
Ev0jZuVXi8okUY4CMt1YUBgkzdVBnydKa9lqhAUl7ZUBHSJbdp+EgtU1caYx14Xz9NcfkezR/v2V
EcOoOpC9NMf8yWmtiHGhikaR7dyWFkrNjkZg3Cs1BMah7ylCLXhNcfttPryLmvo8GV+pxB79+oK2
8kV1h1cjYAGYy0NhTRcsbW3lCT+iW8PWhVh1aY+UIdR2NviXUw5bWYLYbr+Nsa4IOAFkla7ClBfJ
cE2D6CBS9TIZ1q7iu+ihtEOmh2HeXaO2WmvmcyLUTcnm5wmo/aBdlaiv5djvksZC+AMxGHpV0CGc
tKuNCu5ZGkyPU/+m+IxaJ/XJHswzEsalY1QXobVXr0jfSrfl4aOXCgkKe9gSBhsUZo6aRaJirpHQ
/6U58FDbd49BBbP5r7+FPzs8THhxlmZrqqXrPx2nOlL6NNdNHCX1Gn9Y9QJH7JAm3+bKerhpTfV3
aYnGn33vEAVl1y5MzpGfvne31wS9KWemb4/HOokeIjxVIuMW5f21ZuPbCDN+GQcWtUnqZNrukXb3
UJrpwaCuTzprr00PAcEIWY56sbu6LpM4PfsE/4+DQaUgTbrxYvQejYT+qdaPYSOI8MqgtLRsHX1G
joTz3FKKycftRbFB42N19s6kAJVdAWFaBzfAeV8fji7CHrIlbx1dVWph9hTBu0m/2rW2VNp+S3+/
xarklIXdJqy/iQBqjxa3K9dm9j+Qw6Y7xS4cdQZaPbqpSEN9bxY4qEGI0jFZrhKUhMI7ecIjjN2L
X7UGc1oqKR0hedr6n7J4uPWO9xiG7bKjBaMCN551ko1piHBrN75UtKN5Er7IorUp+m1kJWfSNRh3
j6+dTjmWhbTswbWs9mFIp+zvgX2RU0YnNCmnQJjPeo6PS3dIzfFuUCL8GQqEZNZK+O0GrtuLlngH
R4clcEHNt8M6G2+z8Yh577PdaRfZ7lGxHMe1wulqOe99Um7v9HZi2Q0OZXY/6GxavA9m+mfX9s+9
kUMXaFeO1h17ob6SKXB2NGCCvz60f3JynFc+OH/Q3VTh6Jb46dCeHCUvEW5moJfaUrZ0A1+7dnO8
4km+5cwudtnfrLZ/tupbKiWnEI7jWrr8+e82nYrhh5NAu95ZMQ1ZTWOa//2W+ienrGOjEsEHk5w+
suD++CSk8+CHpqLpJGYlY+xUA+Ik02M1xNvSx/kLKOg+VsvrNFEbiBpZGyqPIH6TVXblTkepww0N
d+1amkRadq6in2Pank4noZGF0MmSQxTwN+j06yj6Jmyepuzik6CiM0Fp5UJMXMqt9ZGCRyzVVRXj
5zfh8p6e4NIyoWyvBt9/68Uvujsem6Y55hkvk77MMaZb4JrnuDCxvKEkRzdlOdepH3YWjY58kRZ1
CIOw82jYjzmgBfy+ThSfkUZRLMJ7x6vOiE5u3z5qjvXsp8NR2NEpq4xToPtrpcYVnrapCcKTOjnY
VFZ3HB7Hyf8kPKCPGrxAr+iSQPcWQ5c/aS0MJy/AbGag9FL18M1iu1BGepIwPnVDfNB1Fy1cfBCJ
garI3MmnUysWmi6ynjO7fUzrah2XzjOebrBCm6s7EGTHa/G8/lGu4Cb92l8f3Jr6JwUOh5iLuwLl
hWlaPyGQmV40A+NZdE4J22eWdsu8jCpER/RNlWOSEBKrxxwl2lIL+I6UIUQah2XXoDxAnEpWiBzO
FW1eR2vYmva5NQVTlJvFXKakQ5etW9dd6nS4Bop/VxMwU4roiyupU6S6L5jqMmB/GkX8Euk8PuFf
mK/jlGzixpAD/GVWu2h11rwSCKDjzKcalUVFW6GX9KyzXFXLqXvFOghaXn0kbOLVYeVHGPaCu9nJ
LHimURwISqL4GLYa4ALonacMV1d0V61tV601bNL8q2xSnTg6VMqwJfZmUwCO1Ea7TS2qHfAXZqG3
MlAvNHhDT8AkYJmsxry4W/k0c4gHz1mz8bX2YFb1Ne3617EdtrIIsmoJWcAERcttG/zzHFLH+htW
oIxXfE4Jw7svgOga8S220IIXTbP66y/6T1YxCjf5H1R4kO2fvubeh3ve9MjZepGtardbmIUDrtn3
W3mQG81wMe2DV/h/c3zp1s+JzBSOgvKZHVrTdHgLPy2fpWlgDWG22a4JrFtaJSe5zwlSqpN23at8
GUl68vpmJfGzOOpWnmHuKgqeYgR4AeHUOVGM2kKfqK+yFsiKIjsG1qxULHmoxSBhyyw5M68Wsl4S
AKUOM2jQjSwWz51bYx0dHeSS0YenlgjourNJFOCt0w8lMBi9dCS71z4HjP1NwL1orCBnJScrVW9y
3Y046CKyU6DkkltorVv4q1F6Gt12hQPh1afooZ7IywnnQTajjG8zMu9sxAGwLU8Z8mBc7a5DMh5T
h3VDnsO+Eb/I92xM6m3S1Fs0qaey5XuJvylOchpN2j7+Ng5xqCBtUrdZfWFdyEIHicCx4bCv6Vwn
bL/K5NygDbC8Z/BAyRoSzxKh8Dt1AbeZ7dY8F1P6JuEQ0WFdQWX+PS/dbZcOJw3vWw01axJhWpSe
bBnIOE7Ta6quDY+VKFaWdrZUwuEMSZLekLJussgeVpkp9OMnPyA2hBRHNKSltpjQb9W0uxhmHkbV
XARCPRUJSGzknGG6vrSjc5aotQZeJ9GmsfQJQzPXEoSj93qVb9o1qFhi7VIq4UF1QNOi9ip3+JBz
g6Sxs++NF3m70MejirYRuKhqwxNZVy8dykS4+HAsMHsIY8hNHqKCJjF3cvWVyBrmHI8m+b8kkc5N
7Ng+irF/1fLoYQKc0Vr1QTnIVRcl7En1opPO6AD31hczjE5a1tJsBi8meo5KsVihQV/TDraQF8F2
8Y94Sz9LpC3N+AXO3ky1ntnCj1HC9kF1WQQPUWnfyYJJS8YbfM7nyA/WOaptnOlfyWO6GlQTXZYe
lC46BC44oov3qz3h1sDA099IrK1pEuBFwtbzHdXtoSjG43zAM/SQZWTINjz0fJ6sXiaoAAlXKA5o
wBA3koq1AkNc4pdLBJS5y8yGDtI6d3W3yvxXdfaK54CT6GvEploM9A51CYdiSBlBAC/UTndLJiY8
ZAqsu5LFf+rwDQJ1ZjmWOOFUeD/+etXSjH+T3Mjlw7EsvKFsFhH1pyo/GQ3cLUwLN0FnfM1qPsip
3xveZ3AuAI/WDBayGRVtiqFvzIymR1Kakb3R4K9IvErgwv9s6AEanOMWeZ9ck9ial+35ARz9WxlR
4FbhG5yM10gojHSGM5v3g4tTN9Qrgv3QONyBB/Xrmkwr7IPVHDloCEvD7Nhzskox12rSLNyhHXdG
WaTI2NtL6tCk+zj0qVZBySymU5aHz5pEkeyJ02Sw02qj6eVLUZHt6jPhXjiAGlUOFtrkYJuqUfSL
c0aPvrSDdjHoOFpgnOGCcmPqeyMVOOi6N7UyCqxw0je5vgSke+VRtOwLFQGsfbbN5rjWWZzkmvMA
A/iM0RaT7uBFFVQhXX8zVKRDkbkjhw4Tv0Mng6/Yw5OwYR3Gt9tuVmSfHOUS6LbJCU7TRp5/teM+
aMZDx1wjidSLfDRZJvm6bI3DQ/xJIaovZyYgj4rYQXfEg7jg/RXwskQGFMYJyH8OstMw6+5RizHn
zsdX7AjWLbh9OmJk4GqbXVVQBeXtVb3D2Q45xdhvO5jKdoY/Vlm/JU37aEA5kid04/xW+v/Xof9v
HPoNi8TY352pq5fm5X9+zBP780v645//uIUVsqs/ivl+/aPfZu7WL7pJEDGDczooXciCo/9RN//8
B27Zv9iOYzqmy3ktLNfgnP7Nod/9xbQsgASVzBX73Vb/16m7Yf/Coxk4i9kOqgrdtv+Tybs+P8sf
cSOen2BQHpOXoao/9z+iI7wmH31t10zlve1qJWzqLFo7d1YTEtjhR9nSbTPwHuyUJ4dxEthMp23t
1DIRoRtec3inK2mjsQeYy7FPotPvdzP5JIcls+v+P0vnsdw40i7RJ0IEbAHYkqAnRVESJbU2CGm6
GwVvq2Ce/j/sezeKaa8hwarPZJ7M7U1IF34sG1zVXbqZtXFn0YFdgaozDKk/HHzyLM6iQlD5WDRN
KSEiKji2Zv8q7PsSAMXpK+aMfn0pLAFwWD7lf2nJPpp4+oz9xtw6IZFQczJ9jf1z+t55PTZkdpyp
Niimm6+sT36mFK51KcN10oiX1BZIA3qLXCBno43DDAmli+gS4ZX1FfJU39fznoZ4nea2D9gO7FMC
aZxtgSCV3bePfQ2kPeAcyL1YkMNIL4B1BhKcS7sg8JWx4ECdFuJ2Ak3412f5tS75w20XqhWvNC4e
1X5nj7GpzkmJNN+L8LfjhW9OqtnOhfeJGnb1T3xTPETfvH0vKWiy7T/dWfoQn5UeXJ7M4XTldurK
h7pdofJ0BwMXkcT+aMMQA+jzEBUbZuxGU3gk0FlGtFvcvMYInj1Ld8NCTkKe8v3bDjEvHY/9PZbt
Z+3hAyyq0+z3f0mDac5NKk4Ftewe3adxtLkEQWmlz7bqu7UXsyfSHpxhS+oE3Fmyd+YkJT1r+N2M
WpFumC3Q/OPwfXZn631erENDGJXdsnuyx9Laz4iNNvlCwhs4QmsfZDeWOvhEQ8KjsH1e9dzFh+Ah
b3M6SuA8fJ4fGxplOPi3HcrApro3M69UmMBDFNLiW3ET2CWTzZKQOX43Bdahmwz+nC6wpESuhHDA
w/+l4GuTlQRKu+ztdy+t5FaYbX8kCD08TGKfot5eB4WZRCUq5Tkr/nhj+DZKazcmNfngxg/+sno7
2mCGzBg4WOeioH1I9RqMZZ6zqwKSD4ltpQSv6m0qgyPtwipdei+CHMkTUOUvNcaTB1meZrMsR2jz
AcYntz5MM6mnnUuz0BXWmkyD12bJuJas+QeYx7jJHhz3UOnzw4+wI3VeH72JaGsEIwx+HwK+f1+6
EngmFP+eYFgEjYxR7ShpYTGSpMUO+/HFVQbiTMa54cMpMBW/0i785ZrlOe7ggAysxsrhvxxNTDLk
NK0d6LveDXwiJ8B/AiddNrZX/C3TTB3/PbJEBZ85XhC5oWAq/PKjw6O/jYtNolqK+RY3R1aTfDfG
HgQQFGn/vsRGcUhJp9l5/QxtUULazlfGQpbTVD4y5g3BVgruBAPeYMLT50fO44UxiOrNyu6eZ8M+
65gZmLmHjlmL5RhXGSiNMmHzVHWQt9ME2JfZ3zol8h3LuidmEGI75N5T22JAFchEwRQ++y3uwd6T
/XqkVRoSIDNM26Dyu+mmGBCHAqLaDok5HGahrpLY43VjI/DUeOmgodJAFGMHmseo93CiurXocWRq
t1N0U4GD89+8ti0mlhSW85oN4P7/vs/Ue4XwMEI7JYIDSDgwhlrv4nYyNnKU34Hs1bbnN7EjBkdc
5vN+TCF2/DYfgQQEoE8ghJ1VML6gbYCLokyH7di6euDHHdSETeLz0tLS5HVWHqaCSKfJnxl88KC0
hlVEJQIcTG8EhI1dsvMNe+Ub1fdYOuVWoQJMxrRBDZmKdVf1P7Nvp9um9ueoZz7Bs9TePIuTBjiq
t6bp8I++k5NKaGfzCziSs1AL4oTSWHYD7B/RPbt24DwR9kjynL+crIxWaHK3wQQMbGmSt05OFVA/
TNrxOPqcCKBxxhlYNYl4gpwTtJZYjuYR6KxIQPuNc30aiCZDqW1uH5Ee/y4iuKaXnvIymulfz9OU
v1Z5HO/iPr/lNXQMpnr1SxeGuwSJ+vvc1ZxbAGL+/SiRfcagLV0iZ/gYK+JDbKuHHeSlcLoKov9q
7E1w9ZOENCuUHjkbxCgJTSOiiXPPVmv/GbQ8ll3d3fLgPLouW/hgWL5tWT/JjmQqsgsxQY9dH8Vt
6Hzw0q4CRWbsbDbTmRAcBvL5cFGshIEnQhPqwoZxTuHgeRKxldgrd8zaNaHZUTDbzS54hIphaeKp
m9BPsN4dt2ZhxPsHDRKyiyDERgmoXj1oyR7Sy3Mif1wWy7Tv4F/nrrE2clLPhKkFHPkkiUm0YiuP
z9SlnpKfJs4ehuB83OdWcPA88m3skKQbeL7nDq7Bzu/GOqqm/AMfpHn24trbGqJyzuyCsQgvfY7o
FHCTUdMzYEgXgHZZGyEwfxdzkawyhxS60YvVkTsd/hLiXFJf5YfwyuqcKGZMTRqzu29GsZ/mwD4C
Lw4YPobDK+ghNy76a1w1VxnWhBX7ptjlg63XuVwI3LWQ5JYF+Q3cIohZl6jNCaNOXXVA7fWWjpa5
H6nIOCdUfVoCyyNJC+etVSUF/mcTr9XjF3gJq43fAOdy+ETSaD+zgX/OFqVfK6fC7dgnL8qIB/ai
w/wkwqoiBoYfpWb2gjAw3cZm+IaH+wDYHD1NHpP5Zo9AhvLm0llrjV/lFVgJKhBXH+GKEDM8WQOq
33T47hCfm6NxlAsRh05fADZ2A+SBJcuPaW7jrdllBCO7CNF1IyYkS/3B943nbKzhho2Bgz+n7U49
nUiCalL3Dw+M0+/rmXd1UR1lnBUyHxveavrJjcaJxmNVfBsKRI0hymsuurXydHvG8D6fq+YM8sXB
UBnbR+VPF3/QIpIE0G9Be10RAozbNCeW2UkOgauRyGt+0yKoy5p4/KWWIHm2CFau7DbceAMr/4ZH
NtY4UYv+uEhxpjodXgh1W7bCMggFLcvICqvyDmL3UmQQvPKsOzOLlmtuoeVkdq8IHQjntMfiCQqc
Gc2lVZ/s3n1l2cCquuyMqyTV7GIIjtbgCzQopnjDYfCWw1ilmUYflc0rVqr1qgFGeNcua1TVZfXR
6lN1V0HucWYis4RqCE6bT9sc1O29tD4Xlr77ZOTtqUEKyc6/WLXnrYxg5u2wfVIUCycT+8xbXoc0
tc5Dnua7waztj9TeBY4SJxJZgS/7k3duhvRkhDaXLxjMM1a1S1xp49j0Np58GS5bteTc+yRKrBxD
NrvGTZ3zqOk34yk8m5OJ7NMbnHvL84URx5s3UiTfHc3IFXt7tQk7oJhZgmq1J1EAom1aH4iUDm6T
7qB4zTe9hN3bIu1p0/okweW+kRwlWUlGcWqyOdvayMzvnWOD2EtWTpMO93QaYHrNEDkkTxxVWLkB
atbyw7Q4+235X5bVxtoxmgCVhvI+QWTnj9jUSl8lJeJmxkG0Ljt0mAQjBoCxnRestt6GA9/fGDXs
vMaTYou1AtY1yM2d0bNtmJfEPSYT1C/DHbq9lSToc/MHiReG02vd8NflWPxvUz18DD0kUjPxm7tp
T3xj2pW/PY3QTDfBvSPscoWT2Zj87l6R7rFGOsSp3i7Nrz5D9FBZRnIiX8heYySzo1jXP37Z6WMy
O5oU0Aq7fd/eKxxdjSV/srGDMVFG6cxB79aQ32NWgEAF0dqoQJAzXDTLaiIl4IiF7p28QfMQOxWJ
9R5SB1bcO+ADBsdUZ69i0PyXVP3pS8EKdfQpniTX+ZBTEGvB08Hrahgy3FYlRXLcfcwxjAI3SWjl
FMhzjXH4wCaGCRkeOjuT4sT2Ko8SjAM0eH7wSQY8ogDh3WZw0mSkdee87oNVRkLxLmfE/FSH2Td/
S3yqWjAGBBl43+j17KsjEQqm4YhgAPzlEk/W50Bv2C7JS0Lw9GrRVbWvSwmbwjT7g2XxumcJGojB
n5+Lx6zKgFwBdFiWkYnJAiiyb+28YvhLNoN8RcTIlsEfP6pOj2SRUxyaMTPqR+z9sjiXwGL7AF+c
xxhr2jKm8bMu4puSnscnx/hbNU52EMZBAbpOMtDtVZl3e2ycC1q8geCuwYAbmzCTDeZm38S9wchz
Pmdcnz2H/dVHeELYmAQ9CNH6JNOyjXpe0dQUxoXq64pXlM7IxlSOguHAJYH6T9UpbkXvR44LqTKZ
8Fdm2BQsOXrM0hp0paHK+jIVyMfU8DaGTb6n/EUrqxuS8URCujmo0AH3Hn8zEbJdEuII5G/2W+ev
F/tq19rmQxBaZVeOG+qNxupfumzC/I3EYl3i8kE3xZZwiDMy0R0W6H7CVsugwogwyz9NZaCe4l+M
IJgVhn23LxligDUxW7ZfrnMYZv+W9sawh8cBiFCn0PJFgxGd6Ikz86vFax+YFWVvelUjfZb+Jwvq
XYkn9V7F5tWAbVyVsjzLBSFl2eY7grhgDvCuZeRigVKYSDcYSZr0CCpe+Z1p48iqEXJqPuqQAI5j
mZ/DxZUnlS+8yEC+jCxXN8PnwcysTVoBWnCa4Q/jz/ak7ZzvvhLfXQIdfnR1yw5iMI/GAhqbEIPw
YAGNSLIY7TMsZyAfzS9L2vMaaGpC1efYK6t2i52RocbWs5b7soBgmGfOfn4kJQQNOcueGaSrdi6f
U6mDTVPX9hY8EjlfS/DfMIc1/G9DrVVln2IPss/Q5uPZj8erCw4VK3F4IxleXXSdvxnwcx0lX5ms
ppfWtZ5NI1kwFtUvRlcTBRqit18xUr1MpT4D8pzAe/vnWorwKj0McJXehrh0dvPguifD/20ihT7Z
GMIw6ra8l1jSzfoVUZ/DtpBfAkO+UaJAGmgU6SGwR9puOzn1iQFPsXfiNzdQK+kTKjstzdcAU6zM
rGeAvBJf6IopTrud4OSQ9z3xOnUVIlEzQ5RLJGmIjD8KHjcuVEfBiVlO+2E2geEn6jaRnIXHLzP3
SQBtzRX9WgoiDRr4AauKnDVdB8MpSx2o+xYFYtC/zeEM3nhArCKAIUckKtkb2/TSTZVDsR2cghl4
uMoGL/viqrY3pVXNR0HANjF46iB7N8roAg+WK+6JBC0NHQKioF1hlzaZVot7Yawndr3nqi2K7RQ6
wBt6n1S2XL6D0aWsKfg8sW/zt1wBq+ZnzJPpNi1EaSxa/wZ58CZr5RKJhqlhbL3NnLp/QOn/8YrJ
3pVW+R8b9+4gWT6EIPwuNMMs/OEIrgissd8d9yDZUN5hqnznYxzsl3CheLWaZBsoRiqivQyVA1wP
geVJWRVswF4136DJX3klPt2exUWdIjhL5a0i4bDn+mGUUHzK4am1q/kjTkAa8pmDYIrK56V0gkNY
J/PBIP5Aa/VuMftAfhVyHcj66vERPxnGCFeos6oNsNngVhN71YdwHhBD/MeXaGlyuJ8NJMLMiXCe
bY2RBb/vE9DrEcq9Zv9PNFieXNO0tyNXI/VMGDsJo9/lxJif55GxYSy6X8KH2CXBTZE2564Sn41g
ZaSvk6b0nDsj3qnPmcgv2ncIeZ3VRPwc2NIa9pFRgTUytpimx21ClBdEPPQFw5AuGwNFpLQ12BCG
K1FMJBNo0xGgaq1QvwkGftr6bhc4D8+2P33oERmED+6JZZENfwaKLm/5/KTGwH3m6Peei1IA0i64
KIVqbnFfBydh+mptGwEVGabptmvSX7bUBxqq4qsk/tj1CXBWaSsvZeikVOp9TonYglFqpcNryySm
n1R/RV3TAx0y4kjI+DcIgWK9dAIwZ4ePYDbK7EBU3a0KFuwQhuOs24Awj8lh7GGGvdrjASSYBSox
noEZhFRlyX3HI9ey9zV9sEtOAzeQrt8CL2uxU4haBqzPIMLH3Vh0A7c/GzszTL1LKKwGJLbyN0Ng
fxdLuOra5FJUj2UlF7ryOJUDEu+FXdZPgG7PKZyDUxZUQMxU+eaBsUKUD85Hua/pSCBnO9inLlUb
HXpv7IHjqDxORMkJ5FL68UWK6qv1h/LmlTygdH0iabYFALJ1QL7mSvXWNTQiXx0xbMGKbmNc7TJf
6zm5kDe2KudHxjO6O8IPHPaxOR9SyEvrriOHuTZ4wmCT/hC0ufbC9sMC19+q+XtK7S/cZbsu9hA4
d9W1G1nANAsnVojTvdDOnVdZd4xJrp7d/Jpid59PzLrL9LZwD1LnsIOpiL70cNkzyvgB98Xdee+8
8LkJ5JuwWeIQoM70ORH9X5eM01Vdy01gwukqqHhAyNrXSdiog7ydGtWJsXUHEs+fiAsFSv3g4WIy
ror2Lgs3ierUuFcF2fBVqySjW5DDi5R85NQvNATYITzgpRRNdTrClHYIrtchFrEpKz9Gm8I6aeoP
j9mIQb3hjeWunfUZwn2AHZQ/RcTXLzt9lpJKoSmQY6gvtwQvqisn2Tai/zVIN93ZVvxOziDBkLm7
yw0Tebca99zxUHbBQbnWClIORbZNUJudWS/ezOCUGcVKQL2I8oIEn8fD60rGK8aLb8Gk8UbHPzF8
e09mUWN1qxomBC67sNLeucDwVkmQ3d26P9hF0T8G2jSZtUFQLy9kZBEtoEhTXNfMLOuOt8+ssl+K
+SDsOpSni3bWZIuXu6Fc/hZGcM6TJcJ0TcE+bYLmLALWyzgOahfcuN8X3Yr55Y8Kph/fIPKoYnxA
0gS102zuu9LwThbx9lYiIn8g5r1lmtxN7R+Rxl+L6JcIcRjvU/GkssDfQPE+UTPYYXf0w3aPZ/Jk
u8SRuUt+RtMF5WpGx1Ra/nOdM6XRYMOQRIzEJXoSG2H/FefBzSfXdWUudO9W2J9m1iGWn2MgPraj
zjc1Yxaa6XQdZgRh9ukJrt5/iU8ht+A26VpdXSwfceXyYxalETFNCbdmpk7emP4k7tgf8oAQstJ5
zszZOlht4K/aNItcxRkV+M5Z8EuOsJIolrUDP7T/E7feeF1wbJRW8t9ou/qTSiXjiEFelkIHw//k
U3OviUeXDLyp7GoyzthTTt5qbFT7lcfmslKGn1+HmZEDIZDBFmUOebtDgkeZifcc8gngjdORzWp4
WiB/e5nbrlAKO8QT2U9J7ufnin2H4aj3h1pO6IPfqvLLdAxSjo2/RmZDYVx44orHdMFzHBA+WRqZ
Q4niICCDaXl43WaUkShS1V2GE4kATf8c+oh+SGs9D44RkOP3oNVqKrNi4EFgvdG+eZS0k2Vwc1R0
szV/xtU1Ar9eY3uTdJ+V237QknW/MtHQt07a2Mfe4kSe0aOEj8lixZlQraga1d7IcUzDiEPf5J3D
ihyEBMGrejaWOIyQV7RQ/pjC9GYpV20YzCsIdoce6gFgt+qpauYXsO9sBsBpzfSeUdW7NzEmHDPl
m7lAvS5DyPdJ4TYrOeLrsA0m7G1tPDv1k9Vz8NoYK5Wqrwg8XhZzaDaYCPJ19lR2JYt+23EjKQJJ
ZIO8Jm0iDr1evmLb/FF2M/Lk0yTRx/xw3FhDXO8Mk1wfp/9JsB9stbykGgSnzPW89UmlWPf9CAG/
b5NNGzvdNhTS3/U8f1mRFOfKLFAaUx/gggm3kK+gSfL29Sgp0JscoFun66HqeNwrvbK7+C8Qz79z
7ro3nMgKcuV0yxWdZJpzKTymVq4gYstPOQPMpXIjrzPe/PYLfCNM3SX5lF7C1L1ZTe10s+YAzZJt
f4su8U4kYj4DSMczgAqnMK0hciv2d3HrQINsfngiSouNS9w0F9dYcMibFjKmkIqCxVICKnm4jxp4
8ayW4ewUzWEcSIwdAqLAyKGKyrp7z0IMVW0t1kHLUq7Et8wmiAod42AFkRTslfk+14IRwNKCBEPY
vNXdLM5+M0TL4N/7FokR5ltCj8y633epfXLMbMddV+0cI/wJ63L8LMyvGgnE1mEesIeap5CGGdZ+
WbTkaOrjfQt9bKTNGbd27n84bfnmM3PexGE/fYwjsYkLK8443UGx/xrr2Fs3i7xbGmxbZhn5vvNR
IKWpnXxZHREoU1le/TLZs5Zc8UYE0dzJfZV+asrKSxZm69lgBruIAi06Q7OYMcIC8aexqPBC+JIl
fsdN67AlHANUUpb9YnBG0h9ab1kccx811REZ2nFGTMVOd4KqMzFLcPmXGjWLdTPVfyrPxZonfo8N
lIuycWVU55AkrYnSvy2vquUVG+aVAyMkfRBES3ZJe1XbYHge/GmNNKqMG4PtjXoZbPNr5pvbxhrU
muuPv0shu6NRmvNNDP5N95xb7dRu3Q4avCfUYxkydk+F5a8D5FfSVrfZrhlVdcc44/d1+UGwet27
VXBgpL5gQLR3Cbu39ZiU88HrGxSVGjn8qD7CLgN5ar/3vSb5dfLf9FLf7UG9iszfwKTfA3rDYD7i
ANVm/tzAkHnOKAuPnvnwWWrzFMCFy6XQTx7Hau0I48ruSzSXshvqsx64ZE0/PfgSQc9s00qjR6g+
KzxvjcXhnffB81S2z5TabTRK5xAYifWE0hVCUcNdVaYQBB37XP6LKo/NZz7DFMAt9xYXDSneDdUF
EVFoTx4NPWBYjzAguylVNJrMyr3mKajG67jQdXOxYpA5iKK96QdtcXLbT/VfWpp6Xy3iywu9dFeZ
JVBBVbySksDrlhJeQp++MTR+Xbxlm6BmRAGnIJoWYlbQCrTQdo/BQjpAmZG15c02EMB0m1VpEqF0
YktR6l1g8Pb0exGHWLUmdQlZMZSdggIQx8wdCuJWc8PaPJBJaRbKY++z9s/aqGhYj7TSvSdAL7jU
ODNyh1hHSi9zPi+P1Oc2q9mmkrnCErLYDURz7aT3aDpAgV5mfMh9chuGx9meymVnwlBdQrtDv2Nz
OrEFYH1ADc+DKYcfYIVW5EvyG6eR0A6LE7q2+pG4vB+ikFhkLvMb6a4Uxc44rjRNpZvbfwqcklG+
sJ6UhnjHFKsy58+4dOfGJ+trKtJmEyRgG4uGoV6QEnm7oL5tR8uHUu+TlYSIY2FCG7bvzNfK4+AM
735j6ePkedeUrpRdS+lcw3LZ4AH5neOl+QfpPbSGD11oRNFYYptuvRdYVSx9x/geLMHLFHczi3XT
PjfBdLDF6NIZa2afXf3fogh1Bv+Z7EmSgbBqD7tmdHg3KHf70JQb0uO+tSWgxjZl1Pjfk6+Ytxff
oQVyOoBniLoR9mFtYp1UgPWJS4F2owC5Ok7qRVBQnnQp13Cjcdfqa2DGN17BrYjjZ0/aLdKpAapW
HEEQJoIgsaB0EqUXFfPwbCSPzZUXkBgOC0KFuc06DKXg4jyBt/Z3fqD+GPlHC9Kr8vG6dMJ5WnJy
JdRSA4PFE6KdG7PfTzINwNLTXPbOJkAmF4WF4F/1nqtgkJ/T0o0boRu1GgqSe0y6eozQJomdaLCH
tHnKpuW3UcPHNufxN/9DHkI4ZQBdfalNgp5uy5KMdxZeW08EzUUM3pPHCnHOPdjCLg2tF8cveekH
DDvrzWO1t5JZy9Anb3c8PhfRYmK2CQ6IB/lipQlmBAPogDOR8uP5qNhQwhCBsbHTsDiotP+I8fGz
50BbqXiDiFiGujSGu0EzwJYV+3m5EN0XL7tS+AwyCKYMZz+h8Z/EKis5XR+ZipZoA5jI/IwPvRti
2ohRcqHotturruUnKz+8FCkwjNBAZuNfi9i7tRaGU9N5US1IIiZ0Fy9BxmDZzIJUmbxhWytL/OHN
bKPLwOJlFXSA4gHkgIVOiAhu5KjiOjJm0sSc5hPTsHd6aJuoXQvKon7Um1oT8WXM3RbRHRgb01SR
0ypSqfyRWMsAVaPA3xb5/qiREwvsDbreMjQhT0mk+RmJ7WcfDOAwxuLUluo4JYRqF4M4Jqm1zyza
LneakKAUNbDsod+qtBtxY7tPqkSCLtg/gcsOH9jf/ktJmidJRgFw0nsXi8MUo0vKZ26WQHFr4k82
m+r78avpOF3czr+2Rnii8SLVB0+19Z7xnT/k9Y1gIjGKresizpHjbRr6dyTx8D6Mt3rQ47lo7Ddz
34OWU7K7WA6rij4PqwNhjuusFy9hivs7LoyNJfMsQvyUbVtww0kAZSRJSMYhb4z5gE6YzA4WaJCM
b9Cfm8tC7vLmUQLb/r9dXhrRms9XLSRLseS7pbleOzOYCpFGhfKC7TDp18miSCISz9y4JmGvFgzr
XdF7ZNCRoLFpXCRN8NeJuyn7x9tmEu82pgaJEv3ynCfq4o8MReNUppFtv3rIPsAAcK3VcXWJZS/Z
F9nWIaXsKolxsZFqVBqBFG7aK6yykCsFllJSLGcbgXHOe7KGYbwNEibYTjV+jzNrZ89lGNMHU33Q
QX1g9h3lTrBxnLDZugbpcw45h30BnpmxkhHkfpSGBCsmv+KcYBNi5zZO5hrURAOB792xkJD9xEia
bnCRc0iykC+hDfKpXbu43SFhm9Umy+LrUHnfJkp3y0sNUNE0DTPZPOsOdJjuM7IktTg8dOqdehLW
WXZmidK2+54sskPp14tNDiD1ZJvJVWVMdoO4eKQ1ZVvXnH6TEeFqWjUn0+GuSOiRnUarmyAUDpHU
nrS0eJNZxT5jCYMuVq2HuiLtEYt6bjhIyIWJ6oi4vUr7L6br7VIqrkiqFJ573ejIJBFoDRvqipgx
PdhxSvFNetfQXSv8qdQk7avtPEY3sto7w3BSTrDrifXa6EnyObEbN6qrAqxZzXfmg0lExbO8ZnHf
7kR7V0s1R+YMbNuSGYPenuCW+R6W3p1g4mY7Z8MOQUGkfYZGuBgf2u1vEqbkXv8Ms/ic2T4AT0C+
Q8jdS1FmYuPNzEXCVPzIAMZimrb1RtUtsuL1ZDyWt9XkRIVHyd7Sjfh1ee9Jni8QyQebNrDY1SW9
uVch+IBU4KtnAIG/Z/G+82zC08clcczYeG3kMLmMv6pLWUnaSz5PsVNUn3nerJsq+12BQezGxD85
gq1TSBE4cV31zEGREecHkivn97m99N2svzzpjSidTGSWB2qxkP/Wy3ry6ktr5meXmTwT5tcqrG+O
svuzTep6TDzdyk3qfB0mELqtcCK72fcxyCseJ8ouaCRzA0nfAMhSd/bG4/Q6GGm4U85f2CPuyUSD
LpPIVIZ38BqEm6KEBJ4iQeAQQMuVg29OJFYx3HWUMtbfdIoJYUvxmJmYfkaBY9RVu7QU4G0MZT0z
nSO5J2Ew7LAWZrW3rGNWcjvm65h+xwIJjMZugC+U5YdpwmSfZcUlNXq/IJeN18K+TeFTOlT2B/cE
/98ZSIjUSVaztyhmKgExOz5qqjytx42L4aow511e8742ObNYq1d0SyEHGbozID34Zwf9FbMyPC1m
V+zmSd14isod2N7IJz6vMDqKU/8xrGXR1DfPpO6ITdARfghHkECnLv2AUW0ZQ3nvpvI6MCfeViNm
Zq6ZjWSdR5bzALwiu/AWtK8oo57neIbXX0iq0+JlFsFFt9WvwQ+KtQiJQvRsFCv5VG0EZlbDFqyj
gOGvhgYIXO84UdwguCpjH6R591+fFWyn5zVl+BHblcfBIJmkLsYNBx4lZBOy7AZjNdUOnG3SAVxR
QHarH52B2xe7Ksf6WJfTpo9bnzs1Klq2PJRC4bqJF4zCyDVNt8BQYLU82Ngn+4eV1S+XQymxgWe2
x3BZcaZqBIfrwa9/NBc+mMwAwEUIyiFjvOva1QeJ2Dmz7fiKGoU8YJMEMqYGfVfuC9lWe/Hg5OXQ
kVsRkpEK8suq0b6EoBl6PhPOUilI5R6rtbjcorz6KaVud6Rc+riUNOcyL7fTMW6yadQJjzDApksh
ERBjyAkpoIIFB0WOniqag4YBi+QjiEv/UmXNocYyGCVacBJ4xqVvyz9xluktnfRk/urkwnYOfmnX
vXhq1qfO74YDec77rtbU9+Ui1pxtmEMLzCukvewLhDEzA9xM11HtaSvyqmWtReY9yUEjYmSOxpVK
A1chy+OxAxbFY1kS18sKiG5soHJZ2JvNU/ZCcB99Vx/f7f7besAj/+mBC2JFsHQS+9anbEClS7Ey
Nx6MTr9FO/HQ/FXALVMX15mZWX8WGPYEpzykylkMepU5VTvDDzWawTuUD7ZLwYIQATco7c7s3orQ
LrYgPe11Z/K8/FuoaQSEyRTnR7OdADOBXWQpC+ujaOXBC4d168JTRhlVr42W4dwk39301bdArKgm
xthatNt/Es+qbfDn9/beCyZy/FybmfxDbMlNcHUXJGQh/grh2JhtwnQCs5peGD0zXBmat39ATD0P
1l4SMOExu8TtC/Q6ZgC+6ofRPHbAVBcZw5J5fDux8JlJ8sMoz17HDoojOxw3Kv0Z/+I/9fc/bGOq
hxeG3e32H9TRsLtmZRIGFmm9jHDimekhRljiPCIO5qbiBwiUIgCr17ptA1KCyQFc9QTUR2Im6l5Y
ISPxBxMyqUgBxGRzdREEbGsz/a8J6v048uEQhkeupUwx0sw9wb/hb5xJgFw0knFL7McsZTDZE3+A
SXDbl+WL4h4GufwQldYP3a3hV9+1WdobfFpesdIQp5dAZxtMY78eSgzWNP7bYqoA1SFqzrXVJe7O
92CKyLLc9IvxZTGBYL1S3QYr9iLAHz6hCQEosiFjLWp/VYCWCat5fGnH+pCSsdfIuo/chBomtBcL
BlVO4UWkobBfQOIGm8z9f2Rl8D/2zmypciVL06/SL6A0ySXXcLvnCTYzBDcyIDiaB9csPX19Tmb2
yT5ZVml13zcYEUTABiTXWv+ocytVFuPZqqf9QoDlacySN7dE8mqZt25HdvEMrt1H0ylNrN0kqYvz
0JxE/NUWweO18ePnxfuw/WhA1YFkOA/omJcpca2OPGaW+CMinpfH7IzkLwh1uhtlu2iWUzAw5WwV
EifGzIxBMszIFPRpIXcksu3OwggkLNrZOeToqS6PKbj7KcxC/4SJYyNKGgF8ygHWYFJaSxvP7mcu
hJYwlgRbzFwSXeQS9NPVH6y4r/5E2tZceDc8ABOaCXviqXJYfp/22J3q1APS6XGbFN5DwDog2UiK
sdsXEbHJeQmqOc/5GeRZIXfi7iMWzXpsp+pliZ1qPZLT47aTYPcN0RvnHz/KYY/p4+9aZ3LfG6IU
gnsWB4an+UNm2hzQLdm+opbMCILotJi7so9uUWsTlr90ij6b6hpF1GqS8j6tIZqdU1nSs86vDNnp
zpTcCT2PaOgta2MEQJm1lM2usfPHn7vKCkFDRhG329qMz4YT3tl87u3PZfmjev55s1AI4ObhNSJT
iszYe0/hMwERN0+464qd8OeX3AqGHUPH6+g5OM9URpK+JB/JIOncCvufVlLr1Ifo7mbzwrGNMFm/
2qZCvaL0lWKGZnp25ijemCnY+OSO+ukw/4otuz0ZKuJTSCwvNW6C1U8U6xiqq1xYV1QVvpW2cRO6
aaJ9bGt3KB5y/AmkuC0tZ3Js8P0N0XdQjjznmpQZA4EzqtFiN7iAaqkwDp3SV3dK4KMOZze13L6L
I+cgZpZ9F/JndHIAsyjcq8VBeWkXx4B5CmBuWpthv9DogU3xkOiI+aaffgOQ89yXVIa7PNB/bsDI
5kgwxAiTaQBW08S0jgZ9yInssbf6LSkceZvd9pbs1+08IQxLoochg1ANhpwAN7XzEPusgrrldnMq
tFdexo76L3ao/y4vR/up/zUvhzBP6WO9sUHlLHwvf/EtRsQKsJhPDQr19HuRRC+n0s+wKEMmzbGk
IXfg+sUw7ZwQngggFFiz2f0IgPH+Q5oE/+nfXoxjWz45EjYWfynkX8zfJNPO5Oe0FSGFyKc96TS7
fKbfGcDzRtTqkY1kQ4vKsjJQXwEFxQ2Eh40f2fIXdMtV9FJVjxm31sVLsvKildBAzXhas+zWBSkr
CR1LnTkGfZrC7RhjMfdEbFwdHcfiZcDiSWKfurzATkhU4SV0PESUuufaSrpm3fnpfPJLBqcxK4iI
d7KHrhMOwrjbOgzJHbFHCmBM/2CJOkaXi9SIR07PDQ8faxZluO6M3nkmURpLQLRGE2zeG3XC6T4O
8phnsAayYrZ3JPNPlPPYjJyG3u/U2nE5Gr8qNLy2OlYaRRkVZWkTZGERTwniJzN5pRElo1saK21g
41Chujd1/eHYO90xNGv36iT1m2jG4hLFRnVObBYbSuMfSNT3T8AQ2Aqawbotaf3Y1E3CMSlxRQ62
fmIuvn01Nb9YTuElSI3oBRAlj+DM2brtnU83NRFQoDC6kQjJrb3P8xBBW5X6R5OIBVjtPNgLjtIt
wE+3R/xg7SrDfMslReWG9B8clS83FWD0pqsdsVVJPdxxLrWEu1JONjnNZxaW0XlC7YtHoiRsX+TG
BeTwN48K65TNvMwsBUQcrcI/O6G9T7xxunglh2A1d9MNSkG6ZB15NUdVERdJhId/z1Oi/EBoQFJM
HB9gLeVHgOhx44v6JQmn7GLAUqJqc7juw+wSOwsPeqDFqhDiSRj4nPIl/YXt5ODVub9F1Uat9uAs
r0VAmkhS53/YtSAgt+Biwo8yo5/OmpfA696tHH93MwCFjXNu3jhuUxwp9bnr9Z9SdxgBO/S7JRfU
jS1ojfLrimo5X+WK68VbQARh+82px5AXeYJCOP3Pf/5PohN4+7mM//4PTc/wNu4wz4fQBZVAfpad
nK5mxMfLtlpIcYE3SXpYHdrXYxlMxBI1tKxbyNymFsjHfyGjdTyVENEx1YMUvnk0Sc30z8+VuqkC
19yYWUp9Wg2WujBJoQKhsZl7snxsxzPaoeLOLLzoULv2Gkp+vgSkuq9yF/FY3LlHl5T6nTCab2XE
gid7yxOgAsXA7UXWcNU4D8ybqKrDa6649Ps+RPcbC2cXVcTxFfxgr90Y5hg0Mp+gkjJlEqeOWwIW
PqA/p5bLp4UhdFoI7xDX3kBRn1Wn9TWTf6hoGJ99lDTS6uhVy0DpUGbKc5KauzzE+JL5ncXjEIWv
56ZggbP36esSel8MziWM+sfWiOqbaXDhMa1pl9T2uOtqetn9fgHKq5p8w8+s2YXOApULkGOgqcBK
RCfj5JKwR5FKXNq3qWuOJ7si5Cir+nNqNz8YE/bmgV7sqKJTsSMm7OwR+ESpm9XsEIxSJu8un0C8
zRqxX743Z+z2uZ9sZAQs8x8eFH81uGMAlS7pzz5HPRFmf40vyxpLhG5rEppuIAWe8RM6VkmKqyjS
ixwFQbVp9t1wHeOYyZEM+Amlx8tEA5c0k4sYjKulWJQo4Exf4Fr+AE38Dy/xJ27o/32W8RID18HF
6/i2+OuzzG9cQD40UIfJSu1tG2HUGH0IPLRe4mzmLVd8UaTfIUe5kxU0AlOZdiJUyrgb0nFjmfc5
aQlkRE3Velj8bj80k3fjIlZLKl+u0SVZAN3wVWCG9Asy0AN1VuI/PAWtvyagBKZv2n4QUNtpBnYg
/5JgVxtI6c15qpCNlerGieQdBryVy/JBZKwsb9riRMnxJeIMBMNS+4TWJxhNBHmcPiP69vrZaZJk
E0wf0Emo5iploNct8IT9z5eE89fIFP1KHWH6gbA8O/i3nzc2RCOswgYlfEofp1ARZkNqYA7CH4lq
oOlvaMevKWruVec3b537RbcNQZpu2+y7EmOHHxZn16a/eQoHY09332upvHNRztPFR8S9bWjqgLBU
AQO2EKspLFhYylqeCOVE2AgBuqoLz94PYyMoeiv2gp3iNXSn72G5GrM/3dd1hAaacI0oCVzcskj9
TZpM48xDGAGyn4AmHRoTJu/nR/P/Dfn/yZDvcjn8y1X0b4b8V6z1/+e/deX//X/+05Xv/Y2MKmZB
LjGM1s6/JOH74m/Y9Xn4OIHj/iMk/58Vu+bfXNu0TM8nJN/Gn8H8+E9Xvvc3MERmb88NuGYDN/hf
ufLJa/zLqOrbrmf5JLwBhDBP/TXpM5qdMS9JRjmOhkx37KjfxUCarRiTa+t1zXm07XyLv9hcqb7/
wEFS0LlzyUarvx12c+y4x7GHmykjCLslXZe4HYmXKQwSa7TMz/tI4BV6TTBUdJrhvwOQROEb7vM0
1jxIeIPTu56pDZrNk7DnYA1kaazRy2bbcFxexw/XYVBdeuVt+uXg9/WIv6A+jCbQV1MhFzfdAJmb
vVmUOjaaMnE0eTJoGkXAp3iaWGH/3aWaarHgXAZNvowghoumY6JYXQtN0FgwNTmMTawFM5rCCTSZ
U8LqGBX0jqOJHks8gl4k1CT1FFo6w01uEr88uZWxLWZocNVi4Ws78rysGWCz7upgO9mAqtKKi72D
d4tUb5oB8ySjIklMj5kmpWSyaQCfaBBUQKM9xrvcWTlJN1/TwIS40uRWzRqjyS4X1qsZJziBxDM2
rsq8FZrFdMWYrTBZK2Bhmi/HpE93cVyDozBKxstMgPPgPxQgpG2VY/QGit0I2eJpYQI9FPBztSbq
TBg7C+ZuhsFzYfLYXNYDzJ6C4XMh2ssGuIUJXSSrJJi3yjTOYx1c3WrRfezPpld/OIStDGwLqwx0
tcvmZmN0/lF/1M4jIqdhHSPYRyoQqrXUhGSnqUkTjrLTZCVLa7ur4S9tTWQmmtI0YuuQwXGOmuzE
/3SKKpmffXO4EYP5llRtdllm4SPDtKpdzMpQKiqJE8RpBIGiYg4yx9qnw1JvbJ+MGrwDHU5G4LAh
piGoFdCyXOCrTkJZmcqT5z7J1dtir5uuPHeIz7ngomqjfES0tbWMa1K1tT6U6kNNCPvTVwc/zABR
7yweppuRgDHRxCkuJPsBWviSwS6LPLjSvRCt1fjuRLm3baz0TdVxc23oJaZ8GYqaoOhVBuwqCSTe
9gXdWAbataSx3NWECvnSyoEpMYl3Y2ntM1Ms/CSxrWtq3IEjh+iccZnqnUu3MPRRSBRl/4rMFVlP
WKVbyNcNJwG3GfS7CaSF3yLEcQ9Wryl6TOjXmMEBGnhvtVigiJ2QcEbMcprgtxIsUq2DKWwJdL+x
RWqXd9s5mOE96BLWofE5fnJE/ZA0D34heBI6JXKCevmddghnykr8lr66DcN5F2gJAqrxYt9rWQL2
cmYQLVXApKHp+btQixgCLWcYtLChQ+GA2Yjb5i1NH5SEf+7HGr5NUF9HqJLXpGqHlX3dzK8ocb9n
Y0AgQ4KVcqcjTkmxQxq8Biicd0tmVZt4Gu7mOc43fSXL9eCjNWl6A793jzs9gPLTJZ+06AQoOtrh
Gv4IPIKYz5DfeiVpFXbGCiBqwXbveGhtF7T6UWUXlE/21Ekn5sFsPwjkkGur/ZimHtDD9MDkzQ96
HfgFRUu8tpj8vbDfe9gt1g25IVC55UCDW/PV47PYFIXj7PNmOSriJC/5iCLHtEN2iCB8jov8pPJH
kserbZeUH3DcEJh2HJ2wJumQ0fi7psTHCkb7mozognLbg/gIkdvE44tHY8cpdl6AntTKRfY2jL5m
rH0UUxMcBQqeaUD54gcN8qaoQmYZx5gj6+5S+PLbTf9I0ADlWgxUaFmQRB8EfLsiiGBczS4WbkOa
T1gwWmoMv6gBGqk+gQWsyL9cDUW1Y+ilWI4NBHwG1ZxPzpLNgdUhrEl9TD41J5Oqlv1EygvFmU50
7+4tr29uOmMu0D3W/HabpNgjxNq4XYN80kDJ4SjzkqGaKlFPTVpGFaOnatBV0SGvCzxr/HTpcV5y
WiPQ2vtVjq+LvvdTZLF+AQvvCKLkZ+z1N6qInhWSBV9dx2HcT3XtU6eCvGngKRk2obgvAmy8DlZN
VRfjqZXGsLHkVkqJZy8AKUVFFo3IyaQWlqmsYPRFaeTP5WOTkwCeB1G6X7Lg3QUBPhR/EBf2lpIx
tvbQrbVawGYdJi1n87P5mpu3Tu66nHAcL13dw7ewqDSdjS5E0zdm1OxtlySsUEvmErRzSiKiy1HT
pVpWlycvPAvUOtSCO8y11u2ABm/4EeOhyrO1PK9Cp1fAypHaUr5NWsLnajHfgqqv1/I+PB3VJUHx
1x5KLf9z0AFi7hxuPZSBtDOaZ9aAR4x89qnS8kGjR0ho5EgKDXzIMRpDidaQnNzHxVPP0kEjF3Kh
RNlrXJX4kvzxFXQPuSLSRjRwM5yYmnQ3PUA16vzRDo6AKcuBymbOVYgKg9CURV19kllIOzjXo7+2
ldfcBuNM89ni1+xL/LtmCcA6EDLZxnwf9lCDSBJ+92BPNM/SH8ut9l4340Pfzcaxjbj+A4WtsebC
ZOYYD8De3XqZ7VMMfEhhEXgYZqYR9VeV1ZuemO5NNbJHOfV3JZGLKnSj+EHctatmHyYafQ1o9C6R
1ENUI1md2Vyehjb+VUz2U4PDezc4zkPEAJLk7OU9scjbGMoy6CtSWVC0hnN3gaXEKcvjiJ7WeYNE
c81DYbjxhrdE0DiyoIosFHJu9LIE9BRXEwVtrKW06kdUq+W1phbaVihuBy29ndHg0lVM+zbKc7S5
gRbpulquK9DtWuh3ZT8hG5zW7qkazfBgozXbKmjvgxt0/W6hfONQWdawm5IPSQvxW2NGX8D1JbnI
2d4W9tlVY8sNxE/MNGx6oUXwPJRABonvXgTL7y5A1w0eFfAYk+Kl0EJlF8Vy2pkdmqZi5WkxMx5E
F7/x8FDM3UveDws10AB7Fd1j3qKQFQbdJZpIt1284ZlMi0hXPaIYHY3spkrpPvK8pSZMglCbHi9M
/Wlq4bWNAlt6pK1NyZTStdYdaSu+R4Uoz1ktP+ohITi8We4TowarBBFB4Y11hBNRvbsov0l+wfMe
I+t0wN1X4WQgifbimxal6yrOl/s8IUZV2am8D33rj6KAa3ewejE++MeG8Ykt3EuPdRtvqVKc0A69
siMGu0boABCqdJlW8osPrSNpTtsnY9hQmILSvdOadz9C/Z5oHbyaJ66v5iaivnm3eJ8pURUrVAw1
HqxVnolPw6A4edDqegOZfRuJd0dU6O6N5JrzFD1bBeXRxVJT2HgtTY7ockRIZMzlQ6jUFbdABfyU
PqTLrarie+i2Ytu5CSOl9gCU2g1gaV9AjUHA00YBDANzyRZr9s16po1917TmQ6XdBdASaw+7QaN9
B+ZYEyQo9OGeOmq/6K2hf5CmTnwmvMTDvuBjYwi1n6HSzgbYYR4v2u3gaN9DoB0Qk/ZCcCLR6az9
EQVGCUZeZjvtnbC1i6LETkFgODVe2mEB93Csteci0+6LUvsw0PCR96W9GbHg563dGjX/B35x2jsY
OSbt6OAbKlfJj8tD+z0G7fygaGOVaS9Ip10hofaH5MYfnDEpMznOEakdJNYJDfpLY7Y7etYZUrGa
UIoCNcv3TJEdPhQLQ8o84Ewh9GpaoUELSU8kfEz7V2hc8net9rR02t2Sap8Lc5J6h/KRK8peMelp
P4ytnTGu9sgMmGUcTDOLV97MXoqKEcHFW1inXwM9PmGaTdc2Hr57u7XXqeNCQRXyjjIV5yIx6DQY
dSZIQfpKXOsY6Q9x/VXAjUcXe09rD2cTiJkw2MbAzyY+4/xiUIB9MxtVsiNB/XWW87dQ2QP9nRgh
IHZX/SQuLbYGIiBVeVNaDq+pxTgrU513ZPgrz4w/owweiknknTjmo+8ivV3umjQ5aTcqW9Q9kO/L
aBDNb5R4rcQZz/F7Z8BgRqWFrGoJHooh2ssQBi+mg8ME5V6ifFgvD24dPMgp+vD9iJ8wAUmScm9h
Vpsm+giN/gj5syYdbxex3njOeCOynAAEi6y4gc5EnOFm7h0TMiVWghBbif7fbV303fFnYD1Py7Jd
2N4GDN41RLnlBs+ONyUrqpKm4Cmcgy+mz1/ewBnihObaqH+R6EOz0qZBt4O6++CbObtBeUfa6wsd
1HdLJM5lDGJvDNva0CWu7Z0TREhBc+9BkmmWE8XCqoRXMk6JxZpSNAnsmxHSdD5Vmhf3NREUg2uf
LJgZ4pVEsRLGdJVufKnHhtwY8VaCc6Uj3sWhO5UhJ7QREkhfnc0yuq1kS6PXJBBFFlDsMdpA38WQ
HYn7yrRebAzfuaP9h5n8JIU5rEjyN3zSxVT2FDj2TVo315k8DoEtqHV/oWrSllniW+iZaQ3YGIfM
0jq5vDUJEk/LNp/iEhVbyqlsHUNyKzi8nSsRSu+qqp/MVtxEKrwl/V8YBkOhtsBlWsDPvKfkJ5pW
ZF/41LJ4wnTo9F+TwmTOiEOD7bpGS5SpiUcBgwAaLVzoXGTlrSf6bdHG9DtN93mI/S1EhGoK7076
1B/XA5H9Yq10noD+1ZR0d8ug2BXNIYhZ3gvWUaSEaUXyh0X+rzdhEQcnXNcGJtSKhKCAsH0yQmEH
X/2lx43E2T7yRNI/c4S8JI46+yCKn8Kayq/6w6OyvBTzKhxcd1VJb7PMwV0vxpeIrJC6Hba4I7EL
ohx35DNjxQvoBa7qju3ZiMO7zB12UUpkAppp+fhQYymh5Q9WljRZsrOK7C6bjETbnY4ViMsNDCTR
nrLdm9WCJWng0KjRa40LexRkEI1/xiY3XWwgON/dtmZRNhQZHcOeZz/Uit3dJJF5nXoQAB5cpDrV
BBmPxmNCRIERJ8hRQ+eOjuZmwwZYr6q8m7bZTJRHNOn+Bs7dgADBSn1jR2KSQzsBr7tbJi+/tsp7
pVcQLShbREyg8wrJLU1VKfT9Yiy3eUpbFOFSoq9ZX834o2GsS4ZxFeYV1U+Wf7Gjeg9yxRgX2bcy
Tvudd4u8rVGMBWksWObjG2bHT2+wP43x2DaMcSlxMGu3w1DE1YP23ib7lRUNtDU5LHX1WSeDfyyc
ekAcZ41rqxh3cdDe1ZGK151Rvbpuep487LBha342xjg/mclV+WEEtV5W67CTT07k3/DouxvslIAA
E3H/bDy5MAm9Pb6IFgimwhzPphzsjERcPYlvpK+WdytTaJzs2Nl1SFnDqj9wXe5EY8IiFUFEbDtl
Xqbv3yZUf2WhiOHW4m2zJPHJyACGQ1SelRp1OJz/JJEe7uNavEPOMETXX6Ds4Xpq3E1a5fJom7S9
CaKJqqz6qEIsveRlk8N5yQJR3ZpR0j2VSXbUzb9x3HTnHMRzI834FGE3gYFeEQ6zrLwWiZCLZzW3
63NphcF+ihz2dgu3U0pCYe4ZOPgWUlFqjg0LqHNbEF1hj4O1nTxxFpKVo5oe03jYMG6FxFhCMfqC
iAsGG3zlm9Ex8DZZVKhHktyyGICt68O3CLG/Qka6HjPEJkFLlABttwerGW+rBFGMIQEnk6Wq2Sj+
KAZuUNoD2CQlftOOQI9qfMxzo1hHDWxIUqWc4gFbyZh79pleLHcnauO+z0W54V9nW4yOOIGkt58I
xjkIEbLdLRKPIMLO3Mc+OQwtWwLDWZDysB29Lj9mEt3i5J6aGFewgkF2nBAdbwu8UVjz8DD1vyt7
JI+MAgee3MQy+jYp5Y5/tCJzJIGl3VaiZy4opktXA1TmdUuTaHNHwsDeAopdjdNAgpKxyyz1JUOg
wNRNfy8T+T8ZCx1ycOvLC+V34VnlbsyhHHvfS89DbT42QXswoT1x6kZ3nRnR/mzchv7AVU2B59pB
0Vyz5TAL4muzfNNdZVF6V+fOV9IG6YYcuEtSReiPwl2GmZJb1CYFAykgVnnygiI640vxFC7kPgwe
n5hMtGnWdabAlyUxBHllP/VGBTgwG++lQTJ84ZkntIpI3xScTGSik7GZTIxax+GotZswt5kU3MuC
zi0P1333QhYaeGzkbusgLbYO1n5H2O2aWDsFjUNmWEu8XBP8Nkzx7Gorl5tGGUaYYdkDqB5gKA+h
x95hUJSx8poJf2CX7GutFkWRS7WSx/A79f46xjO/iKNCnYtzs2vUFwEq6OC4lPXKRPjKLE6efhO1
tTjFaS53qATv7AndYJISIJmlzBZku53GuP3He03ULNuRtjnODcM4caOwEbLrbKQP9vnzhnw6/IqO
cE9iVlyAP3/ZBcmM/JNbveXMPPURlaQ2gNUx1bmtUW/dAsgg4Nct4LXuAweaoRBSt3sjpKhOdhTF
yPoG+Nv5p0PcxoVGDFHDspFaB2fWDXQ6z7ZehsNYULEB01Wf7IGW8p/3xo6hxp+Pec0DLHfjY1/d
Fxa2b1jo5hz+1J7/fHXSSJpTjTLHLStyL8Hk/fXP1/15MT/vAYlX/Np5LX/+HVMoHZq1OLS6i33Q
reyj7mcfdVO7iMF9gKGJ9HHFP97EJWsrzMqr/ZMtKtG4078bzGjVedf7KYZXbVKe/AQpatLx/EEm
eVGJrpJvcdUPCDb23HloqWhtOcX1QEdU0tNCr3v1ft703DXbUZgff/6VkD65QiVORdEDqf35gXpG
CvbnH9O5sDZzx9H+5wfGCgLDVgxzVc3xFjXtnlWSUNf/+yZobBx0P39OSI1XjajWacBd4LdBh/8F
zxbxWyfyrSgIxui68Qv1iHuiuMHPv1kGg6fpCICtCN8qvNIkIo9QByyqW6vHDmgOhb1pIJTzHnIy
RvpPrFBf9OT6Y0Anm4sQ1LrIjD1Pgvui5ME/zr35QDLaLWUBJS4esPtJ0BnBnJNcvDRasPsB8roE
emzjwf1eBBFPdTkc2QnkpZ+TPe0bxRYlNNUgjyJS2GeZbkEh3VXk+E8jtyFxDKCKc1I8z2k77p15
XHlclOfUsb/I3ie7Q4JAZHP6ZIV5TV1gBkDvxVvO6NOMJ5mHALwpgYeC4P/+ziHm52wu9PxVWLDq
stwtPjV7FZVvhw5oaF17iBVxc6055ipCePDgUmM4rQtcD6WJAqoKh1/KKJ7NqRXbFDyICvZ+LEgf
whMYy9o75mHPutTg2TWJe1YtOU89byqGOBF9svvmd7WBc9QN8wDShgwn8nObsv6t8Pa25m3kiIOi
jqOxSV/0wD0L+ZJZqP2zxv7G6f/YsFTnqj6jwM6PNurNAf2j1p7e2LZ4zlRAfiZhzZl/dJ2+gTxJ
JKFa01M7e6c0expECd5ij9ewd5CD4iYP0lszmTcozF4A49n34a1ZJcvnmaIde6FXZuiH97gI7vSX
rX1yfDu0HGR0mYQs4yGp8CKC4EPEzW+hMrc4r2NCoItH6XivjgGDMwDK0jn9VvacrNXS/B4b+63j
O5QpwEjXIzDHMvIrnsGwK/HYdJeqJ5oUoNJbOXP7qr+7tQPccJO57oJuofvwhuguMBjOK8mrjGty
s9HQDbdp5LO54f4y5VMd6qx+bo+8zst9WJskFE77QWDGjJP+dzt2jFfsuSDgPCvFsTYd49x2TyJF
VSfNAsVV7h8F6VeJwBwSQ9S4qmgwrhTfJAXkMCYI7Mt5lSaopGIsYyFbBWI06H7bmp9qEXy5Ee3R
bQ0GZfW0SGId6qD0XRrPRsXc10m2+7gBcdjLHpjeNzy5Jnp2OKg4cfFwMkIjLUMNLm/zCkMPfuue
0CG+BeIrd/pHB1Fkf6hsRuJmvN8WFVuqCCEhPPwthjtuos59tPp0D0vpUNNN/+jQ4Q0TYN6hBeAb
qhvMpWid+H0QR1vuGjI1V2Qg3pBj8Do05gdnpU0mnf0LXxY2ciKCStUM2uj0leG1XhnELFPFuu9G
8hqcsHlynQwAYXYZbOwrVZn1bhyRRoHXZDif5cUCrDu4+GpPeZd+zqUPF9LeJ6TaeBlA6ELlNYoU
vH/SIKs0WPJ1BhFh8lvc2BPyx9h+X2qfX0/go/oPLkugHsLe/j0WQ0M5IJhrRbdS3ZUY7XlHfyhJ
yG/Msva3aM1V5TsvbsJNGiYDt2P10nhEAs3DSErkgJzNMfa5emHJCtY23L1OvHDXztikxyCMMAey
UhaFfIJRd7hIAX8DVIObBSWsRyOmTZgb5egDozPyFfXL7Be1kXS2cp3wK/Gbs/SqV9OgfBgj0wYY
IY2XV8T3R+GM186Kdknn8pWpEMNG1FN2joIYS+NTGku181HYMaZC3vmGs6cqm9nYUBycqZ7d2bYC
sZ9bF2BEUNPjH0Cz34yYzB0SwJz5nHnWpWncd8UI1sqSIJMgw9HjP6jA/SRmdWVw2ZR2/y2q5b5W
d56otrMDDDiFXIv6A6nE11Oq8E1f8HhTtn0SbA0nOtqOcZraCnCid+4zTInGnH5gmDgEbrXjpS2b
3gWLC0YTBxJIDMOC2OCDe45J70cTbjwUJP7Vw6cRheQWDd1xkeZxVqmDiTGyV/gjbkOJDbLtcfqh
vSaEiMQGL6A7wzhk7nwLTnXveu6dnZNsRcJ4Wbqk59jXn687dzm5MhnprS4qxMarHmJkYCuBKsFC
3oZunnCjBH0k6jbBRJTNaNDzZy/GCFvkkQ4zn7+NoNtXPha0CUxlNUlANikQvvcPLdHVq8H0SG9v
ypugDB9cegTteWz2hfMRgOOuXCm/EHTf0bF7ahv1nKp03zbxWZbGrU2+QBJzKk7BnQ+aZHcARVGH
SQgW9qPFvmDM3nvn+3/4+adZ/URmuU8l2ge63ggp8gjwqGDdG2KFG5K3mgaEdTIp0Wvef0JfUJCx
RpInw0FrlNQBRFg66vHaBBK/grMcuiHEwVh4y5YZ5BKb9MIHzpM0nde64mdW8A0wWx4TynmpGvDe
Z4y5lLPmK7oHVjU0zMoAPmUm38K+nlJqQKEDP8weyLjP6+d0mE5D8mDK7sskJE6KjCClFuPtcOFB
u89pCiJXj0h/KBtnPtYVMLG1gEuScFqslQXb3his8Uh9V3Uq9mTAAzFXFL8nFD2YDm1ApmavwnOF
pL1EndB7iOAjCZdCH4Kn6l9pP7y2WUdNQZJc7RiTTZcm92NX/vZ9EKTM6d/8nOSWrv1Us/NeqPKF
8hRt+39W7vDL8bKM+Krpnlmj3LE/ejwA0BdTWPMRox4OYCdwpEA0lM2n5PdJW67gZiDGq7K22Dwz
gj8fo9To7tPKvNTTRpgKI1g92RjQrRzlWUKqnMJVif/3VNmbhNS0Vd1PE/WXCVcCGjJ4yvoNQH9D
XYgJ4UWOsWFlH51CERDyoIAWs3dup24Q+OF7081QMknp3B7hb0X0q8VmZc7qTBcc5IXPkxIJyRnk
9U4a1CN48RED7gdZUCjm5yd/tj4AzXCEjMPeCNA02EX5pe/vsIoIHujcNRBbTR5ehxXUcZ+QXB4H
jHHcSLBwoz1fpAfThqSxIN/NmzlK+0PkdfLa4ieiaM74qhSfRRovJaem2SrsRwVzi2ycV6QBpJu4
zdZ0rflIgPnqZ9z3ut/CBZ/qIqNZBQblt1N8LYeQQUVxZC7liYaBL8PhVbSG9dlSEr4Y42YJMDHi
EkH9il+ukQGyDuuIj2w5GCdlJc+ZINMGs6pksbpDCJyce5gSm6ykallgZCoI0ip8ChL3zYzhBaJw
upmz8KUzh7Pb+tnWUu2ZbImWr1J/k5DDkSGW+zJd9sj4sYcV2bliHQJVgArpfIXfKEXVhMeoTZZV
5smNNxEEGbZE02fToSysrQPDv7aIr1/HwCBImO2RWB75qpZkPKq2AKXDRbX2klclFgJpaC0KfYHb
QmT3jEBoFGbvDeHNoVmaYM241axDEqlJcIHj7uetZZKLmve3M+Dq0KuJI8N9n4ArUPxyrvDLdXCS
UkOqIrXFdhOi4t+5VXSt4vZNLKSjjpNN7QjCpDawQUK9aG/ZJeLggVB18gFPsDdrD8YVMuhct2wV
VStvrXDw9rY/PXMp0COn7oQcxyOyH0JX0+eR7CZwax61ScmDTBHBnk7EZSAPUxuGNSKt/ou9M2ly
G8m29H95e5QBcDiGNusNCc4MxqQISbGBSQoJ8+gYHPj170NUve4nVVumda97USqlMhUkQcDd773n
fKfik7NEnSq0QxHIa2BQBY8KzwomzZxDnmcgmHID6I5Z1R6JKl8A9m6AEOMeBME6ToxLrd7Bo5u7
D8GMMATj911B3+rAzNk8jFb+JBvxvQH6fTXlKchvHUX242AtF50AVGdk1psLX0lPsBQUEsAwJF7J
2F9OTkNeSWPKzdJkaKXo5jVDyTkyMTddoF962kKTXT319XRtR9vdMsN/7RVQBCG/BM0Pt/dUSKAy
pCk7fSpT0JWCNl3HzHJWYP+j/NGv48tCTwSoHJAYuvfuUEz7YjF+gdJnpJROuNQWHWxre4SbP/yy
g9INi2jGqmW+OMZbkbs/TbzPU2UT4FyhnBFjel1wHu0gLcMRN8UunaCvLsWrI7mtKyglBs22bCFf
zy8qOPvwsYcmPk6qv42WNkNntmkO9iQ0Jla6ox8N/SCHGb4IkzVxrsJEsIfwrXG2yU5qmNd5ILG8
WPyXOjiQsowxvPIOvn6lPUOPENfd3u/H75XNWKZsoudJkwRr61faES/Ab9ng2gA0d+nedDXQi57f
wb58dgm2DaOOqU0MxHNbDjhFA+O0NCaMVn8AiDHFMmQP5TYt1EPmEmqWgJrFlzTu+0qe2oBefexn
35aCqm0ovwAJ5uYf3og321c9knaziVoOVBMEVftu1kwOTHBmj8xmPVH9dKvR3+Lmi5D46yycKD/j
hUS1xbv3U0xJ5TJahLV4FqZj+17GDgctWp1S7BOVogIG5ddo6/s0V/02hw5QxtmRvS8m/+FlCBxI
lDaHvbwoq72AoOoX5UOG74PT2fgYVPbz6L2TmEjgkZ9sOa1/b/rhi5vh4enKu0LisO3534JkaRN4
RYF5dbkKc6DMtRXhKrZzZtx9zOEK9PAFFIa5I1WfQd9vN1GIdXrnwiNIUzi+pcAS43QiDEz8yX2y
jYbqV1vB6QmGGOsAfANnBR3kK/JgTK2nxDH7k15xCAouwvDdr4EkQEhkmN1uhhWfIOEoaHgKqQ1Y
IYkoafPpxZctIbFuevB9dwO3HihM+5KucAZ4Qc/uimtIV3BDtSIcehvXwLBiHboV8IBK5mBDfKgg
P1gCBATzreclxg0m43u5QiKslRaxYiNGe7xXqy+2W+0ohQaumKyYiQXeRLCCJ0CObV1IFNmKpEhW
OIXC3zEgWt+mcCtSqzgyzIl29Yq0kMbRXhEX+Qq7sDOwF2IFYMTNTsDD+FAf/3+h9t8KtbEXfFyq
H/p/xD/rfxdqp+pHXVGh/se/AtVO7//zP4T78bf+JdL23X/QjLExHdCi85Bq41SYfn5EpwX2P3zf
cu2A6aXvECTDv/ovkbb3DxNzhuNb/Bvb8wRv418ibcf+B1JqzwwwmqAjx3H/fyPStn63JzhYKKQn
hYmbkB9nueIPI4VtmQkyYTj6KPG6oxf1GvHVk7Sq7ihbPe99hKw3yVAYdYk4VXGjtzSrdqnHNjYw
1f5vl+//5LRcA2T/tzvln2/Hs10O/5ZE1W7xuf97WHbORUH3WEpi2BHdzk3S7DP7xzh7zb1ZfQvW
potEvLExxuZ+bf6e//r1f7eV/OvlHZerGwTC5yzz+8sHGXPDgICLS6ejr7U/Ds9SR0dUw9UFnVKx
m1ykzSNKRdSyf+fs/FDD//HZuVW4V6RkTmc6f3z2LplAf+eWc8nLSTImm3O4LwIR5EBYUJfan6C6
XziF57W3EByavbvoNNf0o0umnP7AOa8DNbxGT0xqOf71hbF+d51+XBnuVcn95psW8el/3CdTyyJq
Gp1zAW7Q7TLVfpV07PZtG1mIhyD6DKBU6K3GjAAqPzTQTxZDzJR8tJ+LmrEaB9Z20v7+r9/Xh6Pq
j4vG02AFtnQt3yVw5/dvTEPkKtFFOJdkjOhYtJEOVU/zsIqCX9Tj8YsDa1JggwyzhWaoKkaJ4b+U
57pj/pIfVUZPVKhxD9Jvvsxz7+2JmBuYqsXZvWmdg2Bcg4S7Z1FDCJg9hzYdPKzL5Op35uHu41B/
dVtgewjBj+nCGTJJ4/qNme8LYFfnycibBx6y/C4A6m3SX350zWxfxHZzHoL5ER31L1U5HSWPgXNV
+ZgLM++r4dqfTbsKrn99tazf88HXb9E1eaxc07c818MD9vvVyqwkGoo4ci5pXZv7OEIt40qgoQC8
1YYQnnSzaOZqaU3CjF915HBTIfy/vhHLYuXBomLxQP3xoMWZMItknp0LYybmSibAceIwnkBuHRq7
f55x+MtmVnhUnVPfl6feN/Snv74Y62f9/c5xEf7jTpGeKX3zTx91iv/QcEHgX8Yo+WXYR6SplJlo
Q50geCAmeM939HfL27+vtryma0PG5//ZEv64W80xc7zeLhwIqPKoO7TehrKf6xiFbFQaexwZC8Es
2c3uEcLki3cHnWbTtZZ47eBk/fXnt9dH9s8LIGzPsl3h8EX4f9wMfiQsrCmWuNA+u9b5JK4igO4L
5wWfZPBk+vMP6RlpWFYeMI90Gvd4Ve8sXXNuWyp8Kklj3Q0943moOfI8MX7YBW7xJEyOueQwoVHs
cqIOkfZiN5j3OQNyRipoTdHQ/Y3Nzv73lds1HfYxc108HfvPO5uOsx1Fbu5cptX2VpFefN+tfT2p
8cboDIdRFPjXxlDGFoW/cyqUHHbR7KJYaNonBS5pakwKqyGvgOl4aMWnLgf4Bh1/mASJkLZxWwG/
kZlAGigtNCEDbXFjjr09c3wGDS6dS9lwxs4Cckj++rv63Uj1z+fWcUSAnYvb1TP/eFzyInB1mTfc
N7lsj9pAjW2avN2PGC96sIBG6t1fv+Sa6fpvt4eLQwxbF8cQ+8/nQzd+VzNlF5d0dTuXNIMfmrR7
sBpgWIHsgn1Q+skhKYR/+fjFt8Evvectodd/805+33vY6B3U3aYXOJxQvH9/Upukr4u2bYxzH+XG
Hin9M8O2Al8vE3aM/RpZDkbkZj2+I+cWd1Qa7ISqI9fURpcSAIqI4y5+rqyx+xsjqvx9RV3fm+dz
GuPQxyONZeWPfbFBRGq7lgfiHAGva+C9sWSfbfORUFM3DtBTQ6vb8t7IXbPVBYl62JSRf7/uKzFO
MCTRGFdjxiuXSVKVuzo9yjEW0L5aZDcyYGzCbVxV0iMN3N8FnMrISldYv2z+YjZDn6AouGhrkFfd
FvFdkLXWjeKoPc69DxHQiR7N2N80sU9okJLnvmO2ozLfPOgEx8SHTzvHd3Yoc71vO9ROHI/ycF5S
5q1ZvbMA0RyduDEf0KtbdX3562+Xr/D3O41BHTrsNbcX1yHBrJz+ft+VKp/Ual0K0q9iGpVKui/M
UZd9nbrG3q3Ke6GjiU17MEPam4Sk8t7JD6Xo5ISWlP8MPM0y9pHWBCyW+pJOcd3O51IQnJgZLoJv
5BJpT3eJY9db6ZSnJcsn7h3QdgkdUsJ/kTUGnvvIGDs9FHkO6QbbQWgR65CvwbkVbXOAb9OtjTNM
JTH+QBoI0HOceN52yOgIUXOI2/2Iacxw5y7/ZCT9M7YxK0SoAg8OaifYZBrPhyVKh1ksTQJraxxx
vwhoEwmTMuzIwXnSx2ggzAPBNDmjQ3mxp7ja9rbb7zkecAtN+aVvtcA7wOBFBEwmgMAf0IQHm7T6
XDT5eFqS6glL9hPrGpGcHItwnL/Nqd7NRaKeE5s0gzEhfChoDb1tXDfC6U9wmFk6Dz1r6P1k9HU4
tky0XbOhf2YthzZL1LVUPppsGXu7XKxallkF1z6m310HJEKRAKjPTjVE23YpnK2nG449WD/OAlh8
1tpfPLNYb+ChoCmkvyk2YcRRbyDRvghSCheaO9bQM/0k7/aqnIlJ+WR+xqkTY7WS3waGkjsEsTai
PcbTNV3Dg/IY3WnPJNoV8dV5X1ct8xyQISc53tJBuHfIiA4Ldh+SG9S26APveYqXYFOTktz6kDYC
cjzAhs0vIJfJ1SQtyUZ9djJL92elfQhVSUAjc9Wri5qoAoeJJ4zjPn4YRzQ65gBip1DJW17N945f
HZnGjU8eOiM1CQ7y/fDk5iOA1aJCfUDAMFBRsiXyGkNb3nqPiQWqwWds4ZRlh1rI7QFftgVN+OKX
cslgNEYI8qYNjEUy7xgTKCEaQ1yoJDiQKn7NG7QvaFDClISMWx+V88aGdfVlarq1KX3XZpN3iZKV
c63IfyGDatohThdhPM/dp4HEOmb1B5Ie0WKqGXtdAmIl0TdDultRphJdrQmMldv6ZIGc2vYeoGm/
udktmisTOsmRe02QaDFwnrH4bgSQs01iVz6PUjGFWC2gwax3eFeZu76MuFMx6dHSjn4Faacu9VK/
BzF7cBAs9QMpLDdWMhvE3UKUKRPPrVTmTDYwvi6lvhs8Gi+R+JpV01OQp/Z1mThZCCrpQ5M42QWC
6p0xFHu6sO2zEuRiOVP00GPIyGbFADhDIhO4P1MYxjtZdmD6MIESnDTWpzJmnl4gKHCyjOzkJYsf
56z95ggNuF4FzVHFQKpWWmnmBje8Ne0DHxCQa9Z5p8iOvjlBNF/6sv5Fj3q6QyBlIq0U9PT4Vjf4
N9NPseQOqxCgW+n86kTPnY0YIR4G772/kkaTPNXrEJlMlhZ+quju4bgBoi9L6P6VwPfzK8BvQKdN
MbfrYa952DaH5XtsVsBHhlkRRCbqQ552X1LzBL7O+4zk7y21IG/WMsFNC3EvjpDtzH6Q34Gn3E6T
B4td8YK6Ro/XtyyBS0sDIB8IByHS54A43tyZZUCr00xMmNFGdgWY8NpRDh/khEexY+LLQlD/KDlS
kERFH9KymgfSlBSU2fxa1ml0ZycuU5alejZ1Eu3dAJeYsbwlcha7rJ1Xr7FXnNrRWcdUbx3k/qFU
tMaUt6U26kgFy+icDpZ7TX3rOKsIUr9Wj4K2KWMJ5lJobR3ZZTx2tSKvuKcMrW3rU+Ud496LPw0W
8YayAGXpZPrKYCt6bR3nZ2zqGQzLnFNG806wEYnHokFzW7pT8Ao8u76RD1+EGdC3sErovLNZV2Rp
OxvdFcsatvBZc0JDJB53x46u7LUcg0/JjLSjVeNBaMu5NxJ3p0mlZOih9EZUcv4UX7U5crp2aGB7
sXlL6yB/Gxl8TVYWY/alpi61PCnVGqextx7aqOWvO8M1Usq/M5a7bsR4/lGcVVTGe9qQXLKuS5qN
5af1oRsqgm7osXNefF4UTiKtnfaE8DV9zKMNBFy9AwMkL3O+IKrGENzZsIfLEnuSmalPtLm8S1z6
YNFxEkalWz+VS4Aaq88YyEwTVkhbi8+jg0qqyQDIGixOANHZIWwFk1FBApvEeKqiiOkt1dBmku2w
q+rDRM0QJokzY9vPNTeJ/RgbiuanpJYI7AgPcpvLHRYq4hWr4pNn6OIq1HUeO+MY1O0QogyP58uw
EBdqN/pBEcLQOSCHEhWROGobL5gvnE1kjHrNu5YHPUDxBR/Mnt95BjMp1hQQvuBwV2W96Yl7e8I0
nxMSYQPO+9Kq+ctYIDhnRDUc7KD9auB+/wLQAKKrVbo7k3w+hCp41/IF6nazFhe+M6n3OYOD33up
eclrWDaDXkNMnOpXqYDk+4YUV4hEjz1Sn3tfoZIJ+kbvy8G/jmPfPXIOX3i5IEaZL/dFw/y+UA7e
e0YPZ0PuGw/hqIE/CnEWIqKFaWydGAXNeRrSvkA1mORAE2ZNdSnIAgmM8ZAueE81Ek5D45AB1KWv
YwcVvc+yju8RKH2iId4pZx2QtyRdENZ1BlvXXNLRLrbdMk5n1mGzoiQOvNmjHse+7dYouK3AvUdu
jyJ5FTVnTrJGiFvmxR6LWzB0yM7E/JbG6wGMmXoyG3daOQzFsuGmIqjZkZUH8J2CW9YKGn0o4g96
ZVH5oCBCm14qmz+mtV4DyUXctJ6Tc/8YrURXjJLTzldg0Y2ArHLMeNG+BNR3h+PIsjdta8jdxytm
bTIcGhemfS6/FrE1XbMoMLd08lAu2uiFkmXEaVx29tUpzgIo0ravZnlKksrfRYOb3xG4OuCAVQHP
O8LyrjD27IwMJ5fgJ5PWX0k9Ivf3nbexct+bJqPcBf9dRRn5r4H5HVdBSklSJuFkjA9j2cMA7TT3
vx3smw41HoquqynGW+UOFCpO/9U2glOvYb1zf5dW89OR1htoGZ4u25X4AbODpVP2DudH3UwJ5Ovy
y4D9H3ZyyjJdk9NguU8EGOKx9KUbtlXy5rqXtRmmE8ItvRqKsyV/6WpB4GeXKHOGz1LlJ890926q
gxDHXcwhTu4Za8abblHPmkd2pwgRI0LiTflNfii1tezmlaHe6v6E4zhCWlGF3UxwBDO6O6ftou2Y
qTvDJt7erKA0WnBqP42TlWw6LV5JPN3MFl/b1M9vUufuPk30iWEMfnJJ8Ek81t9I0vg2WNkRxOcP
uRuttmLEVzyPBKWHDQjnrdM4x7J7NQZ8NWWOpAr7CWwF+W4XeO/RCBdwvxkTDgXZYnwZtQPgCFZP
ixbWRuuh5Y2UTEiULXlCc0EismgQYFWZwdfSMsKcGcwncfU44otYFRM7pjw7JEHMn5ptbs4plwdR
Upei2/faa6t98LFI41dECch+gr85RYa1GmqsL44Kp7S+Qc4k2mXcezZC+073z0ODKK1oGacyV0uj
0HQCa6ssJHsAVB7ifsRvseijtcoelrGh9ojlLpENxU6vjrOds8muA8dR5rsGUSZl8EScWKOcjZWh
u201cOjUMnYUfXWfTpxli2RV+AKjW+7b/GaI/OuQm284k/y942p32wOCE7K6N7zuMERmvx0DFnQq
tZAzok/oekqetgOav01/UvEipUh6tG1RFY6d88rGgDcyeXcWt2ZNYueOiW7l3DmFjuE9+kZKOpty
9qJDdFYt7VNREduI4rvd5X6y54S+wWN0KoEesISyynmMCY3250wW2FbU+YFl83MXTQRS0UqSouRY
GRsW/BP72UxYLaDCQm3z6ouTAd4oRY5KsT8v2B92HkFpTC7J6o4FBv/aPQZDk4ZYKVADqxjk2uBh
/s/fIc/+nDRc8gT/yl7N2WHW3qc0AhWdtwkbQQYDo4S26Mbx1bSwg4sedcToj6uFJnosm/yW+tNT
wyGY9aMHu2IEP1aH52bsaNMz9on3OOFc31jNZaEY5bOYnAUDa/SCzupdNGAdxUDjvEQW1bUpUTH2
nlSWHZgRi7l2zcmxZvtBKgNpZfgusPsViUZ2Z8gwx9FmuNtpqejvSlGH5SiZ59ffC2NmSlvF6pjb
70gSsRTWo9wUKCE9AyHGXCkiTHEA9dbX0Sa6AEkbgfXQWvKCmBviVYEvNh4rrU4+L4e+VTc/IrIj
moJ4Wzjq0bb5mUaERow3cpIRn0KZWGxHpO4GP25BVu003Q2aONW691iNiQpdIVGiWsVZul9lt85q
nVrfz+MR/ysG70zichsTog48rjG3rs/1z2+4fHF8WZTjDs0qFC0OYNqlZqn4TgKHxulKZsU3sCZs
9ag5yhXG4Q8i2MgtPjLO+ZIxrNk52LdRXKVV/OS4CISaHKdWNJPLqmJiqTt219KSByIB0f13mLkO
I+C0ow1ezHPHb538Utj9uxHkHE9wPrKFgZ0cYNA5FyVSoqnTThzqxbqmHfzuxOz70BgADE7JkRiq
18psfpH3/aIHxtnZFFAOS+wLfnGL2eUwWiZAgN0Ho5+bvSjy7UJ7+ugxSN/aZvCEeovssWq80gKd
nuMAPRi1xUKWH10isbTdTvpVze6TZ0hyiiPw3xzbHTSkKHDe6HjClY4IrGZcEIXJOBRHK/ax9ZDc
sB+MCs8ejOFt23pEo02pDTej/SkD37pzXdKZWIbPVspBG+TG3hw7d2ObNRB5R2c3fk52+/hdoavs
lsTlg5iTBc/Rf/25QiWzMZbZYtWpUyoqE7OlzXPx8Y8fv1CUNCaXmR23EYgXBweBgVYj6Dng3LdG
iNzkNDvO5zaaTv36Z93Hn8198p4Q3nysdRffJoC2sQmf18Pif/v4Rf6v35EHbm51PHcbHfsvYnK/
OIUYj4OraToVagpOSWxcmfnwj97UXvHxcwvl2yawmBO0qb1r0qJ5K/Z1M0C9M4ryWK3mwTmbMSV6
KDYGg/h6uzTfqIp16EH62QcNkm3UYqYVw09u3lWVEdCG+5/MnfHRn44BjhB2ayffNzgk6gCrWZ6Y
1mVWq7YKgw8faawImEA0i0dU3XUS/+AI4BoxTs7CWTqh5xrv4I3xhyMdIwK42uGMxy42PGdZfD8g
nD9gXd/zY+9pyiCKWqjmAisoNhumtPk+zWwiVcf5k2rFtzlVbkh58mtAeIQcsuUBWnuMieD0j5uo
xJRGxi6DNuA/XndSzpI8+dZ4VbZIHhDR5HB+7ianOuiUjqhQ7nhdV8oJZyQ7d8yxtsrEhfgiSUNE
mScU06j2F1VuaXr4F7gr/dUnUG6zDNW9WlKYsnFBlh+GqkMKeAgfemo8yQFrEb6MkCLaPilTy0tR
Lu/zmsPO9OLOs/vk6vutQdIjonE9R1CmBmLtVPeIaSw4dhwtNktpec+WZDMhXGkMjSQvL0qW9+QQ
sFmTtXvMyrk85vlMls2E9t8D1wGnnkc0adG3plZ20nUGX8J3WKEXZJIqSQ+dPdYPJq2yjUbO65UB
BN1s2Xn29LlMjDhkvCGvqqqeXRgJqCvza73a2cljuJsa8Ew+ehSIaLZ/YN+cyA95qEzlQfXwrUeZ
POUF8YBTlMafR1XekLcm32vypn1N081NPZwYxIAbdj+Sazh9JQq+OMIGJSxCt0Rfz0V3rL2XzOtZ
3ie9YOmF9AD5qtPsAzGJP89FdipsB7JgUv/o2k7dO0WNmXX0oRXN7K621G/B6L0uNtl6bWeVFz56
cmhKUFhaxwA/xJmDan7ofMelQnHci8Ys41Hc5vjRgbM+2IvweBonUKNFFAB3dlHAKCvaMhGcVpDB
/NRwvO/job3Ucf3ZrksTiUwhj56Xw7ttq+dgzveBUa+Kdvb/HlrxtS7pnxD1g80uiD93TfTNQJZz
dmv/aZ6c7org4sUqpHXBow4ygB4drjTjBUFj/WQJcaLc9uGDQLL5KD7tuo1P/eje0SmKH7BXEMlT
YQ3PRdweSvqHd405mneFk1l3yiSjiXlssFfKRND88Ycf/81UyfHOf66WVdXoqkckTMnzNOWEFTID
pmHFEWBLTDUm7bJ/HAMwxWyFBbaiguSioXbktY40Jk9XQHUpHfIm0UTKqxgmuiOA8zz/k9UYcGky
2hhLPWO5qmGrUf5A6nc/BZEIjm1XzmCIO/iZGG6biWwyH5cHKAkiInt7Ivgwo3wuIhsbEqZK7uOn
ZLG+mPpLRt5ZKIo1h0rkV2WaI99BAvW90cYWqX0SQp62UhYskzp0R2SwSHkaebcscnYZEtiwCsBS
IgFc7JJ18p5iFedOCm2nWg36SIhTWe1L0PVDdx9QkOFEnYsSZXHyQxBiuVsMY4ayj68qcYMjHnP7
7NiIa834FYHUfP74hefoaXGyH+QvsZL6umXZpdWy+OQYDFPXEOnB7yC50MNHAK52FX2DTdbHsAso
+iFIkRisPZeoASW5KoVPSzNZ1mAHgtg5jZ0Xi0TbcVyHctT9EzFLQw1gzLc2choB3MUaa8gIdlc0
9E98cXUrng2TpdmMDb0PEijVIvE2fVAUmMcpQuzZfZ4n94eKse1k7sf6an2aWi0Po9U8TuTmEHuJ
J0RLfZ9mMT2pcUNsCZdZQE3E5VRRTrJ+KTFR/Q/ZORGKM57o8aoOP4F66JPnqAuAHWZVHNVDl0jr
PKcb3cb1L9nlxoXV/0gXrsFD5czH3D+kDSXf7KIUroauOPtEsDRgnB5TrA2+jH8OTgvUZ+Yda2lk
u7FndaQk25hFF99ZLjknuMubbWaAMSQkCOxwHYkjVWxceOmmZeUkqi+az0mrHcqq4o5GU74jC5fD
Ia0IPBbBqxgN+zIVxrNe/WrkMEOdcneBR3Pfj/uYOVlwb+Y0qIKiexupJU9ZSmPdQnDpjdzcyPxh
ITm7QUsYVMrM90NRcr3RPc4T0EdaPftytuczZScq92x5EAQHTXo1FCSH2HWeiCX0yD4cWtKQEJYM
GNt6jCpDhiIe+ElyKA3mGBKpYMaZxJzX2ANvobFpiK+pZZsHowA35oCzLrQVMryNcM8XB0YKGIDB
Q+1sAuF8CeWO0qlzOYbSX/SIEqJR2b6bNInKwqOF264tH132uwTYQ24nt0Q/LjjdjktuPlgxvBqU
M6QZVNj4S0ecEETCwiG21KinYVvX3Yo2yHYNBqsdzZBxU6VlmCwkpI/uwGdb2Wke2RVV4/5snRLk
QZA/CupsCh+SKFZCARvDPsaFB26Y7ODoK+gyUtOsYAIDBYKnzEntg9UHMaUhYFB7oZ6pq/lhDFNy
G+9SUz+OeURkdIOaHuCUG0zHOgmISnef8PeTMGBH751r/JQxtNARfzdJEe1bip5nQwZPgT2RUVrr
UQeliYcCu3H2LBAviVU+m7Yf72I3+jqV7hJmo1/tdUeXYIJRREeJaKauYk7Tl94R2OYuqMRrFMdf
8cMC3SA9alsRGB3Oc2qFdZCyKlCtJinB33nEMFVEIe4oXLIV6WQLdbtSwr55c/baQ+mAf989Zd3w
Y9E9t+KvKeW00DJ2stOpQfPceKwUez+jKULc/GJ+WbqUFn6Kd7fIseM2yMaBIaY7oybBO0bfTwHv
6ulHAEF82zGRhldA/nHXllhAY47phLNk5oGJMDteoRFnWfPVokWxR0b2InVVYP8vXqXbYfDgZLXB
nc5UpWnhbZZuG+aF+7gYztuaxMZ64NtEsVS7mVgFbF8Cbb9SUzhHDouFWG9v45fMZjPsurbYuTMq
VprTtDysS7uS5Rm+ssbP7TsSMR4PX72bxOKEGkI3EuGkCe3BAiZAE2iiHsdzbeKJpZFh+vt2Wl6M
sn4MFv8QGGZ/VGv2TduM7a5B8fsADi5bD5I0v4AdpCkzUrraDOKAuxxiK3vWlPAXNP0C7Vw4c/Q+
iyDjTOoG+IKsIgtZVuXWcFvnLFMQkU67fPXwE7yQSyPv3WS8H8YgfrTJHQ7klH8qtj6D1Y7EsetU
sCZACsgOtsE8eSLFEGA+uUkTZztYqvC8UeNbbnNFP1wF8qXy/W8uqFDsOd6xzXvvvqmJgKZPv1/S
LtubEPonSPlhYKniPl3GSzkI/VwyMtwUVf9piY3okjiVf3WGhPOVs9LqosMyOMGh8TgoNaXKaDkJ
6mCb6gjcKvdiu6uVyzh/BkXI3ID7b7BeimgiCgvrV5U3Z2N04mfiW38OBJOHFM3EuNX6Jgd/Osy2
aHdmU/6o8HYfaeKpIxirb0i2sCQ0wny144WchhRPBuHTxyZNt0Putwzc9UPFgQtYO50XJ/hcr8OO
CFSc0PXnkoDeDcO1+Mip9Idd82lq3L9bvywZGS2LOvSZB8q37wWjWevBjBvzABdhzaXluJI2xt4a
gUXmKRAOB3ghYSEYx4i5odWE27I2GQUzJRp5oU8yrt5rb/jhkB936CPrTtYuDJd0POaoSU6dD+al
FgUhRbU42FYx7YRkh2aG5IcqaTxOE9gPsKebEB8JLyNjBtSG6St6VoN1QBfznXl0v2U8+OizFmM4
KYiNdolaMVWH/rDqMxAZ860kKAynZcTXQ/cylQ0TLu08xsSwuYJKtGzzM534UJKwtRscDj9zVHLa
clqE/QHG9Wa2Drggn4ZOEosTY3+O8QTsEKZuyfK6q+REZOicn9HqkD9uePhTq4GxJPNwuMCYzGM2
XcI9vb1I7a/RyDeXII4obI2vWecnk5VzC0rcCmno5hKYyDJyt0ebxCHTQ5GWw0Ed+UCmjlFrJGcB
0ZbtnHlmptvktRlWrwpHkZrJzdZEl7obF1jhrTfObDWuOAHitfa2iYwd3GrKsN1tLri9cIv2p2rs
vnReWR3GdTbomFAbZJT9ggsBwWAS37XEHT/4y9kpZir0No7DXs0HDEPFtcuBcvnaIWk0JcfDMHLj
OWoPfi7DLvWYGDpoR1wQu9vqJ/5J4r0a51r32g2RqDibykD/6Ur72NR7YsiMewPIuiU6Nm/UM1sn
ATc0eCnTM9xtyRSQ1YenTylCktyGOzTBc0obFF8Z7IFIW2jNWspr5cIzrP3hhOeUfhplUWwzEjfQ
KW3pjVMgeEm6T0uKz9hzdqCog7NPw/gBERVUKsh+dWrfClA02FM4wWV2Gx2s1tq5X2yNaYv+zIqc
zvmJ2VeqbJ/dNTDBhhLT4FfWDs4nMpT0WKZlzAQkXbcNhZI6mM5soLex6A8OZem9VPBDDUtd7a6D
zODGSGiH5jq6HYl9Ub8X9Xxxxrq4tYtF/blYHp0Dg7khWvJNN+uRtAyNyywGM7iYs0UIQ/vizTwq
vlG8YIdZDRYT/XJTXRaV2JjvK3b7US63gSuHnqY/Ox4v3Sh81UvgL2E0xwzVsIGiiznGdn8UQWtT
4Rrke3GUY/RA7QrcjfB5zM3c2MiuVtU8wDImKDNWvMwCKExy2fwwSZNDZ6T8nT+0V1QLPUGWywOk
P7UTVGFb224QNnh9tQ2UU966xpoPJOs0m872cJtkPSWo8KNzPr5mWzIdQCfVAPh0BHEPMNczZFBv
Mwyt2NsEb+1mzSSnGZmZkCv7FCMVfC4D+0IihMdpKIvOkQmyWw87ZYyfUy7f1sS8j4+qC7M4uEw6
eIEi9N0akv/k7lx/27auAP6vGPtujuS9fAFbgDVZ4rhNtzVZi30KGJm1GT1oi7Id+6/f7z5oiZTi
Jj4GdjG2MGxJOeI9PO/nCXYhwyBatqBtf9jXbsZv2NeOFzFLz5X68kMZz4//ri9JRvdsx2zPU7Z0
FhnjV+yv9kX746pgiVjf57cvr9es1+oo0fx41a9PP6ef16fH9wlzsO3f2xeL43h9eoXuYsuU+dV+
sv8InV0w7PDVsijwv2+RFj98pGWf7D3Qlqv7Hz92qMl53HEP9psv7O3YX1n0s3xL7wEKhHkv2x9X
N6bpd/t3cYcd2uafZ8efGZZyxfFO6dv+ZU2X82vNeIY3x6mZgsF72w/EVx/p40kZqms38tm7dVuv
7K/2x4U5bHF989MNs2Qw6/PN6TL9wg+D9lvYf8GMuxO7U4u06vuruVq+zswSx2pO7V6eEwo1f9mX
bkvVve7P9Xu9ZDTQPDufM8Nuzko5IqwbgvD3yzedumtPbsxiMWb/1vl9dmb/ud2rdalLRmKvPvRa
ET35gnF8XFHyYKvs/m9aePxBTIcNrjXT5/913RDGafrrxaZ/8Zdt/w37jDB6uqd96HFAvofnw91l
89c/1WdLhGvbb9btbLPb3pPEplj9z3ug7A0/BmJRc67rM2DnOko0SdusqqjS5aIgkvkajDmzbx9T
GB6lRQVhVRSQ81U72Pna+ffu5wCOHv/MY/fe2GdiuptwTmOq1kXnV2ynwH0oy4JSBnNR7rx7/lJF
mmpnugJKh5//FRZm3TWFL5DheduNerxS05zzLTiYQNjSgKoiNJBpPaBiePfwVRUxTVDpJIY8PHLC
IoGyVFRBf8vpJ0w0On0cl0WeKn9Iyvl3kVBkEVv2ck1XgkMCJeFhISGJY0eVE9H0HWIANiBrpVPy
KA9kvouEktZBTUV0Gns2AUmBIYF2BCkl6CitFP0aCW01ntx3kZAkSQSSsor2SIslR3oBScQCSS1E
gk4iujCTTKnMUQKH3EVCAaUoBGaShscHVVqKGSGOSBcjEDIg7Z67SqKyYvREWpqGTC4ndQN6+Ell
OkJkslBzyIp1ZsYeMBfUNEICDb/sHqUr1GvD4GiAya1GhYuwoFWUU4zG8mjPAhNSKAyLoDCqQVhi
M4UlDDMenxAJqojSTNNKRF3gIOx2SYGZtVFOcKJINC2E5goNCYXtIBdRgiojeCBj9hOmprkmwhDD
KMpM11Xu5E5A0iDluTi6fLpVoPNIUd4Hy3t2nxy/wnkwrgE6M7SHzwoVqWtkHn6si6LIDrsGBYMR
aKDFdfDCMkBhSLZXKAeY8cBSS2YyYPvZayoMsyjnHcSlN5rwIcIShkkCgQqxkJZRVmUZ5V4T74Dt
hpr1OtSjqQf0BHZ8Zad5iOSglfU4SfSWjg0CTIEoo2feeOL2/I7cQpKDGZ6d8OnrGLMIVeil4J4a
QBKUjOio6IZ2qtAZ4QFhIdFFIsaCjlhzS2vwoPAnxmGSaDZ9mnkwOjh1gNnOBlGhWYjZh7mjMP0c
q3PKXYuIaAmeg4kjhWocM2Jib9urDeJ9R6QAXmBfX0Lv/5bWd7FQVgQUSyqky204JTCBmLPZU0gL
2AaM6+BZmwEI5ppaRiW8QuyMsJqTCM4nCUoiMFNIioUqwj2o2GHuDml8gBEt5BGBAgYJVd6RCs9n
1lUpdhfTKC50nhWMhrDXxEKqFOHVmNGdXkWasVuhcQSCQUoLhZGOzAkzW9xHRJBBBLCJ1rmjkuCI
IMWXdc9E4CoROWEDasV8kgcTYIIFxpDBKoZhzBUeETC+TUoEOsNhNCHSHbG3i4W8iqg3Yj049cX2
Co4WlEK1SVkhIWNAi3+J52GvqXKoIoU7he7wjmVw5mIa49RIsYD7bCRCNlEKRR4VcUKgnQlC9nJ2
aUCqkcFNWmwspxHBMfKGcP0hGiCGSPMEGRWP55COz9wbx5cCcViQNmV8cJko95AnRABjwCMm2eLF
oTPOQ8ICQx/F9hG5khS3+cEUnmABWxnfHGZLfWwlOKWgVOzzPE+nBZWRO0TSsaDNscLEbyK3qDRD
vcxgLXs5tIdFC+JYKh6DygvyJmTTh1PuqkYmsBJrJJDMXEt7BUcLZuCZY9On04ImZkpmkamdh23l
JIYlKEcxcwBDs5JJLSmxaYDqZ1guQfXDaiFJckRCpkys0VJJcPE0lTN0VmgamJgyFjDD6Lx3PHEZ
iKJEIIC6pNh7luHRQpKIsUAkReE6M+/yoEQoCKehOui59So0PI5gr6DYZcAQIIpMnslHUibeMwF2
oqpIxXAtBcUoHCFHKB0xUJLhwdrHFidYoIU6SuIScimDkwjUFMuzTIosU0mZFeLFXeMgAqV+SAQc
Kl/uFZJxoPLEPZOnq0VMJGQ+cycJEdgL2bJrHBQEVUsWdBcE0wbjIawQUoqFJ/WZDBaoNiSU5g65
F1RFK8ADcUyZ00AkYWGB4EHinPmn04JGFEBSmhKTg7RgXCfELiZEHp5CMEWEQlFIARpJ9bQa7OBp
DZKpvmFAdGwK8ezlyC4giaAyFhgIsUD5DVYw4r46bCgXZZQTQGIcsXcdgys+MLwgNQ4UaiEmUESE
1omEiVosTWKW0mwqMx0tBOc0EQ41w84RU0+XCNRnK0JJiP5tMmlXO9i61ILSxDQP7/yEN6QSEdeZ
0uSM0PrhQhyoIMd2wjjaUklgeoFYktRERC/ElCLx34QJqMhlUwczvzEP7RWeKHBraERMwPFzzodo
HZKNYxOJWBrZJ/zmKtRCHHwYLTUUiZ9ojGB44SvGgbWT6WgZwkzf4S18gwZ9aH9iHdTizDY+tU1/
qD/qax8Y5OD++77nxzT2mJaW0QdNH5T7btf9Y/5+MerosH1JO28OfUr2e/w/9wfc/+rRdw2nGl48
aZt1vZ5d3Nk37vxt/lwv6Z7626L+VC/rcU+WacbY3sle+9YDF/wB4H4+gWuyc2K46/a+W40B28YJ
OeB5vWLO83CLtj/LFqRLIb9kJN7vbKVrR3ftKpzFsLtFt67Put27dmXDcsirVTPbtLPrzQi4bdCQ
An/VLOrbet3sQnadUGLIvsvwqPv96GXHNP9PY7S7slrpt7wG6+3Z6Hn6Ik0p5DdNx6b7MWRTmzhg
6mBD5Tdx5AkYb9sBjiVvV1gpveW3Z/XFiAB9rZ4Y7mLRspJ+zJGuAEwMenXW1hMpom05kRhydzt+
eK4+Rwr2x33Z5IrAxIABcD2b343owqjf4YWnE9xPDMXq99DsWpykt/2ublcj6UEZ/3Ool3f1+m5R
r86G01tl7moJ5Lfc9zUbl/tmsxnRtM/Wi+G3M7ah1ePWWlcYJAeNLui7zYiyfX+GHHbft/x/eTmS
TanLXj8H9O56PQVtkqFi0N1qM5EhPsEohfxz82ldT6wnX/8rB31Tj/WWTwrKAd8endTLy/6iHat1
4Jt+tueAf9qs+2YkqVLG6z4T8HfNl3Y2UmMAN2mR57jz/zBWdIBkRYqyfS1i0OxVvDh6Wa87NOWY
OV1M/3m+4FU9n/K+q7CRgv8H491GaHHpODHY+QKLZOzV+PC+GPS6OZ9OL7DJIyngfzarVX+3uKkn
bgKrOE33hxT8LxfdWXP0tt/TbS7eLQX/nsFAhwnRB1Gf5wv2CdHnK6TgP4D9pu+bkUnhS4fksNm8
NTxBw/y+QlMK99+b+mIE1gVqpWB/bdZLNNsIsgv+iSG3eDYT8vaZBino32r0zuqcNTvj+7bxKjHw
pt8c/Xro5l1oWAz/scXXdlbM023w3+46Ru+cj7Di6l8ev+tDkaaH0Tn78Sc3W+gPP0AEzACeLZp6
/eK/AAAA//8=</cx:binary>
              </cx:geoCache>
            </cx:geography>
          </cx:layoutPr>
        </cx:series>
      </cx:plotAreaRegion>
    </cx:plotArea>
    <cx:legend pos="l"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a:endParaRPr>
        </a:p>
      </cx:txPr>
    </cx:legend>
  </cx:chart>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12</xdr:col>
      <xdr:colOff>13608</xdr:colOff>
      <xdr:row>14</xdr:row>
      <xdr:rowOff>8164</xdr:rowOff>
    </xdr:from>
    <xdr:to>
      <xdr:col>16</xdr:col>
      <xdr:colOff>8165</xdr:colOff>
      <xdr:row>27</xdr:row>
      <xdr:rowOff>182335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914165" y="2881993"/>
              <a:ext cx="4572000" cy="27431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32658</xdr:colOff>
      <xdr:row>36</xdr:row>
      <xdr:rowOff>21769</xdr:rowOff>
    </xdr:from>
    <xdr:to>
      <xdr:col>15</xdr:col>
      <xdr:colOff>1164770</xdr:colOff>
      <xdr:row>55</xdr:row>
      <xdr:rowOff>92526</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9933215" y="7244440"/>
          <a:ext cx="4512126" cy="37991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Key Takeaways</a:t>
          </a:r>
        </a:p>
        <a:p>
          <a:pPr algn="ctr"/>
          <a:r>
            <a:rPr lang="en-US" sz="1400" b="1"/>
            <a:t>(Deleted Participating Agency and population rows from the raw data for this portion)</a:t>
          </a:r>
        </a:p>
        <a:p>
          <a:pPr algn="l"/>
          <a:r>
            <a:rPr lang="en-US" sz="1200" b="0"/>
            <a:t>1. I used the min and max functions paired with the index and match functions to determine the states with the most and least offenses in each category. Texas has the highest overall total of crimes against persons, only losing out to California in one crime category.</a:t>
          </a:r>
        </a:p>
        <a:p>
          <a:pPr algn="l"/>
          <a:endParaRPr lang="en-US" sz="1200" b="0"/>
        </a:p>
        <a:p>
          <a:pPr algn="l"/>
          <a:r>
            <a:rPr lang="en-US" sz="1200" b="0"/>
            <a:t>2. I used a frequency distribution to find the most common type of crime across the U.S. Assault makes up the majority of crimes against persons in the U.S. with over 3 million reported cases, or 90% of crime in the U.S.</a:t>
          </a:r>
        </a:p>
        <a:p>
          <a:pPr algn="l"/>
          <a:endParaRPr lang="en-US" sz="1200" b="0"/>
        </a:p>
        <a:p>
          <a:pPr algn="l"/>
          <a:r>
            <a:rPr lang="en-US" sz="1200" b="0"/>
            <a:t>3. I used a map chart to visualize each state's total offenses to better gauge where the least amount of crime was since the index and match functions weren't as obvious as Texas was, giving a few different states with low counts in different categories. The map shows the northeast and the northwestern part of the U.S. before Washington are less crime-ridden overall.</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5442</xdr:colOff>
      <xdr:row>3</xdr:row>
      <xdr:rowOff>29936</xdr:rowOff>
    </xdr:from>
    <xdr:to>
      <xdr:col>12</xdr:col>
      <xdr:colOff>625928</xdr:colOff>
      <xdr:row>15</xdr:row>
      <xdr:rowOff>73479</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653142</xdr:colOff>
      <xdr:row>15</xdr:row>
      <xdr:rowOff>125186</xdr:rowOff>
    </xdr:from>
    <xdr:to>
      <xdr:col>12</xdr:col>
      <xdr:colOff>631371</xdr:colOff>
      <xdr:row>26</xdr:row>
      <xdr:rowOff>16329</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835728" y="3369129"/>
          <a:ext cx="5856514"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Key Takeaways</a:t>
          </a:r>
        </a:p>
        <a:p>
          <a:pPr algn="l"/>
          <a:r>
            <a:rPr lang="en-US" sz="1200" b="0"/>
            <a:t>1. I used an average of previous years to</a:t>
          </a:r>
          <a:r>
            <a:rPr lang="en-US" sz="1200" b="0" baseline="0"/>
            <a:t> project and calculate the total offenses for the next decade, and crime is expected to grow.</a:t>
          </a:r>
        </a:p>
        <a:p>
          <a:pPr algn="l"/>
          <a:endParaRPr lang="en-US" sz="1200" b="0" baseline="0"/>
        </a:p>
        <a:p>
          <a:pPr algn="l"/>
          <a:r>
            <a:rPr lang="en-US" sz="1200" b="0" baseline="0"/>
            <a:t>2. I inserted a line chart to show how crime rates have changed over the years, and there are big spikes in 2016 and 2020.</a:t>
          </a:r>
        </a:p>
        <a:p>
          <a:pPr algn="l"/>
          <a:endParaRPr lang="en-US" sz="1200" b="0" baseline="0"/>
        </a:p>
        <a:p>
          <a:pPr algn="l"/>
          <a:r>
            <a:rPr lang="en-US" sz="1200" b="0" baseline="0"/>
            <a:t>3. The line chart also shows that there was a large dip in violent crime starting in 2012-2015.</a:t>
          </a:r>
          <a:endParaRPr lang="en-US" sz="12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13</xdr:row>
      <xdr:rowOff>10886</xdr:rowOff>
    </xdr:from>
    <xdr:to>
      <xdr:col>16</xdr:col>
      <xdr:colOff>576943</xdr:colOff>
      <xdr:row>26</xdr:row>
      <xdr:rowOff>97971</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516586" y="2552700"/>
          <a:ext cx="8420100" cy="26343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Key Takeaways</a:t>
          </a:r>
        </a:p>
        <a:p>
          <a:pPr algn="l"/>
          <a:r>
            <a:rPr lang="en-US" sz="1100" b="0"/>
            <a:t>I performed an associative analysis of the raw crimes against persons data using COUNTIF, COUNTIFS, and association rules to look at each state and the number of offenses in each crime category to see if there was any correlation between certain crimes occurring together. </a:t>
          </a:r>
        </a:p>
        <a:p>
          <a:pPr algn="l"/>
          <a:endParaRPr lang="en-US" sz="1100" b="0"/>
        </a:p>
        <a:p>
          <a:pPr algn="l"/>
          <a:r>
            <a:rPr lang="en-US" sz="1100" b="0"/>
            <a:t>1. Odds are that if a crime against persons occurred, it will be assault.</a:t>
          </a:r>
        </a:p>
        <a:p>
          <a:pPr algn="l"/>
          <a:endParaRPr lang="en-US" sz="1100" b="0"/>
        </a:p>
        <a:p>
          <a:pPr algn="l"/>
          <a:r>
            <a:rPr lang="en-US" sz="1100" b="0"/>
            <a:t>2. If an assault occurs, the odds of it becoming a homicide is high, and the odds of it becoming a sexual assault are lower. However, the lift ratios suggest they often happen separate each other.</a:t>
          </a:r>
        </a:p>
        <a:p>
          <a:pPr algn="l"/>
          <a:endParaRPr lang="en-US" sz="1100" b="0"/>
        </a:p>
        <a:p>
          <a:pPr algn="l"/>
          <a:r>
            <a:rPr lang="en-US" sz="1100" b="0"/>
            <a:t>3. The odds of human trafficking turning into kidnapping is high, and the odds of it becoming a sex offense are lower. However, like with assault, the lift ratio suggests these crimes often happen separately.</a:t>
          </a:r>
        </a:p>
        <a:p>
          <a:pPr algn="l"/>
          <a:endParaRPr lang="en-US" sz="1100" b="0"/>
        </a:p>
        <a:p>
          <a:pPr algn="l"/>
          <a:r>
            <a:rPr lang="en-US" sz="1100" b="0"/>
            <a:t>Overall, the confidence levels are high that certain crimes can lead to other crimes in different categories but the lift ratios across the board show that there is no clear correlation between crimes against persons.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321129</xdr:colOff>
      <xdr:row>25</xdr:row>
      <xdr:rowOff>109449</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8158843" cy="45998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3</xdr:row>
      <xdr:rowOff>21771</xdr:rowOff>
    </xdr:from>
    <xdr:to>
      <xdr:col>12</xdr:col>
      <xdr:colOff>576943</xdr:colOff>
      <xdr:row>29</xdr:row>
      <xdr:rowOff>38099</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38100" y="560614"/>
          <a:ext cx="8376557" cy="4686299"/>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ysClr val="windowText" lastClr="000000"/>
              </a:solidFill>
              <a:effectLst/>
              <a:uLnTx/>
              <a:uFillTx/>
              <a:latin typeface="Calibri"/>
              <a:ea typeface="+mn-ea"/>
              <a:cs typeface="+mn-cs"/>
            </a:rPr>
            <a:t>Summary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mn-lt"/>
              <a:ea typeface="+mn-ea"/>
              <a:cs typeface="+mn-cs"/>
            </a:rPr>
            <a:t>From the analysis of this data there are some key things to look into. From the descriptive analytics, it's clear that Texas is a clear outlier in crimes against persons with the most in total offenses and almost all other crime categories across the board. Further investigation Texas counties and locations, police strategies and tactics, and other crime numbers and categories is needed to find the root of the problem.</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mn-lt"/>
              <a:ea typeface="+mn-ea"/>
              <a:cs typeface="+mn-cs"/>
            </a:rPr>
            <a:t>From the predictive analytics, I've found that crime is going to steadily increase based on how the last few years has gone. I noticed the largest spike in crime in 2020 when Covid hit, as well as smaller spikes in crime in election years such as 2012 and 2016. Crime units across the U.S. are going to have to look into other aspects this data doesn't show such as mental health, the victims, and civilian responses. </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mn-lt"/>
              <a:ea typeface="+mn-ea"/>
              <a:cs typeface="+mn-cs"/>
            </a:rPr>
            <a:t>From the prescriptive analytics, it's clear that a large number of crimes against persons are assault charges. Those assault charges often lead to other additional crime charges, such as homicide, but there is no correlation or causation between one crime and another in most cases.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mn-lt"/>
              <a:ea typeface="+mn-ea"/>
              <a:cs typeface="+mn-cs"/>
            </a:rPr>
            <a:t>Whether the data set has data integrity is hard to say due to the fact that there are plenty of crimes that don't get reported. According to RAINN (https://www.rainn.org/statistics/criminal-justice-system), the majority of crimes against persons, especially sexual assualt, don't get reported. If I had to guess, I would say these numbers are likely higher than what is shown from the initial spreadsheet I found.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sysClr val="windowText" lastClr="000000"/>
            </a:solidFill>
            <a:effectLst/>
            <a:uLnTx/>
            <a:uFillTx/>
            <a:latin typeface="Calibri"/>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Calibri"/>
              <a:ea typeface="+mn-ea"/>
              <a:cs typeface="+mn-cs"/>
            </a:rPr>
            <a:t>Data Taken From: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Calibri"/>
              <a:ea typeface="+mn-ea"/>
              <a:cs typeface="+mn-cs"/>
            </a:rPr>
            <a:t>https://cde.ucr.cjis.gov/LATEST/webapp/#/pages/home </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Calibri"/>
              <a:ea typeface="+mn-ea"/>
              <a:cs typeface="+mn-cs"/>
            </a:rPr>
            <a:t>https://cde.ucr.cjis.gov/LATEST/webapp/#/pages/explorer/crime/query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sysClr val="windowText" lastClr="000000"/>
              </a:solidFill>
              <a:effectLst/>
              <a:uLnTx/>
              <a:uFillTx/>
              <a:latin typeface="Calibri"/>
              <a:ea typeface="+mn-ea"/>
              <a:cs typeface="+mn-cs"/>
            </a:rPr>
            <a:t>Excel spreadsheet found in zipped folder - Crimes_Against_Persons</a:t>
          </a:r>
        </a:p>
      </xdr:txBody>
    </xdr:sp>
    <xdr:clientData/>
  </xdr:twoCellAnchor>
  <mc:AlternateContent xmlns:mc="http://schemas.openxmlformats.org/markup-compatibility/2006">
    <mc:Choice xmlns:a14="http://schemas.microsoft.com/office/drawing/2010/main" Requires="a14">
      <xdr:twoCellAnchor editAs="oneCell">
        <xdr:from>
          <xdr:col>7</xdr:col>
          <xdr:colOff>152400</xdr:colOff>
          <xdr:row>25</xdr:row>
          <xdr:rowOff>54429</xdr:rowOff>
        </xdr:from>
        <xdr:to>
          <xdr:col>8</xdr:col>
          <xdr:colOff>413657</xdr:colOff>
          <xdr:row>28</xdr:row>
          <xdr:rowOff>114300</xdr:rowOff>
        </xdr:to>
        <xdr:sp macro="" textlink="">
          <xdr:nvSpPr>
            <xdr:cNvPr id="17409" name="Object 1" hidden="1">
              <a:extLst>
                <a:ext uri="{63B3BB69-23CF-44E3-9099-C40C66FF867C}">
                  <a14:compatExt spid="_x0000_s17409"/>
                </a:ext>
                <a:ext uri="{FF2B5EF4-FFF2-40B4-BE49-F238E27FC236}">
                  <a16:creationId xmlns:a16="http://schemas.microsoft.com/office/drawing/2014/main" id="{00000000-0008-0000-0600-0000014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2.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50B9E-BF8F-40D1-BC32-143426BA6677}">
  <sheetPr>
    <pageSetUpPr fitToPage="1"/>
  </sheetPr>
  <dimension ref="A1:Z1001"/>
  <sheetViews>
    <sheetView topLeftCell="A16" zoomScaleNormal="100" workbookViewId="0">
      <selection activeCell="C14" sqref="C14:C16"/>
    </sheetView>
  </sheetViews>
  <sheetFormatPr defaultColWidth="14.4609375" defaultRowHeight="15" customHeight="1" x14ac:dyDescent="0.4"/>
  <cols>
    <col min="1" max="1" width="3.4609375" style="58" customWidth="1"/>
    <col min="2" max="2" width="19.4609375" style="58" customWidth="1"/>
    <col min="3" max="5" width="45.69140625" style="58" customWidth="1"/>
    <col min="6" max="6" width="46.4609375" style="58" customWidth="1"/>
    <col min="7" max="7" width="45.69140625" style="58" customWidth="1"/>
    <col min="8" max="26" width="9.07421875" style="58" customWidth="1"/>
    <col min="27" max="16384" width="14.4609375" style="58"/>
  </cols>
  <sheetData>
    <row r="1" spans="1:26" ht="14.25" customHeight="1" x14ac:dyDescent="0.4">
      <c r="A1" s="56"/>
      <c r="B1" s="57" t="s">
        <v>64</v>
      </c>
      <c r="C1" s="56"/>
      <c r="D1" s="56"/>
      <c r="E1" s="56"/>
      <c r="F1" s="56"/>
      <c r="G1" s="56"/>
      <c r="H1" s="56"/>
      <c r="I1" s="56"/>
      <c r="J1" s="56"/>
      <c r="K1" s="56"/>
      <c r="L1" s="56"/>
      <c r="M1" s="56"/>
      <c r="N1" s="56"/>
      <c r="O1" s="56"/>
      <c r="P1" s="56"/>
      <c r="Q1" s="56"/>
      <c r="R1" s="56"/>
      <c r="S1" s="56"/>
      <c r="T1" s="56"/>
      <c r="U1" s="56"/>
      <c r="V1" s="56"/>
      <c r="W1" s="56"/>
      <c r="X1" s="56"/>
      <c r="Y1" s="56"/>
      <c r="Z1" s="56"/>
    </row>
    <row r="2" spans="1:26" ht="14.25" customHeight="1" x14ac:dyDescent="0.45">
      <c r="A2" s="56"/>
      <c r="B2" s="59" t="s">
        <v>65</v>
      </c>
      <c r="C2" s="59"/>
      <c r="D2" s="56"/>
      <c r="E2" s="56"/>
      <c r="F2" s="56"/>
      <c r="G2" s="56"/>
      <c r="H2" s="56"/>
      <c r="I2" s="56"/>
      <c r="J2" s="56"/>
      <c r="K2" s="56"/>
      <c r="L2" s="56"/>
      <c r="M2" s="56"/>
      <c r="N2" s="56"/>
      <c r="O2" s="56"/>
      <c r="P2" s="56"/>
      <c r="Q2" s="56"/>
      <c r="R2" s="56"/>
      <c r="S2" s="56"/>
      <c r="T2" s="56"/>
      <c r="U2" s="56"/>
      <c r="V2" s="56"/>
      <c r="W2" s="56"/>
      <c r="X2" s="56"/>
      <c r="Y2" s="56"/>
      <c r="Z2" s="56"/>
    </row>
    <row r="3" spans="1:26" ht="14.25" customHeight="1" x14ac:dyDescent="0.4">
      <c r="A3" s="56"/>
      <c r="B3" s="60" t="s">
        <v>66</v>
      </c>
      <c r="C3" s="56"/>
      <c r="D3" s="56"/>
      <c r="E3" s="56"/>
      <c r="F3" s="56"/>
      <c r="G3" s="56"/>
      <c r="H3" s="56"/>
      <c r="I3" s="56"/>
      <c r="J3" s="56"/>
      <c r="K3" s="56"/>
      <c r="L3" s="56"/>
      <c r="M3" s="56"/>
      <c r="N3" s="56"/>
      <c r="O3" s="56"/>
      <c r="P3" s="56"/>
      <c r="Q3" s="56"/>
      <c r="R3" s="56"/>
      <c r="S3" s="56"/>
      <c r="T3" s="56"/>
      <c r="U3" s="56"/>
      <c r="V3" s="56"/>
      <c r="W3" s="56"/>
      <c r="X3" s="56"/>
      <c r="Y3" s="56"/>
      <c r="Z3" s="56"/>
    </row>
    <row r="4" spans="1:26" ht="15" customHeight="1" x14ac:dyDescent="0.4">
      <c r="A4" s="56"/>
      <c r="B4" s="71" t="s">
        <v>67</v>
      </c>
      <c r="C4" s="72"/>
      <c r="D4" s="72"/>
      <c r="E4" s="72"/>
      <c r="F4" s="72"/>
      <c r="G4" s="72"/>
      <c r="H4" s="62"/>
      <c r="I4" s="62"/>
      <c r="J4" s="62"/>
      <c r="K4" s="56"/>
      <c r="L4" s="56"/>
      <c r="M4" s="56"/>
      <c r="N4" s="56"/>
      <c r="O4" s="56"/>
      <c r="P4" s="56"/>
      <c r="Q4" s="56"/>
      <c r="R4" s="56"/>
      <c r="S4" s="56"/>
      <c r="T4" s="56"/>
      <c r="U4" s="56"/>
      <c r="V4" s="56"/>
      <c r="W4" s="56"/>
      <c r="X4" s="56"/>
      <c r="Y4" s="56"/>
      <c r="Z4" s="56"/>
    </row>
    <row r="5" spans="1:26" ht="14.25" customHeight="1" x14ac:dyDescent="0.4">
      <c r="A5" s="56"/>
      <c r="B5" s="72"/>
      <c r="C5" s="73"/>
      <c r="D5" s="73"/>
      <c r="E5" s="73"/>
      <c r="F5" s="73"/>
      <c r="G5" s="72"/>
      <c r="H5" s="62"/>
      <c r="I5" s="62"/>
      <c r="J5" s="62"/>
      <c r="K5" s="56"/>
      <c r="L5" s="56"/>
      <c r="M5" s="56"/>
      <c r="N5" s="56"/>
      <c r="O5" s="56"/>
      <c r="P5" s="56"/>
      <c r="Q5" s="56"/>
      <c r="R5" s="56"/>
      <c r="S5" s="56"/>
      <c r="T5" s="56"/>
      <c r="U5" s="56"/>
      <c r="V5" s="56"/>
      <c r="W5" s="56"/>
      <c r="X5" s="56"/>
      <c r="Y5" s="56"/>
      <c r="Z5" s="56"/>
    </row>
    <row r="6" spans="1:26" ht="14.25" customHeight="1" x14ac:dyDescent="0.4">
      <c r="A6" s="56"/>
      <c r="B6" s="72"/>
      <c r="C6" s="73"/>
      <c r="D6" s="73"/>
      <c r="E6" s="73"/>
      <c r="F6" s="73"/>
      <c r="G6" s="72"/>
      <c r="H6" s="62"/>
      <c r="I6" s="62"/>
      <c r="J6" s="62"/>
      <c r="K6" s="56"/>
      <c r="L6" s="56"/>
      <c r="M6" s="56"/>
      <c r="N6" s="56"/>
      <c r="O6" s="56"/>
      <c r="P6" s="56"/>
      <c r="Q6" s="56"/>
      <c r="R6" s="56"/>
      <c r="S6" s="56"/>
      <c r="T6" s="56"/>
      <c r="U6" s="56"/>
      <c r="V6" s="56"/>
      <c r="W6" s="56"/>
      <c r="X6" s="56"/>
      <c r="Y6" s="56"/>
      <c r="Z6" s="56"/>
    </row>
    <row r="7" spans="1:26" ht="14.25" customHeight="1" x14ac:dyDescent="0.4">
      <c r="A7" s="56"/>
      <c r="B7" s="72"/>
      <c r="C7" s="72"/>
      <c r="D7" s="72"/>
      <c r="E7" s="72"/>
      <c r="F7" s="72"/>
      <c r="G7" s="72"/>
      <c r="H7" s="62"/>
      <c r="I7" s="62"/>
      <c r="J7" s="62"/>
      <c r="K7" s="56"/>
      <c r="L7" s="56"/>
      <c r="M7" s="56"/>
      <c r="N7" s="56"/>
      <c r="O7" s="56"/>
      <c r="P7" s="56"/>
      <c r="Q7" s="56"/>
      <c r="R7" s="56"/>
      <c r="S7" s="56"/>
      <c r="T7" s="56"/>
      <c r="U7" s="56"/>
      <c r="V7" s="56"/>
      <c r="W7" s="56"/>
      <c r="X7" s="56"/>
      <c r="Y7" s="56"/>
      <c r="Z7" s="56"/>
    </row>
    <row r="8" spans="1:26" ht="15" customHeight="1" x14ac:dyDescent="0.4">
      <c r="A8" s="56"/>
      <c r="B8" s="71" t="s">
        <v>68</v>
      </c>
      <c r="C8" s="72"/>
      <c r="D8" s="72"/>
      <c r="E8" s="72"/>
      <c r="F8" s="72"/>
      <c r="G8" s="72"/>
      <c r="H8" s="62"/>
      <c r="I8" s="62"/>
      <c r="J8" s="62"/>
      <c r="K8" s="56"/>
      <c r="L8" s="56"/>
      <c r="M8" s="56"/>
      <c r="N8" s="56"/>
      <c r="O8" s="56"/>
      <c r="P8" s="56"/>
      <c r="Q8" s="56"/>
      <c r="R8" s="56"/>
      <c r="S8" s="56"/>
      <c r="T8" s="56"/>
      <c r="U8" s="56"/>
      <c r="V8" s="56"/>
      <c r="W8" s="56"/>
      <c r="X8" s="56"/>
      <c r="Y8" s="56"/>
      <c r="Z8" s="56"/>
    </row>
    <row r="9" spans="1:26" ht="14.25" customHeight="1" x14ac:dyDescent="0.4">
      <c r="A9" s="56"/>
      <c r="B9" s="72"/>
      <c r="C9" s="73"/>
      <c r="D9" s="73"/>
      <c r="E9" s="73"/>
      <c r="F9" s="73"/>
      <c r="G9" s="72"/>
      <c r="H9" s="62"/>
      <c r="I9" s="62"/>
      <c r="J9" s="62"/>
      <c r="K9" s="56"/>
      <c r="L9" s="56"/>
      <c r="M9" s="56"/>
      <c r="N9" s="56"/>
      <c r="O9" s="56"/>
      <c r="P9" s="56"/>
      <c r="Q9" s="56"/>
      <c r="R9" s="56"/>
      <c r="S9" s="56"/>
      <c r="T9" s="56"/>
      <c r="U9" s="56"/>
      <c r="V9" s="56"/>
      <c r="W9" s="56"/>
      <c r="X9" s="56"/>
      <c r="Y9" s="56"/>
      <c r="Z9" s="56"/>
    </row>
    <row r="10" spans="1:26" ht="14.25" customHeight="1" x14ac:dyDescent="0.4">
      <c r="A10" s="56"/>
      <c r="B10" s="72"/>
      <c r="C10" s="73"/>
      <c r="D10" s="73"/>
      <c r="E10" s="73"/>
      <c r="F10" s="73"/>
      <c r="G10" s="72"/>
      <c r="H10" s="62"/>
      <c r="I10" s="62"/>
      <c r="J10" s="62"/>
      <c r="K10" s="56"/>
      <c r="L10" s="56"/>
      <c r="M10" s="56"/>
      <c r="N10" s="56"/>
      <c r="O10" s="56"/>
      <c r="P10" s="56"/>
      <c r="Q10" s="56"/>
      <c r="R10" s="56"/>
      <c r="S10" s="56"/>
      <c r="T10" s="56"/>
      <c r="U10" s="56"/>
      <c r="V10" s="56"/>
      <c r="W10" s="56"/>
      <c r="X10" s="56"/>
      <c r="Y10" s="56"/>
      <c r="Z10" s="56"/>
    </row>
    <row r="11" spans="1:26" ht="9" customHeight="1" x14ac:dyDescent="0.4">
      <c r="A11" s="56"/>
      <c r="B11" s="72"/>
      <c r="C11" s="72"/>
      <c r="D11" s="72"/>
      <c r="E11" s="72"/>
      <c r="F11" s="72"/>
      <c r="G11" s="72"/>
      <c r="H11" s="62"/>
      <c r="I11" s="62"/>
      <c r="J11" s="62"/>
      <c r="K11" s="56"/>
      <c r="L11" s="56"/>
      <c r="M11" s="56"/>
      <c r="N11" s="56"/>
      <c r="O11" s="56"/>
      <c r="P11" s="56"/>
      <c r="Q11" s="56"/>
      <c r="R11" s="56"/>
      <c r="S11" s="56"/>
      <c r="T11" s="56"/>
      <c r="U11" s="56"/>
      <c r="V11" s="56"/>
      <c r="W11" s="56"/>
      <c r="X11" s="56"/>
      <c r="Y11" s="56"/>
      <c r="Z11" s="56"/>
    </row>
    <row r="12" spans="1:26" ht="2.25" customHeight="1" x14ac:dyDescent="0.4">
      <c r="A12" s="56"/>
      <c r="B12" s="61"/>
      <c r="C12" s="61"/>
      <c r="D12" s="61"/>
      <c r="E12" s="61"/>
      <c r="F12" s="61"/>
      <c r="G12" s="61"/>
      <c r="H12" s="62"/>
      <c r="I12" s="62"/>
      <c r="J12" s="62"/>
      <c r="K12" s="56"/>
      <c r="L12" s="56"/>
      <c r="M12" s="56"/>
      <c r="N12" s="56"/>
      <c r="O12" s="56"/>
      <c r="P12" s="56"/>
      <c r="Q12" s="56"/>
      <c r="R12" s="56"/>
      <c r="S12" s="56"/>
      <c r="T12" s="56"/>
      <c r="U12" s="56"/>
      <c r="V12" s="56"/>
      <c r="W12" s="56"/>
      <c r="X12" s="56"/>
      <c r="Y12" s="56"/>
      <c r="Z12" s="56"/>
    </row>
    <row r="13" spans="1:26" ht="14.25" customHeight="1" x14ac:dyDescent="0.4">
      <c r="A13" s="56"/>
      <c r="B13" s="56"/>
      <c r="C13" s="63" t="s">
        <v>69</v>
      </c>
      <c r="D13" s="63" t="s">
        <v>70</v>
      </c>
      <c r="E13" s="63" t="s">
        <v>71</v>
      </c>
      <c r="F13" s="63" t="s">
        <v>72</v>
      </c>
      <c r="G13" s="63" t="s">
        <v>73</v>
      </c>
      <c r="H13" s="56"/>
      <c r="I13" s="56"/>
      <c r="J13" s="56"/>
      <c r="K13" s="56"/>
      <c r="L13" s="56"/>
      <c r="M13" s="56"/>
      <c r="N13" s="56"/>
      <c r="O13" s="56"/>
      <c r="P13" s="56"/>
      <c r="Q13" s="56"/>
      <c r="R13" s="56"/>
      <c r="S13" s="56"/>
      <c r="T13" s="56"/>
      <c r="U13" s="56"/>
      <c r="V13" s="56"/>
      <c r="W13" s="56"/>
      <c r="X13" s="56"/>
      <c r="Y13" s="56"/>
      <c r="Z13" s="56"/>
    </row>
    <row r="14" spans="1:26" ht="15" customHeight="1" x14ac:dyDescent="0.4">
      <c r="A14" s="56"/>
      <c r="B14" s="66" t="s">
        <v>74</v>
      </c>
      <c r="C14" s="70" t="s">
        <v>75</v>
      </c>
      <c r="D14" s="70" t="s">
        <v>76</v>
      </c>
      <c r="E14" s="70" t="s">
        <v>77</v>
      </c>
      <c r="F14" s="70" t="s">
        <v>78</v>
      </c>
      <c r="G14" s="70" t="s">
        <v>79</v>
      </c>
      <c r="H14" s="56"/>
      <c r="I14" s="56"/>
      <c r="J14" s="56"/>
      <c r="K14" s="56"/>
      <c r="L14" s="56"/>
      <c r="M14" s="56"/>
      <c r="N14" s="56"/>
      <c r="O14" s="56"/>
      <c r="P14" s="56"/>
      <c r="Q14" s="56"/>
      <c r="R14" s="56"/>
      <c r="S14" s="56"/>
      <c r="T14" s="56"/>
      <c r="U14" s="56"/>
      <c r="V14" s="56"/>
      <c r="W14" s="56"/>
      <c r="X14" s="56"/>
      <c r="Y14" s="56"/>
      <c r="Z14" s="56"/>
    </row>
    <row r="15" spans="1:26" ht="14.25" customHeight="1" x14ac:dyDescent="0.4">
      <c r="A15" s="56"/>
      <c r="B15" s="67"/>
      <c r="C15" s="67"/>
      <c r="D15" s="67"/>
      <c r="E15" s="67"/>
      <c r="F15" s="67"/>
      <c r="G15" s="67"/>
      <c r="H15" s="56"/>
      <c r="I15" s="56"/>
      <c r="J15" s="56"/>
      <c r="K15" s="56"/>
      <c r="L15" s="56"/>
      <c r="M15" s="56"/>
      <c r="N15" s="56"/>
      <c r="O15" s="56"/>
      <c r="P15" s="56"/>
      <c r="Q15" s="56"/>
      <c r="R15" s="56"/>
      <c r="S15" s="56"/>
      <c r="T15" s="56"/>
      <c r="U15" s="56"/>
      <c r="V15" s="56"/>
      <c r="W15" s="56"/>
      <c r="X15" s="56"/>
      <c r="Y15" s="56"/>
      <c r="Z15" s="56"/>
    </row>
    <row r="16" spans="1:26" ht="322.85000000000002" customHeight="1" x14ac:dyDescent="0.4">
      <c r="A16" s="56"/>
      <c r="B16" s="68"/>
      <c r="C16" s="68"/>
      <c r="D16" s="68"/>
      <c r="E16" s="68"/>
      <c r="F16" s="68"/>
      <c r="G16" s="68"/>
      <c r="H16" s="56"/>
      <c r="I16" s="56"/>
      <c r="J16" s="56"/>
      <c r="K16" s="56"/>
      <c r="L16" s="56"/>
      <c r="M16" s="56"/>
      <c r="N16" s="56"/>
      <c r="O16" s="56"/>
      <c r="P16" s="56"/>
      <c r="Q16" s="56"/>
      <c r="R16" s="56"/>
      <c r="S16" s="56"/>
      <c r="T16" s="56"/>
      <c r="U16" s="56"/>
      <c r="V16" s="56"/>
      <c r="W16" s="56"/>
      <c r="X16" s="56"/>
      <c r="Y16" s="56"/>
      <c r="Z16" s="56"/>
    </row>
    <row r="17" spans="1:26" ht="116.4" customHeight="1" x14ac:dyDescent="0.4">
      <c r="A17" s="56"/>
      <c r="B17" s="64" t="s">
        <v>80</v>
      </c>
      <c r="C17" s="65" t="s">
        <v>81</v>
      </c>
      <c r="D17" s="65" t="s">
        <v>82</v>
      </c>
      <c r="E17" s="65" t="s">
        <v>83</v>
      </c>
      <c r="F17" s="65" t="s">
        <v>84</v>
      </c>
      <c r="G17" s="65" t="s">
        <v>85</v>
      </c>
      <c r="H17" s="56"/>
      <c r="I17" s="56"/>
      <c r="J17" s="56"/>
      <c r="K17" s="56"/>
      <c r="L17" s="56"/>
      <c r="M17" s="56"/>
      <c r="N17" s="56"/>
      <c r="O17" s="56"/>
      <c r="P17" s="56"/>
      <c r="Q17" s="56"/>
      <c r="R17" s="56"/>
      <c r="S17" s="56"/>
      <c r="T17" s="56"/>
      <c r="U17" s="56"/>
      <c r="V17" s="56"/>
      <c r="W17" s="56"/>
      <c r="X17" s="56"/>
      <c r="Y17" s="56"/>
      <c r="Z17" s="56"/>
    </row>
    <row r="18" spans="1:26" ht="15" customHeight="1" x14ac:dyDescent="0.4">
      <c r="A18" s="56"/>
      <c r="B18" s="66" t="s">
        <v>86</v>
      </c>
      <c r="C18" s="70" t="s">
        <v>87</v>
      </c>
      <c r="D18" s="69" t="s">
        <v>88</v>
      </c>
      <c r="E18" s="69" t="s">
        <v>89</v>
      </c>
      <c r="F18" s="69" t="s">
        <v>90</v>
      </c>
      <c r="G18" s="69" t="s">
        <v>91</v>
      </c>
      <c r="H18" s="56"/>
      <c r="I18" s="56"/>
      <c r="J18" s="56"/>
      <c r="K18" s="56"/>
      <c r="L18" s="56"/>
      <c r="M18" s="56"/>
      <c r="N18" s="56"/>
      <c r="O18" s="56"/>
      <c r="P18" s="56"/>
      <c r="Q18" s="56"/>
      <c r="R18" s="56"/>
      <c r="S18" s="56"/>
      <c r="T18" s="56"/>
      <c r="U18" s="56"/>
      <c r="V18" s="56"/>
      <c r="W18" s="56"/>
      <c r="X18" s="56"/>
      <c r="Y18" s="56"/>
      <c r="Z18" s="56"/>
    </row>
    <row r="19" spans="1:26" ht="165.75" customHeight="1" x14ac:dyDescent="0.4">
      <c r="A19" s="56"/>
      <c r="B19" s="67"/>
      <c r="C19" s="67"/>
      <c r="D19" s="67"/>
      <c r="E19" s="67"/>
      <c r="F19" s="67"/>
      <c r="G19" s="67"/>
      <c r="H19" s="56"/>
      <c r="I19" s="56"/>
      <c r="J19" s="56"/>
      <c r="K19" s="56"/>
      <c r="L19" s="56"/>
      <c r="M19" s="56"/>
      <c r="N19" s="56"/>
      <c r="O19" s="56"/>
      <c r="P19" s="56"/>
      <c r="Q19" s="56"/>
      <c r="R19" s="56"/>
      <c r="S19" s="56"/>
      <c r="T19" s="56"/>
      <c r="U19" s="56"/>
      <c r="V19" s="56"/>
      <c r="W19" s="56"/>
      <c r="X19" s="56"/>
      <c r="Y19" s="56"/>
      <c r="Z19" s="56"/>
    </row>
    <row r="20" spans="1:26" ht="40.5" customHeight="1" x14ac:dyDescent="0.4">
      <c r="A20" s="56"/>
      <c r="B20" s="68"/>
      <c r="C20" s="68"/>
      <c r="D20" s="68"/>
      <c r="E20" s="68"/>
      <c r="F20" s="68"/>
      <c r="G20" s="68"/>
      <c r="H20" s="56"/>
      <c r="I20" s="56"/>
      <c r="J20" s="56"/>
      <c r="K20" s="56"/>
      <c r="L20" s="56"/>
      <c r="M20" s="56"/>
      <c r="N20" s="56"/>
      <c r="O20" s="56"/>
      <c r="P20" s="56"/>
      <c r="Q20" s="56"/>
      <c r="R20" s="56"/>
      <c r="S20" s="56"/>
      <c r="T20" s="56"/>
      <c r="U20" s="56"/>
      <c r="V20" s="56"/>
      <c r="W20" s="56"/>
      <c r="X20" s="56"/>
      <c r="Y20" s="56"/>
      <c r="Z20" s="56"/>
    </row>
    <row r="21" spans="1:26" ht="15" customHeight="1" x14ac:dyDescent="0.4">
      <c r="A21" s="56"/>
      <c r="B21" s="66" t="s">
        <v>92</v>
      </c>
      <c r="C21" s="69" t="s">
        <v>93</v>
      </c>
      <c r="D21" s="69" t="s">
        <v>94</v>
      </c>
      <c r="E21" s="69" t="s">
        <v>95</v>
      </c>
      <c r="F21" s="69" t="s">
        <v>96</v>
      </c>
      <c r="G21" s="69" t="s">
        <v>97</v>
      </c>
      <c r="H21" s="56"/>
      <c r="I21" s="56"/>
      <c r="J21" s="56"/>
      <c r="K21" s="56"/>
      <c r="L21" s="56"/>
      <c r="M21" s="56"/>
      <c r="N21" s="56"/>
      <c r="O21" s="56"/>
      <c r="P21" s="56"/>
      <c r="Q21" s="56"/>
      <c r="R21" s="56"/>
      <c r="S21" s="56"/>
      <c r="T21" s="56"/>
      <c r="U21" s="56"/>
      <c r="V21" s="56"/>
      <c r="W21" s="56"/>
      <c r="X21" s="56"/>
      <c r="Y21" s="56"/>
      <c r="Z21" s="56"/>
    </row>
    <row r="22" spans="1:26" ht="14.25" customHeight="1" x14ac:dyDescent="0.4">
      <c r="A22" s="56"/>
      <c r="B22" s="67"/>
      <c r="C22" s="67"/>
      <c r="D22" s="67"/>
      <c r="E22" s="67"/>
      <c r="F22" s="67"/>
      <c r="G22" s="67"/>
      <c r="H22" s="56"/>
      <c r="I22" s="56"/>
      <c r="J22" s="56"/>
      <c r="K22" s="56"/>
      <c r="L22" s="56"/>
      <c r="M22" s="56"/>
      <c r="N22" s="56"/>
      <c r="O22" s="56"/>
      <c r="P22" s="56"/>
      <c r="Q22" s="56"/>
      <c r="R22" s="56"/>
      <c r="S22" s="56"/>
      <c r="T22" s="56"/>
      <c r="U22" s="56"/>
      <c r="V22" s="56"/>
      <c r="W22" s="56"/>
      <c r="X22" s="56"/>
      <c r="Y22" s="56"/>
      <c r="Z22" s="56"/>
    </row>
    <row r="23" spans="1:26" ht="129" customHeight="1" x14ac:dyDescent="0.4">
      <c r="A23" s="56"/>
      <c r="B23" s="68"/>
      <c r="C23" s="68"/>
      <c r="D23" s="68"/>
      <c r="E23" s="68"/>
      <c r="F23" s="68"/>
      <c r="G23" s="68"/>
      <c r="H23" s="56"/>
      <c r="I23" s="56"/>
      <c r="J23" s="56"/>
      <c r="K23" s="56"/>
      <c r="L23" s="56"/>
      <c r="M23" s="56"/>
      <c r="N23" s="56"/>
      <c r="O23" s="56"/>
      <c r="P23" s="56"/>
      <c r="Q23" s="56"/>
      <c r="R23" s="56"/>
      <c r="S23" s="56"/>
      <c r="T23" s="56"/>
      <c r="U23" s="56"/>
      <c r="V23" s="56"/>
      <c r="W23" s="56"/>
      <c r="X23" s="56"/>
      <c r="Y23" s="56"/>
      <c r="Z23" s="56"/>
    </row>
    <row r="24" spans="1:26" ht="14.25" customHeight="1" x14ac:dyDescent="0.4">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row>
    <row r="25" spans="1:26" ht="14.25" customHeight="1" x14ac:dyDescent="0.4">
      <c r="A25" s="56"/>
      <c r="B25" s="56"/>
      <c r="C25" s="56"/>
      <c r="D25" s="56"/>
      <c r="E25" s="56"/>
      <c r="F25" s="56"/>
      <c r="G25" s="56"/>
      <c r="H25" s="56"/>
      <c r="I25" s="56"/>
      <c r="J25" s="56"/>
      <c r="K25" s="56"/>
      <c r="L25" s="56"/>
      <c r="M25" s="56"/>
      <c r="N25" s="56"/>
      <c r="O25" s="56"/>
      <c r="P25" s="56"/>
      <c r="Q25" s="56"/>
      <c r="R25" s="56"/>
      <c r="S25" s="56"/>
      <c r="T25" s="56"/>
      <c r="U25" s="56"/>
      <c r="V25" s="56"/>
      <c r="W25" s="56"/>
      <c r="X25" s="56"/>
      <c r="Y25" s="56"/>
      <c r="Z25" s="56"/>
    </row>
    <row r="26" spans="1:26" ht="14.25" customHeight="1" x14ac:dyDescent="0.4">
      <c r="A26" s="56"/>
      <c r="B26" s="56"/>
      <c r="C26" s="56"/>
      <c r="D26" s="56"/>
      <c r="E26" s="56"/>
      <c r="F26" s="56"/>
      <c r="G26" s="56"/>
      <c r="H26" s="56"/>
      <c r="I26" s="56"/>
      <c r="J26" s="56"/>
      <c r="K26" s="56"/>
      <c r="L26" s="56"/>
      <c r="M26" s="56"/>
      <c r="N26" s="56"/>
      <c r="O26" s="56"/>
      <c r="P26" s="56"/>
      <c r="Q26" s="56"/>
      <c r="R26" s="56"/>
      <c r="S26" s="56"/>
      <c r="T26" s="56"/>
      <c r="U26" s="56"/>
      <c r="V26" s="56"/>
      <c r="W26" s="56"/>
      <c r="X26" s="56"/>
      <c r="Y26" s="56"/>
      <c r="Z26" s="56"/>
    </row>
    <row r="27" spans="1:26" ht="14.25" customHeight="1" x14ac:dyDescent="0.4">
      <c r="A27" s="56"/>
      <c r="B27" s="56"/>
      <c r="C27" s="56"/>
      <c r="D27" s="56"/>
      <c r="E27" s="56"/>
      <c r="F27" s="56"/>
      <c r="G27" s="56"/>
      <c r="H27" s="56"/>
      <c r="I27" s="56"/>
      <c r="J27" s="56"/>
      <c r="K27" s="56"/>
      <c r="L27" s="56"/>
      <c r="M27" s="56"/>
      <c r="N27" s="56"/>
      <c r="O27" s="56"/>
      <c r="P27" s="56"/>
      <c r="Q27" s="56"/>
      <c r="R27" s="56"/>
      <c r="S27" s="56"/>
      <c r="T27" s="56"/>
      <c r="U27" s="56"/>
      <c r="V27" s="56"/>
      <c r="W27" s="56"/>
      <c r="X27" s="56"/>
      <c r="Y27" s="56"/>
      <c r="Z27" s="56"/>
    </row>
    <row r="28" spans="1:26" ht="14.25" customHeight="1" x14ac:dyDescent="0.4">
      <c r="A28" s="56"/>
      <c r="B28" s="56"/>
      <c r="C28" s="56"/>
      <c r="D28" s="56"/>
      <c r="E28" s="56"/>
      <c r="F28" s="56"/>
      <c r="G28" s="56"/>
      <c r="H28" s="56"/>
      <c r="I28" s="56"/>
      <c r="J28" s="56"/>
      <c r="K28" s="56"/>
      <c r="L28" s="56"/>
      <c r="M28" s="56"/>
      <c r="N28" s="56"/>
      <c r="O28" s="56"/>
      <c r="P28" s="56"/>
      <c r="Q28" s="56"/>
      <c r="R28" s="56"/>
      <c r="S28" s="56"/>
      <c r="T28" s="56"/>
      <c r="U28" s="56"/>
      <c r="V28" s="56"/>
      <c r="W28" s="56"/>
      <c r="X28" s="56"/>
      <c r="Y28" s="56"/>
      <c r="Z28" s="56"/>
    </row>
    <row r="29" spans="1:26" ht="14.25" customHeight="1" x14ac:dyDescent="0.4">
      <c r="A29" s="56"/>
      <c r="B29" s="56"/>
      <c r="C29" s="56"/>
      <c r="D29" s="56"/>
      <c r="E29" s="56"/>
      <c r="F29" s="56"/>
      <c r="G29" s="56"/>
      <c r="H29" s="56"/>
      <c r="I29" s="56"/>
      <c r="J29" s="56"/>
      <c r="K29" s="56"/>
      <c r="L29" s="56"/>
      <c r="M29" s="56"/>
      <c r="N29" s="56"/>
      <c r="O29" s="56"/>
      <c r="P29" s="56"/>
      <c r="Q29" s="56"/>
      <c r="R29" s="56"/>
      <c r="S29" s="56"/>
      <c r="T29" s="56"/>
      <c r="U29" s="56"/>
      <c r="V29" s="56"/>
      <c r="W29" s="56"/>
      <c r="X29" s="56"/>
      <c r="Y29" s="56"/>
      <c r="Z29" s="56"/>
    </row>
    <row r="30" spans="1:26" ht="14.25" customHeight="1" x14ac:dyDescent="0.4">
      <c r="A30" s="56"/>
      <c r="B30" s="56"/>
      <c r="C30" s="56"/>
      <c r="D30" s="56"/>
      <c r="E30" s="56"/>
      <c r="F30" s="56"/>
      <c r="G30" s="56"/>
      <c r="H30" s="56"/>
      <c r="I30" s="56"/>
      <c r="J30" s="56"/>
      <c r="K30" s="56"/>
      <c r="L30" s="56"/>
      <c r="M30" s="56"/>
      <c r="N30" s="56"/>
      <c r="O30" s="56"/>
      <c r="P30" s="56"/>
      <c r="Q30" s="56"/>
      <c r="R30" s="56"/>
      <c r="S30" s="56"/>
      <c r="T30" s="56"/>
      <c r="U30" s="56"/>
      <c r="V30" s="56"/>
      <c r="W30" s="56"/>
      <c r="X30" s="56"/>
      <c r="Y30" s="56"/>
      <c r="Z30" s="56"/>
    </row>
    <row r="31" spans="1:26" ht="14.25" customHeight="1" x14ac:dyDescent="0.4">
      <c r="A31" s="56"/>
      <c r="B31" s="56"/>
      <c r="C31" s="56"/>
      <c r="D31" s="56"/>
      <c r="E31" s="56"/>
      <c r="F31" s="56"/>
      <c r="G31" s="56"/>
      <c r="H31" s="56"/>
      <c r="I31" s="56"/>
      <c r="J31" s="56"/>
      <c r="K31" s="56"/>
      <c r="L31" s="56"/>
      <c r="M31" s="56"/>
      <c r="N31" s="56"/>
      <c r="O31" s="56"/>
      <c r="P31" s="56"/>
      <c r="Q31" s="56"/>
      <c r="R31" s="56"/>
      <c r="S31" s="56"/>
      <c r="T31" s="56"/>
      <c r="U31" s="56"/>
      <c r="V31" s="56"/>
      <c r="W31" s="56"/>
      <c r="X31" s="56"/>
      <c r="Y31" s="56"/>
      <c r="Z31" s="56"/>
    </row>
    <row r="32" spans="1:26" ht="14.25" customHeight="1" x14ac:dyDescent="0.4">
      <c r="A32" s="56"/>
      <c r="B32" s="56"/>
      <c r="C32" s="56"/>
      <c r="D32" s="56"/>
      <c r="E32" s="56"/>
      <c r="F32" s="56"/>
      <c r="G32" s="56"/>
      <c r="H32" s="56"/>
      <c r="I32" s="56"/>
      <c r="J32" s="56"/>
      <c r="K32" s="56"/>
      <c r="L32" s="56"/>
      <c r="M32" s="56"/>
      <c r="N32" s="56"/>
      <c r="O32" s="56"/>
      <c r="P32" s="56"/>
      <c r="Q32" s="56"/>
      <c r="R32" s="56"/>
      <c r="S32" s="56"/>
      <c r="T32" s="56"/>
      <c r="U32" s="56"/>
      <c r="V32" s="56"/>
      <c r="W32" s="56"/>
      <c r="X32" s="56"/>
      <c r="Y32" s="56"/>
      <c r="Z32" s="56"/>
    </row>
    <row r="33" spans="1:26" ht="14.25" customHeight="1" x14ac:dyDescent="0.4">
      <c r="A33" s="56"/>
      <c r="B33" s="56"/>
      <c r="C33" s="56"/>
      <c r="D33" s="56"/>
      <c r="E33" s="56"/>
      <c r="F33" s="56"/>
      <c r="G33" s="56"/>
      <c r="H33" s="56"/>
      <c r="I33" s="56"/>
      <c r="J33" s="56"/>
      <c r="K33" s="56"/>
      <c r="L33" s="56"/>
      <c r="M33" s="56"/>
      <c r="N33" s="56"/>
      <c r="O33" s="56"/>
      <c r="P33" s="56"/>
      <c r="Q33" s="56"/>
      <c r="R33" s="56"/>
      <c r="S33" s="56"/>
      <c r="T33" s="56"/>
      <c r="U33" s="56"/>
      <c r="V33" s="56"/>
      <c r="W33" s="56"/>
      <c r="X33" s="56"/>
      <c r="Y33" s="56"/>
      <c r="Z33" s="56"/>
    </row>
    <row r="34" spans="1:26" ht="14.25" customHeight="1" x14ac:dyDescent="0.4">
      <c r="A34" s="56"/>
      <c r="B34" s="56"/>
      <c r="C34" s="56"/>
      <c r="D34" s="56"/>
      <c r="E34" s="56"/>
      <c r="F34" s="56"/>
      <c r="G34" s="56"/>
      <c r="H34" s="56"/>
      <c r="I34" s="56"/>
      <c r="J34" s="56"/>
      <c r="K34" s="56"/>
      <c r="L34" s="56"/>
      <c r="M34" s="56"/>
      <c r="N34" s="56"/>
      <c r="O34" s="56"/>
      <c r="P34" s="56"/>
      <c r="Q34" s="56"/>
      <c r="R34" s="56"/>
      <c r="S34" s="56"/>
      <c r="T34" s="56"/>
      <c r="U34" s="56"/>
      <c r="V34" s="56"/>
      <c r="W34" s="56"/>
      <c r="X34" s="56"/>
      <c r="Y34" s="56"/>
      <c r="Z34" s="56"/>
    </row>
    <row r="35" spans="1:26" ht="14.25" customHeight="1" x14ac:dyDescent="0.4">
      <c r="A35" s="56"/>
      <c r="B35" s="56"/>
      <c r="C35" s="56"/>
      <c r="D35" s="56"/>
      <c r="E35" s="56"/>
      <c r="F35" s="56"/>
      <c r="G35" s="56"/>
      <c r="H35" s="56"/>
      <c r="I35" s="56"/>
      <c r="J35" s="56"/>
      <c r="K35" s="56"/>
      <c r="L35" s="56"/>
      <c r="M35" s="56"/>
      <c r="N35" s="56"/>
      <c r="O35" s="56"/>
      <c r="P35" s="56"/>
      <c r="Q35" s="56"/>
      <c r="R35" s="56"/>
      <c r="S35" s="56"/>
      <c r="T35" s="56"/>
      <c r="U35" s="56"/>
      <c r="V35" s="56"/>
      <c r="W35" s="56"/>
      <c r="X35" s="56"/>
      <c r="Y35" s="56"/>
      <c r="Z35" s="56"/>
    </row>
    <row r="36" spans="1:26" ht="14.25" customHeight="1" x14ac:dyDescent="0.4">
      <c r="A36" s="56"/>
      <c r="B36" s="56"/>
      <c r="C36" s="56"/>
      <c r="D36" s="56"/>
      <c r="E36" s="56"/>
      <c r="F36" s="56"/>
      <c r="G36" s="56"/>
      <c r="H36" s="56"/>
      <c r="I36" s="56"/>
      <c r="J36" s="56"/>
      <c r="K36" s="56"/>
      <c r="L36" s="56"/>
      <c r="M36" s="56"/>
      <c r="N36" s="56"/>
      <c r="O36" s="56"/>
      <c r="P36" s="56"/>
      <c r="Q36" s="56"/>
      <c r="R36" s="56"/>
      <c r="S36" s="56"/>
      <c r="T36" s="56"/>
      <c r="U36" s="56"/>
      <c r="V36" s="56"/>
      <c r="W36" s="56"/>
      <c r="X36" s="56"/>
      <c r="Y36" s="56"/>
      <c r="Z36" s="56"/>
    </row>
    <row r="37" spans="1:26" ht="14.25" customHeight="1" x14ac:dyDescent="0.4">
      <c r="A37" s="56"/>
      <c r="B37" s="56"/>
      <c r="C37" s="56"/>
      <c r="D37" s="56"/>
      <c r="E37" s="56"/>
      <c r="F37" s="56"/>
      <c r="G37" s="56"/>
      <c r="H37" s="56"/>
      <c r="I37" s="56"/>
      <c r="J37" s="56"/>
      <c r="K37" s="56"/>
      <c r="L37" s="56"/>
      <c r="M37" s="56"/>
      <c r="N37" s="56"/>
      <c r="O37" s="56"/>
      <c r="P37" s="56"/>
      <c r="Q37" s="56"/>
      <c r="R37" s="56"/>
      <c r="S37" s="56"/>
      <c r="T37" s="56"/>
      <c r="U37" s="56"/>
      <c r="V37" s="56"/>
      <c r="W37" s="56"/>
      <c r="X37" s="56"/>
      <c r="Y37" s="56"/>
      <c r="Z37" s="56"/>
    </row>
    <row r="38" spans="1:26" ht="14.25" customHeight="1" x14ac:dyDescent="0.4">
      <c r="A38" s="56"/>
      <c r="B38" s="56"/>
      <c r="C38" s="56"/>
      <c r="D38" s="56"/>
      <c r="E38" s="56"/>
      <c r="F38" s="56"/>
      <c r="G38" s="56"/>
      <c r="H38" s="56"/>
      <c r="I38" s="56"/>
      <c r="J38" s="56"/>
      <c r="K38" s="56"/>
      <c r="L38" s="56"/>
      <c r="M38" s="56"/>
      <c r="N38" s="56"/>
      <c r="O38" s="56"/>
      <c r="P38" s="56"/>
      <c r="Q38" s="56"/>
      <c r="R38" s="56"/>
      <c r="S38" s="56"/>
      <c r="T38" s="56"/>
      <c r="U38" s="56"/>
      <c r="V38" s="56"/>
      <c r="W38" s="56"/>
      <c r="X38" s="56"/>
      <c r="Y38" s="56"/>
      <c r="Z38" s="56"/>
    </row>
    <row r="39" spans="1:26" ht="14.25" customHeight="1" x14ac:dyDescent="0.4">
      <c r="A39" s="56"/>
      <c r="B39" s="56"/>
      <c r="C39" s="56"/>
      <c r="D39" s="56"/>
      <c r="E39" s="56"/>
      <c r="F39" s="56"/>
      <c r="G39" s="56"/>
      <c r="H39" s="56"/>
      <c r="I39" s="56"/>
      <c r="J39" s="56"/>
      <c r="K39" s="56"/>
      <c r="L39" s="56"/>
      <c r="M39" s="56"/>
      <c r="N39" s="56"/>
      <c r="O39" s="56"/>
      <c r="P39" s="56"/>
      <c r="Q39" s="56"/>
      <c r="R39" s="56"/>
      <c r="S39" s="56"/>
      <c r="T39" s="56"/>
      <c r="U39" s="56"/>
      <c r="V39" s="56"/>
      <c r="W39" s="56"/>
      <c r="X39" s="56"/>
      <c r="Y39" s="56"/>
      <c r="Z39" s="56"/>
    </row>
    <row r="40" spans="1:26" ht="14.25" customHeight="1" x14ac:dyDescent="0.4">
      <c r="A40" s="56"/>
      <c r="B40" s="56"/>
      <c r="C40" s="56"/>
      <c r="D40" s="56"/>
      <c r="E40" s="56"/>
      <c r="F40" s="56"/>
      <c r="G40" s="56"/>
      <c r="H40" s="56"/>
      <c r="I40" s="56"/>
      <c r="J40" s="56"/>
      <c r="K40" s="56"/>
      <c r="L40" s="56"/>
      <c r="M40" s="56"/>
      <c r="N40" s="56"/>
      <c r="O40" s="56"/>
      <c r="P40" s="56"/>
      <c r="Q40" s="56"/>
      <c r="R40" s="56"/>
      <c r="S40" s="56"/>
      <c r="T40" s="56"/>
      <c r="U40" s="56"/>
      <c r="V40" s="56"/>
      <c r="W40" s="56"/>
      <c r="X40" s="56"/>
      <c r="Y40" s="56"/>
      <c r="Z40" s="56"/>
    </row>
    <row r="41" spans="1:26" ht="14.25" customHeight="1" x14ac:dyDescent="0.4">
      <c r="A41" s="56"/>
      <c r="B41" s="56"/>
      <c r="C41" s="56"/>
      <c r="D41" s="56"/>
      <c r="E41" s="56"/>
      <c r="F41" s="56"/>
      <c r="G41" s="56"/>
      <c r="H41" s="56"/>
      <c r="I41" s="56"/>
      <c r="J41" s="56"/>
      <c r="K41" s="56"/>
      <c r="L41" s="56"/>
      <c r="M41" s="56"/>
      <c r="N41" s="56"/>
      <c r="O41" s="56"/>
      <c r="P41" s="56"/>
      <c r="Q41" s="56"/>
      <c r="R41" s="56"/>
      <c r="S41" s="56"/>
      <c r="T41" s="56"/>
      <c r="U41" s="56"/>
      <c r="V41" s="56"/>
      <c r="W41" s="56"/>
      <c r="X41" s="56"/>
      <c r="Y41" s="56"/>
      <c r="Z41" s="56"/>
    </row>
    <row r="42" spans="1:26" ht="14.25" customHeight="1" x14ac:dyDescent="0.4">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row>
    <row r="43" spans="1:26" ht="14.25" customHeight="1" x14ac:dyDescent="0.4">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spans="1:26" ht="14.25" customHeight="1" x14ac:dyDescent="0.4">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spans="1:26" ht="14.25" customHeight="1" x14ac:dyDescent="0.4">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spans="1:26" ht="14.25" customHeight="1" x14ac:dyDescent="0.4">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spans="1:26" ht="14.25" customHeight="1" x14ac:dyDescent="0.4">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spans="1:26" ht="14.25" customHeight="1" x14ac:dyDescent="0.4">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spans="1:26" ht="14.25" customHeight="1" x14ac:dyDescent="0.4">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spans="1:26" ht="14.25" customHeight="1" x14ac:dyDescent="0.4">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spans="1:26" ht="14.25" customHeight="1" x14ac:dyDescent="0.4">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spans="1:26" ht="14.25" customHeight="1" x14ac:dyDescent="0.4">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spans="1:26" ht="14.25" customHeight="1" x14ac:dyDescent="0.4">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spans="1:26" ht="14.25" customHeight="1" x14ac:dyDescent="0.4">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spans="1:26" ht="14.25" customHeight="1" x14ac:dyDescent="0.4">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spans="1:26" ht="14.25" customHeight="1" x14ac:dyDescent="0.4">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spans="1:26" ht="14.25" customHeight="1" x14ac:dyDescent="0.4">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spans="1:26" ht="14.25" customHeight="1" x14ac:dyDescent="0.4">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spans="1:26" ht="14.25" customHeight="1" x14ac:dyDescent="0.4">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spans="1:26" ht="14.25" customHeight="1" x14ac:dyDescent="0.4">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spans="1:26" ht="14.25" customHeight="1" x14ac:dyDescent="0.4">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spans="1:26" ht="14.25" customHeight="1" x14ac:dyDescent="0.4">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spans="1:26" ht="14.25" customHeight="1" x14ac:dyDescent="0.4">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spans="1:26" ht="14.25" customHeight="1" x14ac:dyDescent="0.4">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spans="1:26" ht="14.25" customHeight="1" x14ac:dyDescent="0.4">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spans="1:26" ht="14.25" customHeight="1" x14ac:dyDescent="0.4">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spans="1:26" ht="14.25" customHeight="1" x14ac:dyDescent="0.4">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spans="1:26" ht="14.25" customHeight="1" x14ac:dyDescent="0.4">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spans="1:26" ht="14.25" customHeight="1" x14ac:dyDescent="0.4">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spans="1:26" ht="14.25" customHeight="1" x14ac:dyDescent="0.4">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spans="1:26" ht="14.25" customHeight="1" x14ac:dyDescent="0.4">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spans="1:26" ht="14.25" customHeight="1" x14ac:dyDescent="0.4">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spans="1:26" ht="14.25" customHeight="1" x14ac:dyDescent="0.4">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spans="1:26" ht="14.25" customHeight="1" x14ac:dyDescent="0.4">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spans="1:26" ht="14.25" customHeight="1" x14ac:dyDescent="0.4">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spans="1:26" ht="14.25" customHeight="1" x14ac:dyDescent="0.4">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spans="1:26" ht="14.25" customHeight="1" x14ac:dyDescent="0.4">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spans="1:26" ht="14.25" customHeight="1" x14ac:dyDescent="0.4">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spans="1:26" ht="14.25" customHeight="1" x14ac:dyDescent="0.4">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spans="1:26" ht="14.25" customHeight="1" x14ac:dyDescent="0.4">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spans="1:26" ht="14.25" customHeight="1" x14ac:dyDescent="0.4">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spans="1:26" ht="14.25" customHeight="1" x14ac:dyDescent="0.4">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spans="1:26" ht="14.25" customHeight="1" x14ac:dyDescent="0.4">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spans="1:26" ht="14.25" customHeight="1" x14ac:dyDescent="0.4">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spans="1:26" ht="14.25" customHeight="1" x14ac:dyDescent="0.4">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4.25" customHeight="1" x14ac:dyDescent="0.4">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4.25" customHeight="1" x14ac:dyDescent="0.4">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4.25" customHeight="1" x14ac:dyDescent="0.4">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4.25" customHeight="1" x14ac:dyDescent="0.4">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4.25" customHeight="1" x14ac:dyDescent="0.4">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4.25" customHeight="1" x14ac:dyDescent="0.4">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4.25" customHeight="1" x14ac:dyDescent="0.4">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4.25" customHeight="1" x14ac:dyDescent="0.4">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4.25" customHeight="1" x14ac:dyDescent="0.4">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4.25" customHeight="1" x14ac:dyDescent="0.4">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4.25" customHeight="1" x14ac:dyDescent="0.4">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4.25" customHeight="1" x14ac:dyDescent="0.4">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4.25" customHeight="1" x14ac:dyDescent="0.4">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4.25" customHeight="1" x14ac:dyDescent="0.4">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4.25" customHeight="1" x14ac:dyDescent="0.4">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4.25" customHeight="1" x14ac:dyDescent="0.4">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4.25" customHeight="1" x14ac:dyDescent="0.4">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4.25" customHeight="1" x14ac:dyDescent="0.4">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4.25" customHeight="1" x14ac:dyDescent="0.4">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4.25" customHeight="1" x14ac:dyDescent="0.4">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4.25" customHeight="1" x14ac:dyDescent="0.4">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4.25" customHeight="1" x14ac:dyDescent="0.4">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4.25" customHeight="1" x14ac:dyDescent="0.4">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4.25" customHeight="1" x14ac:dyDescent="0.4">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4.25" customHeight="1" x14ac:dyDescent="0.4">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4.25" customHeight="1" x14ac:dyDescent="0.4">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4.25" customHeight="1" x14ac:dyDescent="0.4">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4.25" customHeight="1" x14ac:dyDescent="0.4">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4.25" customHeight="1" x14ac:dyDescent="0.4">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4.25" customHeight="1" x14ac:dyDescent="0.4">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4.25" customHeight="1" x14ac:dyDescent="0.4">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4.25" customHeight="1" x14ac:dyDescent="0.4">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4.25" customHeight="1" x14ac:dyDescent="0.4">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4.25" customHeight="1" x14ac:dyDescent="0.4">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4.25" customHeight="1" x14ac:dyDescent="0.4">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4.25" customHeight="1" x14ac:dyDescent="0.4">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4.25" customHeight="1" x14ac:dyDescent="0.4">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4.25" customHeight="1" x14ac:dyDescent="0.4">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4.25" customHeight="1" x14ac:dyDescent="0.4">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4.25" customHeight="1" x14ac:dyDescent="0.4">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4.25" customHeight="1" x14ac:dyDescent="0.4">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4.25" customHeight="1" x14ac:dyDescent="0.4">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4.25" customHeight="1" x14ac:dyDescent="0.4">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4.25" customHeight="1" x14ac:dyDescent="0.4">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4.25" customHeight="1" x14ac:dyDescent="0.4">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4.25" customHeight="1" x14ac:dyDescent="0.4">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4.25" customHeight="1" x14ac:dyDescent="0.4">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4.25" customHeight="1" x14ac:dyDescent="0.4">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4.25" customHeight="1" x14ac:dyDescent="0.4">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4.25" customHeight="1" x14ac:dyDescent="0.4">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4.25" customHeight="1" x14ac:dyDescent="0.4">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4.25" customHeight="1" x14ac:dyDescent="0.4">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4.25" customHeight="1" x14ac:dyDescent="0.4">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4.25" customHeight="1" x14ac:dyDescent="0.4">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4.25" customHeight="1" x14ac:dyDescent="0.4">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4.25" customHeight="1" x14ac:dyDescent="0.4">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4.25" customHeight="1" x14ac:dyDescent="0.4">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4.25" customHeight="1" x14ac:dyDescent="0.4">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4.25" customHeight="1" x14ac:dyDescent="0.4">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4.25" customHeight="1" x14ac:dyDescent="0.4">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4.25" customHeight="1" x14ac:dyDescent="0.4">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4.25" customHeight="1" x14ac:dyDescent="0.4">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4.25" customHeight="1" x14ac:dyDescent="0.4">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4.25" customHeight="1" x14ac:dyDescent="0.4">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4.25" customHeight="1" x14ac:dyDescent="0.4">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4.25" customHeight="1" x14ac:dyDescent="0.4">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4.25" customHeight="1" x14ac:dyDescent="0.4">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4.25" customHeight="1" x14ac:dyDescent="0.4">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4.25" customHeight="1" x14ac:dyDescent="0.4">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4.25" customHeight="1" x14ac:dyDescent="0.4">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4.25" customHeight="1" x14ac:dyDescent="0.4">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4.25" customHeight="1" x14ac:dyDescent="0.4">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4.25" customHeight="1" x14ac:dyDescent="0.4">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4.25" customHeight="1" x14ac:dyDescent="0.4">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4.25" customHeight="1" x14ac:dyDescent="0.4">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4.25" customHeight="1" x14ac:dyDescent="0.4">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4.25" customHeight="1" x14ac:dyDescent="0.4">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4.25" customHeight="1" x14ac:dyDescent="0.4">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4.25" customHeight="1" x14ac:dyDescent="0.4">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4.25" customHeight="1" x14ac:dyDescent="0.4">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4.25" customHeight="1" x14ac:dyDescent="0.4">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4.25" customHeight="1" x14ac:dyDescent="0.4">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4.25" customHeight="1" x14ac:dyDescent="0.4">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4.25" customHeight="1" x14ac:dyDescent="0.4">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4.25" customHeight="1" x14ac:dyDescent="0.4">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4.25" customHeight="1" x14ac:dyDescent="0.4">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4.25" customHeight="1" x14ac:dyDescent="0.4">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4.25" customHeight="1" x14ac:dyDescent="0.4">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4.25" customHeight="1" x14ac:dyDescent="0.4">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4.25" customHeight="1" x14ac:dyDescent="0.4">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4.25" customHeight="1" x14ac:dyDescent="0.4">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4.25" customHeight="1" x14ac:dyDescent="0.4">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4.25" customHeight="1" x14ac:dyDescent="0.4">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4.25" customHeight="1" x14ac:dyDescent="0.4">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4.25" customHeight="1" x14ac:dyDescent="0.4">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4.25" customHeight="1" x14ac:dyDescent="0.4">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4.25" customHeight="1" x14ac:dyDescent="0.4">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4.25" customHeight="1" x14ac:dyDescent="0.4">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4.25" customHeight="1" x14ac:dyDescent="0.4">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4.25" customHeight="1" x14ac:dyDescent="0.4">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4.25" customHeight="1" x14ac:dyDescent="0.4">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4.25" customHeight="1" x14ac:dyDescent="0.4">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4.25" customHeight="1" x14ac:dyDescent="0.4">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4.25" customHeight="1" x14ac:dyDescent="0.4">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4.25" customHeight="1" x14ac:dyDescent="0.4">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4.25" customHeight="1" x14ac:dyDescent="0.4">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4.25" customHeight="1" x14ac:dyDescent="0.4">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4.25" customHeight="1" x14ac:dyDescent="0.4">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4.25" customHeight="1" x14ac:dyDescent="0.4">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4.25" customHeight="1" x14ac:dyDescent="0.4">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4.25" customHeight="1" x14ac:dyDescent="0.4">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4.25" customHeight="1" x14ac:dyDescent="0.4">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4.25" customHeight="1" x14ac:dyDescent="0.4">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4.25" customHeight="1" x14ac:dyDescent="0.4">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4.25" customHeight="1" x14ac:dyDescent="0.4">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4.25" customHeight="1" x14ac:dyDescent="0.4">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4.25" customHeight="1" x14ac:dyDescent="0.4">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4.25" customHeight="1" x14ac:dyDescent="0.4">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4.25" customHeight="1" x14ac:dyDescent="0.4">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4.25" customHeight="1" x14ac:dyDescent="0.4">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4.25" customHeight="1" x14ac:dyDescent="0.4">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4.25" customHeight="1" x14ac:dyDescent="0.4">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4.25" customHeight="1" x14ac:dyDescent="0.4">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4.25" customHeight="1" x14ac:dyDescent="0.4">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4.25" customHeight="1" x14ac:dyDescent="0.4">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4.25" customHeight="1" x14ac:dyDescent="0.4">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4.25" customHeight="1" x14ac:dyDescent="0.4">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4.25" customHeight="1" x14ac:dyDescent="0.4">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4.25" customHeight="1" x14ac:dyDescent="0.4">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4.25" customHeight="1" x14ac:dyDescent="0.4">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4.25" customHeight="1" x14ac:dyDescent="0.4">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4.25" customHeight="1" x14ac:dyDescent="0.4">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4.25" customHeight="1" x14ac:dyDescent="0.4">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4.25" customHeight="1" x14ac:dyDescent="0.4">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4.25" customHeight="1" x14ac:dyDescent="0.4">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4.25" customHeight="1" x14ac:dyDescent="0.4">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4.25" customHeight="1" x14ac:dyDescent="0.4">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4.25" customHeight="1" x14ac:dyDescent="0.4">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4.25" customHeight="1" x14ac:dyDescent="0.4">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4.25" customHeight="1" x14ac:dyDescent="0.4">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4.25" customHeight="1" x14ac:dyDescent="0.4">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4.25" customHeight="1" x14ac:dyDescent="0.4">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4.25" customHeight="1" x14ac:dyDescent="0.4">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4.25" customHeight="1" x14ac:dyDescent="0.4">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4.25" customHeight="1" x14ac:dyDescent="0.4">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4.25" customHeight="1" x14ac:dyDescent="0.4">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4.25" customHeight="1" x14ac:dyDescent="0.4">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4.25" customHeight="1" x14ac:dyDescent="0.4">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4.25" customHeight="1" x14ac:dyDescent="0.4">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4.25" customHeight="1" x14ac:dyDescent="0.4">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4.25" customHeight="1" x14ac:dyDescent="0.4">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4.25" customHeight="1" x14ac:dyDescent="0.4">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4.25" customHeight="1" x14ac:dyDescent="0.4">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4.25" customHeight="1" x14ac:dyDescent="0.4">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4.25" customHeight="1" x14ac:dyDescent="0.4">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4.25" customHeight="1" x14ac:dyDescent="0.4">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4.25" customHeight="1" x14ac:dyDescent="0.4">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4.25" customHeight="1" x14ac:dyDescent="0.4">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4.25" customHeight="1" x14ac:dyDescent="0.4">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4.25" customHeight="1" x14ac:dyDescent="0.4">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4.25" customHeight="1" x14ac:dyDescent="0.4">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4.25" customHeight="1" x14ac:dyDescent="0.4">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4.25" customHeight="1" x14ac:dyDescent="0.4">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4.25" customHeight="1" x14ac:dyDescent="0.4">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4.25" customHeight="1" x14ac:dyDescent="0.4">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4.25" customHeight="1" x14ac:dyDescent="0.4">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4.25" customHeight="1" x14ac:dyDescent="0.4">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4.25" customHeight="1" x14ac:dyDescent="0.4">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4.25" customHeight="1" x14ac:dyDescent="0.4">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4.25" customHeight="1" x14ac:dyDescent="0.4">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4.25" customHeight="1" x14ac:dyDescent="0.4">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4.25" customHeight="1" x14ac:dyDescent="0.4">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4.25" customHeight="1" x14ac:dyDescent="0.4">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4.25" customHeight="1" x14ac:dyDescent="0.4">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4.25" customHeight="1" x14ac:dyDescent="0.4">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4.25" customHeight="1" x14ac:dyDescent="0.4">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4.25" customHeight="1" x14ac:dyDescent="0.4">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4.25" customHeight="1" x14ac:dyDescent="0.4">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4.25" customHeight="1" x14ac:dyDescent="0.4">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4.25" customHeight="1" x14ac:dyDescent="0.4">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4.25" customHeight="1" x14ac:dyDescent="0.4">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4.25" customHeight="1" x14ac:dyDescent="0.4">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4.25" customHeight="1" x14ac:dyDescent="0.4">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4.25" customHeight="1" x14ac:dyDescent="0.4">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4.25" customHeight="1" x14ac:dyDescent="0.4">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4.25" customHeight="1" x14ac:dyDescent="0.4">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4.25" customHeight="1" x14ac:dyDescent="0.4">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4.25" customHeight="1" x14ac:dyDescent="0.4">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4.25" customHeight="1" x14ac:dyDescent="0.4">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4.25" customHeight="1" x14ac:dyDescent="0.4">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4.25" customHeight="1" x14ac:dyDescent="0.4">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4.25" customHeight="1" x14ac:dyDescent="0.4">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4.25" customHeight="1" x14ac:dyDescent="0.4">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4.25" customHeight="1" x14ac:dyDescent="0.4">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4.25" customHeight="1" x14ac:dyDescent="0.4">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4.25" customHeight="1" x14ac:dyDescent="0.4">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4.25" customHeight="1" x14ac:dyDescent="0.4">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4.25" customHeight="1" x14ac:dyDescent="0.4">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4.25" customHeight="1" x14ac:dyDescent="0.4">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4.25" customHeight="1" x14ac:dyDescent="0.4">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4.25" customHeight="1" x14ac:dyDescent="0.4">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4.25" customHeight="1" x14ac:dyDescent="0.4">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4.25" customHeight="1" x14ac:dyDescent="0.4">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4.25" customHeight="1" x14ac:dyDescent="0.4">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4.25" customHeight="1" x14ac:dyDescent="0.4">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4.25" customHeight="1" x14ac:dyDescent="0.4">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4.25" customHeight="1" x14ac:dyDescent="0.4">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4.25" customHeight="1" x14ac:dyDescent="0.4">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4.25" customHeight="1" x14ac:dyDescent="0.4">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4.25" customHeight="1" x14ac:dyDescent="0.4">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4.25" customHeight="1" x14ac:dyDescent="0.4">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4.25" customHeight="1" x14ac:dyDescent="0.4">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4.25" customHeight="1" x14ac:dyDescent="0.4">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4.25" customHeight="1" x14ac:dyDescent="0.4">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4.25" customHeight="1" x14ac:dyDescent="0.4">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4.25" customHeight="1" x14ac:dyDescent="0.4">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4.25" customHeight="1" x14ac:dyDescent="0.4">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4.25" customHeight="1" x14ac:dyDescent="0.4">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4.25" customHeight="1" x14ac:dyDescent="0.4">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4.25" customHeight="1" x14ac:dyDescent="0.4">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4.25" customHeight="1" x14ac:dyDescent="0.4">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4.25" customHeight="1" x14ac:dyDescent="0.4">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4.25" customHeight="1" x14ac:dyDescent="0.4">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4.25" customHeight="1" x14ac:dyDescent="0.4">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4.25" customHeight="1" x14ac:dyDescent="0.4">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4.25" customHeight="1" x14ac:dyDescent="0.4">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4.25" customHeight="1" x14ac:dyDescent="0.4">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4.25" customHeight="1" x14ac:dyDescent="0.4">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4.25" customHeight="1" x14ac:dyDescent="0.4">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4.25" customHeight="1" x14ac:dyDescent="0.4">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4.25" customHeight="1" x14ac:dyDescent="0.4">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4.25" customHeight="1" x14ac:dyDescent="0.4">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4.25" customHeight="1" x14ac:dyDescent="0.4">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4.25" customHeight="1" x14ac:dyDescent="0.4">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4.25" customHeight="1" x14ac:dyDescent="0.4">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4.25" customHeight="1" x14ac:dyDescent="0.4">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4.25" customHeight="1" x14ac:dyDescent="0.4">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4.25" customHeight="1" x14ac:dyDescent="0.4">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4.25" customHeight="1" x14ac:dyDescent="0.4">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4.25" customHeight="1" x14ac:dyDescent="0.4">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4.25" customHeight="1" x14ac:dyDescent="0.4">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4.25" customHeight="1" x14ac:dyDescent="0.4">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4.25" customHeight="1" x14ac:dyDescent="0.4">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4.25" customHeight="1" x14ac:dyDescent="0.4">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4.25" customHeight="1" x14ac:dyDescent="0.4">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4.25" customHeight="1" x14ac:dyDescent="0.4">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4.25" customHeight="1" x14ac:dyDescent="0.4">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4.25" customHeight="1" x14ac:dyDescent="0.4">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4.25" customHeight="1" x14ac:dyDescent="0.4">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4.25" customHeight="1" x14ac:dyDescent="0.4">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4.25" customHeight="1" x14ac:dyDescent="0.4">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4.25" customHeight="1" x14ac:dyDescent="0.4">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4.25" customHeight="1" x14ac:dyDescent="0.4">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4.25" customHeight="1" x14ac:dyDescent="0.4">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4.25" customHeight="1" x14ac:dyDescent="0.4">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4.25" customHeight="1" x14ac:dyDescent="0.4">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4.25" customHeight="1" x14ac:dyDescent="0.4">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4.25" customHeight="1" x14ac:dyDescent="0.4">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4.25" customHeight="1" x14ac:dyDescent="0.4">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4.25" customHeight="1" x14ac:dyDescent="0.4">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4.25" customHeight="1" x14ac:dyDescent="0.4">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4.25" customHeight="1" x14ac:dyDescent="0.4">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4.25" customHeight="1" x14ac:dyDescent="0.4">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4.25" customHeight="1" x14ac:dyDescent="0.4">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4.25" customHeight="1" x14ac:dyDescent="0.4">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4.25" customHeight="1" x14ac:dyDescent="0.4">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4.25" customHeight="1" x14ac:dyDescent="0.4">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4.25" customHeight="1" x14ac:dyDescent="0.4">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4.25" customHeight="1" x14ac:dyDescent="0.4">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4.25" customHeight="1" x14ac:dyDescent="0.4">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4.25" customHeight="1" x14ac:dyDescent="0.4">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4.25" customHeight="1" x14ac:dyDescent="0.4">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4.25" customHeight="1" x14ac:dyDescent="0.4">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4.25" customHeight="1" x14ac:dyDescent="0.4">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4.25" customHeight="1" x14ac:dyDescent="0.4">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4.25" customHeight="1" x14ac:dyDescent="0.4">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4.25" customHeight="1" x14ac:dyDescent="0.4">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4.25" customHeight="1" x14ac:dyDescent="0.4">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4.25" customHeight="1" x14ac:dyDescent="0.4">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4.25" customHeight="1" x14ac:dyDescent="0.4">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4.25" customHeight="1" x14ac:dyDescent="0.4">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4.25" customHeight="1" x14ac:dyDescent="0.4">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4.25" customHeight="1" x14ac:dyDescent="0.4">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4.25" customHeight="1" x14ac:dyDescent="0.4">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4.25" customHeight="1" x14ac:dyDescent="0.4">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4.25" customHeight="1" x14ac:dyDescent="0.4">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4.25" customHeight="1" x14ac:dyDescent="0.4">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4.25" customHeight="1" x14ac:dyDescent="0.4">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4.25" customHeight="1" x14ac:dyDescent="0.4">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4.25" customHeight="1" x14ac:dyDescent="0.4">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4.25" customHeight="1" x14ac:dyDescent="0.4">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4.25" customHeight="1" x14ac:dyDescent="0.4">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4.25" customHeight="1" x14ac:dyDescent="0.4">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4.25" customHeight="1" x14ac:dyDescent="0.4">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4.25" customHeight="1" x14ac:dyDescent="0.4">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4.25" customHeight="1" x14ac:dyDescent="0.4">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4.25" customHeight="1" x14ac:dyDescent="0.4">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4.25" customHeight="1" x14ac:dyDescent="0.4">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4.25" customHeight="1" x14ac:dyDescent="0.4">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4.25" customHeight="1" x14ac:dyDescent="0.4">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4.25" customHeight="1" x14ac:dyDescent="0.4">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4.25" customHeight="1" x14ac:dyDescent="0.4">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4.25" customHeight="1" x14ac:dyDescent="0.4">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4.25" customHeight="1" x14ac:dyDescent="0.4">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4.25" customHeight="1" x14ac:dyDescent="0.4">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4.25" customHeight="1" x14ac:dyDescent="0.4">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4.25" customHeight="1" x14ac:dyDescent="0.4">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4.25" customHeight="1" x14ac:dyDescent="0.4">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4.25" customHeight="1" x14ac:dyDescent="0.4">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4.25" customHeight="1" x14ac:dyDescent="0.4">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4.25" customHeight="1" x14ac:dyDescent="0.4">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4.25" customHeight="1" x14ac:dyDescent="0.4">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4.25" customHeight="1" x14ac:dyDescent="0.4">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4.25" customHeight="1" x14ac:dyDescent="0.4">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4.25" customHeight="1" x14ac:dyDescent="0.4">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4.25" customHeight="1" x14ac:dyDescent="0.4">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4.25" customHeight="1" x14ac:dyDescent="0.4">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4.25" customHeight="1" x14ac:dyDescent="0.4">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4.25" customHeight="1" x14ac:dyDescent="0.4">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4.25" customHeight="1" x14ac:dyDescent="0.4">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4.25" customHeight="1" x14ac:dyDescent="0.4">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4.25" customHeight="1" x14ac:dyDescent="0.4">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4.25" customHeight="1" x14ac:dyDescent="0.4">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4.25" customHeight="1" x14ac:dyDescent="0.4">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4.25" customHeight="1" x14ac:dyDescent="0.4">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4.25" customHeight="1" x14ac:dyDescent="0.4">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4.25" customHeight="1" x14ac:dyDescent="0.4">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4.25" customHeight="1" x14ac:dyDescent="0.4">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4.25" customHeight="1" x14ac:dyDescent="0.4">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4.25" customHeight="1" x14ac:dyDescent="0.4">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4.25" customHeight="1" x14ac:dyDescent="0.4">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4.25" customHeight="1" x14ac:dyDescent="0.4">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4.25" customHeight="1" x14ac:dyDescent="0.4">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4.25" customHeight="1" x14ac:dyDescent="0.4">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4.25" customHeight="1" x14ac:dyDescent="0.4">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4.25" customHeight="1" x14ac:dyDescent="0.4">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4.25" customHeight="1" x14ac:dyDescent="0.4">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4.25" customHeight="1" x14ac:dyDescent="0.4">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4.25" customHeight="1" x14ac:dyDescent="0.4">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4.25" customHeight="1" x14ac:dyDescent="0.4">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4.25" customHeight="1" x14ac:dyDescent="0.4">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4.25" customHeight="1" x14ac:dyDescent="0.4">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4.25" customHeight="1" x14ac:dyDescent="0.4">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4.25" customHeight="1" x14ac:dyDescent="0.4">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4.25" customHeight="1" x14ac:dyDescent="0.4">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4.25" customHeight="1" x14ac:dyDescent="0.4">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4.25" customHeight="1" x14ac:dyDescent="0.4">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4.25" customHeight="1" x14ac:dyDescent="0.4">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4.25" customHeight="1" x14ac:dyDescent="0.4">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4.25" customHeight="1" x14ac:dyDescent="0.4">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4.25" customHeight="1" x14ac:dyDescent="0.4">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4.25" customHeight="1" x14ac:dyDescent="0.4">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4.25" customHeight="1" x14ac:dyDescent="0.4">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4.25" customHeight="1" x14ac:dyDescent="0.4">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4.25" customHeight="1" x14ac:dyDescent="0.4">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4.25" customHeight="1" x14ac:dyDescent="0.4">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4.25" customHeight="1" x14ac:dyDescent="0.4">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4.25" customHeight="1" x14ac:dyDescent="0.4">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4.25" customHeight="1" x14ac:dyDescent="0.4">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4.25" customHeight="1" x14ac:dyDescent="0.4">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4.25" customHeight="1" x14ac:dyDescent="0.4">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4.25" customHeight="1" x14ac:dyDescent="0.4">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4.25" customHeight="1" x14ac:dyDescent="0.4">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4.25" customHeight="1" x14ac:dyDescent="0.4">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4.25" customHeight="1" x14ac:dyDescent="0.4">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4.25" customHeight="1" x14ac:dyDescent="0.4">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4.25" customHeight="1" x14ac:dyDescent="0.4">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4.25" customHeight="1" x14ac:dyDescent="0.4">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4.25" customHeight="1" x14ac:dyDescent="0.4">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4.25" customHeight="1" x14ac:dyDescent="0.4">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4.25" customHeight="1" x14ac:dyDescent="0.4">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4.25" customHeight="1" x14ac:dyDescent="0.4">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4.25" customHeight="1" x14ac:dyDescent="0.4">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4.25" customHeight="1" x14ac:dyDescent="0.4">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4.25" customHeight="1" x14ac:dyDescent="0.4">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4.25" customHeight="1" x14ac:dyDescent="0.4">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4.25" customHeight="1" x14ac:dyDescent="0.4">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4.25" customHeight="1" x14ac:dyDescent="0.4">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4.25" customHeight="1" x14ac:dyDescent="0.4">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4.25" customHeight="1" x14ac:dyDescent="0.4">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4.25" customHeight="1" x14ac:dyDescent="0.4">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4.25" customHeight="1" x14ac:dyDescent="0.4">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4.25" customHeight="1" x14ac:dyDescent="0.4">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4.25" customHeight="1" x14ac:dyDescent="0.4">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4.25" customHeight="1" x14ac:dyDescent="0.4">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4.25" customHeight="1" x14ac:dyDescent="0.4">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4.25" customHeight="1" x14ac:dyDescent="0.4">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4.25" customHeight="1" x14ac:dyDescent="0.4">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4.25" customHeight="1" x14ac:dyDescent="0.4">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4.25" customHeight="1" x14ac:dyDescent="0.4">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4.25" customHeight="1" x14ac:dyDescent="0.4">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4.25" customHeight="1" x14ac:dyDescent="0.4">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4.25" customHeight="1" x14ac:dyDescent="0.4">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4.25" customHeight="1" x14ac:dyDescent="0.4">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4.25" customHeight="1" x14ac:dyDescent="0.4">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4.25" customHeight="1" x14ac:dyDescent="0.4">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4.25" customHeight="1" x14ac:dyDescent="0.4">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4.25" customHeight="1" x14ac:dyDescent="0.4">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4.25" customHeight="1" x14ac:dyDescent="0.4">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4.25" customHeight="1" x14ac:dyDescent="0.4">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4.25" customHeight="1" x14ac:dyDescent="0.4">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4.25" customHeight="1" x14ac:dyDescent="0.4">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4.25" customHeight="1" x14ac:dyDescent="0.4">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4.25" customHeight="1" x14ac:dyDescent="0.4">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4.25" customHeight="1" x14ac:dyDescent="0.4">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4.25" customHeight="1" x14ac:dyDescent="0.4">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4.25" customHeight="1" x14ac:dyDescent="0.4">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4.25" customHeight="1" x14ac:dyDescent="0.4">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4.25" customHeight="1" x14ac:dyDescent="0.4">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4.25" customHeight="1" x14ac:dyDescent="0.4">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4.25" customHeight="1" x14ac:dyDescent="0.4">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4.25" customHeight="1" x14ac:dyDescent="0.4">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4.25" customHeight="1" x14ac:dyDescent="0.4">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4.25" customHeight="1" x14ac:dyDescent="0.4">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4.25" customHeight="1" x14ac:dyDescent="0.4">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4.25" customHeight="1" x14ac:dyDescent="0.4">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4.25" customHeight="1" x14ac:dyDescent="0.4">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4.25" customHeight="1" x14ac:dyDescent="0.4">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4.25" customHeight="1" x14ac:dyDescent="0.4">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4.25" customHeight="1" x14ac:dyDescent="0.4">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4.25" customHeight="1" x14ac:dyDescent="0.4">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4.25" customHeight="1" x14ac:dyDescent="0.4">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4.25" customHeight="1" x14ac:dyDescent="0.4">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4.25" customHeight="1" x14ac:dyDescent="0.4">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4.25" customHeight="1" x14ac:dyDescent="0.4">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4.25" customHeight="1" x14ac:dyDescent="0.4">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4.25" customHeight="1" x14ac:dyDescent="0.4">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4.25" customHeight="1" x14ac:dyDescent="0.4">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4.25" customHeight="1" x14ac:dyDescent="0.4">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4.25" customHeight="1" x14ac:dyDescent="0.4">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4.25" customHeight="1" x14ac:dyDescent="0.4">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4.25" customHeight="1" x14ac:dyDescent="0.4">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4.25" customHeight="1" x14ac:dyDescent="0.4">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4.25" customHeight="1" x14ac:dyDescent="0.4">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4.25" customHeight="1" x14ac:dyDescent="0.4">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4.25" customHeight="1" x14ac:dyDescent="0.4">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4.25" customHeight="1" x14ac:dyDescent="0.4">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4.25" customHeight="1" x14ac:dyDescent="0.4">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4.25" customHeight="1" x14ac:dyDescent="0.4">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4.25" customHeight="1" x14ac:dyDescent="0.4">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4.25" customHeight="1" x14ac:dyDescent="0.4">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4.25" customHeight="1" x14ac:dyDescent="0.4">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4.25" customHeight="1" x14ac:dyDescent="0.4">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4.25" customHeight="1" x14ac:dyDescent="0.4">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4.25" customHeight="1" x14ac:dyDescent="0.4">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4.25" customHeight="1" x14ac:dyDescent="0.4">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4.25" customHeight="1" x14ac:dyDescent="0.4">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4.25" customHeight="1" x14ac:dyDescent="0.4">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4.25" customHeight="1" x14ac:dyDescent="0.4">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4.25" customHeight="1" x14ac:dyDescent="0.4">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4.25" customHeight="1" x14ac:dyDescent="0.4">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4.25" customHeight="1" x14ac:dyDescent="0.4">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4.25" customHeight="1" x14ac:dyDescent="0.4">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4.25" customHeight="1" x14ac:dyDescent="0.4">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4.25" customHeight="1" x14ac:dyDescent="0.4">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4.25" customHeight="1" x14ac:dyDescent="0.4">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4.25" customHeight="1" x14ac:dyDescent="0.4">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4.25" customHeight="1" x14ac:dyDescent="0.4">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4.25" customHeight="1" x14ac:dyDescent="0.4">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4.25" customHeight="1" x14ac:dyDescent="0.4">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4.25" customHeight="1" x14ac:dyDescent="0.4">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4.25" customHeight="1" x14ac:dyDescent="0.4">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4.25" customHeight="1" x14ac:dyDescent="0.4">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4.25" customHeight="1" x14ac:dyDescent="0.4">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4.25" customHeight="1" x14ac:dyDescent="0.4">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4.25" customHeight="1" x14ac:dyDescent="0.4">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4.25" customHeight="1" x14ac:dyDescent="0.4">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4.25" customHeight="1" x14ac:dyDescent="0.4">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4.25" customHeight="1" x14ac:dyDescent="0.4">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4.25" customHeight="1" x14ac:dyDescent="0.4">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4.25" customHeight="1" x14ac:dyDescent="0.4">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4.25" customHeight="1" x14ac:dyDescent="0.4">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4.25" customHeight="1" x14ac:dyDescent="0.4">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4.25" customHeight="1" x14ac:dyDescent="0.4">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4.25" customHeight="1" x14ac:dyDescent="0.4">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4.25" customHeight="1" x14ac:dyDescent="0.4">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4.25" customHeight="1" x14ac:dyDescent="0.4">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4.25" customHeight="1" x14ac:dyDescent="0.4">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4.25" customHeight="1" x14ac:dyDescent="0.4">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4.25" customHeight="1" x14ac:dyDescent="0.4">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4.25" customHeight="1" x14ac:dyDescent="0.4">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4.25" customHeight="1" x14ac:dyDescent="0.4">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4.25" customHeight="1" x14ac:dyDescent="0.4">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4.25" customHeight="1" x14ac:dyDescent="0.4">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4.25" customHeight="1" x14ac:dyDescent="0.4">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4.25" customHeight="1" x14ac:dyDescent="0.4">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4.25" customHeight="1" x14ac:dyDescent="0.4">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4.25" customHeight="1" x14ac:dyDescent="0.4">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4.25" customHeight="1" x14ac:dyDescent="0.4">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4.25" customHeight="1" x14ac:dyDescent="0.4">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4.25" customHeight="1" x14ac:dyDescent="0.4">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4.25" customHeight="1" x14ac:dyDescent="0.4">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4.25" customHeight="1" x14ac:dyDescent="0.4">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4.25" customHeight="1" x14ac:dyDescent="0.4">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4.25" customHeight="1" x14ac:dyDescent="0.4">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4.25" customHeight="1" x14ac:dyDescent="0.4">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4.25" customHeight="1" x14ac:dyDescent="0.4">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4.25" customHeight="1" x14ac:dyDescent="0.4">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4.25" customHeight="1" x14ac:dyDescent="0.4">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4.25" customHeight="1" x14ac:dyDescent="0.4">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4.25" customHeight="1" x14ac:dyDescent="0.4">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4.25" customHeight="1" x14ac:dyDescent="0.4">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4.25" customHeight="1" x14ac:dyDescent="0.4">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4.25" customHeight="1" x14ac:dyDescent="0.4">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4.25" customHeight="1" x14ac:dyDescent="0.4">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4.25" customHeight="1" x14ac:dyDescent="0.4">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4.25" customHeight="1" x14ac:dyDescent="0.4">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4.25" customHeight="1" x14ac:dyDescent="0.4">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4.25" customHeight="1" x14ac:dyDescent="0.4">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4.25" customHeight="1" x14ac:dyDescent="0.4">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4.25" customHeight="1" x14ac:dyDescent="0.4">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4.25" customHeight="1" x14ac:dyDescent="0.4">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4.25" customHeight="1" x14ac:dyDescent="0.4">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4.25" customHeight="1" x14ac:dyDescent="0.4">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4.25" customHeight="1" x14ac:dyDescent="0.4">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4.25" customHeight="1" x14ac:dyDescent="0.4">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4.25" customHeight="1" x14ac:dyDescent="0.4">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4.25" customHeight="1" x14ac:dyDescent="0.4">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4.25" customHeight="1" x14ac:dyDescent="0.4">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4.25" customHeight="1" x14ac:dyDescent="0.4">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4.25" customHeight="1" x14ac:dyDescent="0.4">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4.25" customHeight="1" x14ac:dyDescent="0.4">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4.25" customHeight="1" x14ac:dyDescent="0.4">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4.25" customHeight="1" x14ac:dyDescent="0.4">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4.25" customHeight="1" x14ac:dyDescent="0.4">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4.25" customHeight="1" x14ac:dyDescent="0.4">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4.25" customHeight="1" x14ac:dyDescent="0.4">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4.25" customHeight="1" x14ac:dyDescent="0.4">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4.25" customHeight="1" x14ac:dyDescent="0.4">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4.25" customHeight="1" x14ac:dyDescent="0.4">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4.25" customHeight="1" x14ac:dyDescent="0.4">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4.25" customHeight="1" x14ac:dyDescent="0.4">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4.25" customHeight="1" x14ac:dyDescent="0.4">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4.25" customHeight="1" x14ac:dyDescent="0.4">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4.25" customHeight="1" x14ac:dyDescent="0.4">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4.25" customHeight="1" x14ac:dyDescent="0.4">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4.25" customHeight="1" x14ac:dyDescent="0.4">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4.25" customHeight="1" x14ac:dyDescent="0.4">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4.25" customHeight="1" x14ac:dyDescent="0.4">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4.25" customHeight="1" x14ac:dyDescent="0.4">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4.25" customHeight="1" x14ac:dyDescent="0.4">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4.25" customHeight="1" x14ac:dyDescent="0.4">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4.25" customHeight="1" x14ac:dyDescent="0.4">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4.25" customHeight="1" x14ac:dyDescent="0.4">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4.25" customHeight="1" x14ac:dyDescent="0.4">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4.25" customHeight="1" x14ac:dyDescent="0.4">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4.25" customHeight="1" x14ac:dyDescent="0.4">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4.25" customHeight="1" x14ac:dyDescent="0.4">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4.25" customHeight="1" x14ac:dyDescent="0.4">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4.25" customHeight="1" x14ac:dyDescent="0.4">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4.25" customHeight="1" x14ac:dyDescent="0.4">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4.25" customHeight="1" x14ac:dyDescent="0.4">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4.25" customHeight="1" x14ac:dyDescent="0.4">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4.25" customHeight="1" x14ac:dyDescent="0.4">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4.25" customHeight="1" x14ac:dyDescent="0.4">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4.25" customHeight="1" x14ac:dyDescent="0.4">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4.25" customHeight="1" x14ac:dyDescent="0.4">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4.25" customHeight="1" x14ac:dyDescent="0.4">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4.25" customHeight="1" x14ac:dyDescent="0.4">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4.25" customHeight="1" x14ac:dyDescent="0.4">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4.25" customHeight="1" x14ac:dyDescent="0.4">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4.25" customHeight="1" x14ac:dyDescent="0.4">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4.25" customHeight="1" x14ac:dyDescent="0.4">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4.25" customHeight="1" x14ac:dyDescent="0.4">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4.25" customHeight="1" x14ac:dyDescent="0.4">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4.25" customHeight="1" x14ac:dyDescent="0.4">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4.25" customHeight="1" x14ac:dyDescent="0.4">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4.25" customHeight="1" x14ac:dyDescent="0.4">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4.25" customHeight="1" x14ac:dyDescent="0.4">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4.25" customHeight="1" x14ac:dyDescent="0.4">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4.25" customHeight="1" x14ac:dyDescent="0.4">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4.25" customHeight="1" x14ac:dyDescent="0.4">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4.25" customHeight="1" x14ac:dyDescent="0.4">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4.25" customHeight="1" x14ac:dyDescent="0.4">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4.25" customHeight="1" x14ac:dyDescent="0.4">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4.25" customHeight="1" x14ac:dyDescent="0.4">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4.25" customHeight="1" x14ac:dyDescent="0.4">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4.25" customHeight="1" x14ac:dyDescent="0.4">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4.25" customHeight="1" x14ac:dyDescent="0.4">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4.25" customHeight="1" x14ac:dyDescent="0.4">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4.25" customHeight="1" x14ac:dyDescent="0.4">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4.25" customHeight="1" x14ac:dyDescent="0.4">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4.25" customHeight="1" x14ac:dyDescent="0.4">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4.25" customHeight="1" x14ac:dyDescent="0.4">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4.25" customHeight="1" x14ac:dyDescent="0.4">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4.25" customHeight="1" x14ac:dyDescent="0.4">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4.25" customHeight="1" x14ac:dyDescent="0.4">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4.25" customHeight="1" x14ac:dyDescent="0.4">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4.25" customHeight="1" x14ac:dyDescent="0.4">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4.25" customHeight="1" x14ac:dyDescent="0.4">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4.25" customHeight="1" x14ac:dyDescent="0.4">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4.25" customHeight="1" x14ac:dyDescent="0.4">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4.25" customHeight="1" x14ac:dyDescent="0.4">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4.25" customHeight="1" x14ac:dyDescent="0.4">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4.25" customHeight="1" x14ac:dyDescent="0.4">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4.25" customHeight="1" x14ac:dyDescent="0.4">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4.25" customHeight="1" x14ac:dyDescent="0.4">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4.25" customHeight="1" x14ac:dyDescent="0.4">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4.25" customHeight="1" x14ac:dyDescent="0.4">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4.25" customHeight="1" x14ac:dyDescent="0.4">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4.25" customHeight="1" x14ac:dyDescent="0.4">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4.25" customHeight="1" x14ac:dyDescent="0.4">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4.25" customHeight="1" x14ac:dyDescent="0.4">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4.25" customHeight="1" x14ac:dyDescent="0.4">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4.25" customHeight="1" x14ac:dyDescent="0.4">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4.25" customHeight="1" x14ac:dyDescent="0.4">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4.25" customHeight="1" x14ac:dyDescent="0.4">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4.25" customHeight="1" x14ac:dyDescent="0.4">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4.25" customHeight="1" x14ac:dyDescent="0.4">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4.25" customHeight="1" x14ac:dyDescent="0.4">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4.25" customHeight="1" x14ac:dyDescent="0.4">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4.25" customHeight="1" x14ac:dyDescent="0.4">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4.25" customHeight="1" x14ac:dyDescent="0.4">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4.25" customHeight="1" x14ac:dyDescent="0.4">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4.25" customHeight="1" x14ac:dyDescent="0.4">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4.25" customHeight="1" x14ac:dyDescent="0.4">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4.25" customHeight="1" x14ac:dyDescent="0.4">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4.25" customHeight="1" x14ac:dyDescent="0.4">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4.25" customHeight="1" x14ac:dyDescent="0.4">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4.25" customHeight="1" x14ac:dyDescent="0.4">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4.25" customHeight="1" x14ac:dyDescent="0.4">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4.25" customHeight="1" x14ac:dyDescent="0.4">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4.25" customHeight="1" x14ac:dyDescent="0.4">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4.25" customHeight="1" x14ac:dyDescent="0.4">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4.25" customHeight="1" x14ac:dyDescent="0.4">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4.25" customHeight="1" x14ac:dyDescent="0.4">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4.25" customHeight="1" x14ac:dyDescent="0.4">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4.25" customHeight="1" x14ac:dyDescent="0.4">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4.25" customHeight="1" x14ac:dyDescent="0.4">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4.25" customHeight="1" x14ac:dyDescent="0.4">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4.25" customHeight="1" x14ac:dyDescent="0.4">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4.25" customHeight="1" x14ac:dyDescent="0.4">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4.25" customHeight="1" x14ac:dyDescent="0.4">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4.25" customHeight="1" x14ac:dyDescent="0.4">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4.25" customHeight="1" x14ac:dyDescent="0.4">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4.25" customHeight="1" x14ac:dyDescent="0.4">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4.25" customHeight="1" x14ac:dyDescent="0.4">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4.25" customHeight="1" x14ac:dyDescent="0.4">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4.25" customHeight="1" x14ac:dyDescent="0.4">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4.25" customHeight="1" x14ac:dyDescent="0.4">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4.25" customHeight="1" x14ac:dyDescent="0.4">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4.25" customHeight="1" x14ac:dyDescent="0.4">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4.25" customHeight="1" x14ac:dyDescent="0.4">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4.25" customHeight="1" x14ac:dyDescent="0.4">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4.25" customHeight="1" x14ac:dyDescent="0.4">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4.25" customHeight="1" x14ac:dyDescent="0.4">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4.25" customHeight="1" x14ac:dyDescent="0.4">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4.25" customHeight="1" x14ac:dyDescent="0.4">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4.25" customHeight="1" x14ac:dyDescent="0.4">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4.25" customHeight="1" x14ac:dyDescent="0.4">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4.25" customHeight="1" x14ac:dyDescent="0.4">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4.25" customHeight="1" x14ac:dyDescent="0.4">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4.25" customHeight="1" x14ac:dyDescent="0.4">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4.25" customHeight="1" x14ac:dyDescent="0.4">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4.25" customHeight="1" x14ac:dyDescent="0.4">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4.25" customHeight="1" x14ac:dyDescent="0.4">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4.25" customHeight="1" x14ac:dyDescent="0.4">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4.25" customHeight="1" x14ac:dyDescent="0.4">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4.25" customHeight="1" x14ac:dyDescent="0.4">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4.25" customHeight="1" x14ac:dyDescent="0.4">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4.25" customHeight="1" x14ac:dyDescent="0.4">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4.25" customHeight="1" x14ac:dyDescent="0.4">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4.25" customHeight="1" x14ac:dyDescent="0.4">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4.25" customHeight="1" x14ac:dyDescent="0.4">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4.25" customHeight="1" x14ac:dyDescent="0.4">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4.25" customHeight="1" x14ac:dyDescent="0.4">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4.25" customHeight="1" x14ac:dyDescent="0.4">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4.25" customHeight="1" x14ac:dyDescent="0.4">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4.25" customHeight="1" x14ac:dyDescent="0.4">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4.25" customHeight="1" x14ac:dyDescent="0.4">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4.25" customHeight="1" x14ac:dyDescent="0.4">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4.25" customHeight="1" x14ac:dyDescent="0.4">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4.25" customHeight="1" x14ac:dyDescent="0.4">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4.25" customHeight="1" x14ac:dyDescent="0.4">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4.25" customHeight="1" x14ac:dyDescent="0.4">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4.25" customHeight="1" x14ac:dyDescent="0.4">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4.25" customHeight="1" x14ac:dyDescent="0.4">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4.25" customHeight="1" x14ac:dyDescent="0.4">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4.25" customHeight="1" x14ac:dyDescent="0.4">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4.25" customHeight="1" x14ac:dyDescent="0.4">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4.25" customHeight="1" x14ac:dyDescent="0.4">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4.25" customHeight="1" x14ac:dyDescent="0.4">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4.25" customHeight="1" x14ac:dyDescent="0.4">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4.25" customHeight="1" x14ac:dyDescent="0.4">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4.25" customHeight="1" x14ac:dyDescent="0.4">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4.25" customHeight="1" x14ac:dyDescent="0.4">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4.25" customHeight="1" x14ac:dyDescent="0.4">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4.25" customHeight="1" x14ac:dyDescent="0.4">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4.25" customHeight="1" x14ac:dyDescent="0.4">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4.25" customHeight="1" x14ac:dyDescent="0.4">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4.25" customHeight="1" x14ac:dyDescent="0.4">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4.25" customHeight="1" x14ac:dyDescent="0.4">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4.25" customHeight="1" x14ac:dyDescent="0.4">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4.25" customHeight="1" x14ac:dyDescent="0.4">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4.25" customHeight="1" x14ac:dyDescent="0.4">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4.25" customHeight="1" x14ac:dyDescent="0.4">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4.25" customHeight="1" x14ac:dyDescent="0.4">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4.25" customHeight="1" x14ac:dyDescent="0.4">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4.25" customHeight="1" x14ac:dyDescent="0.4">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4.25" customHeight="1" x14ac:dyDescent="0.4">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4.25" customHeight="1" x14ac:dyDescent="0.4">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4.25" customHeight="1" x14ac:dyDescent="0.4">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4.25" customHeight="1" x14ac:dyDescent="0.4">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4.25" customHeight="1" x14ac:dyDescent="0.4">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4.25" customHeight="1" x14ac:dyDescent="0.4">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4.25" customHeight="1" x14ac:dyDescent="0.4">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4.25" customHeight="1" x14ac:dyDescent="0.4">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4.25" customHeight="1" x14ac:dyDescent="0.4">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4.25" customHeight="1" x14ac:dyDescent="0.4">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4.25" customHeight="1" x14ac:dyDescent="0.4">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4.25" customHeight="1" x14ac:dyDescent="0.4">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4.25" customHeight="1" x14ac:dyDescent="0.4">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4.25" customHeight="1" x14ac:dyDescent="0.4">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4.25" customHeight="1" x14ac:dyDescent="0.4">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4.25" customHeight="1" x14ac:dyDescent="0.4">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4.25" customHeight="1" x14ac:dyDescent="0.4">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4.25" customHeight="1" x14ac:dyDescent="0.4">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4.25" customHeight="1" x14ac:dyDescent="0.4">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4.25" customHeight="1" x14ac:dyDescent="0.4">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4.25" customHeight="1" x14ac:dyDescent="0.4">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4.25" customHeight="1" x14ac:dyDescent="0.4">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4.25" customHeight="1" x14ac:dyDescent="0.4">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4.25" customHeight="1" x14ac:dyDescent="0.4">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4.25" customHeight="1" x14ac:dyDescent="0.4">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4.25" customHeight="1" x14ac:dyDescent="0.4">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4.25" customHeight="1" x14ac:dyDescent="0.4">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4.25" customHeight="1" x14ac:dyDescent="0.4">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4.25" customHeight="1" x14ac:dyDescent="0.4">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4.25" customHeight="1" x14ac:dyDescent="0.4">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4.25" customHeight="1" x14ac:dyDescent="0.4">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4.25" customHeight="1" x14ac:dyDescent="0.4">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4.25" customHeight="1" x14ac:dyDescent="0.4">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4.25" customHeight="1" x14ac:dyDescent="0.4">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4.25" customHeight="1" x14ac:dyDescent="0.4">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4.25" customHeight="1" x14ac:dyDescent="0.4">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4.25" customHeight="1" x14ac:dyDescent="0.4">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4.25" customHeight="1" x14ac:dyDescent="0.4">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4.25" customHeight="1" x14ac:dyDescent="0.4">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4.25" customHeight="1" x14ac:dyDescent="0.4">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4.25" customHeight="1" x14ac:dyDescent="0.4">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4.25" customHeight="1" x14ac:dyDescent="0.4">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4.25" customHeight="1" x14ac:dyDescent="0.4">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4.25" customHeight="1" x14ac:dyDescent="0.4">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4.25" customHeight="1" x14ac:dyDescent="0.4">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4.25" customHeight="1" x14ac:dyDescent="0.4">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4.25" customHeight="1" x14ac:dyDescent="0.4">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4.25" customHeight="1" x14ac:dyDescent="0.4">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4.25" customHeight="1" x14ac:dyDescent="0.4">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4.25" customHeight="1" x14ac:dyDescent="0.4">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4.25" customHeight="1" x14ac:dyDescent="0.4">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4.25" customHeight="1" x14ac:dyDescent="0.4">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4.25" customHeight="1" x14ac:dyDescent="0.4">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4.25" customHeight="1" x14ac:dyDescent="0.4">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4.25" customHeight="1" x14ac:dyDescent="0.4">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4.25" customHeight="1" x14ac:dyDescent="0.4">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4.25" customHeight="1" x14ac:dyDescent="0.4">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4.25" customHeight="1" x14ac:dyDescent="0.4">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4.25" customHeight="1" x14ac:dyDescent="0.4">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4.25" customHeight="1" x14ac:dyDescent="0.4">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4.25" customHeight="1" x14ac:dyDescent="0.4">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4.25" customHeight="1" x14ac:dyDescent="0.4">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4.25" customHeight="1" x14ac:dyDescent="0.4">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4.25" customHeight="1" x14ac:dyDescent="0.4">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4.25" customHeight="1" x14ac:dyDescent="0.4">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4.25" customHeight="1" x14ac:dyDescent="0.4">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4.25" customHeight="1" x14ac:dyDescent="0.4">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4.25" customHeight="1" x14ac:dyDescent="0.4">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4.25" customHeight="1" x14ac:dyDescent="0.4">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4.25" customHeight="1" x14ac:dyDescent="0.4">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4.25" customHeight="1" x14ac:dyDescent="0.4">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4.25" customHeight="1" x14ac:dyDescent="0.4">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4.25" customHeight="1" x14ac:dyDescent="0.4">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4.25" customHeight="1" x14ac:dyDescent="0.4">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4.25" customHeight="1" x14ac:dyDescent="0.4">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4.25" customHeight="1" x14ac:dyDescent="0.4">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4.25" customHeight="1" x14ac:dyDescent="0.4">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4.25" customHeight="1" x14ac:dyDescent="0.4">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4.25" customHeight="1" x14ac:dyDescent="0.4">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4.25" customHeight="1" x14ac:dyDescent="0.4">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4.25" customHeight="1" x14ac:dyDescent="0.4">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4.25" customHeight="1" x14ac:dyDescent="0.4">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4.25" customHeight="1" x14ac:dyDescent="0.4">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4.25" customHeight="1" x14ac:dyDescent="0.4">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4.25" customHeight="1" x14ac:dyDescent="0.4">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4.25" customHeight="1" x14ac:dyDescent="0.4">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4.25" customHeight="1" x14ac:dyDescent="0.4">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4.25" customHeight="1" x14ac:dyDescent="0.4">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4.25" customHeight="1" x14ac:dyDescent="0.4">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4.25" customHeight="1" x14ac:dyDescent="0.4">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4.25" customHeight="1" x14ac:dyDescent="0.4">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4.25" customHeight="1" x14ac:dyDescent="0.4">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4.25" customHeight="1" x14ac:dyDescent="0.4">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4.25" customHeight="1" x14ac:dyDescent="0.4">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4.25" customHeight="1" x14ac:dyDescent="0.4">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4.25" customHeight="1" x14ac:dyDescent="0.4">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4.25" customHeight="1" x14ac:dyDescent="0.4">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4.25" customHeight="1" x14ac:dyDescent="0.4">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4.25" customHeight="1" x14ac:dyDescent="0.4">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4.25" customHeight="1" x14ac:dyDescent="0.4">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4.25" customHeight="1" x14ac:dyDescent="0.4">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4.25" customHeight="1" x14ac:dyDescent="0.4">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4.25" customHeight="1" x14ac:dyDescent="0.4">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4.25" customHeight="1" x14ac:dyDescent="0.4">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4.25" customHeight="1" x14ac:dyDescent="0.4">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4.25" customHeight="1" x14ac:dyDescent="0.4">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4.25" customHeight="1" x14ac:dyDescent="0.4">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4.25" customHeight="1" x14ac:dyDescent="0.4">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4.25" customHeight="1" x14ac:dyDescent="0.4">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4.25" customHeight="1" x14ac:dyDescent="0.4">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4.25" customHeight="1" x14ac:dyDescent="0.4">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4.25" customHeight="1" x14ac:dyDescent="0.4">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4.25" customHeight="1" x14ac:dyDescent="0.4">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4.25" customHeight="1" x14ac:dyDescent="0.4">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4.25" customHeight="1" x14ac:dyDescent="0.4">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4.25" customHeight="1" x14ac:dyDescent="0.4">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4.25" customHeight="1" x14ac:dyDescent="0.4">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4.25" customHeight="1" x14ac:dyDescent="0.4">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4.25" customHeight="1" x14ac:dyDescent="0.4">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4.25" customHeight="1" x14ac:dyDescent="0.4">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4.25" customHeight="1" x14ac:dyDescent="0.4">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4.25" customHeight="1" x14ac:dyDescent="0.4">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4.25" customHeight="1" x14ac:dyDescent="0.4">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4.25" customHeight="1" x14ac:dyDescent="0.4">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4.25" customHeight="1" x14ac:dyDescent="0.4">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4.25" customHeight="1" x14ac:dyDescent="0.4">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4.25" customHeight="1" x14ac:dyDescent="0.4">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4.25" customHeight="1" x14ac:dyDescent="0.4">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4.25" customHeight="1" x14ac:dyDescent="0.4">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4.25" customHeight="1" x14ac:dyDescent="0.4">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4.25" customHeight="1" x14ac:dyDescent="0.4">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4.25" customHeight="1" x14ac:dyDescent="0.4">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4.25" customHeight="1" x14ac:dyDescent="0.4">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4.25" customHeight="1" x14ac:dyDescent="0.4">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4.25" customHeight="1" x14ac:dyDescent="0.4">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4.25" customHeight="1" x14ac:dyDescent="0.4">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4.25" customHeight="1" x14ac:dyDescent="0.4">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4.25" customHeight="1" x14ac:dyDescent="0.4">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4.25" customHeight="1" x14ac:dyDescent="0.4">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4.25" customHeight="1" x14ac:dyDescent="0.4">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4.25" customHeight="1" x14ac:dyDescent="0.4">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4.25" customHeight="1" x14ac:dyDescent="0.4">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4.25" customHeight="1" x14ac:dyDescent="0.4">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4.25" customHeight="1" x14ac:dyDescent="0.4">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4.25" customHeight="1" x14ac:dyDescent="0.4">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4.25" customHeight="1" x14ac:dyDescent="0.4">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4.25" customHeight="1" x14ac:dyDescent="0.4">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4.25" customHeight="1" x14ac:dyDescent="0.4">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4.25" customHeight="1" x14ac:dyDescent="0.4">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4.25" customHeight="1" x14ac:dyDescent="0.4">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4.25" customHeight="1" x14ac:dyDescent="0.4">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4.25" customHeight="1" x14ac:dyDescent="0.4">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4.25" customHeight="1" x14ac:dyDescent="0.4">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4.25" customHeight="1" x14ac:dyDescent="0.4">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4.25" customHeight="1" x14ac:dyDescent="0.4">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4.25" customHeight="1" x14ac:dyDescent="0.4">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4.25" customHeight="1" x14ac:dyDescent="0.4">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4.25" customHeight="1" x14ac:dyDescent="0.4">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4.25" customHeight="1" x14ac:dyDescent="0.4">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4.25" customHeight="1" x14ac:dyDescent="0.4">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4.25" customHeight="1" x14ac:dyDescent="0.4">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4.25" customHeight="1" x14ac:dyDescent="0.4">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4.25" customHeight="1" x14ac:dyDescent="0.4">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4.25" customHeight="1" x14ac:dyDescent="0.4">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4.25" customHeight="1" x14ac:dyDescent="0.4">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4.25" customHeight="1" x14ac:dyDescent="0.4">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4.25" customHeight="1" x14ac:dyDescent="0.4">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4.25" customHeight="1" x14ac:dyDescent="0.4">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4.25" customHeight="1" x14ac:dyDescent="0.4">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4.25" customHeight="1" x14ac:dyDescent="0.4">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4.25" customHeight="1" x14ac:dyDescent="0.4">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4.25" customHeight="1" x14ac:dyDescent="0.4">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4.25" customHeight="1" x14ac:dyDescent="0.4">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4.25" customHeight="1" x14ac:dyDescent="0.4">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4.25" customHeight="1" x14ac:dyDescent="0.4">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4.25" customHeight="1" x14ac:dyDescent="0.4">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4.25" customHeight="1" x14ac:dyDescent="0.4">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4.25" customHeight="1" x14ac:dyDescent="0.4">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4.25" customHeight="1" x14ac:dyDescent="0.4">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4.25" customHeight="1" x14ac:dyDescent="0.4">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4.25" customHeight="1" x14ac:dyDescent="0.4">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4.25" customHeight="1" x14ac:dyDescent="0.4">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4.25" customHeight="1" x14ac:dyDescent="0.4">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4.25" customHeight="1" x14ac:dyDescent="0.4">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4.25" customHeight="1" x14ac:dyDescent="0.4">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4.25" customHeight="1" x14ac:dyDescent="0.4">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4.25" customHeight="1" x14ac:dyDescent="0.4">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4.25" customHeight="1" x14ac:dyDescent="0.4">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4.25" customHeight="1" x14ac:dyDescent="0.4">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4.25" customHeight="1" x14ac:dyDescent="0.4">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4.25" customHeight="1" x14ac:dyDescent="0.4">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4.25" customHeight="1" x14ac:dyDescent="0.4">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4.25" customHeight="1" x14ac:dyDescent="0.4">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4.25" customHeight="1" x14ac:dyDescent="0.4">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4.25" customHeight="1" x14ac:dyDescent="0.4">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4.25" customHeight="1" x14ac:dyDescent="0.4">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4.25" customHeight="1" x14ac:dyDescent="0.4">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4.25" customHeight="1" x14ac:dyDescent="0.4">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4.25" customHeight="1" x14ac:dyDescent="0.4">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4.25" customHeight="1" x14ac:dyDescent="0.4">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4.25" customHeight="1" x14ac:dyDescent="0.4">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4.25" customHeight="1" x14ac:dyDescent="0.4">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4.25" customHeight="1" x14ac:dyDescent="0.4">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4.25" customHeight="1" x14ac:dyDescent="0.4">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4.25" customHeight="1" x14ac:dyDescent="0.4">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4.25" customHeight="1" x14ac:dyDescent="0.4">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4.25" customHeight="1" x14ac:dyDescent="0.4">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4.25" customHeight="1" x14ac:dyDescent="0.4">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4.25" customHeight="1" x14ac:dyDescent="0.4">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4.25" customHeight="1" x14ac:dyDescent="0.4">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4.25" customHeight="1" x14ac:dyDescent="0.4">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4.25" customHeight="1" x14ac:dyDescent="0.4">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4.25" customHeight="1" x14ac:dyDescent="0.4">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4.25" customHeight="1" x14ac:dyDescent="0.4">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4.25" customHeight="1" x14ac:dyDescent="0.4">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4.25" customHeight="1" x14ac:dyDescent="0.4">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spans="1:26" ht="14.25" customHeight="1" x14ac:dyDescent="0.4">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sheetData>
  <mergeCells count="20">
    <mergeCell ref="B4:G7"/>
    <mergeCell ref="B8:G11"/>
    <mergeCell ref="B14:B16"/>
    <mergeCell ref="C14:C16"/>
    <mergeCell ref="D14:D16"/>
    <mergeCell ref="E14:E16"/>
    <mergeCell ref="F14:F16"/>
    <mergeCell ref="G14:G16"/>
    <mergeCell ref="G21:G23"/>
    <mergeCell ref="B18:B20"/>
    <mergeCell ref="C18:C20"/>
    <mergeCell ref="D18:D20"/>
    <mergeCell ref="E18:E20"/>
    <mergeCell ref="F18:F20"/>
    <mergeCell ref="G18:G20"/>
    <mergeCell ref="B21:B23"/>
    <mergeCell ref="C21:C23"/>
    <mergeCell ref="D21:D23"/>
    <mergeCell ref="E21:E23"/>
    <mergeCell ref="F21:F23"/>
  </mergeCells>
  <pageMargins left="0.25" right="0.25" top="0.75" bottom="0.75" header="0" footer="0"/>
  <pageSetup scale="50" orientation="landscape" r:id="rId1"/>
  <headerFooter>
    <oddFooter>&amp;LJake Caldwell&amp;C12/12/2023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60"/>
  <sheetViews>
    <sheetView view="pageLayout" topLeftCell="A75" zoomScaleNormal="100" workbookViewId="0">
      <selection activeCell="K27" sqref="K27"/>
    </sheetView>
  </sheetViews>
  <sheetFormatPr defaultColWidth="9.15234375" defaultRowHeight="15.45" x14ac:dyDescent="0.4"/>
  <cols>
    <col min="1" max="1" width="20.69140625" style="1" customWidth="1"/>
    <col min="2" max="2" width="13.69140625" style="1" customWidth="1"/>
    <col min="3" max="3" width="14.69140625" style="1" customWidth="1"/>
    <col min="4" max="5" width="13.69140625" style="1" customWidth="1"/>
    <col min="6" max="7" width="11.69140625" style="1" customWidth="1"/>
    <col min="8" max="8" width="13.69140625" style="1" customWidth="1"/>
    <col min="9" max="9" width="11.69140625" style="1" customWidth="1"/>
    <col min="10" max="16384" width="9.15234375" style="1"/>
  </cols>
  <sheetData>
    <row r="1" spans="1:12" x14ac:dyDescent="0.4">
      <c r="A1" s="1" t="s">
        <v>115</v>
      </c>
    </row>
    <row r="2" spans="1:12" x14ac:dyDescent="0.4">
      <c r="A2" s="74" t="s">
        <v>116</v>
      </c>
      <c r="B2" s="74"/>
    </row>
    <row r="4" spans="1:12" ht="15.75" customHeight="1" x14ac:dyDescent="0.4">
      <c r="A4" s="75" t="s">
        <v>43</v>
      </c>
      <c r="B4" s="75"/>
      <c r="C4" s="75"/>
      <c r="D4" s="76"/>
      <c r="E4" s="76"/>
      <c r="F4" s="76"/>
      <c r="G4" s="76"/>
      <c r="H4" s="76"/>
      <c r="I4" s="76"/>
    </row>
    <row r="5" spans="1:12" ht="15.75" customHeight="1" x14ac:dyDescent="0.4">
      <c r="A5" s="75" t="s">
        <v>37</v>
      </c>
      <c r="B5" s="75"/>
      <c r="C5" s="75"/>
      <c r="D5" s="76"/>
      <c r="E5" s="76"/>
      <c r="F5" s="76"/>
      <c r="G5" s="76"/>
      <c r="H5" s="76"/>
      <c r="I5" s="76"/>
    </row>
    <row r="6" spans="1:12" ht="15.75" customHeight="1" x14ac:dyDescent="0.4">
      <c r="A6" s="80" t="s">
        <v>57</v>
      </c>
      <c r="B6" s="80"/>
      <c r="C6" s="80"/>
      <c r="D6" s="79"/>
      <c r="E6" s="79"/>
      <c r="F6" s="79"/>
      <c r="G6" s="79"/>
      <c r="H6" s="79"/>
      <c r="I6" s="79"/>
    </row>
    <row r="7" spans="1:12" ht="18" customHeight="1" x14ac:dyDescent="0.4">
      <c r="A7" s="81" t="s">
        <v>36</v>
      </c>
      <c r="B7" s="78" t="s">
        <v>41</v>
      </c>
      <c r="C7" s="78" t="s">
        <v>42</v>
      </c>
      <c r="D7" s="78" t="s">
        <v>46</v>
      </c>
      <c r="E7" s="77" t="s">
        <v>37</v>
      </c>
      <c r="F7" s="77"/>
      <c r="G7" s="77"/>
      <c r="H7" s="77"/>
      <c r="I7" s="77"/>
    </row>
    <row r="8" spans="1:12" ht="49.95" customHeight="1" x14ac:dyDescent="0.4">
      <c r="A8" s="82"/>
      <c r="B8" s="83"/>
      <c r="C8" s="84"/>
      <c r="D8" s="79"/>
      <c r="E8" s="9" t="s">
        <v>38</v>
      </c>
      <c r="F8" s="9" t="s">
        <v>39</v>
      </c>
      <c r="G8" s="9" t="s">
        <v>44</v>
      </c>
      <c r="H8" s="9" t="s">
        <v>40</v>
      </c>
      <c r="I8" s="9" t="s">
        <v>47</v>
      </c>
      <c r="K8" s="35" t="s">
        <v>117</v>
      </c>
      <c r="L8" s="35" t="s">
        <v>118</v>
      </c>
    </row>
    <row r="9" spans="1:12" ht="15.75" customHeight="1" x14ac:dyDescent="0.4">
      <c r="A9" s="4" t="s">
        <v>0</v>
      </c>
      <c r="B9" s="5">
        <v>13293</v>
      </c>
      <c r="C9" s="5">
        <v>256187698</v>
      </c>
      <c r="D9" s="5">
        <v>3456189</v>
      </c>
      <c r="E9" s="5">
        <v>3187575</v>
      </c>
      <c r="F9" s="5">
        <v>18785</v>
      </c>
      <c r="G9" s="5">
        <v>2691</v>
      </c>
      <c r="H9" s="5">
        <v>43083</v>
      </c>
      <c r="I9" s="5">
        <v>204055</v>
      </c>
      <c r="K9" s="11">
        <v>2012</v>
      </c>
      <c r="L9" s="11">
        <v>1217057</v>
      </c>
    </row>
    <row r="10" spans="1:12" ht="25.2" customHeight="1" x14ac:dyDescent="0.4">
      <c r="A10" s="2" t="s">
        <v>1</v>
      </c>
      <c r="B10" s="6">
        <v>404</v>
      </c>
      <c r="C10" s="6">
        <v>4519862</v>
      </c>
      <c r="D10" s="5">
        <v>76654</v>
      </c>
      <c r="E10" s="6">
        <v>73898</v>
      </c>
      <c r="F10" s="6">
        <v>482</v>
      </c>
      <c r="G10" s="6">
        <v>36</v>
      </c>
      <c r="H10" s="6">
        <v>338</v>
      </c>
      <c r="I10" s="6">
        <v>1900</v>
      </c>
      <c r="K10" s="11">
        <v>2013</v>
      </c>
      <c r="L10" s="11">
        <v>1168298</v>
      </c>
    </row>
    <row r="11" spans="1:12" ht="15.75" customHeight="1" x14ac:dyDescent="0.4">
      <c r="A11" s="2" t="s">
        <v>58</v>
      </c>
      <c r="B11" s="6">
        <v>32</v>
      </c>
      <c r="C11" s="6">
        <v>444412</v>
      </c>
      <c r="D11" s="5">
        <v>6681</v>
      </c>
      <c r="E11" s="6">
        <v>5826</v>
      </c>
      <c r="F11" s="6">
        <v>45</v>
      </c>
      <c r="G11" s="6">
        <v>9</v>
      </c>
      <c r="H11" s="6">
        <v>41</v>
      </c>
      <c r="I11" s="6">
        <v>760</v>
      </c>
      <c r="K11" s="11">
        <v>2014</v>
      </c>
      <c r="L11" s="11">
        <v>1153022</v>
      </c>
    </row>
    <row r="12" spans="1:12" ht="15.75" customHeight="1" x14ac:dyDescent="0.4">
      <c r="A12" s="2" t="s">
        <v>2</v>
      </c>
      <c r="B12" s="6">
        <v>89</v>
      </c>
      <c r="C12" s="6">
        <v>4571670</v>
      </c>
      <c r="D12" s="5">
        <v>58118</v>
      </c>
      <c r="E12" s="6">
        <v>53000</v>
      </c>
      <c r="F12" s="6">
        <v>293</v>
      </c>
      <c r="G12" s="6">
        <v>82</v>
      </c>
      <c r="H12" s="6">
        <v>794</v>
      </c>
      <c r="I12" s="6">
        <v>3949</v>
      </c>
      <c r="K12" s="11">
        <v>2015</v>
      </c>
      <c r="L12" s="11">
        <v>1199310</v>
      </c>
    </row>
    <row r="13" spans="1:12" ht="15.75" customHeight="1" x14ac:dyDescent="0.4">
      <c r="A13" s="2" t="s">
        <v>3</v>
      </c>
      <c r="B13" s="6">
        <v>294</v>
      </c>
      <c r="C13" s="6">
        <v>2986257</v>
      </c>
      <c r="D13" s="5">
        <v>64358</v>
      </c>
      <c r="E13" s="6">
        <v>60242</v>
      </c>
      <c r="F13" s="6">
        <v>337</v>
      </c>
      <c r="G13" s="6">
        <v>10</v>
      </c>
      <c r="H13" s="6">
        <v>652</v>
      </c>
      <c r="I13" s="6">
        <v>3117</v>
      </c>
      <c r="K13" s="11">
        <v>2016</v>
      </c>
      <c r="L13" s="11">
        <v>1285606</v>
      </c>
    </row>
    <row r="14" spans="1:12" ht="15.75" customHeight="1" x14ac:dyDescent="0.4">
      <c r="A14" s="2" t="s">
        <v>59</v>
      </c>
      <c r="B14" s="6">
        <v>559</v>
      </c>
      <c r="C14" s="6">
        <v>20450698</v>
      </c>
      <c r="D14" s="5">
        <v>184079</v>
      </c>
      <c r="E14" s="6">
        <v>165486</v>
      </c>
      <c r="F14" s="6">
        <v>762</v>
      </c>
      <c r="G14" s="6">
        <v>127</v>
      </c>
      <c r="H14" s="6">
        <v>4847</v>
      </c>
      <c r="I14" s="6">
        <v>12857</v>
      </c>
      <c r="K14" s="11">
        <v>2017</v>
      </c>
      <c r="L14" s="11">
        <v>1283875</v>
      </c>
    </row>
    <row r="15" spans="1:12" ht="15.75" customHeight="1" x14ac:dyDescent="0.4">
      <c r="A15" s="2" t="s">
        <v>4</v>
      </c>
      <c r="B15" s="6">
        <v>234</v>
      </c>
      <c r="C15" s="6">
        <v>5825547</v>
      </c>
      <c r="D15" s="5">
        <v>72319</v>
      </c>
      <c r="E15" s="6">
        <v>63021</v>
      </c>
      <c r="F15" s="6">
        <v>448</v>
      </c>
      <c r="G15" s="6">
        <v>64</v>
      </c>
      <c r="H15" s="6">
        <v>2250</v>
      </c>
      <c r="I15" s="6">
        <v>6536</v>
      </c>
      <c r="K15" s="11">
        <v>2018</v>
      </c>
      <c r="L15" s="11">
        <v>1252399</v>
      </c>
    </row>
    <row r="16" spans="1:12" ht="18" customHeight="1" x14ac:dyDescent="0.4">
      <c r="A16" s="2" t="s">
        <v>5</v>
      </c>
      <c r="B16" s="6">
        <v>107</v>
      </c>
      <c r="C16" s="6">
        <v>3626205</v>
      </c>
      <c r="D16" s="5">
        <v>31418</v>
      </c>
      <c r="E16" s="6">
        <v>29074</v>
      </c>
      <c r="F16" s="6">
        <v>168</v>
      </c>
      <c r="G16" s="6">
        <v>11</v>
      </c>
      <c r="H16" s="6">
        <v>335</v>
      </c>
      <c r="I16" s="6">
        <v>1830</v>
      </c>
      <c r="K16" s="11">
        <v>2019</v>
      </c>
      <c r="L16" s="11">
        <v>1250393</v>
      </c>
    </row>
    <row r="17" spans="1:12" ht="15.75" customHeight="1" x14ac:dyDescent="0.4">
      <c r="A17" s="2" t="s">
        <v>6</v>
      </c>
      <c r="B17" s="6">
        <v>63</v>
      </c>
      <c r="C17" s="6">
        <v>1018396</v>
      </c>
      <c r="D17" s="5">
        <v>16578</v>
      </c>
      <c r="E17" s="6">
        <v>15790</v>
      </c>
      <c r="F17" s="6">
        <v>71</v>
      </c>
      <c r="G17" s="6">
        <v>5</v>
      </c>
      <c r="H17" s="6">
        <v>182</v>
      </c>
      <c r="I17" s="6">
        <v>530</v>
      </c>
      <c r="K17" s="11">
        <v>2020</v>
      </c>
      <c r="L17" s="11">
        <v>1313105</v>
      </c>
    </row>
    <row r="18" spans="1:12" ht="15.75" customHeight="1" x14ac:dyDescent="0.4">
      <c r="A18" s="2" t="s">
        <v>60</v>
      </c>
      <c r="B18" s="6">
        <v>2</v>
      </c>
      <c r="C18" s="6">
        <v>671803</v>
      </c>
      <c r="D18" s="5">
        <v>21196</v>
      </c>
      <c r="E18" s="6">
        <v>20235</v>
      </c>
      <c r="F18" s="6">
        <v>197</v>
      </c>
      <c r="G18" s="6">
        <v>0</v>
      </c>
      <c r="H18" s="6">
        <v>48</v>
      </c>
      <c r="I18" s="6">
        <v>716</v>
      </c>
      <c r="K18" s="11">
        <v>2021</v>
      </c>
      <c r="L18" s="11">
        <v>1284885</v>
      </c>
    </row>
    <row r="19" spans="1:12" ht="15.75" customHeight="1" x14ac:dyDescent="0.4">
      <c r="A19" s="2" t="s">
        <v>61</v>
      </c>
      <c r="B19" s="6">
        <v>73</v>
      </c>
      <c r="C19" s="6">
        <v>7025392</v>
      </c>
      <c r="D19" s="5">
        <v>74044</v>
      </c>
      <c r="E19" s="6">
        <v>70914</v>
      </c>
      <c r="F19" s="6">
        <v>394</v>
      </c>
      <c r="G19" s="6">
        <v>58</v>
      </c>
      <c r="H19" s="6">
        <v>138</v>
      </c>
      <c r="I19" s="6">
        <v>2540</v>
      </c>
      <c r="K19" s="11">
        <v>2022</v>
      </c>
      <c r="L19" s="11">
        <v>1268880</v>
      </c>
    </row>
    <row r="20" spans="1:12" ht="15.75" customHeight="1" x14ac:dyDescent="0.4">
      <c r="A20" s="2" t="s">
        <v>53</v>
      </c>
      <c r="B20" s="6">
        <v>454</v>
      </c>
      <c r="C20" s="6">
        <v>9959008</v>
      </c>
      <c r="D20" s="5">
        <v>134475</v>
      </c>
      <c r="E20" s="6">
        <v>122238</v>
      </c>
      <c r="F20" s="6">
        <v>886</v>
      </c>
      <c r="G20" s="6">
        <v>259</v>
      </c>
      <c r="H20" s="6">
        <v>2417</v>
      </c>
      <c r="I20" s="6">
        <v>8675</v>
      </c>
    </row>
    <row r="21" spans="1:12" ht="15.75" customHeight="1" x14ac:dyDescent="0.4">
      <c r="A21" s="2" t="s">
        <v>54</v>
      </c>
      <c r="B21" s="6">
        <v>3</v>
      </c>
      <c r="C21" s="6">
        <v>1233842</v>
      </c>
      <c r="D21" s="5">
        <v>13870</v>
      </c>
      <c r="E21" s="6">
        <v>12829</v>
      </c>
      <c r="F21" s="6">
        <v>35</v>
      </c>
      <c r="G21" s="6">
        <v>9</v>
      </c>
      <c r="H21" s="6">
        <v>206</v>
      </c>
      <c r="I21" s="6">
        <v>791</v>
      </c>
    </row>
    <row r="22" spans="1:12" ht="15.75" customHeight="1" x14ac:dyDescent="0.4">
      <c r="A22" s="2" t="s">
        <v>7</v>
      </c>
      <c r="B22" s="6">
        <v>111</v>
      </c>
      <c r="C22" s="6">
        <v>1938529</v>
      </c>
      <c r="D22" s="5">
        <v>19073</v>
      </c>
      <c r="E22" s="6">
        <v>16597</v>
      </c>
      <c r="F22" s="6">
        <v>56</v>
      </c>
      <c r="G22" s="6">
        <v>36</v>
      </c>
      <c r="H22" s="6">
        <v>256</v>
      </c>
      <c r="I22" s="6">
        <v>2128</v>
      </c>
    </row>
    <row r="23" spans="1:12" ht="15.75" customHeight="1" x14ac:dyDescent="0.4">
      <c r="A23" s="2" t="s">
        <v>8</v>
      </c>
      <c r="B23" s="6">
        <v>520</v>
      </c>
      <c r="C23" s="6">
        <v>10010597</v>
      </c>
      <c r="D23" s="5">
        <v>163645</v>
      </c>
      <c r="E23" s="6">
        <v>155025</v>
      </c>
      <c r="F23" s="6">
        <v>924</v>
      </c>
      <c r="G23" s="6">
        <v>30</v>
      </c>
      <c r="H23" s="6">
        <v>1138</v>
      </c>
      <c r="I23" s="6">
        <v>6528</v>
      </c>
    </row>
    <row r="24" spans="1:12" ht="15.75" customHeight="1" x14ac:dyDescent="0.4">
      <c r="A24" s="2" t="s">
        <v>49</v>
      </c>
      <c r="B24" s="6">
        <v>209</v>
      </c>
      <c r="C24" s="6">
        <v>5603871</v>
      </c>
      <c r="D24" s="5">
        <v>74029</v>
      </c>
      <c r="E24" s="6">
        <v>66875</v>
      </c>
      <c r="F24" s="6">
        <v>483</v>
      </c>
      <c r="G24" s="6">
        <v>69</v>
      </c>
      <c r="H24" s="6">
        <v>1775</v>
      </c>
      <c r="I24" s="6">
        <v>4827</v>
      </c>
    </row>
    <row r="25" spans="1:12" ht="15.75" customHeight="1" x14ac:dyDescent="0.4">
      <c r="A25" s="2" t="s">
        <v>9</v>
      </c>
      <c r="B25" s="6">
        <v>228</v>
      </c>
      <c r="C25" s="6">
        <v>2968878</v>
      </c>
      <c r="D25" s="5">
        <v>29140</v>
      </c>
      <c r="E25" s="6">
        <v>26733</v>
      </c>
      <c r="F25" s="6">
        <v>66</v>
      </c>
      <c r="G25" s="6">
        <v>24</v>
      </c>
      <c r="H25" s="6">
        <v>235</v>
      </c>
      <c r="I25" s="6">
        <v>2082</v>
      </c>
    </row>
    <row r="26" spans="1:12" ht="15.75" customHeight="1" x14ac:dyDescent="0.4">
      <c r="A26" s="2" t="s">
        <v>10</v>
      </c>
      <c r="B26" s="6">
        <v>327</v>
      </c>
      <c r="C26" s="6">
        <v>2675833</v>
      </c>
      <c r="D26" s="5">
        <v>45701</v>
      </c>
      <c r="E26" s="6">
        <v>41377</v>
      </c>
      <c r="F26" s="6">
        <v>146</v>
      </c>
      <c r="G26" s="6">
        <v>0</v>
      </c>
      <c r="H26" s="6">
        <v>1433</v>
      </c>
      <c r="I26" s="6">
        <v>2745</v>
      </c>
    </row>
    <row r="27" spans="1:12" ht="15.75" customHeight="1" x14ac:dyDescent="0.4">
      <c r="A27" s="2" t="s">
        <v>11</v>
      </c>
      <c r="B27" s="6">
        <v>431</v>
      </c>
      <c r="C27" s="6">
        <v>4509571</v>
      </c>
      <c r="D27" s="5">
        <v>44610</v>
      </c>
      <c r="E27" s="6">
        <v>39877</v>
      </c>
      <c r="F27" s="6">
        <v>343</v>
      </c>
      <c r="G27" s="6">
        <v>31</v>
      </c>
      <c r="H27" s="6">
        <v>1124</v>
      </c>
      <c r="I27" s="6">
        <v>3235</v>
      </c>
    </row>
    <row r="28" spans="1:12" ht="15.75" customHeight="1" x14ac:dyDescent="0.4">
      <c r="A28" s="2" t="s">
        <v>12</v>
      </c>
      <c r="B28" s="6">
        <v>148</v>
      </c>
      <c r="C28" s="6">
        <v>3428406</v>
      </c>
      <c r="D28" s="5">
        <v>60879</v>
      </c>
      <c r="E28" s="6">
        <v>57358</v>
      </c>
      <c r="F28" s="6">
        <v>390</v>
      </c>
      <c r="G28" s="6">
        <v>19</v>
      </c>
      <c r="H28" s="6">
        <v>678</v>
      </c>
      <c r="I28" s="6">
        <v>2434</v>
      </c>
    </row>
    <row r="29" spans="1:12" ht="15.75" customHeight="1" x14ac:dyDescent="0.4">
      <c r="A29" s="2" t="s">
        <v>13</v>
      </c>
      <c r="B29" s="6">
        <v>131</v>
      </c>
      <c r="C29" s="6">
        <v>1384006</v>
      </c>
      <c r="D29" s="5">
        <v>13056</v>
      </c>
      <c r="E29" s="6">
        <v>12059</v>
      </c>
      <c r="F29" s="6">
        <v>54</v>
      </c>
      <c r="G29" s="6">
        <v>3</v>
      </c>
      <c r="H29" s="6">
        <v>39</v>
      </c>
      <c r="I29" s="6">
        <v>901</v>
      </c>
    </row>
    <row r="30" spans="1:12" ht="15.75" customHeight="1" x14ac:dyDescent="0.4">
      <c r="A30" s="2" t="s">
        <v>50</v>
      </c>
      <c r="B30" s="6">
        <v>95</v>
      </c>
      <c r="C30" s="6">
        <v>4898180</v>
      </c>
      <c r="D30" s="5">
        <v>59862</v>
      </c>
      <c r="E30" s="6">
        <v>56010</v>
      </c>
      <c r="F30" s="6">
        <v>502</v>
      </c>
      <c r="G30" s="6">
        <v>69</v>
      </c>
      <c r="H30" s="6">
        <v>117</v>
      </c>
      <c r="I30" s="6">
        <v>3164</v>
      </c>
    </row>
    <row r="31" spans="1:12" ht="15.75" customHeight="1" x14ac:dyDescent="0.4">
      <c r="A31" s="2" t="s">
        <v>14</v>
      </c>
      <c r="B31" s="6">
        <v>384</v>
      </c>
      <c r="C31" s="6">
        <v>6947897</v>
      </c>
      <c r="D31" s="5">
        <v>74878</v>
      </c>
      <c r="E31" s="6">
        <v>69888</v>
      </c>
      <c r="F31" s="6">
        <v>159</v>
      </c>
      <c r="G31" s="6">
        <v>45</v>
      </c>
      <c r="H31" s="6">
        <v>543</v>
      </c>
      <c r="I31" s="6">
        <v>4243</v>
      </c>
    </row>
    <row r="32" spans="1:12" ht="15.75" customHeight="1" x14ac:dyDescent="0.4">
      <c r="A32" s="2" t="s">
        <v>15</v>
      </c>
      <c r="B32" s="6">
        <v>603</v>
      </c>
      <c r="C32" s="6">
        <v>9616858</v>
      </c>
      <c r="D32" s="5">
        <v>164531</v>
      </c>
      <c r="E32" s="6">
        <v>151275</v>
      </c>
      <c r="F32" s="6">
        <v>811</v>
      </c>
      <c r="G32" s="6">
        <v>49</v>
      </c>
      <c r="H32" s="6">
        <v>834</v>
      </c>
      <c r="I32" s="6">
        <v>11562</v>
      </c>
    </row>
    <row r="33" spans="1:9" ht="15.75" customHeight="1" x14ac:dyDescent="0.4">
      <c r="A33" s="2" t="s">
        <v>48</v>
      </c>
      <c r="B33" s="6">
        <v>408</v>
      </c>
      <c r="C33" s="6">
        <v>5711489</v>
      </c>
      <c r="D33" s="5">
        <v>49649</v>
      </c>
      <c r="E33" s="6">
        <v>43792</v>
      </c>
      <c r="F33" s="6">
        <v>252</v>
      </c>
      <c r="G33" s="6">
        <v>102</v>
      </c>
      <c r="H33" s="6">
        <v>584</v>
      </c>
      <c r="I33" s="6">
        <v>4919</v>
      </c>
    </row>
    <row r="34" spans="1:9" ht="15.75" customHeight="1" x14ac:dyDescent="0.4">
      <c r="A34" s="2" t="s">
        <v>16</v>
      </c>
      <c r="B34" s="6">
        <v>152</v>
      </c>
      <c r="C34" s="6">
        <v>1791767</v>
      </c>
      <c r="D34" s="5">
        <v>23446</v>
      </c>
      <c r="E34" s="6">
        <v>22172</v>
      </c>
      <c r="F34" s="6">
        <v>148</v>
      </c>
      <c r="G34" s="6">
        <v>9</v>
      </c>
      <c r="H34" s="6">
        <v>153</v>
      </c>
      <c r="I34" s="6">
        <v>964</v>
      </c>
    </row>
    <row r="35" spans="1:9" ht="15.75" customHeight="1" x14ac:dyDescent="0.4">
      <c r="A35" s="2" t="s">
        <v>17</v>
      </c>
      <c r="B35" s="6">
        <v>498</v>
      </c>
      <c r="C35" s="6">
        <v>6077481</v>
      </c>
      <c r="D35" s="5">
        <v>86566</v>
      </c>
      <c r="E35" s="6">
        <v>80256</v>
      </c>
      <c r="F35" s="6">
        <v>726</v>
      </c>
      <c r="G35" s="6">
        <v>40</v>
      </c>
      <c r="H35" s="6">
        <v>868</v>
      </c>
      <c r="I35" s="6">
        <v>4676</v>
      </c>
    </row>
    <row r="36" spans="1:9" ht="15.75" customHeight="1" x14ac:dyDescent="0.4">
      <c r="A36" s="2" t="s">
        <v>18</v>
      </c>
      <c r="B36" s="6">
        <v>110</v>
      </c>
      <c r="C36" s="6">
        <v>1121153</v>
      </c>
      <c r="D36" s="5">
        <v>15469</v>
      </c>
      <c r="E36" s="6">
        <v>13322</v>
      </c>
      <c r="F36" s="6">
        <v>58</v>
      </c>
      <c r="G36" s="6">
        <v>4</v>
      </c>
      <c r="H36" s="6">
        <v>322</v>
      </c>
      <c r="I36" s="6">
        <v>1763</v>
      </c>
    </row>
    <row r="37" spans="1:9" ht="15.75" customHeight="1" x14ac:dyDescent="0.4">
      <c r="A37" s="2" t="s">
        <v>19</v>
      </c>
      <c r="B37" s="6">
        <v>261</v>
      </c>
      <c r="C37" s="6">
        <v>1459853</v>
      </c>
      <c r="D37" s="5">
        <v>17645</v>
      </c>
      <c r="E37" s="6">
        <v>15871</v>
      </c>
      <c r="F37" s="6">
        <v>49</v>
      </c>
      <c r="G37" s="6">
        <v>14</v>
      </c>
      <c r="H37" s="6">
        <v>162</v>
      </c>
      <c r="I37" s="6">
        <v>1549</v>
      </c>
    </row>
    <row r="38" spans="1:9" ht="15.75" customHeight="1" x14ac:dyDescent="0.4">
      <c r="A38" s="2" t="s">
        <v>55</v>
      </c>
      <c r="B38" s="6">
        <v>55</v>
      </c>
      <c r="C38" s="6">
        <v>3162409</v>
      </c>
      <c r="D38" s="5">
        <v>66653</v>
      </c>
      <c r="E38" s="6">
        <v>61511</v>
      </c>
      <c r="F38" s="6">
        <v>245</v>
      </c>
      <c r="G38" s="6">
        <v>199</v>
      </c>
      <c r="H38" s="6">
        <v>827</v>
      </c>
      <c r="I38" s="6">
        <v>3871</v>
      </c>
    </row>
    <row r="39" spans="1:9" ht="15.75" customHeight="1" x14ac:dyDescent="0.4">
      <c r="A39" s="2" t="s">
        <v>20</v>
      </c>
      <c r="B39" s="6">
        <v>213</v>
      </c>
      <c r="C39" s="6">
        <v>1378928</v>
      </c>
      <c r="D39" s="5">
        <v>15448</v>
      </c>
      <c r="E39" s="6">
        <v>13400</v>
      </c>
      <c r="F39" s="6">
        <v>40</v>
      </c>
      <c r="G39" s="6">
        <v>13</v>
      </c>
      <c r="H39" s="6">
        <v>218</v>
      </c>
      <c r="I39" s="6">
        <v>1777</v>
      </c>
    </row>
    <row r="40" spans="1:9" ht="15.75" customHeight="1" x14ac:dyDescent="0.4">
      <c r="A40" s="2" t="s">
        <v>62</v>
      </c>
      <c r="B40" s="6">
        <v>309</v>
      </c>
      <c r="C40" s="6">
        <v>5630105</v>
      </c>
      <c r="D40" s="5">
        <v>43739</v>
      </c>
      <c r="E40" s="6">
        <v>40919</v>
      </c>
      <c r="F40" s="6">
        <v>171</v>
      </c>
      <c r="G40" s="6">
        <v>8</v>
      </c>
      <c r="H40" s="6">
        <v>257</v>
      </c>
      <c r="I40" s="6">
        <v>2384</v>
      </c>
    </row>
    <row r="41" spans="1:9" ht="15.75" customHeight="1" x14ac:dyDescent="0.4">
      <c r="A41" s="2" t="s">
        <v>56</v>
      </c>
      <c r="B41" s="6">
        <v>95</v>
      </c>
      <c r="C41" s="6">
        <v>1813146</v>
      </c>
      <c r="D41" s="5">
        <v>39872</v>
      </c>
      <c r="E41" s="6">
        <v>36610</v>
      </c>
      <c r="F41" s="6">
        <v>229</v>
      </c>
      <c r="G41" s="6">
        <v>20</v>
      </c>
      <c r="H41" s="6">
        <v>968</v>
      </c>
      <c r="I41" s="6">
        <v>2045</v>
      </c>
    </row>
    <row r="42" spans="1:9" ht="15.75" customHeight="1" x14ac:dyDescent="0.4">
      <c r="A42" s="2" t="s">
        <v>63</v>
      </c>
      <c r="B42" s="6">
        <v>149</v>
      </c>
      <c r="C42" s="6">
        <v>4587827</v>
      </c>
      <c r="D42" s="5">
        <v>50087</v>
      </c>
      <c r="E42" s="6">
        <v>47124</v>
      </c>
      <c r="F42" s="6">
        <v>201</v>
      </c>
      <c r="G42" s="6">
        <v>3</v>
      </c>
      <c r="H42" s="6">
        <v>652</v>
      </c>
      <c r="I42" s="6">
        <v>2107</v>
      </c>
    </row>
    <row r="43" spans="1:9" ht="15.75" customHeight="1" x14ac:dyDescent="0.4">
      <c r="A43" s="2" t="s">
        <v>51</v>
      </c>
      <c r="B43" s="6">
        <v>407</v>
      </c>
      <c r="C43" s="6">
        <v>10235931</v>
      </c>
      <c r="D43" s="5">
        <v>149418</v>
      </c>
      <c r="E43" s="6">
        <v>139683</v>
      </c>
      <c r="F43" s="6">
        <v>919</v>
      </c>
      <c r="G43" s="6">
        <v>75</v>
      </c>
      <c r="H43" s="6">
        <v>1710</v>
      </c>
      <c r="I43" s="6">
        <v>7031</v>
      </c>
    </row>
    <row r="44" spans="1:9" ht="15.75" customHeight="1" x14ac:dyDescent="0.4">
      <c r="A44" s="2" t="s">
        <v>21</v>
      </c>
      <c r="B44" s="6">
        <v>111</v>
      </c>
      <c r="C44" s="6">
        <v>779261</v>
      </c>
      <c r="D44" s="5">
        <v>12417</v>
      </c>
      <c r="E44" s="6">
        <v>11127</v>
      </c>
      <c r="F44" s="6">
        <v>45</v>
      </c>
      <c r="G44" s="6">
        <v>6</v>
      </c>
      <c r="H44" s="6">
        <v>153</v>
      </c>
      <c r="I44" s="6">
        <v>1086</v>
      </c>
    </row>
    <row r="45" spans="1:9" ht="15.75" customHeight="1" x14ac:dyDescent="0.4">
      <c r="A45" s="2" t="s">
        <v>22</v>
      </c>
      <c r="B45" s="6">
        <v>637</v>
      </c>
      <c r="C45" s="6">
        <v>10916774</v>
      </c>
      <c r="D45" s="5">
        <v>163545</v>
      </c>
      <c r="E45" s="6">
        <v>151500</v>
      </c>
      <c r="F45" s="6">
        <v>710</v>
      </c>
      <c r="G45" s="6">
        <v>33</v>
      </c>
      <c r="H45" s="6">
        <v>2095</v>
      </c>
      <c r="I45" s="6">
        <v>9207</v>
      </c>
    </row>
    <row r="46" spans="1:9" ht="15.75" customHeight="1" x14ac:dyDescent="0.4">
      <c r="A46" s="2" t="s">
        <v>23</v>
      </c>
      <c r="B46" s="6">
        <v>461</v>
      </c>
      <c r="C46" s="6">
        <v>4019800</v>
      </c>
      <c r="D46" s="5">
        <v>66170</v>
      </c>
      <c r="E46" s="6">
        <v>60354</v>
      </c>
      <c r="F46" s="6">
        <v>328</v>
      </c>
      <c r="G46" s="6">
        <v>15</v>
      </c>
      <c r="H46" s="6">
        <v>734</v>
      </c>
      <c r="I46" s="6">
        <v>4739</v>
      </c>
    </row>
    <row r="47" spans="1:9" ht="15.75" customHeight="1" x14ac:dyDescent="0.4">
      <c r="A47" s="2" t="s">
        <v>24</v>
      </c>
      <c r="B47" s="6">
        <v>212</v>
      </c>
      <c r="C47" s="6">
        <v>4079739</v>
      </c>
      <c r="D47" s="5">
        <v>41715</v>
      </c>
      <c r="E47" s="6">
        <v>37219</v>
      </c>
      <c r="F47" s="6">
        <v>244</v>
      </c>
      <c r="G47" s="6">
        <v>38</v>
      </c>
      <c r="H47" s="6">
        <v>473</v>
      </c>
      <c r="I47" s="6">
        <v>3741</v>
      </c>
    </row>
    <row r="48" spans="1:9" ht="15.75" customHeight="1" x14ac:dyDescent="0.4">
      <c r="A48" s="2" t="s">
        <v>45</v>
      </c>
      <c r="B48" s="6">
        <v>132</v>
      </c>
      <c r="C48" s="6">
        <v>5229066</v>
      </c>
      <c r="D48" s="5">
        <v>67815</v>
      </c>
      <c r="E48" s="6">
        <v>61606</v>
      </c>
      <c r="F48" s="6">
        <v>767</v>
      </c>
      <c r="G48" s="6">
        <v>23</v>
      </c>
      <c r="H48" s="6">
        <v>271</v>
      </c>
      <c r="I48" s="6">
        <v>5148</v>
      </c>
    </row>
    <row r="49" spans="1:9" ht="15.75" customHeight="1" x14ac:dyDescent="0.4">
      <c r="A49" s="2" t="s">
        <v>25</v>
      </c>
      <c r="B49" s="6">
        <v>48</v>
      </c>
      <c r="C49" s="6">
        <v>1092311</v>
      </c>
      <c r="D49" s="5">
        <v>9334</v>
      </c>
      <c r="E49" s="6">
        <v>8560</v>
      </c>
      <c r="F49" s="6">
        <v>18</v>
      </c>
      <c r="G49" s="6">
        <v>3</v>
      </c>
      <c r="H49" s="6">
        <v>39</v>
      </c>
      <c r="I49" s="6">
        <v>714</v>
      </c>
    </row>
    <row r="50" spans="1:9" ht="15.75" customHeight="1" x14ac:dyDescent="0.4">
      <c r="A50" s="2" t="s">
        <v>26</v>
      </c>
      <c r="B50" s="6">
        <v>462</v>
      </c>
      <c r="C50" s="6">
        <v>5271145</v>
      </c>
      <c r="D50" s="5">
        <v>96360</v>
      </c>
      <c r="E50" s="6">
        <v>90929</v>
      </c>
      <c r="F50" s="6">
        <v>641</v>
      </c>
      <c r="G50" s="6">
        <v>35</v>
      </c>
      <c r="H50" s="6">
        <v>906</v>
      </c>
      <c r="I50" s="6">
        <v>3849</v>
      </c>
    </row>
    <row r="51" spans="1:9" ht="15.75" customHeight="1" x14ac:dyDescent="0.4">
      <c r="A51" s="2" t="s">
        <v>27</v>
      </c>
      <c r="B51" s="6">
        <v>107</v>
      </c>
      <c r="C51" s="6">
        <v>830169</v>
      </c>
      <c r="D51" s="5">
        <v>13812</v>
      </c>
      <c r="E51" s="6">
        <v>12497</v>
      </c>
      <c r="F51" s="6">
        <v>67</v>
      </c>
      <c r="G51" s="6">
        <v>5</v>
      </c>
      <c r="H51" s="6">
        <v>144</v>
      </c>
      <c r="I51" s="6">
        <v>1099</v>
      </c>
    </row>
    <row r="52" spans="1:9" ht="15.75" customHeight="1" x14ac:dyDescent="0.4">
      <c r="A52" s="2" t="s">
        <v>28</v>
      </c>
      <c r="B52" s="6">
        <v>399</v>
      </c>
      <c r="C52" s="6">
        <v>7047629</v>
      </c>
      <c r="D52" s="5">
        <v>143204</v>
      </c>
      <c r="E52" s="6">
        <v>134516</v>
      </c>
      <c r="F52" s="6">
        <v>688</v>
      </c>
      <c r="G52" s="6">
        <v>87</v>
      </c>
      <c r="H52" s="6">
        <v>1904</v>
      </c>
      <c r="I52" s="6">
        <v>6009</v>
      </c>
    </row>
    <row r="53" spans="1:9" ht="15.75" customHeight="1" x14ac:dyDescent="0.4">
      <c r="A53" s="2" t="s">
        <v>29</v>
      </c>
      <c r="B53" s="6">
        <v>1063</v>
      </c>
      <c r="C53" s="6">
        <v>29643845</v>
      </c>
      <c r="D53" s="5">
        <v>467425</v>
      </c>
      <c r="E53" s="6">
        <v>437755</v>
      </c>
      <c r="F53" s="6">
        <v>2369</v>
      </c>
      <c r="G53" s="6">
        <v>596</v>
      </c>
      <c r="H53" s="6">
        <v>3459</v>
      </c>
      <c r="I53" s="6">
        <v>23246</v>
      </c>
    </row>
    <row r="54" spans="1:9" ht="15.75" customHeight="1" x14ac:dyDescent="0.4">
      <c r="A54" s="2" t="s">
        <v>30</v>
      </c>
      <c r="B54" s="6">
        <v>135</v>
      </c>
      <c r="C54" s="6">
        <v>3325856</v>
      </c>
      <c r="D54" s="5">
        <v>39497</v>
      </c>
      <c r="E54" s="6">
        <v>32918</v>
      </c>
      <c r="F54" s="6">
        <v>85</v>
      </c>
      <c r="G54" s="6">
        <v>38</v>
      </c>
      <c r="H54" s="6">
        <v>1166</v>
      </c>
      <c r="I54" s="6">
        <v>5290</v>
      </c>
    </row>
    <row r="55" spans="1:9" ht="15.75" customHeight="1" x14ac:dyDescent="0.4">
      <c r="A55" s="2" t="s">
        <v>31</v>
      </c>
      <c r="B55" s="6">
        <v>86</v>
      </c>
      <c r="C55" s="6">
        <v>647064</v>
      </c>
      <c r="D55" s="5">
        <v>4224</v>
      </c>
      <c r="E55" s="6">
        <v>3791</v>
      </c>
      <c r="F55" s="6">
        <v>27</v>
      </c>
      <c r="G55" s="6">
        <v>1</v>
      </c>
      <c r="H55" s="6">
        <v>88</v>
      </c>
      <c r="I55" s="6">
        <v>317</v>
      </c>
    </row>
    <row r="56" spans="1:9" ht="15.75" customHeight="1" x14ac:dyDescent="0.4">
      <c r="A56" s="2" t="s">
        <v>32</v>
      </c>
      <c r="B56" s="6">
        <v>410</v>
      </c>
      <c r="C56" s="6">
        <v>8682813</v>
      </c>
      <c r="D56" s="5">
        <v>109467</v>
      </c>
      <c r="E56" s="6">
        <v>100568</v>
      </c>
      <c r="F56" s="6">
        <v>732</v>
      </c>
      <c r="G56" s="6">
        <v>80</v>
      </c>
      <c r="H56" s="6">
        <v>1905</v>
      </c>
      <c r="I56" s="6">
        <v>6182</v>
      </c>
    </row>
    <row r="57" spans="1:9" ht="15.75" customHeight="1" x14ac:dyDescent="0.4">
      <c r="A57" s="2" t="s">
        <v>33</v>
      </c>
      <c r="B57" s="6">
        <v>246</v>
      </c>
      <c r="C57" s="6">
        <v>7730372</v>
      </c>
      <c r="D57" s="5">
        <v>89785</v>
      </c>
      <c r="E57" s="6">
        <v>82011</v>
      </c>
      <c r="F57" s="6">
        <v>454</v>
      </c>
      <c r="G57" s="6">
        <v>59</v>
      </c>
      <c r="H57" s="6">
        <v>1454</v>
      </c>
      <c r="I57" s="6">
        <v>5807</v>
      </c>
    </row>
    <row r="58" spans="1:9" ht="15.75" customHeight="1" x14ac:dyDescent="0.4">
      <c r="A58" s="2" t="s">
        <v>34</v>
      </c>
      <c r="B58" s="6">
        <v>214</v>
      </c>
      <c r="C58" s="6">
        <v>1541815</v>
      </c>
      <c r="D58" s="5">
        <v>13813</v>
      </c>
      <c r="E58" s="6">
        <v>12453</v>
      </c>
      <c r="F58" s="6">
        <v>92</v>
      </c>
      <c r="G58" s="6">
        <v>20</v>
      </c>
      <c r="H58" s="6">
        <v>122</v>
      </c>
      <c r="I58" s="6">
        <v>1126</v>
      </c>
    </row>
    <row r="59" spans="1:9" ht="15.75" customHeight="1" x14ac:dyDescent="0.4">
      <c r="A59" s="2" t="s">
        <v>35</v>
      </c>
      <c r="B59" s="6">
        <v>362</v>
      </c>
      <c r="C59" s="6">
        <v>5610301</v>
      </c>
      <c r="D59" s="5">
        <v>50315</v>
      </c>
      <c r="E59" s="6">
        <v>43989</v>
      </c>
      <c r="F59" s="6">
        <v>401</v>
      </c>
      <c r="G59" s="6">
        <v>107</v>
      </c>
      <c r="H59" s="6">
        <v>962</v>
      </c>
      <c r="I59" s="6">
        <v>4856</v>
      </c>
    </row>
    <row r="60" spans="1:9" ht="15.75" customHeight="1" x14ac:dyDescent="0.4">
      <c r="A60" s="3" t="s">
        <v>52</v>
      </c>
      <c r="B60" s="7">
        <v>50</v>
      </c>
      <c r="C60" s="7">
        <v>453931</v>
      </c>
      <c r="D60" s="8">
        <v>6105</v>
      </c>
      <c r="E60" s="7">
        <v>5495</v>
      </c>
      <c r="F60" s="7">
        <v>27</v>
      </c>
      <c r="G60" s="7">
        <v>13</v>
      </c>
      <c r="H60" s="7">
        <v>67</v>
      </c>
      <c r="I60" s="7">
        <v>503</v>
      </c>
    </row>
  </sheetData>
  <scenarios current="0">
    <scenario name="Origrinal" locked="1" count="5" user="Author" comment="Created by Author on 12/12/2023">
      <inputCells r="E9" val="3187575" numFmtId="3"/>
      <inputCells r="F9" val="18785" numFmtId="3"/>
      <inputCells r="G9" val="2691" numFmtId="3"/>
      <inputCells r="H9" val="43083" numFmtId="3"/>
      <inputCells r="I9" val="204055" numFmtId="3"/>
    </scenario>
  </scenarios>
  <mergeCells count="9">
    <mergeCell ref="A2:B2"/>
    <mergeCell ref="A4:I4"/>
    <mergeCell ref="A5:I5"/>
    <mergeCell ref="E7:I7"/>
    <mergeCell ref="D7:D8"/>
    <mergeCell ref="A6:I6"/>
    <mergeCell ref="A7:A8"/>
    <mergeCell ref="B7:B8"/>
    <mergeCell ref="C7:C8"/>
  </mergeCells>
  <pageMargins left="0.5" right="0.5" top="0.25" bottom="0.25" header="0" footer="0"/>
  <pageSetup scale="63" fitToHeight="0" orientation="portrait" r:id="rId1"/>
  <headerFooter>
    <oddFooter>&amp;LJake Caldwell&amp;C12/12/2023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A49FE-DBAA-402C-99BB-065F5F03424A}">
  <dimension ref="A1:U58"/>
  <sheetViews>
    <sheetView topLeftCell="A18" zoomScaleNormal="100" workbookViewId="0">
      <selection activeCell="A3" sqref="A3:G3"/>
    </sheetView>
  </sheetViews>
  <sheetFormatPr defaultRowHeight="14.15" x14ac:dyDescent="0.35"/>
  <cols>
    <col min="1" max="1" width="18.69140625" bestFit="1" customWidth="1"/>
    <col min="2" max="3" width="11.07421875" bestFit="1" customWidth="1"/>
    <col min="4" max="4" width="10.3046875" customWidth="1"/>
    <col min="5" max="5" width="10.84375" customWidth="1"/>
    <col min="6" max="6" width="14.3046875" customWidth="1"/>
    <col min="7" max="7" width="9.4609375" bestFit="1" customWidth="1"/>
    <col min="10" max="10" width="9.23046875" customWidth="1"/>
    <col min="11" max="11" width="17.23046875" bestFit="1" customWidth="1"/>
    <col min="13" max="13" width="20.15234375" bestFit="1" customWidth="1"/>
    <col min="14" max="14" width="10.07421875" bestFit="1" customWidth="1"/>
    <col min="15" max="15" width="17.53515625" bestFit="1" customWidth="1"/>
    <col min="16" max="16" width="16.921875" bestFit="1" customWidth="1"/>
    <col min="21" max="21" width="11.3828125" bestFit="1" customWidth="1"/>
  </cols>
  <sheetData>
    <row r="1" spans="1:21" ht="15.45" x14ac:dyDescent="0.4">
      <c r="A1" s="75" t="s">
        <v>115</v>
      </c>
      <c r="B1" s="76"/>
      <c r="C1" s="76"/>
      <c r="D1" s="76"/>
      <c r="E1" s="76"/>
      <c r="F1" s="76"/>
      <c r="G1" s="76"/>
    </row>
    <row r="2" spans="1:21" ht="15.45" x14ac:dyDescent="0.4">
      <c r="A2" s="75" t="s">
        <v>138</v>
      </c>
      <c r="B2" s="76"/>
      <c r="C2" s="76"/>
      <c r="D2" s="76"/>
      <c r="E2" s="76"/>
      <c r="F2" s="76"/>
      <c r="G2" s="76"/>
    </row>
    <row r="3" spans="1:21" ht="15.45" x14ac:dyDescent="0.4">
      <c r="A3" s="80"/>
      <c r="B3" s="79"/>
      <c r="C3" s="76"/>
      <c r="D3" s="76"/>
      <c r="E3" s="76"/>
      <c r="F3" s="76"/>
      <c r="G3" s="76"/>
    </row>
    <row r="4" spans="1:21" x14ac:dyDescent="0.35">
      <c r="A4" s="99" t="s">
        <v>36</v>
      </c>
      <c r="B4" s="89" t="s">
        <v>46</v>
      </c>
      <c r="C4" s="89" t="s">
        <v>38</v>
      </c>
      <c r="D4" s="89" t="s">
        <v>39</v>
      </c>
      <c r="E4" s="89" t="s">
        <v>44</v>
      </c>
      <c r="F4" s="89" t="s">
        <v>40</v>
      </c>
      <c r="G4" s="89" t="s">
        <v>47</v>
      </c>
    </row>
    <row r="5" spans="1:21" ht="14.6" thickBot="1" x14ac:dyDescent="0.4">
      <c r="A5" s="100"/>
      <c r="B5" s="101"/>
      <c r="C5" s="90"/>
      <c r="D5" s="90"/>
      <c r="E5" s="90"/>
      <c r="F5" s="90"/>
      <c r="G5" s="90"/>
    </row>
    <row r="6" spans="1:21" ht="27" customHeight="1" thickBot="1" x14ac:dyDescent="0.4">
      <c r="I6" s="95" t="s">
        <v>101</v>
      </c>
      <c r="J6" s="96"/>
      <c r="K6" s="97"/>
      <c r="M6" s="88" t="s">
        <v>109</v>
      </c>
      <c r="N6" s="88"/>
      <c r="O6" s="88"/>
      <c r="P6" s="88"/>
      <c r="Q6" s="22"/>
      <c r="S6" s="88"/>
      <c r="T6" s="88"/>
      <c r="U6" s="88"/>
    </row>
    <row r="7" spans="1:21" ht="15.45" x14ac:dyDescent="0.4">
      <c r="A7" s="2" t="s">
        <v>1</v>
      </c>
      <c r="B7" s="5">
        <v>76654</v>
      </c>
      <c r="C7" s="6">
        <v>73898</v>
      </c>
      <c r="D7" s="6">
        <v>482</v>
      </c>
      <c r="E7" s="6">
        <v>36</v>
      </c>
      <c r="F7" s="6">
        <v>338</v>
      </c>
      <c r="G7" s="6">
        <v>1900</v>
      </c>
      <c r="I7" s="14" t="s">
        <v>98</v>
      </c>
      <c r="J7" s="15">
        <f>MIN(B7:B57)</f>
        <v>4224</v>
      </c>
      <c r="K7" s="16" t="str">
        <f>INDEX(A7:A57,MATCH(J7,B7:B57,0))</f>
        <v>Vermont</v>
      </c>
      <c r="M7" s="29" t="s">
        <v>111</v>
      </c>
      <c r="N7" s="30" t="s">
        <v>112</v>
      </c>
      <c r="O7" s="30" t="s">
        <v>113</v>
      </c>
      <c r="P7" s="30" t="s">
        <v>114</v>
      </c>
      <c r="Q7" s="23"/>
      <c r="T7" s="10"/>
    </row>
    <row r="8" spans="1:21" ht="15.45" x14ac:dyDescent="0.4">
      <c r="A8" s="2" t="s">
        <v>58</v>
      </c>
      <c r="B8" s="5">
        <v>6681</v>
      </c>
      <c r="C8" s="6">
        <v>5826</v>
      </c>
      <c r="D8" s="6">
        <v>45</v>
      </c>
      <c r="E8" s="6">
        <v>9</v>
      </c>
      <c r="F8" s="6">
        <v>41</v>
      </c>
      <c r="G8" s="6">
        <v>760</v>
      </c>
      <c r="I8" s="14" t="s">
        <v>99</v>
      </c>
      <c r="J8" s="15">
        <f>MAX(B7:B57)</f>
        <v>467425</v>
      </c>
      <c r="K8" s="16" t="str">
        <f>INDEX(A7:A57,MATCH(J8,B7:B57,0))</f>
        <v>Texas</v>
      </c>
      <c r="M8" s="31" t="s">
        <v>102</v>
      </c>
      <c r="N8" s="10">
        <f>C58</f>
        <v>3187575</v>
      </c>
      <c r="O8" s="26">
        <f>N8/$N$13</f>
        <v>0.92228029196319994</v>
      </c>
      <c r="P8" s="27">
        <f>N8/$N$13</f>
        <v>0.92228029196319994</v>
      </c>
      <c r="Q8" s="23"/>
      <c r="T8" s="10"/>
    </row>
    <row r="9" spans="1:21" ht="15.45" x14ac:dyDescent="0.4">
      <c r="A9" s="2" t="s">
        <v>2</v>
      </c>
      <c r="B9" s="5">
        <v>58118</v>
      </c>
      <c r="C9" s="6">
        <v>53000</v>
      </c>
      <c r="D9" s="6">
        <v>293</v>
      </c>
      <c r="E9" s="6">
        <v>82</v>
      </c>
      <c r="F9" s="6">
        <v>794</v>
      </c>
      <c r="G9" s="6">
        <v>3949</v>
      </c>
      <c r="I9" s="14" t="s">
        <v>100</v>
      </c>
      <c r="J9" s="15">
        <f>AVERAGE(B7:B57)</f>
        <v>67768.411764705888</v>
      </c>
      <c r="K9" s="24"/>
      <c r="M9" s="12" t="s">
        <v>110</v>
      </c>
      <c r="N9" s="10">
        <f>D58</f>
        <v>18785</v>
      </c>
      <c r="O9" s="26">
        <f t="shared" ref="O9:O12" si="0">N9/$N$13</f>
        <v>5.4351773007784007E-3</v>
      </c>
      <c r="P9" s="27">
        <f t="shared" ref="P9:P12" si="1">N9/$N$13</f>
        <v>5.4351773007784007E-3</v>
      </c>
      <c r="Q9" s="10"/>
      <c r="T9" s="10"/>
    </row>
    <row r="10" spans="1:21" ht="15.45" x14ac:dyDescent="0.4">
      <c r="A10" s="2" t="s">
        <v>3</v>
      </c>
      <c r="B10" s="5">
        <v>64358</v>
      </c>
      <c r="C10" s="6">
        <v>60242</v>
      </c>
      <c r="D10" s="6">
        <v>337</v>
      </c>
      <c r="E10" s="6">
        <v>10</v>
      </c>
      <c r="F10" s="6">
        <v>652</v>
      </c>
      <c r="G10" s="6">
        <v>3117</v>
      </c>
      <c r="I10" s="18" t="s">
        <v>105</v>
      </c>
      <c r="J10" s="19">
        <f>B58</f>
        <v>3456189</v>
      </c>
      <c r="K10" s="20"/>
      <c r="M10" s="12" t="s">
        <v>106</v>
      </c>
      <c r="N10" s="10">
        <f>E58</f>
        <v>2691</v>
      </c>
      <c r="O10" s="26">
        <f t="shared" si="0"/>
        <v>7.7860325346790931E-4</v>
      </c>
      <c r="P10" s="27">
        <f t="shared" si="1"/>
        <v>7.7860325346790931E-4</v>
      </c>
      <c r="T10" s="10"/>
    </row>
    <row r="11" spans="1:21" ht="15.45" x14ac:dyDescent="0.4">
      <c r="A11" s="2" t="s">
        <v>59</v>
      </c>
      <c r="B11" s="5">
        <v>184079</v>
      </c>
      <c r="C11" s="6">
        <v>165486</v>
      </c>
      <c r="D11" s="6">
        <v>762</v>
      </c>
      <c r="E11" s="6">
        <v>127</v>
      </c>
      <c r="F11" s="6">
        <v>4847</v>
      </c>
      <c r="G11" s="6">
        <v>12857</v>
      </c>
      <c r="M11" s="12" t="s">
        <v>107</v>
      </c>
      <c r="N11" s="10">
        <f>F58</f>
        <v>43083</v>
      </c>
      <c r="O11" s="26">
        <f t="shared" si="0"/>
        <v>1.2465464128263819E-2</v>
      </c>
      <c r="P11" s="27">
        <f t="shared" si="1"/>
        <v>1.2465464128263819E-2</v>
      </c>
    </row>
    <row r="12" spans="1:21" ht="15.9" thickBot="1" x14ac:dyDescent="0.45">
      <c r="A12" s="2" t="s">
        <v>4</v>
      </c>
      <c r="B12" s="5">
        <v>72319</v>
      </c>
      <c r="C12" s="6">
        <v>63021</v>
      </c>
      <c r="D12" s="6">
        <v>448</v>
      </c>
      <c r="E12" s="6">
        <v>64</v>
      </c>
      <c r="F12" s="6">
        <v>2250</v>
      </c>
      <c r="G12" s="6">
        <v>6536</v>
      </c>
      <c r="M12" s="13" t="s">
        <v>108</v>
      </c>
      <c r="N12" s="10">
        <f>G58</f>
        <v>204055</v>
      </c>
      <c r="O12" s="26">
        <f t="shared" si="0"/>
        <v>5.9040463354289939E-2</v>
      </c>
      <c r="P12" s="27">
        <f t="shared" si="1"/>
        <v>5.9040463354289939E-2</v>
      </c>
    </row>
    <row r="13" spans="1:21" ht="15.9" thickBot="1" x14ac:dyDescent="0.45">
      <c r="A13" s="2" t="s">
        <v>5</v>
      </c>
      <c r="B13" s="5">
        <v>31418</v>
      </c>
      <c r="C13" s="6">
        <v>29074</v>
      </c>
      <c r="D13" s="6">
        <v>168</v>
      </c>
      <c r="E13" s="6">
        <v>11</v>
      </c>
      <c r="F13" s="6">
        <v>335</v>
      </c>
      <c r="G13" s="6">
        <v>1830</v>
      </c>
      <c r="I13" s="92" t="s">
        <v>102</v>
      </c>
      <c r="J13" s="93"/>
      <c r="K13" s="94"/>
      <c r="L13" s="21"/>
      <c r="M13" s="32" t="s">
        <v>0</v>
      </c>
      <c r="N13" s="33">
        <f>SUM(N8:N12)</f>
        <v>3456189</v>
      </c>
      <c r="O13" s="33">
        <f>SUM(O8:O12)</f>
        <v>0.99999999999999989</v>
      </c>
      <c r="P13" s="34">
        <f>SUM(P8:P12)</f>
        <v>0.99999999999999989</v>
      </c>
      <c r="R13" s="98"/>
      <c r="S13" s="98"/>
      <c r="T13" s="98"/>
    </row>
    <row r="14" spans="1:21" ht="15.45" x14ac:dyDescent="0.4">
      <c r="A14" s="2" t="s">
        <v>6</v>
      </c>
      <c r="B14" s="5">
        <v>16578</v>
      </c>
      <c r="C14" s="6">
        <v>15790</v>
      </c>
      <c r="D14" s="6">
        <v>71</v>
      </c>
      <c r="E14" s="6">
        <v>5</v>
      </c>
      <c r="F14" s="6">
        <v>182</v>
      </c>
      <c r="G14" s="6">
        <v>530</v>
      </c>
      <c r="I14" s="14" t="s">
        <v>98</v>
      </c>
      <c r="J14" s="15">
        <f>MIN(C7:C57)</f>
        <v>3791</v>
      </c>
      <c r="K14" s="16" t="str">
        <f>INDEX($A$7:$A$57,MATCH(J14,$C$7:$C$57,0))</f>
        <v>Vermont</v>
      </c>
      <c r="L14" s="10"/>
      <c r="S14" s="10"/>
    </row>
    <row r="15" spans="1:21" ht="15.45" x14ac:dyDescent="0.4">
      <c r="A15" s="2" t="s">
        <v>60</v>
      </c>
      <c r="B15" s="5">
        <v>21196</v>
      </c>
      <c r="C15" s="6">
        <v>20235</v>
      </c>
      <c r="D15" s="6">
        <v>197</v>
      </c>
      <c r="E15" s="6">
        <v>0</v>
      </c>
      <c r="F15" s="6">
        <v>48</v>
      </c>
      <c r="G15" s="6">
        <v>716</v>
      </c>
      <c r="I15" s="14" t="s">
        <v>99</v>
      </c>
      <c r="J15" s="15">
        <f>MAX(C7:C57)</f>
        <v>437755</v>
      </c>
      <c r="K15" s="16" t="str">
        <f>INDEX($A$7:$A$57,MATCH(J15,$C$7:$C$57,0))</f>
        <v>Texas</v>
      </c>
      <c r="L15" s="10"/>
      <c r="S15" s="10"/>
    </row>
    <row r="16" spans="1:21" ht="15.45" x14ac:dyDescent="0.4">
      <c r="A16" s="2" t="s">
        <v>61</v>
      </c>
      <c r="B16" s="5">
        <v>74044</v>
      </c>
      <c r="C16" s="6">
        <v>70914</v>
      </c>
      <c r="D16" s="6">
        <v>394</v>
      </c>
      <c r="E16" s="6">
        <v>58</v>
      </c>
      <c r="F16" s="6">
        <v>138</v>
      </c>
      <c r="G16" s="6">
        <v>2540</v>
      </c>
      <c r="I16" s="14" t="s">
        <v>100</v>
      </c>
      <c r="J16" s="15">
        <f>AVERAGE(C7:C57)</f>
        <v>62501.470588235294</v>
      </c>
      <c r="K16" s="17"/>
      <c r="L16" s="10"/>
      <c r="M16" s="10"/>
      <c r="S16" s="10"/>
    </row>
    <row r="17" spans="1:19" ht="15.45" x14ac:dyDescent="0.4">
      <c r="A17" s="2" t="s">
        <v>53</v>
      </c>
      <c r="B17" s="5">
        <v>134475</v>
      </c>
      <c r="C17" s="6">
        <v>122238</v>
      </c>
      <c r="D17" s="6">
        <v>886</v>
      </c>
      <c r="E17" s="6">
        <v>259</v>
      </c>
      <c r="F17" s="6">
        <v>2417</v>
      </c>
      <c r="G17" s="6">
        <v>8675</v>
      </c>
      <c r="I17" s="18" t="s">
        <v>104</v>
      </c>
      <c r="J17" s="19">
        <f>C58</f>
        <v>3187575</v>
      </c>
      <c r="K17" s="20"/>
      <c r="L17" s="10"/>
      <c r="M17" s="10"/>
      <c r="S17" s="10"/>
    </row>
    <row r="18" spans="1:19" ht="15.9" thickBot="1" x14ac:dyDescent="0.45">
      <c r="A18" s="2" t="s">
        <v>54</v>
      </c>
      <c r="B18" s="5">
        <v>13870</v>
      </c>
      <c r="C18" s="6">
        <v>12829</v>
      </c>
      <c r="D18" s="6">
        <v>35</v>
      </c>
      <c r="E18" s="6">
        <v>9</v>
      </c>
      <c r="F18" s="6">
        <v>206</v>
      </c>
      <c r="G18" s="6">
        <v>791</v>
      </c>
    </row>
    <row r="19" spans="1:19" ht="15.9" thickBot="1" x14ac:dyDescent="0.45">
      <c r="A19" s="2" t="s">
        <v>7</v>
      </c>
      <c r="B19" s="5">
        <v>19073</v>
      </c>
      <c r="C19" s="6">
        <v>16597</v>
      </c>
      <c r="D19" s="6">
        <v>56</v>
      </c>
      <c r="E19" s="6">
        <v>36</v>
      </c>
      <c r="F19" s="6">
        <v>256</v>
      </c>
      <c r="G19" s="6">
        <v>2128</v>
      </c>
      <c r="I19" s="92" t="s">
        <v>103</v>
      </c>
      <c r="J19" s="93"/>
      <c r="K19" s="94"/>
    </row>
    <row r="20" spans="1:19" ht="15.45" x14ac:dyDescent="0.4">
      <c r="A20" s="2" t="s">
        <v>8</v>
      </c>
      <c r="B20" s="5">
        <v>163645</v>
      </c>
      <c r="C20" s="6">
        <v>155025</v>
      </c>
      <c r="D20" s="6">
        <v>924</v>
      </c>
      <c r="E20" s="6">
        <v>30</v>
      </c>
      <c r="F20" s="6">
        <v>1138</v>
      </c>
      <c r="G20" s="6">
        <v>6528</v>
      </c>
      <c r="I20" s="14" t="s">
        <v>98</v>
      </c>
      <c r="J20" s="15">
        <f>MIN(D7:D57)</f>
        <v>18</v>
      </c>
      <c r="K20" s="16" t="str">
        <f>INDEX($A$7:$A$57,MATCH(J20,$D$7:$D$57,0))</f>
        <v>Rhode Island</v>
      </c>
      <c r="O20" s="91"/>
      <c r="P20" s="91"/>
      <c r="Q20" s="91"/>
    </row>
    <row r="21" spans="1:19" ht="15.45" x14ac:dyDescent="0.4">
      <c r="A21" s="2" t="s">
        <v>49</v>
      </c>
      <c r="B21" s="5">
        <v>74029</v>
      </c>
      <c r="C21" s="6">
        <v>66875</v>
      </c>
      <c r="D21" s="6">
        <v>483</v>
      </c>
      <c r="E21" s="6">
        <v>69</v>
      </c>
      <c r="F21" s="6">
        <v>1775</v>
      </c>
      <c r="G21" s="6">
        <v>4827</v>
      </c>
      <c r="I21" s="14" t="s">
        <v>99</v>
      </c>
      <c r="J21" s="15">
        <f>MAX(D7:D57)</f>
        <v>2369</v>
      </c>
      <c r="K21" s="16" t="str">
        <f>INDEX($A$7:$A$57,MATCH(J21,$D$7:$D$57,0))</f>
        <v>Texas</v>
      </c>
      <c r="P21" s="10"/>
    </row>
    <row r="22" spans="1:19" ht="15.45" x14ac:dyDescent="0.4">
      <c r="A22" s="2" t="s">
        <v>9</v>
      </c>
      <c r="B22" s="5">
        <v>29140</v>
      </c>
      <c r="C22" s="6">
        <v>26733</v>
      </c>
      <c r="D22" s="6">
        <v>66</v>
      </c>
      <c r="E22" s="6">
        <v>24</v>
      </c>
      <c r="F22" s="6">
        <v>235</v>
      </c>
      <c r="G22" s="6">
        <v>2082</v>
      </c>
      <c r="I22" s="14" t="s">
        <v>100</v>
      </c>
      <c r="J22" s="15">
        <f>AVERAGE(D7:D57)</f>
        <v>368.33333333333331</v>
      </c>
      <c r="K22" s="24"/>
      <c r="P22" s="10"/>
    </row>
    <row r="23" spans="1:19" ht="15.45" x14ac:dyDescent="0.4">
      <c r="A23" s="2" t="s">
        <v>10</v>
      </c>
      <c r="B23" s="5">
        <v>45701</v>
      </c>
      <c r="C23" s="6">
        <v>41377</v>
      </c>
      <c r="D23" s="6">
        <v>146</v>
      </c>
      <c r="E23" s="6">
        <v>0</v>
      </c>
      <c r="F23" s="6">
        <v>1433</v>
      </c>
      <c r="G23" s="6">
        <v>2745</v>
      </c>
      <c r="I23" s="18" t="s">
        <v>104</v>
      </c>
      <c r="J23" s="19">
        <f>D58</f>
        <v>18785</v>
      </c>
      <c r="K23" s="20"/>
      <c r="P23" s="10"/>
    </row>
    <row r="24" spans="1:19" ht="15.9" thickBot="1" x14ac:dyDescent="0.45">
      <c r="A24" s="2" t="s">
        <v>11</v>
      </c>
      <c r="B24" s="5">
        <v>44610</v>
      </c>
      <c r="C24" s="6">
        <v>39877</v>
      </c>
      <c r="D24" s="6">
        <v>343</v>
      </c>
      <c r="E24" s="6">
        <v>31</v>
      </c>
      <c r="F24" s="6">
        <v>1124</v>
      </c>
      <c r="G24" s="6">
        <v>3235</v>
      </c>
      <c r="P24" s="10"/>
    </row>
    <row r="25" spans="1:19" ht="15.9" thickBot="1" x14ac:dyDescent="0.45">
      <c r="A25" s="2" t="s">
        <v>12</v>
      </c>
      <c r="B25" s="5">
        <v>60879</v>
      </c>
      <c r="C25" s="6">
        <v>57358</v>
      </c>
      <c r="D25" s="6">
        <v>390</v>
      </c>
      <c r="E25" s="6">
        <v>19</v>
      </c>
      <c r="F25" s="6">
        <v>678</v>
      </c>
      <c r="G25" s="6">
        <v>2434</v>
      </c>
      <c r="I25" s="85" t="s">
        <v>106</v>
      </c>
      <c r="J25" s="86"/>
      <c r="K25" s="87"/>
    </row>
    <row r="26" spans="1:19" ht="15.45" x14ac:dyDescent="0.4">
      <c r="A26" s="2" t="s">
        <v>13</v>
      </c>
      <c r="B26" s="5">
        <v>13056</v>
      </c>
      <c r="C26" s="6">
        <v>12059</v>
      </c>
      <c r="D26" s="6">
        <v>54</v>
      </c>
      <c r="E26" s="6">
        <v>3</v>
      </c>
      <c r="F26" s="6">
        <v>39</v>
      </c>
      <c r="G26" s="6">
        <v>901</v>
      </c>
      <c r="I26" s="14" t="s">
        <v>98</v>
      </c>
      <c r="J26" s="15">
        <f>MIN(E7:E57)</f>
        <v>0</v>
      </c>
      <c r="K26" s="16" t="str">
        <f>INDEX(A7:A57,MATCH(J26,E7:E57,0))</f>
        <v>District of Columbia</v>
      </c>
    </row>
    <row r="27" spans="1:19" ht="15.45" x14ac:dyDescent="0.4">
      <c r="A27" s="2" t="s">
        <v>50</v>
      </c>
      <c r="B27" s="5">
        <v>59862</v>
      </c>
      <c r="C27" s="6">
        <v>56010</v>
      </c>
      <c r="D27" s="6">
        <v>502</v>
      </c>
      <c r="E27" s="6">
        <v>69</v>
      </c>
      <c r="F27" s="6">
        <v>117</v>
      </c>
      <c r="G27" s="6">
        <v>3164</v>
      </c>
      <c r="I27" s="14" t="s">
        <v>99</v>
      </c>
      <c r="J27" s="15">
        <f>MAX(E7:E57)</f>
        <v>596</v>
      </c>
      <c r="K27" s="16" t="str">
        <f>INDEX(A7:A57,MATCH(J27,E7:E57,0))</f>
        <v>Texas</v>
      </c>
    </row>
    <row r="28" spans="1:19" ht="15.45" x14ac:dyDescent="0.4">
      <c r="A28" s="2" t="s">
        <v>14</v>
      </c>
      <c r="B28" s="5">
        <v>74878</v>
      </c>
      <c r="C28" s="6">
        <v>69888</v>
      </c>
      <c r="D28" s="6">
        <v>159</v>
      </c>
      <c r="E28" s="6">
        <v>45</v>
      </c>
      <c r="F28" s="6">
        <v>543</v>
      </c>
      <c r="G28" s="6">
        <v>4243</v>
      </c>
      <c r="I28" s="14" t="s">
        <v>100</v>
      </c>
      <c r="J28" s="15">
        <f>AVERAGE(E7:E57)</f>
        <v>52.764705882352942</v>
      </c>
      <c r="K28" s="24"/>
    </row>
    <row r="29" spans="1:19" ht="15.45" x14ac:dyDescent="0.4">
      <c r="A29" s="2" t="s">
        <v>15</v>
      </c>
      <c r="B29" s="5">
        <v>164531</v>
      </c>
      <c r="C29" s="6">
        <v>151275</v>
      </c>
      <c r="D29" s="6">
        <v>811</v>
      </c>
      <c r="E29" s="6">
        <v>49</v>
      </c>
      <c r="F29" s="6">
        <v>834</v>
      </c>
      <c r="G29" s="6">
        <v>11562</v>
      </c>
      <c r="I29" s="18" t="s">
        <v>104</v>
      </c>
      <c r="J29" s="19">
        <f>E58</f>
        <v>2691</v>
      </c>
      <c r="K29" s="20"/>
    </row>
    <row r="30" spans="1:19" ht="15.9" thickBot="1" x14ac:dyDescent="0.45">
      <c r="A30" s="2" t="s">
        <v>48</v>
      </c>
      <c r="B30" s="5">
        <v>49649</v>
      </c>
      <c r="C30" s="6">
        <v>43792</v>
      </c>
      <c r="D30" s="6">
        <v>252</v>
      </c>
      <c r="E30" s="6">
        <v>102</v>
      </c>
      <c r="F30" s="6">
        <v>584</v>
      </c>
      <c r="G30" s="6">
        <v>4919</v>
      </c>
    </row>
    <row r="31" spans="1:19" ht="15.9" thickBot="1" x14ac:dyDescent="0.45">
      <c r="A31" s="2" t="s">
        <v>16</v>
      </c>
      <c r="B31" s="5">
        <v>23446</v>
      </c>
      <c r="C31" s="6">
        <v>22172</v>
      </c>
      <c r="D31" s="6">
        <v>148</v>
      </c>
      <c r="E31" s="6">
        <v>9</v>
      </c>
      <c r="F31" s="6">
        <v>153</v>
      </c>
      <c r="G31" s="6">
        <v>964</v>
      </c>
      <c r="I31" s="85" t="s">
        <v>107</v>
      </c>
      <c r="J31" s="86"/>
      <c r="K31" s="87"/>
    </row>
    <row r="32" spans="1:19" ht="15.45" x14ac:dyDescent="0.4">
      <c r="A32" s="2" t="s">
        <v>17</v>
      </c>
      <c r="B32" s="5">
        <v>86566</v>
      </c>
      <c r="C32" s="6">
        <v>80256</v>
      </c>
      <c r="D32" s="6">
        <v>726</v>
      </c>
      <c r="E32" s="6">
        <v>40</v>
      </c>
      <c r="F32" s="6">
        <v>868</v>
      </c>
      <c r="G32" s="6">
        <v>4676</v>
      </c>
      <c r="I32" s="14" t="s">
        <v>98</v>
      </c>
      <c r="J32" s="15">
        <f>MIN(F7:F57)</f>
        <v>39</v>
      </c>
      <c r="K32" s="16" t="str">
        <f>INDEX($A$7:$A$57,MATCH(J32,$F$7:$F$57,0))</f>
        <v>Maine</v>
      </c>
    </row>
    <row r="33" spans="1:11" ht="15.45" x14ac:dyDescent="0.4">
      <c r="A33" s="2" t="s">
        <v>18</v>
      </c>
      <c r="B33" s="5">
        <v>15469</v>
      </c>
      <c r="C33" s="6">
        <v>13322</v>
      </c>
      <c r="D33" s="6">
        <v>58</v>
      </c>
      <c r="E33" s="6">
        <v>4</v>
      </c>
      <c r="F33" s="6">
        <v>322</v>
      </c>
      <c r="G33" s="6">
        <v>1763</v>
      </c>
      <c r="I33" s="14" t="s">
        <v>99</v>
      </c>
      <c r="J33" s="15">
        <f>MAX(F7:F57)</f>
        <v>4847</v>
      </c>
      <c r="K33" s="16" t="str">
        <f>INDEX($A$7:$A$57,MATCH(J33,$F$7:$F$57,0))</f>
        <v>California</v>
      </c>
    </row>
    <row r="34" spans="1:11" ht="15.45" x14ac:dyDescent="0.4">
      <c r="A34" s="2" t="s">
        <v>19</v>
      </c>
      <c r="B34" s="5">
        <v>17645</v>
      </c>
      <c r="C34" s="6">
        <v>15871</v>
      </c>
      <c r="D34" s="6">
        <v>49</v>
      </c>
      <c r="E34" s="6">
        <v>14</v>
      </c>
      <c r="F34" s="6">
        <v>162</v>
      </c>
      <c r="G34" s="6">
        <v>1549</v>
      </c>
      <c r="I34" s="14" t="s">
        <v>100</v>
      </c>
      <c r="J34" s="15">
        <f>AVERAGE(F7:F57)</f>
        <v>844.76470588235293</v>
      </c>
      <c r="K34" s="24"/>
    </row>
    <row r="35" spans="1:11" ht="15.45" x14ac:dyDescent="0.4">
      <c r="A35" s="2" t="s">
        <v>55</v>
      </c>
      <c r="B35" s="5">
        <v>66653</v>
      </c>
      <c r="C35" s="6">
        <v>61511</v>
      </c>
      <c r="D35" s="6">
        <v>245</v>
      </c>
      <c r="E35" s="6">
        <v>199</v>
      </c>
      <c r="F35" s="6">
        <v>827</v>
      </c>
      <c r="G35" s="6">
        <v>3871</v>
      </c>
      <c r="I35" s="18" t="s">
        <v>104</v>
      </c>
      <c r="J35" s="19">
        <f>F58</f>
        <v>43083</v>
      </c>
      <c r="K35" s="20"/>
    </row>
    <row r="36" spans="1:11" ht="15.9" thickBot="1" x14ac:dyDescent="0.45">
      <c r="A36" s="2" t="s">
        <v>20</v>
      </c>
      <c r="B36" s="5">
        <v>15448</v>
      </c>
      <c r="C36" s="6">
        <v>13400</v>
      </c>
      <c r="D36" s="6">
        <v>40</v>
      </c>
      <c r="E36" s="6">
        <v>13</v>
      </c>
      <c r="F36" s="6">
        <v>218</v>
      </c>
      <c r="G36" s="6">
        <v>1777</v>
      </c>
    </row>
    <row r="37" spans="1:11" ht="15.9" thickBot="1" x14ac:dyDescent="0.45">
      <c r="A37" s="2" t="s">
        <v>62</v>
      </c>
      <c r="B37" s="5">
        <v>43739</v>
      </c>
      <c r="C37" s="6">
        <v>40919</v>
      </c>
      <c r="D37" s="6">
        <v>171</v>
      </c>
      <c r="E37" s="6">
        <v>8</v>
      </c>
      <c r="F37" s="6">
        <v>257</v>
      </c>
      <c r="G37" s="6">
        <v>2384</v>
      </c>
      <c r="I37" s="85" t="s">
        <v>108</v>
      </c>
      <c r="J37" s="86"/>
      <c r="K37" s="87"/>
    </row>
    <row r="38" spans="1:11" ht="15.45" x14ac:dyDescent="0.4">
      <c r="A38" s="2" t="s">
        <v>56</v>
      </c>
      <c r="B38" s="5">
        <v>39872</v>
      </c>
      <c r="C38" s="6">
        <v>36610</v>
      </c>
      <c r="D38" s="6">
        <v>229</v>
      </c>
      <c r="E38" s="6">
        <v>20</v>
      </c>
      <c r="F38" s="6">
        <v>968</v>
      </c>
      <c r="G38" s="6">
        <v>2045</v>
      </c>
      <c r="I38" s="14" t="s">
        <v>98</v>
      </c>
      <c r="J38" s="15">
        <f>MIN(G7:G57)</f>
        <v>317</v>
      </c>
      <c r="K38" s="16" t="str">
        <f>INDEX($A$7:$A$57,MATCH(J38,$G$7:$G$57,0))</f>
        <v>Vermont</v>
      </c>
    </row>
    <row r="39" spans="1:11" ht="15.45" x14ac:dyDescent="0.4">
      <c r="A39" s="2" t="s">
        <v>63</v>
      </c>
      <c r="B39" s="5">
        <v>50087</v>
      </c>
      <c r="C39" s="6">
        <v>47124</v>
      </c>
      <c r="D39" s="6">
        <v>201</v>
      </c>
      <c r="E39" s="6">
        <v>3</v>
      </c>
      <c r="F39" s="6">
        <v>652</v>
      </c>
      <c r="G39" s="6">
        <v>2107</v>
      </c>
      <c r="I39" s="14" t="s">
        <v>99</v>
      </c>
      <c r="J39" s="15">
        <f>MAX(G7:G57)</f>
        <v>23246</v>
      </c>
      <c r="K39" s="16" t="str">
        <f>INDEX($A$7:$A$57,MATCH(J39,$G$7:$G$57,0))</f>
        <v>Texas</v>
      </c>
    </row>
    <row r="40" spans="1:11" ht="15.45" x14ac:dyDescent="0.4">
      <c r="A40" s="2" t="s">
        <v>51</v>
      </c>
      <c r="B40" s="5">
        <v>149418</v>
      </c>
      <c r="C40" s="6">
        <v>139683</v>
      </c>
      <c r="D40" s="6">
        <v>919</v>
      </c>
      <c r="E40" s="6">
        <v>75</v>
      </c>
      <c r="F40" s="6">
        <v>1710</v>
      </c>
      <c r="G40" s="6">
        <v>7031</v>
      </c>
      <c r="I40" s="14" t="s">
        <v>100</v>
      </c>
      <c r="J40" s="15">
        <f>AVERAGE(G7:G57)</f>
        <v>4001.0784313725489</v>
      </c>
      <c r="K40" s="24"/>
    </row>
    <row r="41" spans="1:11" ht="15.45" x14ac:dyDescent="0.4">
      <c r="A41" s="2" t="s">
        <v>21</v>
      </c>
      <c r="B41" s="5">
        <v>12417</v>
      </c>
      <c r="C41" s="6">
        <v>11127</v>
      </c>
      <c r="D41" s="6">
        <v>45</v>
      </c>
      <c r="E41" s="6">
        <v>6</v>
      </c>
      <c r="F41" s="6">
        <v>153</v>
      </c>
      <c r="G41" s="6">
        <v>1086</v>
      </c>
      <c r="I41" s="18" t="s">
        <v>104</v>
      </c>
      <c r="J41" s="19">
        <f>G58</f>
        <v>204055</v>
      </c>
      <c r="K41" s="20"/>
    </row>
    <row r="42" spans="1:11" ht="15.45" x14ac:dyDescent="0.4">
      <c r="A42" s="2" t="s">
        <v>22</v>
      </c>
      <c r="B42" s="5">
        <v>163545</v>
      </c>
      <c r="C42" s="6">
        <v>151500</v>
      </c>
      <c r="D42" s="6">
        <v>710</v>
      </c>
      <c r="E42" s="6">
        <v>33</v>
      </c>
      <c r="F42" s="6">
        <v>2095</v>
      </c>
      <c r="G42" s="6">
        <v>9207</v>
      </c>
    </row>
    <row r="43" spans="1:11" ht="15.45" x14ac:dyDescent="0.4">
      <c r="A43" s="2" t="s">
        <v>23</v>
      </c>
      <c r="B43" s="5">
        <v>66170</v>
      </c>
      <c r="C43" s="6">
        <v>60354</v>
      </c>
      <c r="D43" s="6">
        <v>328</v>
      </c>
      <c r="E43" s="6">
        <v>15</v>
      </c>
      <c r="F43" s="6">
        <v>734</v>
      </c>
      <c r="G43" s="6">
        <v>4739</v>
      </c>
    </row>
    <row r="44" spans="1:11" ht="15.45" x14ac:dyDescent="0.4">
      <c r="A44" s="2" t="s">
        <v>24</v>
      </c>
      <c r="B44" s="5">
        <v>41715</v>
      </c>
      <c r="C44" s="6">
        <v>37219</v>
      </c>
      <c r="D44" s="6">
        <v>244</v>
      </c>
      <c r="E44" s="6">
        <v>38</v>
      </c>
      <c r="F44" s="6">
        <v>473</v>
      </c>
      <c r="G44" s="6">
        <v>3741</v>
      </c>
    </row>
    <row r="45" spans="1:11" ht="15.45" x14ac:dyDescent="0.4">
      <c r="A45" s="2" t="s">
        <v>45</v>
      </c>
      <c r="B45" s="5">
        <v>67815</v>
      </c>
      <c r="C45" s="6">
        <v>61606</v>
      </c>
      <c r="D45" s="6">
        <v>767</v>
      </c>
      <c r="E45" s="6">
        <v>23</v>
      </c>
      <c r="F45" s="6">
        <v>271</v>
      </c>
      <c r="G45" s="6">
        <v>5148</v>
      </c>
    </row>
    <row r="46" spans="1:11" ht="15.45" x14ac:dyDescent="0.4">
      <c r="A46" s="2" t="s">
        <v>25</v>
      </c>
      <c r="B46" s="5">
        <v>9334</v>
      </c>
      <c r="C46" s="6">
        <v>8560</v>
      </c>
      <c r="D46" s="6">
        <v>18</v>
      </c>
      <c r="E46" s="6">
        <v>3</v>
      </c>
      <c r="F46" s="6">
        <v>39</v>
      </c>
      <c r="G46" s="6">
        <v>714</v>
      </c>
    </row>
    <row r="47" spans="1:11" ht="15.45" x14ac:dyDescent="0.4">
      <c r="A47" s="2" t="s">
        <v>26</v>
      </c>
      <c r="B47" s="5">
        <v>96360</v>
      </c>
      <c r="C47" s="6">
        <v>90929</v>
      </c>
      <c r="D47" s="6">
        <v>641</v>
      </c>
      <c r="E47" s="6">
        <v>35</v>
      </c>
      <c r="F47" s="6">
        <v>906</v>
      </c>
      <c r="G47" s="6">
        <v>3849</v>
      </c>
    </row>
    <row r="48" spans="1:11" ht="15.45" x14ac:dyDescent="0.4">
      <c r="A48" s="2" t="s">
        <v>27</v>
      </c>
      <c r="B48" s="5">
        <v>13812</v>
      </c>
      <c r="C48" s="6">
        <v>12497</v>
      </c>
      <c r="D48" s="6">
        <v>67</v>
      </c>
      <c r="E48" s="6">
        <v>5</v>
      </c>
      <c r="F48" s="6">
        <v>144</v>
      </c>
      <c r="G48" s="6">
        <v>1099</v>
      </c>
    </row>
    <row r="49" spans="1:7" ht="15.45" x14ac:dyDescent="0.4">
      <c r="A49" s="2" t="s">
        <v>28</v>
      </c>
      <c r="B49" s="5">
        <v>143204</v>
      </c>
      <c r="C49" s="6">
        <v>134516</v>
      </c>
      <c r="D49" s="6">
        <v>688</v>
      </c>
      <c r="E49" s="6">
        <v>87</v>
      </c>
      <c r="F49" s="6">
        <v>1904</v>
      </c>
      <c r="G49" s="6">
        <v>6009</v>
      </c>
    </row>
    <row r="50" spans="1:7" ht="15.45" x14ac:dyDescent="0.4">
      <c r="A50" s="2" t="s">
        <v>29</v>
      </c>
      <c r="B50" s="5">
        <v>467425</v>
      </c>
      <c r="C50" s="6">
        <v>437755</v>
      </c>
      <c r="D50" s="6">
        <v>2369</v>
      </c>
      <c r="E50" s="6">
        <v>596</v>
      </c>
      <c r="F50" s="6">
        <v>3459</v>
      </c>
      <c r="G50" s="6">
        <v>23246</v>
      </c>
    </row>
    <row r="51" spans="1:7" ht="15.45" x14ac:dyDescent="0.4">
      <c r="A51" s="2" t="s">
        <v>30</v>
      </c>
      <c r="B51" s="5">
        <v>39497</v>
      </c>
      <c r="C51" s="6">
        <v>32918</v>
      </c>
      <c r="D51" s="6">
        <v>85</v>
      </c>
      <c r="E51" s="6">
        <v>38</v>
      </c>
      <c r="F51" s="6">
        <v>1166</v>
      </c>
      <c r="G51" s="6">
        <v>5290</v>
      </c>
    </row>
    <row r="52" spans="1:7" ht="15.45" x14ac:dyDescent="0.4">
      <c r="A52" s="2" t="s">
        <v>31</v>
      </c>
      <c r="B52" s="5">
        <v>4224</v>
      </c>
      <c r="C52" s="6">
        <v>3791</v>
      </c>
      <c r="D52" s="6">
        <v>27</v>
      </c>
      <c r="E52" s="6">
        <v>1</v>
      </c>
      <c r="F52" s="6">
        <v>88</v>
      </c>
      <c r="G52" s="6">
        <v>317</v>
      </c>
    </row>
    <row r="53" spans="1:7" ht="15.45" x14ac:dyDescent="0.4">
      <c r="A53" s="2" t="s">
        <v>32</v>
      </c>
      <c r="B53" s="5">
        <v>109467</v>
      </c>
      <c r="C53" s="6">
        <v>100568</v>
      </c>
      <c r="D53" s="6">
        <v>732</v>
      </c>
      <c r="E53" s="6">
        <v>80</v>
      </c>
      <c r="F53" s="6">
        <v>1905</v>
      </c>
      <c r="G53" s="6">
        <v>6182</v>
      </c>
    </row>
    <row r="54" spans="1:7" ht="15.45" x14ac:dyDescent="0.4">
      <c r="A54" s="2" t="s">
        <v>33</v>
      </c>
      <c r="B54" s="5">
        <v>89785</v>
      </c>
      <c r="C54" s="6">
        <v>82011</v>
      </c>
      <c r="D54" s="6">
        <v>454</v>
      </c>
      <c r="E54" s="6">
        <v>59</v>
      </c>
      <c r="F54" s="6">
        <v>1454</v>
      </c>
      <c r="G54" s="6">
        <v>5807</v>
      </c>
    </row>
    <row r="55" spans="1:7" ht="15.45" x14ac:dyDescent="0.4">
      <c r="A55" s="2" t="s">
        <v>34</v>
      </c>
      <c r="B55" s="5">
        <v>13813</v>
      </c>
      <c r="C55" s="6">
        <v>12453</v>
      </c>
      <c r="D55" s="6">
        <v>92</v>
      </c>
      <c r="E55" s="6">
        <v>20</v>
      </c>
      <c r="F55" s="6">
        <v>122</v>
      </c>
      <c r="G55" s="6">
        <v>1126</v>
      </c>
    </row>
    <row r="56" spans="1:7" ht="15.45" x14ac:dyDescent="0.4">
      <c r="A56" s="2" t="s">
        <v>35</v>
      </c>
      <c r="B56" s="5">
        <v>50315</v>
      </c>
      <c r="C56" s="6">
        <v>43989</v>
      </c>
      <c r="D56" s="6">
        <v>401</v>
      </c>
      <c r="E56" s="6">
        <v>107</v>
      </c>
      <c r="F56" s="6">
        <v>962</v>
      </c>
      <c r="G56" s="6">
        <v>4856</v>
      </c>
    </row>
    <row r="57" spans="1:7" ht="15.45" x14ac:dyDescent="0.4">
      <c r="A57" s="3" t="s">
        <v>52</v>
      </c>
      <c r="B57" s="8">
        <v>6105</v>
      </c>
      <c r="C57" s="7">
        <v>5495</v>
      </c>
      <c r="D57" s="7">
        <v>27</v>
      </c>
      <c r="E57" s="7">
        <v>13</v>
      </c>
      <c r="F57" s="7">
        <v>67</v>
      </c>
      <c r="G57" s="7">
        <v>503</v>
      </c>
    </row>
    <row r="58" spans="1:7" ht="15" x14ac:dyDescent="0.35">
      <c r="A58" s="4" t="s">
        <v>0</v>
      </c>
      <c r="B58" s="5">
        <v>3456189</v>
      </c>
      <c r="C58" s="5">
        <v>3187575</v>
      </c>
      <c r="D58" s="5">
        <v>18785</v>
      </c>
      <c r="E58" s="5">
        <v>2691</v>
      </c>
      <c r="F58" s="5">
        <v>43083</v>
      </c>
      <c r="G58" s="5">
        <v>204055</v>
      </c>
    </row>
  </sheetData>
  <mergeCells count="20">
    <mergeCell ref="S6:U6"/>
    <mergeCell ref="R13:T13"/>
    <mergeCell ref="A1:G1"/>
    <mergeCell ref="A2:G2"/>
    <mergeCell ref="A3:G3"/>
    <mergeCell ref="A4:A5"/>
    <mergeCell ref="C4:C5"/>
    <mergeCell ref="B4:B5"/>
    <mergeCell ref="I31:K31"/>
    <mergeCell ref="I37:K37"/>
    <mergeCell ref="M6:P6"/>
    <mergeCell ref="D4:D5"/>
    <mergeCell ref="E4:E5"/>
    <mergeCell ref="F4:F5"/>
    <mergeCell ref="G4:G5"/>
    <mergeCell ref="O20:Q20"/>
    <mergeCell ref="I13:K13"/>
    <mergeCell ref="I19:K19"/>
    <mergeCell ref="I25:K25"/>
    <mergeCell ref="I6:K6"/>
  </mergeCells>
  <conditionalFormatting sqref="N8:P12">
    <cfRule type="dataBar" priority="1">
      <dataBar>
        <cfvo type="min"/>
        <cfvo type="max"/>
        <color rgb="FFFF555A"/>
      </dataBar>
      <extLst>
        <ext xmlns:x14="http://schemas.microsoft.com/office/spreadsheetml/2009/9/main" uri="{B025F937-C7B1-47D3-B67F-A62EFF666E3E}">
          <x14:id>{5DA00B52-4EBD-4F6C-A7CD-DE7AB47549A4}</x14:id>
        </ext>
      </extLst>
    </cfRule>
  </conditionalFormatting>
  <pageMargins left="0.7" right="0.7" top="0.75" bottom="0.75" header="0.3" footer="0.3"/>
  <pageSetup orientation="landscape" r:id="rId1"/>
  <headerFooter>
    <oddFooter>&amp;LJake Caldwell&amp;C12/12/2023</oddFooter>
  </headerFooter>
  <rowBreaks count="1" manualBreakCount="1">
    <brk id="35" min="8" max="16" man="1"/>
  </rowBreaks>
  <drawing r:id="rId2"/>
  <extLst>
    <ext xmlns:x14="http://schemas.microsoft.com/office/spreadsheetml/2009/9/main" uri="{78C0D931-6437-407d-A8EE-F0AAD7539E65}">
      <x14:conditionalFormattings>
        <x14:conditionalFormatting xmlns:xm="http://schemas.microsoft.com/office/excel/2006/main">
          <x14:cfRule type="dataBar" id="{5DA00B52-4EBD-4F6C-A7CD-DE7AB47549A4}">
            <x14:dataBar minLength="0" maxLength="100" border="1" negativeBarBorderColorSameAsPositive="0">
              <x14:cfvo type="autoMin"/>
              <x14:cfvo type="autoMax"/>
              <x14:borderColor rgb="FFFF555A"/>
              <x14:negativeFillColor rgb="FFFF0000"/>
              <x14:negativeBorderColor rgb="FFFF0000"/>
              <x14:axisColor rgb="FF000000"/>
            </x14:dataBar>
          </x14:cfRule>
          <xm:sqref>N8:P12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3522F-A602-4928-9A3E-8385F6CA8427}">
  <dimension ref="A1:C25"/>
  <sheetViews>
    <sheetView zoomScaleNormal="100" workbookViewId="0">
      <selection activeCell="A3" sqref="A3:G3"/>
    </sheetView>
  </sheetViews>
  <sheetFormatPr defaultRowHeight="14.15" x14ac:dyDescent="0.35"/>
  <cols>
    <col min="2" max="2" width="11.84375" bestFit="1" customWidth="1"/>
    <col min="3" max="3" width="9.765625" customWidth="1"/>
  </cols>
  <sheetData>
    <row r="1" spans="1:3" x14ac:dyDescent="0.35">
      <c r="A1" t="s">
        <v>115</v>
      </c>
    </row>
    <row r="2" spans="1:3" x14ac:dyDescent="0.35">
      <c r="A2" t="s">
        <v>137</v>
      </c>
    </row>
    <row r="3" spans="1:3" ht="14.6" thickBot="1" x14ac:dyDescent="0.4"/>
    <row r="4" spans="1:3" ht="57" thickBot="1" x14ac:dyDescent="0.4">
      <c r="A4" s="41" t="s">
        <v>117</v>
      </c>
      <c r="B4" s="42" t="s">
        <v>118</v>
      </c>
      <c r="C4" s="43" t="s">
        <v>119</v>
      </c>
    </row>
    <row r="5" spans="1:3" x14ac:dyDescent="0.35">
      <c r="A5" s="36">
        <v>2012</v>
      </c>
      <c r="B5" s="11">
        <v>1217057</v>
      </c>
      <c r="C5" s="12"/>
    </row>
    <row r="6" spans="1:3" x14ac:dyDescent="0.35">
      <c r="A6" s="36">
        <v>2013</v>
      </c>
      <c r="B6" s="11">
        <v>1168298</v>
      </c>
      <c r="C6" s="46">
        <f>(B6-B5)/B5</f>
        <v>-4.0063037310495729E-2</v>
      </c>
    </row>
    <row r="7" spans="1:3" x14ac:dyDescent="0.35">
      <c r="A7" s="36">
        <v>2014</v>
      </c>
      <c r="B7" s="11">
        <v>1153022</v>
      </c>
      <c r="C7" s="46">
        <f t="shared" ref="C7:C15" si="0">(B7-B6)/B6</f>
        <v>-1.307543109720294E-2</v>
      </c>
    </row>
    <row r="8" spans="1:3" x14ac:dyDescent="0.35">
      <c r="A8" s="36">
        <v>2015</v>
      </c>
      <c r="B8" s="11">
        <v>1199310</v>
      </c>
      <c r="C8" s="46">
        <f t="shared" si="0"/>
        <v>4.0144940859758095E-2</v>
      </c>
    </row>
    <row r="9" spans="1:3" x14ac:dyDescent="0.35">
      <c r="A9" s="36">
        <v>2016</v>
      </c>
      <c r="B9" s="11">
        <v>1285606</v>
      </c>
      <c r="C9" s="46">
        <f t="shared" si="0"/>
        <v>7.1954707290025094E-2</v>
      </c>
    </row>
    <row r="10" spans="1:3" x14ac:dyDescent="0.35">
      <c r="A10" s="36">
        <v>2017</v>
      </c>
      <c r="B10" s="11">
        <v>1283875</v>
      </c>
      <c r="C10" s="46">
        <f t="shared" si="0"/>
        <v>-1.3464467340693804E-3</v>
      </c>
    </row>
    <row r="11" spans="1:3" x14ac:dyDescent="0.35">
      <c r="A11" s="36">
        <v>2018</v>
      </c>
      <c r="B11" s="11">
        <v>1252399</v>
      </c>
      <c r="C11" s="46">
        <f t="shared" si="0"/>
        <v>-2.451640541329958E-2</v>
      </c>
    </row>
    <row r="12" spans="1:3" x14ac:dyDescent="0.35">
      <c r="A12" s="36">
        <v>2019</v>
      </c>
      <c r="B12" s="11">
        <v>1250393</v>
      </c>
      <c r="C12" s="46">
        <f t="shared" si="0"/>
        <v>-1.6017259675231296E-3</v>
      </c>
    </row>
    <row r="13" spans="1:3" x14ac:dyDescent="0.35">
      <c r="A13" s="36">
        <v>2020</v>
      </c>
      <c r="B13" s="11">
        <v>1313105</v>
      </c>
      <c r="C13" s="46">
        <f t="shared" si="0"/>
        <v>5.0153831635333851E-2</v>
      </c>
    </row>
    <row r="14" spans="1:3" x14ac:dyDescent="0.35">
      <c r="A14" s="36">
        <v>2021</v>
      </c>
      <c r="B14" s="11">
        <v>1284885</v>
      </c>
      <c r="C14" s="46">
        <f t="shared" si="0"/>
        <v>-2.149104603211472E-2</v>
      </c>
    </row>
    <row r="15" spans="1:3" x14ac:dyDescent="0.35">
      <c r="A15" s="36">
        <v>2022</v>
      </c>
      <c r="B15" s="11">
        <v>1268880</v>
      </c>
      <c r="C15" s="46">
        <f t="shared" si="0"/>
        <v>-1.2456367690493702E-2</v>
      </c>
    </row>
    <row r="16" spans="1:3" x14ac:dyDescent="0.35">
      <c r="A16" s="37">
        <v>2023</v>
      </c>
      <c r="B16" s="44">
        <f>B15*C16+B15</f>
        <v>1274932.9407433812</v>
      </c>
      <c r="C16" s="38">
        <f>AVERAGE(C6:C15)</f>
        <v>4.7703019539917851E-3</v>
      </c>
    </row>
    <row r="17" spans="1:3" x14ac:dyDescent="0.35">
      <c r="A17" s="37">
        <v>2024</v>
      </c>
      <c r="B17" s="44">
        <f t="shared" ref="B17:B25" si="1">B16*C17+B16</f>
        <v>1286730.7059489996</v>
      </c>
      <c r="C17" s="38">
        <f t="shared" ref="C17:C25" si="2">AVERAGE(C7:C16)</f>
        <v>9.2536358804405378E-3</v>
      </c>
    </row>
    <row r="18" spans="1:3" x14ac:dyDescent="0.35">
      <c r="A18" s="37">
        <v>2025</v>
      </c>
      <c r="B18" s="44">
        <f t="shared" si="1"/>
        <v>1301510.7929895665</v>
      </c>
      <c r="C18" s="38">
        <f t="shared" si="2"/>
        <v>1.1486542578204886E-2</v>
      </c>
    </row>
    <row r="19" spans="1:3" x14ac:dyDescent="0.35">
      <c r="A19" s="37">
        <v>2026</v>
      </c>
      <c r="B19" s="44">
        <f t="shared" si="1"/>
        <v>1312730.7306619107</v>
      </c>
      <c r="C19" s="38">
        <f t="shared" si="2"/>
        <v>8.620702750049565E-3</v>
      </c>
    </row>
    <row r="20" spans="1:3" x14ac:dyDescent="0.35">
      <c r="A20" s="37">
        <v>2027</v>
      </c>
      <c r="B20" s="44">
        <f t="shared" si="1"/>
        <v>1315733.3426762517</v>
      </c>
      <c r="C20" s="38">
        <f t="shared" si="2"/>
        <v>2.2873022960520116E-3</v>
      </c>
    </row>
    <row r="21" spans="1:3" x14ac:dyDescent="0.35">
      <c r="A21" s="37">
        <v>2028</v>
      </c>
      <c r="B21" s="44">
        <f t="shared" si="1"/>
        <v>1319220.9270477321</v>
      </c>
      <c r="C21" s="38">
        <f t="shared" si="2"/>
        <v>2.6506771990641503E-3</v>
      </c>
    </row>
    <row r="22" spans="1:3" x14ac:dyDescent="0.35">
      <c r="A22" s="37">
        <v>2029</v>
      </c>
      <c r="B22" s="44">
        <f t="shared" si="1"/>
        <v>1326301.6942704923</v>
      </c>
      <c r="C22" s="38">
        <f t="shared" si="2"/>
        <v>5.3673854603005239E-3</v>
      </c>
    </row>
    <row r="23" spans="1:3" x14ac:dyDescent="0.35">
      <c r="A23" s="37">
        <v>2030</v>
      </c>
      <c r="B23" s="44">
        <f t="shared" si="1"/>
        <v>1334344.7811297199</v>
      </c>
      <c r="C23" s="38">
        <f t="shared" si="2"/>
        <v>6.0642966030828895E-3</v>
      </c>
    </row>
    <row r="24" spans="1:3" x14ac:dyDescent="0.35">
      <c r="A24" s="37">
        <v>2031</v>
      </c>
      <c r="B24" s="44">
        <f t="shared" si="1"/>
        <v>1336553.5795559944</v>
      </c>
      <c r="C24" s="38">
        <f t="shared" si="2"/>
        <v>1.6553430998577929E-3</v>
      </c>
    </row>
    <row r="25" spans="1:3" x14ac:dyDescent="0.35">
      <c r="A25" s="39">
        <v>2032</v>
      </c>
      <c r="B25" s="45">
        <f t="shared" si="1"/>
        <v>1341859.673226316</v>
      </c>
      <c r="C25" s="40">
        <f t="shared" si="2"/>
        <v>3.9699820130550444E-3</v>
      </c>
    </row>
  </sheetData>
  <conditionalFormatting sqref="C6:C25">
    <cfRule type="dataBar" priority="1">
      <dataBar>
        <cfvo type="min"/>
        <cfvo type="max"/>
        <color rgb="FF638EC6"/>
      </dataBar>
      <extLst>
        <ext xmlns:x14="http://schemas.microsoft.com/office/spreadsheetml/2009/9/main" uri="{B025F937-C7B1-47D3-B67F-A62EFF666E3E}">
          <x14:id>{6618B945-B016-4DEF-B222-F163ACDBCAD2}</x14:id>
        </ext>
      </extLst>
    </cfRule>
  </conditionalFormatting>
  <pageMargins left="0.7" right="0.7" top="0.75" bottom="0.75" header="0.3" footer="0.3"/>
  <pageSetup orientation="landscape" r:id="rId1"/>
  <headerFooter>
    <oddFooter>&amp;LJake Caldwell&amp;C12/12/2023</oddFooter>
  </headerFooter>
  <drawing r:id="rId2"/>
  <extLst>
    <ext xmlns:x14="http://schemas.microsoft.com/office/spreadsheetml/2009/9/main" uri="{78C0D931-6437-407d-A8EE-F0AAD7539E65}">
      <x14:conditionalFormattings>
        <x14:conditionalFormatting xmlns:xm="http://schemas.microsoft.com/office/excel/2006/main">
          <x14:cfRule type="dataBar" id="{6618B945-B016-4DEF-B222-F163ACDBCAD2}">
            <x14:dataBar minLength="0" maxLength="100" border="1" negativeBarBorderColorSameAsPositive="0">
              <x14:cfvo type="autoMin"/>
              <x14:cfvo type="autoMax"/>
              <x14:borderColor rgb="FF638EC6"/>
              <x14:negativeFillColor rgb="FFFF0000"/>
              <x14:negativeBorderColor rgb="FFFF0000"/>
              <x14:axisColor rgb="FF000000"/>
            </x14:dataBar>
          </x14:cfRule>
          <xm:sqref>C6:C25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98534-FFC1-4895-A119-DFCDB23809E7}">
  <dimension ref="A1:T58"/>
  <sheetViews>
    <sheetView zoomScaleNormal="100" workbookViewId="0">
      <selection activeCell="A3" sqref="A3:G3"/>
    </sheetView>
  </sheetViews>
  <sheetFormatPr defaultRowHeight="14.15" x14ac:dyDescent="0.35"/>
  <cols>
    <col min="1" max="1" width="18.69140625" bestFit="1" customWidth="1"/>
    <col min="2" max="3" width="11.07421875" bestFit="1" customWidth="1"/>
    <col min="4" max="4" width="10.53515625" customWidth="1"/>
    <col min="5" max="5" width="11.23046875" customWidth="1"/>
    <col min="6" max="6" width="15" customWidth="1"/>
    <col min="7" max="7" width="10.15234375" customWidth="1"/>
    <col min="10" max="10" width="16.3046875" customWidth="1"/>
    <col min="11" max="11" width="14.765625" customWidth="1"/>
    <col min="12" max="12" width="21.61328125" bestFit="1" customWidth="1"/>
    <col min="13" max="13" width="18.84375" bestFit="1" customWidth="1"/>
    <col min="14" max="14" width="12" bestFit="1" customWidth="1"/>
    <col min="15" max="15" width="11.84375" bestFit="1" customWidth="1"/>
    <col min="16" max="16" width="15.4609375" bestFit="1" customWidth="1"/>
    <col min="17" max="17" width="8.3046875" bestFit="1" customWidth="1"/>
  </cols>
  <sheetData>
    <row r="1" spans="1:20" x14ac:dyDescent="0.35">
      <c r="A1" t="s">
        <v>115</v>
      </c>
    </row>
    <row r="2" spans="1:20" x14ac:dyDescent="0.35">
      <c r="A2" t="s">
        <v>136</v>
      </c>
    </row>
    <row r="3" spans="1:20" ht="14.6" thickBot="1" x14ac:dyDescent="0.4"/>
    <row r="4" spans="1:20" ht="18.45" thickBot="1" x14ac:dyDescent="0.5">
      <c r="A4" s="99" t="s">
        <v>36</v>
      </c>
      <c r="B4" s="89" t="s">
        <v>46</v>
      </c>
      <c r="C4" s="89" t="s">
        <v>38</v>
      </c>
      <c r="D4" s="89" t="s">
        <v>39</v>
      </c>
      <c r="E4" s="89" t="s">
        <v>44</v>
      </c>
      <c r="F4" s="89" t="s">
        <v>40</v>
      </c>
      <c r="G4" s="89" t="s">
        <v>47</v>
      </c>
      <c r="H4" s="47"/>
      <c r="J4" s="102" t="s">
        <v>135</v>
      </c>
      <c r="K4" s="103"/>
      <c r="L4" s="103"/>
      <c r="M4" s="103"/>
      <c r="N4" s="103"/>
      <c r="O4" s="103"/>
      <c r="P4" s="103"/>
      <c r="Q4" s="104"/>
    </row>
    <row r="5" spans="1:20" ht="14.6" x14ac:dyDescent="0.4">
      <c r="A5" s="100"/>
      <c r="B5" s="101"/>
      <c r="C5" s="90"/>
      <c r="D5" s="90"/>
      <c r="E5" s="90"/>
      <c r="F5" s="90"/>
      <c r="G5" s="90"/>
      <c r="J5" s="48" t="s">
        <v>120</v>
      </c>
      <c r="K5" s="48" t="s">
        <v>121</v>
      </c>
      <c r="L5" s="48" t="s">
        <v>122</v>
      </c>
      <c r="M5" s="48" t="s">
        <v>123</v>
      </c>
      <c r="N5" s="48" t="s">
        <v>124</v>
      </c>
      <c r="O5" s="48" t="s">
        <v>125</v>
      </c>
      <c r="P5" s="48" t="s">
        <v>126</v>
      </c>
      <c r="Q5" s="48" t="s">
        <v>127</v>
      </c>
    </row>
    <row r="6" spans="1:20" ht="14.6" x14ac:dyDescent="0.35">
      <c r="J6" s="49">
        <v>1</v>
      </c>
      <c r="K6" s="25">
        <f>P6/N6</f>
        <v>1</v>
      </c>
      <c r="L6" t="s">
        <v>129</v>
      </c>
      <c r="M6" t="s">
        <v>130</v>
      </c>
      <c r="N6">
        <f>COUNTIF(B:B, "&gt;100000")</f>
        <v>10</v>
      </c>
      <c r="O6">
        <f>COUNTIF(C:C,"&gt;100000")</f>
        <v>10</v>
      </c>
      <c r="P6">
        <f>COUNTIFS(B:B,"&gt;100000",C:C,"&gt;100000")</f>
        <v>10</v>
      </c>
      <c r="Q6" s="53">
        <f>K6/O6/$K$12</f>
        <v>1.9607843137254902E-3</v>
      </c>
    </row>
    <row r="7" spans="1:20" ht="15.9" x14ac:dyDescent="0.4">
      <c r="A7" s="2" t="s">
        <v>1</v>
      </c>
      <c r="B7" s="5">
        <v>76654</v>
      </c>
      <c r="C7" s="6">
        <v>73898</v>
      </c>
      <c r="D7" s="6">
        <v>482</v>
      </c>
      <c r="E7" s="6">
        <v>36</v>
      </c>
      <c r="F7" s="6">
        <v>338</v>
      </c>
      <c r="G7" s="6">
        <v>1900</v>
      </c>
      <c r="J7" s="50">
        <v>2</v>
      </c>
      <c r="K7" s="25">
        <f>P7/N7</f>
        <v>0.42857142857142855</v>
      </c>
      <c r="L7" t="s">
        <v>131</v>
      </c>
      <c r="M7" t="s">
        <v>132</v>
      </c>
      <c r="N7">
        <f>COUNTIF(E:E,"&gt;100")</f>
        <v>7</v>
      </c>
      <c r="O7">
        <f>COUNTIF(G:G,"&gt;10000")</f>
        <v>4</v>
      </c>
      <c r="P7">
        <f>COUNTIFS(E:E,"&gt;100",G:G,"&gt;10000")</f>
        <v>3</v>
      </c>
      <c r="Q7" s="53">
        <f>K7/O7/$K$12</f>
        <v>2.1008403361344537E-3</v>
      </c>
    </row>
    <row r="8" spans="1:20" ht="15.45" x14ac:dyDescent="0.4">
      <c r="A8" s="2" t="s">
        <v>58</v>
      </c>
      <c r="B8" s="5">
        <v>6681</v>
      </c>
      <c r="C8" s="6">
        <v>5826</v>
      </c>
      <c r="D8" s="6">
        <v>45</v>
      </c>
      <c r="E8" s="6">
        <v>9</v>
      </c>
      <c r="F8" s="6">
        <v>41</v>
      </c>
      <c r="G8" s="6">
        <v>760</v>
      </c>
      <c r="J8" s="49">
        <v>3</v>
      </c>
      <c r="K8" s="25">
        <f>P8/N8</f>
        <v>1</v>
      </c>
      <c r="L8" t="s">
        <v>130</v>
      </c>
      <c r="M8" t="s">
        <v>133</v>
      </c>
      <c r="N8">
        <f>COUNTIF(C:C,"&gt;100000")</f>
        <v>10</v>
      </c>
      <c r="O8">
        <f>COUNTIF(D:D,"&gt;500")</f>
        <v>14</v>
      </c>
      <c r="P8">
        <f>COUNTIFS(C:C,"&gt;100000",D:D,"&gt;500")</f>
        <v>10</v>
      </c>
      <c r="Q8" s="53">
        <f>K8/O8/$K$12</f>
        <v>1.4005602240896359E-3</v>
      </c>
    </row>
    <row r="9" spans="1:20" ht="15.9" x14ac:dyDescent="0.4">
      <c r="A9" s="2" t="s">
        <v>2</v>
      </c>
      <c r="B9" s="5">
        <v>58118</v>
      </c>
      <c r="C9" s="6">
        <v>53000</v>
      </c>
      <c r="D9" s="6">
        <v>293</v>
      </c>
      <c r="E9" s="6">
        <v>82</v>
      </c>
      <c r="F9" s="6">
        <v>794</v>
      </c>
      <c r="G9" s="6">
        <v>3949</v>
      </c>
      <c r="J9" s="50">
        <v>4</v>
      </c>
      <c r="K9" s="25">
        <f>P9/N9</f>
        <v>1</v>
      </c>
      <c r="L9" t="s">
        <v>131</v>
      </c>
      <c r="M9" t="s">
        <v>134</v>
      </c>
      <c r="N9">
        <f>COUNTIF(E:E,"&gt;100")</f>
        <v>7</v>
      </c>
      <c r="O9">
        <f>COUNTIF(F:F,"&gt;500")</f>
        <v>28</v>
      </c>
      <c r="P9">
        <f>COUNTIFS(E:E,"&gt;100",F:F,"&gt;500")</f>
        <v>7</v>
      </c>
      <c r="Q9" s="53">
        <f>K9/O9/$K$12</f>
        <v>7.0028011204481793E-4</v>
      </c>
    </row>
    <row r="10" spans="1:20" ht="15.45" x14ac:dyDescent="0.4">
      <c r="A10" s="2" t="s">
        <v>3</v>
      </c>
      <c r="B10" s="5">
        <v>64358</v>
      </c>
      <c r="C10" s="6">
        <v>60242</v>
      </c>
      <c r="D10" s="6">
        <v>337</v>
      </c>
      <c r="E10" s="6">
        <v>10</v>
      </c>
      <c r="F10" s="6">
        <v>652</v>
      </c>
      <c r="G10" s="6">
        <v>3117</v>
      </c>
      <c r="J10" s="51">
        <v>5</v>
      </c>
      <c r="K10" s="54">
        <f>P10/N10</f>
        <v>0.4</v>
      </c>
      <c r="L10" s="52" t="s">
        <v>130</v>
      </c>
      <c r="M10" s="52" t="s">
        <v>132</v>
      </c>
      <c r="N10" s="52">
        <f>COUNTIF(C:C,"&gt;100000")</f>
        <v>10</v>
      </c>
      <c r="O10" s="52">
        <f>COUNTIF(G:G,"&gt;10000")</f>
        <v>4</v>
      </c>
      <c r="P10" s="52">
        <f>COUNTIFS(C:C,"&gt;100000",G:G,"&gt;10000")</f>
        <v>4</v>
      </c>
      <c r="Q10" s="55">
        <f>K10/O10/$K$12</f>
        <v>1.9607843137254902E-3</v>
      </c>
    </row>
    <row r="11" spans="1:20" ht="15.45" x14ac:dyDescent="0.4">
      <c r="A11" s="2" t="s">
        <v>59</v>
      </c>
      <c r="B11" s="5">
        <v>184079</v>
      </c>
      <c r="C11" s="6">
        <v>165486</v>
      </c>
      <c r="D11" s="6">
        <v>762</v>
      </c>
      <c r="E11" s="6">
        <v>127</v>
      </c>
      <c r="F11" s="6">
        <v>4847</v>
      </c>
      <c r="G11" s="6">
        <v>12857</v>
      </c>
      <c r="M11" s="47"/>
      <c r="N11" s="47"/>
      <c r="O11" s="47"/>
      <c r="P11" s="47"/>
      <c r="Q11" s="47"/>
      <c r="R11" s="47"/>
      <c r="S11" s="47"/>
      <c r="T11" s="47"/>
    </row>
    <row r="12" spans="1:20" ht="15.9" thickBot="1" x14ac:dyDescent="0.45">
      <c r="A12" s="2" t="s">
        <v>4</v>
      </c>
      <c r="B12" s="5">
        <v>72319</v>
      </c>
      <c r="C12" s="6">
        <v>63021</v>
      </c>
      <c r="D12" s="6">
        <v>448</v>
      </c>
      <c r="E12" s="6">
        <v>64</v>
      </c>
      <c r="F12" s="6">
        <v>2250</v>
      </c>
      <c r="G12" s="6">
        <v>6536</v>
      </c>
      <c r="J12" s="28" t="s">
        <v>128</v>
      </c>
      <c r="K12" s="28">
        <f>COUNTA(A7:A57)</f>
        <v>51</v>
      </c>
    </row>
    <row r="13" spans="1:20" ht="15.9" thickTop="1" x14ac:dyDescent="0.4">
      <c r="A13" s="2" t="s">
        <v>5</v>
      </c>
      <c r="B13" s="5">
        <v>31418</v>
      </c>
      <c r="C13" s="6">
        <v>29074</v>
      </c>
      <c r="D13" s="6">
        <v>168</v>
      </c>
      <c r="E13" s="6">
        <v>11</v>
      </c>
      <c r="F13" s="6">
        <v>335</v>
      </c>
      <c r="G13" s="6">
        <v>1830</v>
      </c>
    </row>
    <row r="14" spans="1:20" ht="15.45" x14ac:dyDescent="0.4">
      <c r="A14" s="2" t="s">
        <v>6</v>
      </c>
      <c r="B14" s="5">
        <v>16578</v>
      </c>
      <c r="C14" s="6">
        <v>15790</v>
      </c>
      <c r="D14" s="6">
        <v>71</v>
      </c>
      <c r="E14" s="6">
        <v>5</v>
      </c>
      <c r="F14" s="6">
        <v>182</v>
      </c>
      <c r="G14" s="6">
        <v>530</v>
      </c>
    </row>
    <row r="15" spans="1:20" ht="15.45" x14ac:dyDescent="0.4">
      <c r="A15" s="2" t="s">
        <v>60</v>
      </c>
      <c r="B15" s="5">
        <v>21196</v>
      </c>
      <c r="C15" s="6">
        <v>20235</v>
      </c>
      <c r="D15" s="6">
        <v>197</v>
      </c>
      <c r="E15" s="6">
        <v>0</v>
      </c>
      <c r="F15" s="6">
        <v>48</v>
      </c>
      <c r="G15" s="6">
        <v>716</v>
      </c>
    </row>
    <row r="16" spans="1:20" ht="15.45" x14ac:dyDescent="0.4">
      <c r="A16" s="2" t="s">
        <v>61</v>
      </c>
      <c r="B16" s="5">
        <v>74044</v>
      </c>
      <c r="C16" s="6">
        <v>70914</v>
      </c>
      <c r="D16" s="6">
        <v>394</v>
      </c>
      <c r="E16" s="6">
        <v>58</v>
      </c>
      <c r="F16" s="6">
        <v>138</v>
      </c>
      <c r="G16" s="6">
        <v>2540</v>
      </c>
    </row>
    <row r="17" spans="1:7" ht="15.45" x14ac:dyDescent="0.4">
      <c r="A17" s="2" t="s">
        <v>53</v>
      </c>
      <c r="B17" s="5">
        <v>134475</v>
      </c>
      <c r="C17" s="6">
        <v>122238</v>
      </c>
      <c r="D17" s="6">
        <v>886</v>
      </c>
      <c r="E17" s="6">
        <v>259</v>
      </c>
      <c r="F17" s="6">
        <v>2417</v>
      </c>
      <c r="G17" s="6">
        <v>8675</v>
      </c>
    </row>
    <row r="18" spans="1:7" ht="15.45" x14ac:dyDescent="0.4">
      <c r="A18" s="2" t="s">
        <v>54</v>
      </c>
      <c r="B18" s="5">
        <v>13870</v>
      </c>
      <c r="C18" s="6">
        <v>12829</v>
      </c>
      <c r="D18" s="6">
        <v>35</v>
      </c>
      <c r="E18" s="6">
        <v>9</v>
      </c>
      <c r="F18" s="6">
        <v>206</v>
      </c>
      <c r="G18" s="6">
        <v>791</v>
      </c>
    </row>
    <row r="19" spans="1:7" ht="15.45" x14ac:dyDescent="0.4">
      <c r="A19" s="2" t="s">
        <v>7</v>
      </c>
      <c r="B19" s="5">
        <v>19073</v>
      </c>
      <c r="C19" s="6">
        <v>16597</v>
      </c>
      <c r="D19" s="6">
        <v>56</v>
      </c>
      <c r="E19" s="6">
        <v>36</v>
      </c>
      <c r="F19" s="6">
        <v>256</v>
      </c>
      <c r="G19" s="6">
        <v>2128</v>
      </c>
    </row>
    <row r="20" spans="1:7" ht="15.45" x14ac:dyDescent="0.4">
      <c r="A20" s="2" t="s">
        <v>8</v>
      </c>
      <c r="B20" s="5">
        <v>163645</v>
      </c>
      <c r="C20" s="6">
        <v>155025</v>
      </c>
      <c r="D20" s="6">
        <v>924</v>
      </c>
      <c r="E20" s="6">
        <v>30</v>
      </c>
      <c r="F20" s="6">
        <v>1138</v>
      </c>
      <c r="G20" s="6">
        <v>6528</v>
      </c>
    </row>
    <row r="21" spans="1:7" ht="15.45" x14ac:dyDescent="0.4">
      <c r="A21" s="2" t="s">
        <v>49</v>
      </c>
      <c r="B21" s="5">
        <v>74029</v>
      </c>
      <c r="C21" s="6">
        <v>66875</v>
      </c>
      <c r="D21" s="6">
        <v>483</v>
      </c>
      <c r="E21" s="6">
        <v>69</v>
      </c>
      <c r="F21" s="6">
        <v>1775</v>
      </c>
      <c r="G21" s="6">
        <v>4827</v>
      </c>
    </row>
    <row r="22" spans="1:7" ht="15.45" x14ac:dyDescent="0.4">
      <c r="A22" s="2" t="s">
        <v>9</v>
      </c>
      <c r="B22" s="5">
        <v>29140</v>
      </c>
      <c r="C22" s="6">
        <v>26733</v>
      </c>
      <c r="D22" s="6">
        <v>66</v>
      </c>
      <c r="E22" s="6">
        <v>24</v>
      </c>
      <c r="F22" s="6">
        <v>235</v>
      </c>
      <c r="G22" s="6">
        <v>2082</v>
      </c>
    </row>
    <row r="23" spans="1:7" ht="15.45" x14ac:dyDescent="0.4">
      <c r="A23" s="2" t="s">
        <v>10</v>
      </c>
      <c r="B23" s="5">
        <v>45701</v>
      </c>
      <c r="C23" s="6">
        <v>41377</v>
      </c>
      <c r="D23" s="6">
        <v>146</v>
      </c>
      <c r="E23" s="6">
        <v>0</v>
      </c>
      <c r="F23" s="6">
        <v>1433</v>
      </c>
      <c r="G23" s="6">
        <v>2745</v>
      </c>
    </row>
    <row r="24" spans="1:7" ht="15.45" x14ac:dyDescent="0.4">
      <c r="A24" s="2" t="s">
        <v>11</v>
      </c>
      <c r="B24" s="5">
        <v>44610</v>
      </c>
      <c r="C24" s="6">
        <v>39877</v>
      </c>
      <c r="D24" s="6">
        <v>343</v>
      </c>
      <c r="E24" s="6">
        <v>31</v>
      </c>
      <c r="F24" s="6">
        <v>1124</v>
      </c>
      <c r="G24" s="6">
        <v>3235</v>
      </c>
    </row>
    <row r="25" spans="1:7" ht="15.45" x14ac:dyDescent="0.4">
      <c r="A25" s="2" t="s">
        <v>12</v>
      </c>
      <c r="B25" s="5">
        <v>60879</v>
      </c>
      <c r="C25" s="6">
        <v>57358</v>
      </c>
      <c r="D25" s="6">
        <v>390</v>
      </c>
      <c r="E25" s="6">
        <v>19</v>
      </c>
      <c r="F25" s="6">
        <v>678</v>
      </c>
      <c r="G25" s="6">
        <v>2434</v>
      </c>
    </row>
    <row r="26" spans="1:7" ht="15.45" x14ac:dyDescent="0.4">
      <c r="A26" s="2" t="s">
        <v>13</v>
      </c>
      <c r="B26" s="5">
        <v>13056</v>
      </c>
      <c r="C26" s="6">
        <v>12059</v>
      </c>
      <c r="D26" s="6">
        <v>54</v>
      </c>
      <c r="E26" s="6">
        <v>3</v>
      </c>
      <c r="F26" s="6">
        <v>39</v>
      </c>
      <c r="G26" s="6">
        <v>901</v>
      </c>
    </row>
    <row r="27" spans="1:7" ht="15.45" x14ac:dyDescent="0.4">
      <c r="A27" s="2" t="s">
        <v>50</v>
      </c>
      <c r="B27" s="5">
        <v>59862</v>
      </c>
      <c r="C27" s="6">
        <v>56010</v>
      </c>
      <c r="D27" s="6">
        <v>502</v>
      </c>
      <c r="E27" s="6">
        <v>69</v>
      </c>
      <c r="F27" s="6">
        <v>117</v>
      </c>
      <c r="G27" s="6">
        <v>3164</v>
      </c>
    </row>
    <row r="28" spans="1:7" ht="15.45" x14ac:dyDescent="0.4">
      <c r="A28" s="2" t="s">
        <v>14</v>
      </c>
      <c r="B28" s="5">
        <v>74878</v>
      </c>
      <c r="C28" s="6">
        <v>69888</v>
      </c>
      <c r="D28" s="6">
        <v>159</v>
      </c>
      <c r="E28" s="6">
        <v>45</v>
      </c>
      <c r="F28" s="6">
        <v>543</v>
      </c>
      <c r="G28" s="6">
        <v>4243</v>
      </c>
    </row>
    <row r="29" spans="1:7" ht="15.45" x14ac:dyDescent="0.4">
      <c r="A29" s="2" t="s">
        <v>15</v>
      </c>
      <c r="B29" s="5">
        <v>164531</v>
      </c>
      <c r="C29" s="6">
        <v>151275</v>
      </c>
      <c r="D29" s="6">
        <v>811</v>
      </c>
      <c r="E29" s="6">
        <v>49</v>
      </c>
      <c r="F29" s="6">
        <v>834</v>
      </c>
      <c r="G29" s="6">
        <v>11562</v>
      </c>
    </row>
    <row r="30" spans="1:7" ht="15.45" x14ac:dyDescent="0.4">
      <c r="A30" s="2" t="s">
        <v>48</v>
      </c>
      <c r="B30" s="5">
        <v>49649</v>
      </c>
      <c r="C30" s="6">
        <v>43792</v>
      </c>
      <c r="D30" s="6">
        <v>252</v>
      </c>
      <c r="E30" s="6">
        <v>102</v>
      </c>
      <c r="F30" s="6">
        <v>584</v>
      </c>
      <c r="G30" s="6">
        <v>4919</v>
      </c>
    </row>
    <row r="31" spans="1:7" ht="15.45" x14ac:dyDescent="0.4">
      <c r="A31" s="2" t="s">
        <v>16</v>
      </c>
      <c r="B31" s="5">
        <v>23446</v>
      </c>
      <c r="C31" s="6">
        <v>22172</v>
      </c>
      <c r="D31" s="6">
        <v>148</v>
      </c>
      <c r="E31" s="6">
        <v>9</v>
      </c>
      <c r="F31" s="6">
        <v>153</v>
      </c>
      <c r="G31" s="6">
        <v>964</v>
      </c>
    </row>
    <row r="32" spans="1:7" ht="15.45" x14ac:dyDescent="0.4">
      <c r="A32" s="2" t="s">
        <v>17</v>
      </c>
      <c r="B32" s="5">
        <v>86566</v>
      </c>
      <c r="C32" s="6">
        <v>80256</v>
      </c>
      <c r="D32" s="6">
        <v>726</v>
      </c>
      <c r="E32" s="6">
        <v>40</v>
      </c>
      <c r="F32" s="6">
        <v>868</v>
      </c>
      <c r="G32" s="6">
        <v>4676</v>
      </c>
    </row>
    <row r="33" spans="1:7" ht="15.45" x14ac:dyDescent="0.4">
      <c r="A33" s="2" t="s">
        <v>18</v>
      </c>
      <c r="B33" s="5">
        <v>15469</v>
      </c>
      <c r="C33" s="6">
        <v>13322</v>
      </c>
      <c r="D33" s="6">
        <v>58</v>
      </c>
      <c r="E33" s="6">
        <v>4</v>
      </c>
      <c r="F33" s="6">
        <v>322</v>
      </c>
      <c r="G33" s="6">
        <v>1763</v>
      </c>
    </row>
    <row r="34" spans="1:7" ht="15.45" x14ac:dyDescent="0.4">
      <c r="A34" s="2" t="s">
        <v>19</v>
      </c>
      <c r="B34" s="5">
        <v>17645</v>
      </c>
      <c r="C34" s="6">
        <v>15871</v>
      </c>
      <c r="D34" s="6">
        <v>49</v>
      </c>
      <c r="E34" s="6">
        <v>14</v>
      </c>
      <c r="F34" s="6">
        <v>162</v>
      </c>
      <c r="G34" s="6">
        <v>1549</v>
      </c>
    </row>
    <row r="35" spans="1:7" ht="15.45" x14ac:dyDescent="0.4">
      <c r="A35" s="2" t="s">
        <v>55</v>
      </c>
      <c r="B35" s="5">
        <v>66653</v>
      </c>
      <c r="C35" s="6">
        <v>61511</v>
      </c>
      <c r="D35" s="6">
        <v>245</v>
      </c>
      <c r="E35" s="6">
        <v>199</v>
      </c>
      <c r="F35" s="6">
        <v>827</v>
      </c>
      <c r="G35" s="6">
        <v>3871</v>
      </c>
    </row>
    <row r="36" spans="1:7" ht="15.45" x14ac:dyDescent="0.4">
      <c r="A36" s="2" t="s">
        <v>20</v>
      </c>
      <c r="B36" s="5">
        <v>15448</v>
      </c>
      <c r="C36" s="6">
        <v>13400</v>
      </c>
      <c r="D36" s="6">
        <v>40</v>
      </c>
      <c r="E36" s="6">
        <v>13</v>
      </c>
      <c r="F36" s="6">
        <v>218</v>
      </c>
      <c r="G36" s="6">
        <v>1777</v>
      </c>
    </row>
    <row r="37" spans="1:7" ht="15.45" x14ac:dyDescent="0.4">
      <c r="A37" s="2" t="s">
        <v>62</v>
      </c>
      <c r="B37" s="5">
        <v>43739</v>
      </c>
      <c r="C37" s="6">
        <v>40919</v>
      </c>
      <c r="D37" s="6">
        <v>171</v>
      </c>
      <c r="E37" s="6">
        <v>8</v>
      </c>
      <c r="F37" s="6">
        <v>257</v>
      </c>
      <c r="G37" s="6">
        <v>2384</v>
      </c>
    </row>
    <row r="38" spans="1:7" ht="15.45" x14ac:dyDescent="0.4">
      <c r="A38" s="2" t="s">
        <v>56</v>
      </c>
      <c r="B38" s="5">
        <v>39872</v>
      </c>
      <c r="C38" s="6">
        <v>36610</v>
      </c>
      <c r="D38" s="6">
        <v>229</v>
      </c>
      <c r="E38" s="6">
        <v>20</v>
      </c>
      <c r="F38" s="6">
        <v>968</v>
      </c>
      <c r="G38" s="6">
        <v>2045</v>
      </c>
    </row>
    <row r="39" spans="1:7" ht="15.45" x14ac:dyDescent="0.4">
      <c r="A39" s="2" t="s">
        <v>63</v>
      </c>
      <c r="B39" s="5">
        <v>50087</v>
      </c>
      <c r="C39" s="6">
        <v>47124</v>
      </c>
      <c r="D39" s="6">
        <v>201</v>
      </c>
      <c r="E39" s="6">
        <v>3</v>
      </c>
      <c r="F39" s="6">
        <v>652</v>
      </c>
      <c r="G39" s="6">
        <v>2107</v>
      </c>
    </row>
    <row r="40" spans="1:7" ht="15.45" x14ac:dyDescent="0.4">
      <c r="A40" s="2" t="s">
        <v>51</v>
      </c>
      <c r="B40" s="5">
        <v>149418</v>
      </c>
      <c r="C40" s="6">
        <v>139683</v>
      </c>
      <c r="D40" s="6">
        <v>919</v>
      </c>
      <c r="E40" s="6">
        <v>75</v>
      </c>
      <c r="F40" s="6">
        <v>1710</v>
      </c>
      <c r="G40" s="6">
        <v>7031</v>
      </c>
    </row>
    <row r="41" spans="1:7" ht="15.45" x14ac:dyDescent="0.4">
      <c r="A41" s="2" t="s">
        <v>21</v>
      </c>
      <c r="B41" s="5">
        <v>12417</v>
      </c>
      <c r="C41" s="6">
        <v>11127</v>
      </c>
      <c r="D41" s="6">
        <v>45</v>
      </c>
      <c r="E41" s="6">
        <v>6</v>
      </c>
      <c r="F41" s="6">
        <v>153</v>
      </c>
      <c r="G41" s="6">
        <v>1086</v>
      </c>
    </row>
    <row r="42" spans="1:7" ht="15.45" x14ac:dyDescent="0.4">
      <c r="A42" s="2" t="s">
        <v>22</v>
      </c>
      <c r="B42" s="5">
        <v>163545</v>
      </c>
      <c r="C42" s="6">
        <v>151500</v>
      </c>
      <c r="D42" s="6">
        <v>710</v>
      </c>
      <c r="E42" s="6">
        <v>33</v>
      </c>
      <c r="F42" s="6">
        <v>2095</v>
      </c>
      <c r="G42" s="6">
        <v>9207</v>
      </c>
    </row>
    <row r="43" spans="1:7" ht="15.45" x14ac:dyDescent="0.4">
      <c r="A43" s="2" t="s">
        <v>23</v>
      </c>
      <c r="B43" s="5">
        <v>66170</v>
      </c>
      <c r="C43" s="6">
        <v>60354</v>
      </c>
      <c r="D43" s="6">
        <v>328</v>
      </c>
      <c r="E43" s="6">
        <v>15</v>
      </c>
      <c r="F43" s="6">
        <v>734</v>
      </c>
      <c r="G43" s="6">
        <v>4739</v>
      </c>
    </row>
    <row r="44" spans="1:7" ht="15.45" x14ac:dyDescent="0.4">
      <c r="A44" s="2" t="s">
        <v>24</v>
      </c>
      <c r="B44" s="5">
        <v>41715</v>
      </c>
      <c r="C44" s="6">
        <v>37219</v>
      </c>
      <c r="D44" s="6">
        <v>244</v>
      </c>
      <c r="E44" s="6">
        <v>38</v>
      </c>
      <c r="F44" s="6">
        <v>473</v>
      </c>
      <c r="G44" s="6">
        <v>3741</v>
      </c>
    </row>
    <row r="45" spans="1:7" ht="15.45" x14ac:dyDescent="0.4">
      <c r="A45" s="2" t="s">
        <v>45</v>
      </c>
      <c r="B45" s="5">
        <v>67815</v>
      </c>
      <c r="C45" s="6">
        <v>61606</v>
      </c>
      <c r="D45" s="6">
        <v>767</v>
      </c>
      <c r="E45" s="6">
        <v>23</v>
      </c>
      <c r="F45" s="6">
        <v>271</v>
      </c>
      <c r="G45" s="6">
        <v>5148</v>
      </c>
    </row>
    <row r="46" spans="1:7" ht="15.45" x14ac:dyDescent="0.4">
      <c r="A46" s="2" t="s">
        <v>25</v>
      </c>
      <c r="B46" s="5">
        <v>9334</v>
      </c>
      <c r="C46" s="6">
        <v>8560</v>
      </c>
      <c r="D46" s="6">
        <v>18</v>
      </c>
      <c r="E46" s="6">
        <v>3</v>
      </c>
      <c r="F46" s="6">
        <v>39</v>
      </c>
      <c r="G46" s="6">
        <v>714</v>
      </c>
    </row>
    <row r="47" spans="1:7" ht="15.45" x14ac:dyDescent="0.4">
      <c r="A47" s="2" t="s">
        <v>26</v>
      </c>
      <c r="B47" s="5">
        <v>96360</v>
      </c>
      <c r="C47" s="6">
        <v>90929</v>
      </c>
      <c r="D47" s="6">
        <v>641</v>
      </c>
      <c r="E47" s="6">
        <v>35</v>
      </c>
      <c r="F47" s="6">
        <v>906</v>
      </c>
      <c r="G47" s="6">
        <v>3849</v>
      </c>
    </row>
    <row r="48" spans="1:7" ht="15.45" x14ac:dyDescent="0.4">
      <c r="A48" s="2" t="s">
        <v>27</v>
      </c>
      <c r="B48" s="5">
        <v>13812</v>
      </c>
      <c r="C48" s="6">
        <v>12497</v>
      </c>
      <c r="D48" s="6">
        <v>67</v>
      </c>
      <c r="E48" s="6">
        <v>5</v>
      </c>
      <c r="F48" s="6">
        <v>144</v>
      </c>
      <c r="G48" s="6">
        <v>1099</v>
      </c>
    </row>
    <row r="49" spans="1:7" ht="15.45" x14ac:dyDescent="0.4">
      <c r="A49" s="2" t="s">
        <v>28</v>
      </c>
      <c r="B49" s="5">
        <v>143204</v>
      </c>
      <c r="C49" s="6">
        <v>134516</v>
      </c>
      <c r="D49" s="6">
        <v>688</v>
      </c>
      <c r="E49" s="6">
        <v>87</v>
      </c>
      <c r="F49" s="6">
        <v>1904</v>
      </c>
      <c r="G49" s="6">
        <v>6009</v>
      </c>
    </row>
    <row r="50" spans="1:7" ht="15.45" x14ac:dyDescent="0.4">
      <c r="A50" s="2" t="s">
        <v>29</v>
      </c>
      <c r="B50" s="5">
        <v>467425</v>
      </c>
      <c r="C50" s="6">
        <v>437755</v>
      </c>
      <c r="D50" s="6">
        <v>2369</v>
      </c>
      <c r="E50" s="6">
        <v>596</v>
      </c>
      <c r="F50" s="6">
        <v>3459</v>
      </c>
      <c r="G50" s="6">
        <v>23246</v>
      </c>
    </row>
    <row r="51" spans="1:7" ht="15.45" x14ac:dyDescent="0.4">
      <c r="A51" s="2" t="s">
        <v>30</v>
      </c>
      <c r="B51" s="5">
        <v>39497</v>
      </c>
      <c r="C51" s="6">
        <v>32918</v>
      </c>
      <c r="D51" s="6">
        <v>85</v>
      </c>
      <c r="E51" s="6">
        <v>38</v>
      </c>
      <c r="F51" s="6">
        <v>1166</v>
      </c>
      <c r="G51" s="6">
        <v>5290</v>
      </c>
    </row>
    <row r="52" spans="1:7" ht="15.45" x14ac:dyDescent="0.4">
      <c r="A52" s="2" t="s">
        <v>31</v>
      </c>
      <c r="B52" s="5">
        <v>4224</v>
      </c>
      <c r="C52" s="6">
        <v>3791</v>
      </c>
      <c r="D52" s="6">
        <v>27</v>
      </c>
      <c r="E52" s="6">
        <v>1</v>
      </c>
      <c r="F52" s="6">
        <v>88</v>
      </c>
      <c r="G52" s="6">
        <v>317</v>
      </c>
    </row>
    <row r="53" spans="1:7" ht="15.45" x14ac:dyDescent="0.4">
      <c r="A53" s="2" t="s">
        <v>32</v>
      </c>
      <c r="B53" s="5">
        <v>109467</v>
      </c>
      <c r="C53" s="6">
        <v>100568</v>
      </c>
      <c r="D53" s="6">
        <v>732</v>
      </c>
      <c r="E53" s="6">
        <v>80</v>
      </c>
      <c r="F53" s="6">
        <v>1905</v>
      </c>
      <c r="G53" s="6">
        <v>6182</v>
      </c>
    </row>
    <row r="54" spans="1:7" ht="15.45" x14ac:dyDescent="0.4">
      <c r="A54" s="2" t="s">
        <v>33</v>
      </c>
      <c r="B54" s="5">
        <v>89785</v>
      </c>
      <c r="C54" s="6">
        <v>82011</v>
      </c>
      <c r="D54" s="6">
        <v>454</v>
      </c>
      <c r="E54" s="6">
        <v>59</v>
      </c>
      <c r="F54" s="6">
        <v>1454</v>
      </c>
      <c r="G54" s="6">
        <v>5807</v>
      </c>
    </row>
    <row r="55" spans="1:7" ht="15.45" x14ac:dyDescent="0.4">
      <c r="A55" s="2" t="s">
        <v>34</v>
      </c>
      <c r="B55" s="5">
        <v>13813</v>
      </c>
      <c r="C55" s="6">
        <v>12453</v>
      </c>
      <c r="D55" s="6">
        <v>92</v>
      </c>
      <c r="E55" s="6">
        <v>20</v>
      </c>
      <c r="F55" s="6">
        <v>122</v>
      </c>
      <c r="G55" s="6">
        <v>1126</v>
      </c>
    </row>
    <row r="56" spans="1:7" ht="15.45" x14ac:dyDescent="0.4">
      <c r="A56" s="2" t="s">
        <v>35</v>
      </c>
      <c r="B56" s="5">
        <v>50315</v>
      </c>
      <c r="C56" s="6">
        <v>43989</v>
      </c>
      <c r="D56" s="6">
        <v>401</v>
      </c>
      <c r="E56" s="6">
        <v>107</v>
      </c>
      <c r="F56" s="6">
        <v>962</v>
      </c>
      <c r="G56" s="6">
        <v>4856</v>
      </c>
    </row>
    <row r="57" spans="1:7" ht="15.45" x14ac:dyDescent="0.4">
      <c r="A57" s="3" t="s">
        <v>52</v>
      </c>
      <c r="B57" s="8">
        <v>6105</v>
      </c>
      <c r="C57" s="7">
        <v>5495</v>
      </c>
      <c r="D57" s="7">
        <v>27</v>
      </c>
      <c r="E57" s="7">
        <v>13</v>
      </c>
      <c r="F57" s="7">
        <v>67</v>
      </c>
      <c r="G57" s="7">
        <v>503</v>
      </c>
    </row>
    <row r="58" spans="1:7" ht="15" x14ac:dyDescent="0.35">
      <c r="A58" s="4" t="s">
        <v>0</v>
      </c>
      <c r="B58" s="5">
        <v>3456189</v>
      </c>
      <c r="C58" s="5">
        <v>3187575</v>
      </c>
      <c r="D58" s="5">
        <v>18785</v>
      </c>
      <c r="E58" s="5">
        <v>2691</v>
      </c>
      <c r="F58" s="5">
        <v>43083</v>
      </c>
      <c r="G58" s="5">
        <v>204055</v>
      </c>
    </row>
  </sheetData>
  <mergeCells count="8">
    <mergeCell ref="G4:G5"/>
    <mergeCell ref="J4:Q4"/>
    <mergeCell ref="A4:A5"/>
    <mergeCell ref="B4:B5"/>
    <mergeCell ref="C4:C5"/>
    <mergeCell ref="D4:D5"/>
    <mergeCell ref="E4:E5"/>
    <mergeCell ref="F4:F5"/>
  </mergeCells>
  <pageMargins left="0.7" right="0.7" top="0.75" bottom="0.75" header="0.3" footer="0.3"/>
  <pageSetup orientation="landscape" r:id="rId1"/>
  <headerFooter>
    <oddFooter>&amp;LJake Caldwell&amp;C12/12/2023</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32A17-4996-4A82-9E70-D36F708D63F3}">
  <dimension ref="A1"/>
  <sheetViews>
    <sheetView view="pageLayout" zoomScaleNormal="100" workbookViewId="0">
      <selection activeCell="A3" sqref="A3:G3"/>
    </sheetView>
  </sheetViews>
  <sheetFormatPr defaultRowHeight="14.15" x14ac:dyDescent="0.35"/>
  <sheetData/>
  <pageMargins left="0.7" right="0.7" top="0.75" bottom="0.75" header="0.3" footer="0.3"/>
  <pageSetup orientation="landscape" r:id="rId1"/>
  <headerFooter>
    <oddFooter>&amp;LJake Caldwell&amp;C12/12/2023</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7CE0A-9DC7-487B-86CC-D53BA48AD915}">
  <dimension ref="A1"/>
  <sheetViews>
    <sheetView tabSelected="1" view="pageLayout" zoomScaleNormal="100" workbookViewId="0">
      <selection activeCell="A3" sqref="A3:G3"/>
    </sheetView>
  </sheetViews>
  <sheetFormatPr defaultRowHeight="14.15" x14ac:dyDescent="0.35"/>
  <sheetData/>
  <pageMargins left="0.7" right="0.7" top="0.75" bottom="0.75" header="0.3" footer="0.3"/>
  <pageSetup orientation="landscape" r:id="rId1"/>
  <headerFooter>
    <oddFooter>&amp;LJake Caldwell&amp;C12/12/2023</oddFooter>
  </headerFooter>
  <drawing r:id="rId2"/>
  <legacyDrawing r:id="rId3"/>
  <oleObjects>
    <mc:AlternateContent xmlns:mc="http://schemas.openxmlformats.org/markup-compatibility/2006">
      <mc:Choice Requires="x14">
        <oleObject progId="Packager Shell Object" dvAspect="DVASPECT_ICON" shapeId="17409" r:id="rId4">
          <objectPr defaultSize="0" autoPict="0" r:id="rId5">
            <anchor moveWithCells="1">
              <from>
                <xdr:col>7</xdr:col>
                <xdr:colOff>152400</xdr:colOff>
                <xdr:row>25</xdr:row>
                <xdr:rowOff>54429</xdr:rowOff>
              </from>
              <to>
                <xdr:col>8</xdr:col>
                <xdr:colOff>413657</xdr:colOff>
                <xdr:row>28</xdr:row>
                <xdr:rowOff>114300</xdr:rowOff>
              </to>
            </anchor>
          </objectPr>
        </oleObject>
      </mc:Choice>
      <mc:Fallback>
        <oleObject progId="Packager Shell Object" dvAspect="DVASPECT_ICON" shapeId="17409"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Rubric</vt:lpstr>
      <vt:lpstr>Raw Data</vt:lpstr>
      <vt:lpstr>Descrptive Analytics</vt:lpstr>
      <vt:lpstr>Predictive Analytics</vt:lpstr>
      <vt:lpstr>Prescriptive Analytics</vt:lpstr>
      <vt:lpstr>Dashboard</vt:lpstr>
      <vt:lpstr>Summary</vt:lpstr>
      <vt:lpstr>Dashboard!Print_Area</vt:lpstr>
      <vt:lpstr>'Descrptive Analytics'!Print_Area</vt:lpstr>
      <vt:lpstr>'Predictive Analytics'!Print_Area</vt:lpstr>
      <vt:lpstr>'Prescriptive Analytics'!Print_Area</vt:lpstr>
      <vt:lpstr>'Raw Data'!Print_Area</vt:lpstr>
      <vt:lpstr>Rubric!Print_Area</vt:lpstr>
      <vt:lpstr>Summary!Print_Area</vt:lpstr>
      <vt:lpstr>'Raw Data'!Print_Titles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2013-02-28T20:28:28Z</dcterms:created>
  <dcterms:modified xsi:type="dcterms:W3CDTF">2023-12-13T19:43:42Z</dcterms:modified>
</cp:coreProperties>
</file>