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Anderson/Documents/cs316/Project/"/>
    </mc:Choice>
  </mc:AlternateContent>
  <xr:revisionPtr revIDLastSave="0" documentId="13_ncr:1_{39E9E434-8115-BE48-A91B-D301B634EA79}" xr6:coauthVersionLast="31" xr6:coauthVersionMax="31" xr10:uidLastSave="{00000000-0000-0000-0000-000000000000}"/>
  <bookViews>
    <workbookView xWindow="0" yWindow="440" windowWidth="25600" windowHeight="14640" xr2:uid="{0C9E9BFC-AA95-F943-8DCC-F3CFA1C473F8}"/>
  </bookViews>
  <sheets>
    <sheet name="Sheet1" sheetId="1" r:id="rId1"/>
  </sheets>
  <definedNames>
    <definedName name="_xlchart.v1.0" hidden="1">Sheet1!$B$2:$I$2</definedName>
    <definedName name="_xlchart.v1.1" hidden="1">Sheet1!$B$30:$I$30</definedName>
    <definedName name="_xlchart.v1.2" hidden="1">Sheet1!$B$31:$I$31</definedName>
    <definedName name="_xlchart.v1.3" hidden="1">Sheet1!$B$32:$I$32</definedName>
    <definedName name="_xlchart.v1.4" hidden="1">Sheet1!$B$33:$I$33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  <c r="D45" i="1"/>
  <c r="E45" i="1"/>
  <c r="F45" i="1"/>
  <c r="G45" i="1"/>
  <c r="H45" i="1"/>
  <c r="I45" i="1"/>
  <c r="B45" i="1"/>
  <c r="C43" i="1"/>
  <c r="D43" i="1"/>
  <c r="E43" i="1"/>
  <c r="F43" i="1"/>
  <c r="G43" i="1"/>
  <c r="H43" i="1"/>
  <c r="I43" i="1"/>
  <c r="C44" i="1"/>
  <c r="D44" i="1"/>
  <c r="E44" i="1"/>
  <c r="F44" i="1"/>
  <c r="G44" i="1"/>
  <c r="H44" i="1"/>
  <c r="I44" i="1"/>
  <c r="B44" i="1"/>
  <c r="B43" i="1"/>
  <c r="C42" i="1"/>
  <c r="D42" i="1"/>
  <c r="E42" i="1"/>
  <c r="F42" i="1"/>
  <c r="G42" i="1"/>
  <c r="H42" i="1"/>
  <c r="I42" i="1"/>
  <c r="B42" i="1"/>
  <c r="I41" i="1"/>
  <c r="C41" i="1"/>
  <c r="D41" i="1"/>
  <c r="E41" i="1"/>
  <c r="F41" i="1"/>
  <c r="G41" i="1"/>
  <c r="H41" i="1"/>
  <c r="B41" i="1"/>
  <c r="I40" i="1"/>
  <c r="C40" i="1"/>
  <c r="D40" i="1"/>
  <c r="E40" i="1"/>
  <c r="F40" i="1"/>
  <c r="G40" i="1"/>
  <c r="H40" i="1"/>
  <c r="B40" i="1"/>
  <c r="C39" i="1"/>
  <c r="D39" i="1"/>
  <c r="E39" i="1"/>
  <c r="F39" i="1"/>
  <c r="G39" i="1"/>
  <c r="H39" i="1"/>
  <c r="I39" i="1"/>
  <c r="B39" i="1"/>
  <c r="I38" i="1"/>
  <c r="H38" i="1"/>
  <c r="G38" i="1"/>
  <c r="F38" i="1"/>
  <c r="E38" i="1"/>
  <c r="C37" i="1"/>
  <c r="D38" i="1"/>
  <c r="C38" i="1"/>
  <c r="D37" i="1"/>
  <c r="E37" i="1"/>
  <c r="F37" i="1"/>
  <c r="G37" i="1"/>
  <c r="H37" i="1"/>
  <c r="I37" i="1"/>
  <c r="B37" i="1"/>
  <c r="I36" i="1"/>
  <c r="H36" i="1"/>
  <c r="G36" i="1"/>
  <c r="F36" i="1"/>
  <c r="E36" i="1"/>
  <c r="D36" i="1"/>
  <c r="C36" i="1"/>
  <c r="I34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B34" i="1"/>
  <c r="B31" i="1"/>
  <c r="B32" i="1"/>
  <c r="B33" i="1"/>
  <c r="B30" i="1"/>
  <c r="C25" i="1"/>
  <c r="D25" i="1"/>
  <c r="E25" i="1"/>
  <c r="F25" i="1"/>
  <c r="G25" i="1"/>
  <c r="H25" i="1"/>
  <c r="I25" i="1"/>
  <c r="C26" i="1"/>
  <c r="C29" i="1" s="1"/>
  <c r="D26" i="1"/>
  <c r="E26" i="1"/>
  <c r="F26" i="1"/>
  <c r="G26" i="1"/>
  <c r="G29" i="1" s="1"/>
  <c r="H26" i="1"/>
  <c r="I26" i="1"/>
  <c r="C27" i="1"/>
  <c r="D27" i="1"/>
  <c r="D29" i="1" s="1"/>
  <c r="E27" i="1"/>
  <c r="F27" i="1"/>
  <c r="G27" i="1"/>
  <c r="H27" i="1"/>
  <c r="H29" i="1" s="1"/>
  <c r="I27" i="1"/>
  <c r="C28" i="1"/>
  <c r="D28" i="1"/>
  <c r="E28" i="1"/>
  <c r="E29" i="1" s="1"/>
  <c r="F28" i="1"/>
  <c r="G28" i="1"/>
  <c r="H28" i="1"/>
  <c r="I28" i="1"/>
  <c r="I29" i="1" s="1"/>
  <c r="F29" i="1"/>
  <c r="B29" i="1"/>
  <c r="B28" i="1"/>
  <c r="B27" i="1"/>
  <c r="B26" i="1"/>
  <c r="B25" i="1"/>
  <c r="D24" i="1"/>
  <c r="E24" i="1"/>
  <c r="I24" i="1"/>
  <c r="I23" i="1"/>
  <c r="H23" i="1"/>
  <c r="H24" i="1" s="1"/>
  <c r="G23" i="1"/>
  <c r="G24" i="1" s="1"/>
  <c r="F23" i="1"/>
  <c r="F24" i="1" s="1"/>
  <c r="E23" i="1"/>
  <c r="D23" i="1"/>
  <c r="C23" i="1"/>
  <c r="C24" i="1" s="1"/>
  <c r="B23" i="1"/>
  <c r="B24" i="1" s="1"/>
</calcChain>
</file>

<file path=xl/sharedStrings.xml><?xml version="1.0" encoding="utf-8"?>
<sst xmlns="http://schemas.openxmlformats.org/spreadsheetml/2006/main" count="58" uniqueCount="58">
  <si>
    <t>feature_extraction_1</t>
  </si>
  <si>
    <t>feature_extraction_2</t>
  </si>
  <si>
    <t>feature_extraction_3</t>
  </si>
  <si>
    <t>feature_extraction_4</t>
  </si>
  <si>
    <t>feature_extraction_5</t>
  </si>
  <si>
    <t>feature_extraction_6</t>
  </si>
  <si>
    <t>feature_extraction_7</t>
  </si>
  <si>
    <t>feature_extraction_8</t>
  </si>
  <si>
    <t>cycles</t>
  </si>
  <si>
    <t>avg power</t>
  </si>
  <si>
    <t>idle FU cycles</t>
  </si>
  <si>
    <t>avg FU power</t>
  </si>
  <si>
    <t>avg FU dynamic power</t>
  </si>
  <si>
    <t>avg FU leakage power</t>
  </si>
  <si>
    <t>avg MEM power</t>
  </si>
  <si>
    <t>avg MEM dynamic power</t>
  </si>
  <si>
    <t>avg MEM leakage power</t>
  </si>
  <si>
    <t>total area</t>
  </si>
  <si>
    <t>FU area</t>
  </si>
  <si>
    <t>MEM area</t>
  </si>
  <si>
    <t>single precision mult</t>
  </si>
  <si>
    <t>single precision add</t>
  </si>
  <si>
    <t>double precision mult</t>
  </si>
  <si>
    <t>double precision add</t>
  </si>
  <si>
    <t>mult</t>
  </si>
  <si>
    <t>add</t>
  </si>
  <si>
    <t>shifters</t>
  </si>
  <si>
    <t>registers</t>
  </si>
  <si>
    <t>Baseline</t>
  </si>
  <si>
    <t>Cache Memory</t>
  </si>
  <si>
    <t>Alg. Optimizations</t>
  </si>
  <si>
    <t>Pipelining</t>
  </si>
  <si>
    <t>float FFT</t>
  </si>
  <si>
    <t>32b Fixed-Point FFT</t>
  </si>
  <si>
    <t>16b Fixed-Point FFT</t>
  </si>
  <si>
    <t>6ns Clock</t>
  </si>
  <si>
    <t>clock</t>
  </si>
  <si>
    <t>active time (in 5s window)</t>
  </si>
  <si>
    <t>total 5s energy</t>
  </si>
  <si>
    <t>total 5s FU dynamic energy</t>
  </si>
  <si>
    <t>total 5s FU leakage energy</t>
  </si>
  <si>
    <t>total 5s MEM dynamic energy</t>
  </si>
  <si>
    <t>total 5s MEM leakage energy</t>
  </si>
  <si>
    <t>total 1m FU dynamic energy</t>
  </si>
  <si>
    <t>total 1m FU leakage energy</t>
  </si>
  <si>
    <t>total 1m MEM dynamic energy</t>
  </si>
  <si>
    <t>total 1m MEM leakage energy</t>
  </si>
  <si>
    <t>total 1m energy</t>
  </si>
  <si>
    <t>wakeup delay</t>
  </si>
  <si>
    <t>wakeup delay cycles</t>
  </si>
  <si>
    <t>sleep delay cycles</t>
  </si>
  <si>
    <t>sleep delay</t>
  </si>
  <si>
    <t>total PG 5s FU leakage energy</t>
  </si>
  <si>
    <t>total PG 5s MEM leakage energy</t>
  </si>
  <si>
    <t>total PG 5s energy</t>
  </si>
  <si>
    <t>total PG 1m FU leakage energy</t>
  </si>
  <si>
    <t>total PG 1m MEM leakage energy</t>
  </si>
  <si>
    <t>total PG 1m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</si>
</sst>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Extraction Average</a:t>
            </a:r>
            <a:r>
              <a:rPr lang="en-US" baseline="0"/>
              <a:t> 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Functional Unit Dynamic Power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Sheet1!$B$2:$I$2</c:f>
              <c:strCache>
                <c:ptCount val="8"/>
                <c:pt idx="0">
                  <c:v>Baseline</c:v>
                </c:pt>
                <c:pt idx="1">
                  <c:v>Cache Memory</c:v>
                </c:pt>
                <c:pt idx="2">
                  <c:v>Alg. Optimizations</c:v>
                </c:pt>
                <c:pt idx="3">
                  <c:v>Pipelining</c:v>
                </c:pt>
                <c:pt idx="4">
                  <c:v>float FFT</c:v>
                </c:pt>
                <c:pt idx="5">
                  <c:v>32b Fixed-Point FFT</c:v>
                </c:pt>
                <c:pt idx="6">
                  <c:v>16b Fixed-Point FFT</c:v>
                </c:pt>
                <c:pt idx="7">
                  <c:v>6ns Clock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394.80900000000003</c:v>
                </c:pt>
                <c:pt idx="1">
                  <c:v>0.249</c:v>
                </c:pt>
                <c:pt idx="2">
                  <c:v>0.23799999999999999</c:v>
                </c:pt>
                <c:pt idx="3">
                  <c:v>17.934000000000001</c:v>
                </c:pt>
                <c:pt idx="4">
                  <c:v>13.342000000000001</c:v>
                </c:pt>
                <c:pt idx="5">
                  <c:v>5.3929999999999998</c:v>
                </c:pt>
                <c:pt idx="6">
                  <c:v>5.4649999999999999</c:v>
                </c:pt>
                <c:pt idx="7">
                  <c:v>16.946999999999999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B-CC44-9F46-0C7345A8500C}"/>
            </c:ext>
          </c:extLst>
        </c:ser>
        <c:ser>
          <c:idx val="1"/>
          <c:order val="1"/>
          <c:tx>
            <c:v>Functional Unit Leakage Power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Sheet1!$B$2:$I$2</c:f>
              <c:strCache>
                <c:ptCount val="8"/>
                <c:pt idx="0">
                  <c:v>Baseline</c:v>
                </c:pt>
                <c:pt idx="1">
                  <c:v>Cache Memory</c:v>
                </c:pt>
                <c:pt idx="2">
                  <c:v>Alg. Optimizations</c:v>
                </c:pt>
                <c:pt idx="3">
                  <c:v>Pipelining</c:v>
                </c:pt>
                <c:pt idx="4">
                  <c:v>float FFT</c:v>
                </c:pt>
                <c:pt idx="5">
                  <c:v>32b Fixed-Point FFT</c:v>
                </c:pt>
                <c:pt idx="6">
                  <c:v>16b Fixed-Point FFT</c:v>
                </c:pt>
                <c:pt idx="7">
                  <c:v>6ns Clock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671.24</c:v>
                </c:pt>
                <c:pt idx="1">
                  <c:v>88.622</c:v>
                </c:pt>
                <c:pt idx="2">
                  <c:v>78.278000000000006</c:v>
                </c:pt>
                <c:pt idx="3">
                  <c:v>104.824</c:v>
                </c:pt>
                <c:pt idx="4">
                  <c:v>96.793000000000006</c:v>
                </c:pt>
                <c:pt idx="5">
                  <c:v>87.400999999999996</c:v>
                </c:pt>
                <c:pt idx="6">
                  <c:v>89.406999999999996</c:v>
                </c:pt>
                <c:pt idx="7">
                  <c:v>105.283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B-CC44-9F46-0C7345A8500C}"/>
            </c:ext>
          </c:extLst>
        </c:ser>
        <c:ser>
          <c:idx val="2"/>
          <c:order val="2"/>
          <c:tx>
            <c:v>Memory Dynamic Power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Sheet1!$B$2:$I$2</c:f>
              <c:strCache>
                <c:ptCount val="8"/>
                <c:pt idx="0">
                  <c:v>Baseline</c:v>
                </c:pt>
                <c:pt idx="1">
                  <c:v>Cache Memory</c:v>
                </c:pt>
                <c:pt idx="2">
                  <c:v>Alg. Optimizations</c:v>
                </c:pt>
                <c:pt idx="3">
                  <c:v>Pipelining</c:v>
                </c:pt>
                <c:pt idx="4">
                  <c:v>float FFT</c:v>
                </c:pt>
                <c:pt idx="5">
                  <c:v>32b Fixed-Point FFT</c:v>
                </c:pt>
                <c:pt idx="6">
                  <c:v>16b Fixed-Point FFT</c:v>
                </c:pt>
                <c:pt idx="7">
                  <c:v>6ns Clock</c:v>
                </c:pt>
              </c:strCache>
            </c:str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0.59538999999999997</c:v>
                </c:pt>
                <c:pt idx="1">
                  <c:v>0.64759999999999995</c:v>
                </c:pt>
                <c:pt idx="2">
                  <c:v>0.71760000000000002</c:v>
                </c:pt>
                <c:pt idx="3">
                  <c:v>1.0226</c:v>
                </c:pt>
                <c:pt idx="4">
                  <c:v>0.97260000000000002</c:v>
                </c:pt>
                <c:pt idx="5">
                  <c:v>1.1966000000000001</c:v>
                </c:pt>
                <c:pt idx="6">
                  <c:v>1.1086</c:v>
                </c:pt>
                <c:pt idx="7">
                  <c:v>1.0226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8B-CC44-9F46-0C7345A8500C}"/>
            </c:ext>
          </c:extLst>
        </c:ser>
        <c:ser>
          <c:idx val="3"/>
          <c:order val="3"/>
          <c:tx>
            <c:v>Memory Leakage Power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Sheet1!$B$2:$I$2</c:f>
              <c:strCache>
                <c:ptCount val="8"/>
                <c:pt idx="0">
                  <c:v>Baseline</c:v>
                </c:pt>
                <c:pt idx="1">
                  <c:v>Cache Memory</c:v>
                </c:pt>
                <c:pt idx="2">
                  <c:v>Alg. Optimizations</c:v>
                </c:pt>
                <c:pt idx="3">
                  <c:v>Pipelining</c:v>
                </c:pt>
                <c:pt idx="4">
                  <c:v>float FFT</c:v>
                </c:pt>
                <c:pt idx="5">
                  <c:v>32b Fixed-Point FFT</c:v>
                </c:pt>
                <c:pt idx="6">
                  <c:v>16b Fixed-Point FFT</c:v>
                </c:pt>
                <c:pt idx="7">
                  <c:v>6ns Clock</c:v>
                </c:pt>
              </c:strCache>
            </c:str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3.9146100000000001</c:v>
                </c:pt>
                <c:pt idx="1">
                  <c:v>38.616399999999999</c:v>
                </c:pt>
                <c:pt idx="2">
                  <c:v>38.616399999999999</c:v>
                </c:pt>
                <c:pt idx="3">
                  <c:v>38.616399999999999</c:v>
                </c:pt>
                <c:pt idx="4">
                  <c:v>38.616399999999999</c:v>
                </c:pt>
                <c:pt idx="5">
                  <c:v>38.616399999999999</c:v>
                </c:pt>
                <c:pt idx="6">
                  <c:v>38.616399999999999</c:v>
                </c:pt>
                <c:pt idx="7">
                  <c:v>38.616399999999999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8B-CC44-9F46-0C7345A85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noFill/>
              <a:round/>
            </a:ln>
            <a:effectLst/>
          </c:spPr>
        </c:serLines>
        <c:axId val="1298399119"/>
        <c:axId val="1293616815"/>
      </c:barChart>
      <c:lineChart>
        <c:grouping val="standard"/>
        <c:varyColors val="0"/>
        <c:ser>
          <c:idx val="4"/>
          <c:order val="4"/>
          <c:tx>
            <c:v>Total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Sheet1!$B$2:$I$2</c:f>
              <c:strCache>
                <c:ptCount val="8"/>
                <c:pt idx="0">
                  <c:v>Baseline</c:v>
                </c:pt>
                <c:pt idx="1">
                  <c:v>Cache Memory</c:v>
                </c:pt>
                <c:pt idx="2">
                  <c:v>Alg. Optimizations</c:v>
                </c:pt>
                <c:pt idx="3">
                  <c:v>Pipelining</c:v>
                </c:pt>
                <c:pt idx="4">
                  <c:v>float FFT</c:v>
                </c:pt>
                <c:pt idx="5">
                  <c:v>32b Fixed-Point FFT</c:v>
                </c:pt>
                <c:pt idx="6">
                  <c:v>16b Fixed-Point FFT</c:v>
                </c:pt>
                <c:pt idx="7">
                  <c:v>6ns Clock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1070.559</c:v>
                </c:pt>
                <c:pt idx="1">
                  <c:v>128.13499999999999</c:v>
                </c:pt>
                <c:pt idx="2">
                  <c:v>117.85</c:v>
                </c:pt>
                <c:pt idx="3">
                  <c:v>162.39699999999999</c:v>
                </c:pt>
                <c:pt idx="4">
                  <c:v>149.72399999999999</c:v>
                </c:pt>
                <c:pt idx="5">
                  <c:v>132.607</c:v>
                </c:pt>
                <c:pt idx="6">
                  <c:v>134.59700000000001</c:v>
                </c:pt>
                <c:pt idx="7">
                  <c:v>161.869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8B-CC44-9F46-0C7345A85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399119"/>
        <c:axId val="1293616815"/>
      </c:lineChart>
      <c:catAx>
        <c:axId val="129839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16815"/>
        <c:crosses val="autoZero"/>
        <c:auto val="1"/>
        <c:lblAlgn val="ctr"/>
        <c:lblOffset val="100"/>
        <c:noMultiLvlLbl val="0"/>
      </c:catAx>
      <c:valAx>
        <c:axId val="129361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39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Extraction Average</a:t>
            </a:r>
            <a:r>
              <a:rPr lang="en-US" baseline="0"/>
              <a:t> 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Functional Unit Dynamic Power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Sheet1!$C$2:$I$2</c:f>
              <c:strCache>
                <c:ptCount val="7"/>
                <c:pt idx="0">
                  <c:v>Cache Memory</c:v>
                </c:pt>
                <c:pt idx="1">
                  <c:v>Alg. Optimizations</c:v>
                </c:pt>
                <c:pt idx="2">
                  <c:v>Pipelining</c:v>
                </c:pt>
                <c:pt idx="3">
                  <c:v>float FFT</c:v>
                </c:pt>
                <c:pt idx="4">
                  <c:v>32b Fixed-Point FFT</c:v>
                </c:pt>
                <c:pt idx="5">
                  <c:v>16b Fixed-Point FFT</c:v>
                </c:pt>
                <c:pt idx="6">
                  <c:v>6ns Clock</c:v>
                </c:pt>
              </c:strCache>
            </c:strRef>
          </c:cat>
          <c:val>
            <c:numRef>
              <c:f>Sheet1!$C$7:$I$7</c:f>
              <c:numCache>
                <c:formatCode>General</c:formatCode>
                <c:ptCount val="7"/>
                <c:pt idx="0">
                  <c:v>0.249</c:v>
                </c:pt>
                <c:pt idx="1">
                  <c:v>0.23799999999999999</c:v>
                </c:pt>
                <c:pt idx="2">
                  <c:v>17.934000000000001</c:v>
                </c:pt>
                <c:pt idx="3">
                  <c:v>13.342000000000001</c:v>
                </c:pt>
                <c:pt idx="4">
                  <c:v>5.3929999999999998</c:v>
                </c:pt>
                <c:pt idx="5">
                  <c:v>5.4649999999999999</c:v>
                </c:pt>
                <c:pt idx="6">
                  <c:v>16.946999999999999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0-C748-9556-3F797F720029}"/>
            </c:ext>
          </c:extLst>
        </c:ser>
        <c:ser>
          <c:idx val="1"/>
          <c:order val="1"/>
          <c:tx>
            <c:v>Functional Unit Leakage Power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Sheet1!$C$2:$I$2</c:f>
              <c:strCache>
                <c:ptCount val="7"/>
                <c:pt idx="0">
                  <c:v>Cache Memory</c:v>
                </c:pt>
                <c:pt idx="1">
                  <c:v>Alg. Optimizations</c:v>
                </c:pt>
                <c:pt idx="2">
                  <c:v>Pipelining</c:v>
                </c:pt>
                <c:pt idx="3">
                  <c:v>float FFT</c:v>
                </c:pt>
                <c:pt idx="4">
                  <c:v>32b Fixed-Point FFT</c:v>
                </c:pt>
                <c:pt idx="5">
                  <c:v>16b Fixed-Point FFT</c:v>
                </c:pt>
                <c:pt idx="6">
                  <c:v>6ns Clock</c:v>
                </c:pt>
              </c:strCache>
            </c:strRef>
          </c:cat>
          <c:val>
            <c:numRef>
              <c:f>Sheet1!$C$8:$I$8</c:f>
              <c:numCache>
                <c:formatCode>General</c:formatCode>
                <c:ptCount val="7"/>
                <c:pt idx="0">
                  <c:v>88.622</c:v>
                </c:pt>
                <c:pt idx="1">
                  <c:v>78.278000000000006</c:v>
                </c:pt>
                <c:pt idx="2">
                  <c:v>104.824</c:v>
                </c:pt>
                <c:pt idx="3">
                  <c:v>96.793000000000006</c:v>
                </c:pt>
                <c:pt idx="4">
                  <c:v>87.400999999999996</c:v>
                </c:pt>
                <c:pt idx="5">
                  <c:v>89.406999999999996</c:v>
                </c:pt>
                <c:pt idx="6">
                  <c:v>105.283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0-C748-9556-3F797F720029}"/>
            </c:ext>
          </c:extLst>
        </c:ser>
        <c:ser>
          <c:idx val="2"/>
          <c:order val="2"/>
          <c:tx>
            <c:v>Memory Dynamic Power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Sheet1!$C$2:$I$2</c:f>
              <c:strCache>
                <c:ptCount val="7"/>
                <c:pt idx="0">
                  <c:v>Cache Memory</c:v>
                </c:pt>
                <c:pt idx="1">
                  <c:v>Alg. Optimizations</c:v>
                </c:pt>
                <c:pt idx="2">
                  <c:v>Pipelining</c:v>
                </c:pt>
                <c:pt idx="3">
                  <c:v>float FFT</c:v>
                </c:pt>
                <c:pt idx="4">
                  <c:v>32b Fixed-Point FFT</c:v>
                </c:pt>
                <c:pt idx="5">
                  <c:v>16b Fixed-Point FFT</c:v>
                </c:pt>
                <c:pt idx="6">
                  <c:v>6ns Clock</c:v>
                </c:pt>
              </c:strCache>
            </c:strRef>
          </c:cat>
          <c:val>
            <c:numRef>
              <c:f>Sheet1!$C$10:$I$10</c:f>
              <c:numCache>
                <c:formatCode>General</c:formatCode>
                <c:ptCount val="7"/>
                <c:pt idx="0">
                  <c:v>0.64759999999999995</c:v>
                </c:pt>
                <c:pt idx="1">
                  <c:v>0.71760000000000002</c:v>
                </c:pt>
                <c:pt idx="2">
                  <c:v>1.0226</c:v>
                </c:pt>
                <c:pt idx="3">
                  <c:v>0.97260000000000002</c:v>
                </c:pt>
                <c:pt idx="4">
                  <c:v>1.1966000000000001</c:v>
                </c:pt>
                <c:pt idx="5">
                  <c:v>1.1086</c:v>
                </c:pt>
                <c:pt idx="6">
                  <c:v>1.0226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0-C748-9556-3F797F720029}"/>
            </c:ext>
          </c:extLst>
        </c:ser>
        <c:ser>
          <c:idx val="3"/>
          <c:order val="3"/>
          <c:tx>
            <c:v>Memory Leakage Power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Sheet1!$C$2:$I$2</c:f>
              <c:strCache>
                <c:ptCount val="7"/>
                <c:pt idx="0">
                  <c:v>Cache Memory</c:v>
                </c:pt>
                <c:pt idx="1">
                  <c:v>Alg. Optimizations</c:v>
                </c:pt>
                <c:pt idx="2">
                  <c:v>Pipelining</c:v>
                </c:pt>
                <c:pt idx="3">
                  <c:v>float FFT</c:v>
                </c:pt>
                <c:pt idx="4">
                  <c:v>32b Fixed-Point FFT</c:v>
                </c:pt>
                <c:pt idx="5">
                  <c:v>16b Fixed-Point FFT</c:v>
                </c:pt>
                <c:pt idx="6">
                  <c:v>6ns Clock</c:v>
                </c:pt>
              </c:strCache>
            </c:strRef>
          </c:cat>
          <c:val>
            <c:numRef>
              <c:f>Sheet1!$C$11:$I$11</c:f>
              <c:numCache>
                <c:formatCode>General</c:formatCode>
                <c:ptCount val="7"/>
                <c:pt idx="0">
                  <c:v>38.616399999999999</c:v>
                </c:pt>
                <c:pt idx="1">
                  <c:v>38.616399999999999</c:v>
                </c:pt>
                <c:pt idx="2">
                  <c:v>38.616399999999999</c:v>
                </c:pt>
                <c:pt idx="3">
                  <c:v>38.616399999999999</c:v>
                </c:pt>
                <c:pt idx="4">
                  <c:v>38.616399999999999</c:v>
                </c:pt>
                <c:pt idx="5">
                  <c:v>38.616399999999999</c:v>
                </c:pt>
                <c:pt idx="6">
                  <c:v>38.616399999999999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10-C748-9556-3F797F720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noFill/>
              <a:round/>
            </a:ln>
            <a:effectLst/>
          </c:spPr>
        </c:serLines>
        <c:axId val="1298399119"/>
        <c:axId val="1293616815"/>
      </c:barChart>
      <c:catAx>
        <c:axId val="129839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16815"/>
        <c:crosses val="autoZero"/>
        <c:auto val="1"/>
        <c:lblAlgn val="ctr"/>
        <c:lblOffset val="100"/>
        <c:noMultiLvlLbl val="0"/>
      </c:catAx>
      <c:valAx>
        <c:axId val="129361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39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Accelerator Average</a:t>
            </a:r>
            <a:r>
              <a:rPr lang="en-US" baseline="0"/>
              <a:t> Power Contribution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Functional Unit Dynamic Power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Sheet1!$B$2:$I$2</c:f>
              <c:strCache>
                <c:ptCount val="8"/>
                <c:pt idx="0">
                  <c:v>Baseline</c:v>
                </c:pt>
                <c:pt idx="1">
                  <c:v>Cache Memory</c:v>
                </c:pt>
                <c:pt idx="2">
                  <c:v>Alg. Optimizations</c:v>
                </c:pt>
                <c:pt idx="3">
                  <c:v>Pipelining</c:v>
                </c:pt>
                <c:pt idx="4">
                  <c:v>float FFT</c:v>
                </c:pt>
                <c:pt idx="5">
                  <c:v>32b Fixed-Point FFT</c:v>
                </c:pt>
                <c:pt idx="6">
                  <c:v>16b Fixed-Point FFT</c:v>
                </c:pt>
                <c:pt idx="7">
                  <c:v>6ns Clock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394.80900000000003</c:v>
                </c:pt>
                <c:pt idx="1">
                  <c:v>0.249</c:v>
                </c:pt>
                <c:pt idx="2">
                  <c:v>0.23799999999999999</c:v>
                </c:pt>
                <c:pt idx="3">
                  <c:v>17.934000000000001</c:v>
                </c:pt>
                <c:pt idx="4">
                  <c:v>13.342000000000001</c:v>
                </c:pt>
                <c:pt idx="5">
                  <c:v>5.3929999999999998</c:v>
                </c:pt>
                <c:pt idx="6">
                  <c:v>5.4649999999999999</c:v>
                </c:pt>
                <c:pt idx="7">
                  <c:v>16.946999999999999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D-3742-9D85-A08FE7D16605}"/>
            </c:ext>
          </c:extLst>
        </c:ser>
        <c:ser>
          <c:idx val="1"/>
          <c:order val="1"/>
          <c:tx>
            <c:v>Functional Unit Leakage Power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Sheet1!$B$2:$I$2</c:f>
              <c:strCache>
                <c:ptCount val="8"/>
                <c:pt idx="0">
                  <c:v>Baseline</c:v>
                </c:pt>
                <c:pt idx="1">
                  <c:v>Cache Memory</c:v>
                </c:pt>
                <c:pt idx="2">
                  <c:v>Alg. Optimizations</c:v>
                </c:pt>
                <c:pt idx="3">
                  <c:v>Pipelining</c:v>
                </c:pt>
                <c:pt idx="4">
                  <c:v>float FFT</c:v>
                </c:pt>
                <c:pt idx="5">
                  <c:v>32b Fixed-Point FFT</c:v>
                </c:pt>
                <c:pt idx="6">
                  <c:v>16b Fixed-Point FFT</c:v>
                </c:pt>
                <c:pt idx="7">
                  <c:v>6ns Clock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671.24</c:v>
                </c:pt>
                <c:pt idx="1">
                  <c:v>88.622</c:v>
                </c:pt>
                <c:pt idx="2">
                  <c:v>78.278000000000006</c:v>
                </c:pt>
                <c:pt idx="3">
                  <c:v>104.824</c:v>
                </c:pt>
                <c:pt idx="4">
                  <c:v>96.793000000000006</c:v>
                </c:pt>
                <c:pt idx="5">
                  <c:v>87.400999999999996</c:v>
                </c:pt>
                <c:pt idx="6">
                  <c:v>89.406999999999996</c:v>
                </c:pt>
                <c:pt idx="7">
                  <c:v>105.283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D-3742-9D85-A08FE7D16605}"/>
            </c:ext>
          </c:extLst>
        </c:ser>
        <c:ser>
          <c:idx val="2"/>
          <c:order val="2"/>
          <c:tx>
            <c:v>Memory Dynamic Power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Sheet1!$B$2:$I$2</c:f>
              <c:strCache>
                <c:ptCount val="8"/>
                <c:pt idx="0">
                  <c:v>Baseline</c:v>
                </c:pt>
                <c:pt idx="1">
                  <c:v>Cache Memory</c:v>
                </c:pt>
                <c:pt idx="2">
                  <c:v>Alg. Optimizations</c:v>
                </c:pt>
                <c:pt idx="3">
                  <c:v>Pipelining</c:v>
                </c:pt>
                <c:pt idx="4">
                  <c:v>float FFT</c:v>
                </c:pt>
                <c:pt idx="5">
                  <c:v>32b Fixed-Point FFT</c:v>
                </c:pt>
                <c:pt idx="6">
                  <c:v>16b Fixed-Point FFT</c:v>
                </c:pt>
                <c:pt idx="7">
                  <c:v>6ns Clock</c:v>
                </c:pt>
              </c:strCache>
            </c:str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0.59538999999999997</c:v>
                </c:pt>
                <c:pt idx="1">
                  <c:v>0.64759999999999995</c:v>
                </c:pt>
                <c:pt idx="2">
                  <c:v>0.71760000000000002</c:v>
                </c:pt>
                <c:pt idx="3">
                  <c:v>1.0226</c:v>
                </c:pt>
                <c:pt idx="4">
                  <c:v>0.97260000000000002</c:v>
                </c:pt>
                <c:pt idx="5">
                  <c:v>1.1966000000000001</c:v>
                </c:pt>
                <c:pt idx="6">
                  <c:v>1.1086</c:v>
                </c:pt>
                <c:pt idx="7">
                  <c:v>1.0226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D-3742-9D85-A08FE7D16605}"/>
            </c:ext>
          </c:extLst>
        </c:ser>
        <c:ser>
          <c:idx val="3"/>
          <c:order val="3"/>
          <c:tx>
            <c:v>Memory Leakage Power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Sheet1!$B$2:$I$2</c:f>
              <c:strCache>
                <c:ptCount val="8"/>
                <c:pt idx="0">
                  <c:v>Baseline</c:v>
                </c:pt>
                <c:pt idx="1">
                  <c:v>Cache Memory</c:v>
                </c:pt>
                <c:pt idx="2">
                  <c:v>Alg. Optimizations</c:v>
                </c:pt>
                <c:pt idx="3">
                  <c:v>Pipelining</c:v>
                </c:pt>
                <c:pt idx="4">
                  <c:v>float FFT</c:v>
                </c:pt>
                <c:pt idx="5">
                  <c:v>32b Fixed-Point FFT</c:v>
                </c:pt>
                <c:pt idx="6">
                  <c:v>16b Fixed-Point FFT</c:v>
                </c:pt>
                <c:pt idx="7">
                  <c:v>6ns Clock</c:v>
                </c:pt>
              </c:strCache>
            </c:str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3.9146100000000001</c:v>
                </c:pt>
                <c:pt idx="1">
                  <c:v>38.616399999999999</c:v>
                </c:pt>
                <c:pt idx="2">
                  <c:v>38.616399999999999</c:v>
                </c:pt>
                <c:pt idx="3">
                  <c:v>38.616399999999999</c:v>
                </c:pt>
                <c:pt idx="4">
                  <c:v>38.616399999999999</c:v>
                </c:pt>
                <c:pt idx="5">
                  <c:v>38.616399999999999</c:v>
                </c:pt>
                <c:pt idx="6">
                  <c:v>38.616399999999999</c:v>
                </c:pt>
                <c:pt idx="7">
                  <c:v>38.616399999999999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1D-3742-9D85-A08FE7D16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noFill/>
              <a:round/>
            </a:ln>
            <a:effectLst/>
          </c:spPr>
        </c:serLines>
        <c:axId val="1298399119"/>
        <c:axId val="1293616815"/>
      </c:barChart>
      <c:catAx>
        <c:axId val="129839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16815"/>
        <c:crosses val="autoZero"/>
        <c:auto val="1"/>
        <c:lblAlgn val="ctr"/>
        <c:lblOffset val="100"/>
        <c:noMultiLvlLbl val="0"/>
      </c:catAx>
      <c:valAx>
        <c:axId val="129361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Contribution to Average Power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39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en-US" baseline="0"/>
              <a:t> Extraction Energy Per Inference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Functional Unit Dynamic Energy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Sheet1!$B$2:$I$2</c:f>
              <c:strCache>
                <c:ptCount val="8"/>
                <c:pt idx="0">
                  <c:v>Baseline</c:v>
                </c:pt>
                <c:pt idx="1">
                  <c:v>Cache Memory</c:v>
                </c:pt>
                <c:pt idx="2">
                  <c:v>Alg. Optimizations</c:v>
                </c:pt>
                <c:pt idx="3">
                  <c:v>Pipelining</c:v>
                </c:pt>
                <c:pt idx="4">
                  <c:v>float FFT</c:v>
                </c:pt>
                <c:pt idx="5">
                  <c:v>32b Fixed-Point FFT</c:v>
                </c:pt>
                <c:pt idx="6">
                  <c:v>16b Fixed-Point FFT</c:v>
                </c:pt>
                <c:pt idx="7">
                  <c:v>6ns Clock</c:v>
                </c:pt>
              </c:strCache>
            </c:strRef>
          </c:cat>
          <c:val>
            <c:numRef>
              <c:f>Sheet1!$B$30:$I$30</c:f>
              <c:numCache>
                <c:formatCode>General</c:formatCode>
                <c:ptCount val="8"/>
                <c:pt idx="0">
                  <c:v>426.52149598476001</c:v>
                </c:pt>
                <c:pt idx="1">
                  <c:v>0.26331388452000004</c:v>
                </c:pt>
                <c:pt idx="2">
                  <c:v>0.21428642255999999</c:v>
                </c:pt>
                <c:pt idx="3">
                  <c:v>1.9808519068800003</c:v>
                </c:pt>
                <c:pt idx="4">
                  <c:v>1.4595368827200002</c:v>
                </c:pt>
                <c:pt idx="5">
                  <c:v>0.42050385888000003</c:v>
                </c:pt>
                <c:pt idx="6">
                  <c:v>0.43343527080000005</c:v>
                </c:pt>
                <c:pt idx="7">
                  <c:v>1.1218042246320001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A-094E-A6D0-2776F008F780}"/>
            </c:ext>
          </c:extLst>
        </c:ser>
        <c:ser>
          <c:idx val="1"/>
          <c:order val="1"/>
          <c:tx>
            <c:v>Functional Unit Leakage Energy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Sheet1!$B$2:$I$2</c:f>
              <c:strCache>
                <c:ptCount val="8"/>
                <c:pt idx="0">
                  <c:v>Baseline</c:v>
                </c:pt>
                <c:pt idx="1">
                  <c:v>Cache Memory</c:v>
                </c:pt>
                <c:pt idx="2">
                  <c:v>Alg. Optimizations</c:v>
                </c:pt>
                <c:pt idx="3">
                  <c:v>Pipelining</c:v>
                </c:pt>
                <c:pt idx="4">
                  <c:v>float FFT</c:v>
                </c:pt>
                <c:pt idx="5">
                  <c:v>32b Fixed-Point FFT</c:v>
                </c:pt>
                <c:pt idx="6">
                  <c:v>16b Fixed-Point FFT</c:v>
                </c:pt>
                <c:pt idx="7">
                  <c:v>6ns Clock</c:v>
                </c:pt>
              </c:strCache>
            </c:strRef>
          </c:cat>
          <c:val>
            <c:numRef>
              <c:f>Sheet1!$B$31:$I$31</c:f>
              <c:numCache>
                <c:formatCode>General</c:formatCode>
                <c:ptCount val="8"/>
                <c:pt idx="0">
                  <c:v>40274.399999999994</c:v>
                </c:pt>
                <c:pt idx="1">
                  <c:v>5317.32</c:v>
                </c:pt>
                <c:pt idx="2">
                  <c:v>4696.68</c:v>
                </c:pt>
                <c:pt idx="3">
                  <c:v>6289.4400000000005</c:v>
                </c:pt>
                <c:pt idx="4">
                  <c:v>5807.58</c:v>
                </c:pt>
                <c:pt idx="5">
                  <c:v>5244.0599999999995</c:v>
                </c:pt>
                <c:pt idx="6">
                  <c:v>5364.42</c:v>
                </c:pt>
                <c:pt idx="7">
                  <c:v>6316.98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A-094E-A6D0-2776F008F780}"/>
            </c:ext>
          </c:extLst>
        </c:ser>
        <c:ser>
          <c:idx val="2"/>
          <c:order val="2"/>
          <c:tx>
            <c:v>Memory Dynamic Energy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Sheet1!$B$2:$I$2</c:f>
              <c:strCache>
                <c:ptCount val="8"/>
                <c:pt idx="0">
                  <c:v>Baseline</c:v>
                </c:pt>
                <c:pt idx="1">
                  <c:v>Cache Memory</c:v>
                </c:pt>
                <c:pt idx="2">
                  <c:v>Alg. Optimizations</c:v>
                </c:pt>
                <c:pt idx="3">
                  <c:v>Pipelining</c:v>
                </c:pt>
                <c:pt idx="4">
                  <c:v>float FFT</c:v>
                </c:pt>
                <c:pt idx="5">
                  <c:v>32b Fixed-Point FFT</c:v>
                </c:pt>
                <c:pt idx="6">
                  <c:v>16b Fixed-Point FFT</c:v>
                </c:pt>
                <c:pt idx="7">
                  <c:v>6ns Clock</c:v>
                </c:pt>
              </c:strCache>
            </c:strRef>
          </c:cat>
          <c:val>
            <c:numRef>
              <c:f>Sheet1!$B$32:$I$32</c:f>
              <c:numCache>
                <c:formatCode>General</c:formatCode>
                <c:ptCount val="8"/>
                <c:pt idx="0">
                  <c:v>0.6432138920196</c:v>
                </c:pt>
                <c:pt idx="1">
                  <c:v>0.68482759684799999</c:v>
                </c:pt>
                <c:pt idx="2">
                  <c:v>0.64610057491200001</c:v>
                </c:pt>
                <c:pt idx="3">
                  <c:v>0.112948542432</c:v>
                </c:pt>
                <c:pt idx="4">
                  <c:v>0.10639676001599999</c:v>
                </c:pt>
                <c:pt idx="5">
                  <c:v>9.3301486656000007E-2</c:v>
                </c:pt>
                <c:pt idx="6">
                  <c:v>8.7924307632000015E-2</c:v>
                </c:pt>
                <c:pt idx="7">
                  <c:v>6.7690859745600004E-2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1A-094E-A6D0-2776F008F780}"/>
            </c:ext>
          </c:extLst>
        </c:ser>
        <c:ser>
          <c:idx val="3"/>
          <c:order val="3"/>
          <c:tx>
            <c:v>Memory Leakage Energy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Sheet1!$B$2:$I$2</c:f>
              <c:strCache>
                <c:ptCount val="8"/>
                <c:pt idx="0">
                  <c:v>Baseline</c:v>
                </c:pt>
                <c:pt idx="1">
                  <c:v>Cache Memory</c:v>
                </c:pt>
                <c:pt idx="2">
                  <c:v>Alg. Optimizations</c:v>
                </c:pt>
                <c:pt idx="3">
                  <c:v>Pipelining</c:v>
                </c:pt>
                <c:pt idx="4">
                  <c:v>float FFT</c:v>
                </c:pt>
                <c:pt idx="5">
                  <c:v>32b Fixed-Point FFT</c:v>
                </c:pt>
                <c:pt idx="6">
                  <c:v>16b Fixed-Point FFT</c:v>
                </c:pt>
                <c:pt idx="7">
                  <c:v>6ns Clock</c:v>
                </c:pt>
              </c:strCache>
            </c:strRef>
          </c:cat>
          <c:val>
            <c:numRef>
              <c:f>Sheet1!$B$33:$I$33</c:f>
              <c:numCache>
                <c:formatCode>General</c:formatCode>
                <c:ptCount val="8"/>
                <c:pt idx="0">
                  <c:v>234.87660000000002</c:v>
                </c:pt>
                <c:pt idx="1">
                  <c:v>2316.9839999999999</c:v>
                </c:pt>
                <c:pt idx="2">
                  <c:v>2316.9839999999999</c:v>
                </c:pt>
                <c:pt idx="3">
                  <c:v>2316.9839999999999</c:v>
                </c:pt>
                <c:pt idx="4">
                  <c:v>2316.9839999999999</c:v>
                </c:pt>
                <c:pt idx="5">
                  <c:v>2316.9839999999999</c:v>
                </c:pt>
                <c:pt idx="6">
                  <c:v>2316.9839999999999</c:v>
                </c:pt>
                <c:pt idx="7">
                  <c:v>2316.9839999999999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1A-094E-A6D0-2776F008F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noFill/>
              <a:round/>
            </a:ln>
            <a:effectLst/>
          </c:spPr>
        </c:serLines>
        <c:axId val="1293660607"/>
        <c:axId val="1309923855"/>
      </c:barChart>
      <c:lineChart>
        <c:grouping val="standard"/>
        <c:varyColors val="0"/>
        <c:ser>
          <c:idx val="4"/>
          <c:order val="4"/>
          <c:tx>
            <c:v>Total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Sheet1!$B$2:$I$2</c:f>
              <c:strCache>
                <c:ptCount val="8"/>
                <c:pt idx="0">
                  <c:v>Baseline</c:v>
                </c:pt>
                <c:pt idx="1">
                  <c:v>Cache Memory</c:v>
                </c:pt>
                <c:pt idx="2">
                  <c:v>Alg. Optimizations</c:v>
                </c:pt>
                <c:pt idx="3">
                  <c:v>Pipelining</c:v>
                </c:pt>
                <c:pt idx="4">
                  <c:v>float FFT</c:v>
                </c:pt>
                <c:pt idx="5">
                  <c:v>32b Fixed-Point FFT</c:v>
                </c:pt>
                <c:pt idx="6">
                  <c:v>16b Fixed-Point FFT</c:v>
                </c:pt>
                <c:pt idx="7">
                  <c:v>6ns Clock</c:v>
                </c:pt>
              </c:strCache>
            </c:strRef>
          </c:cat>
          <c:val>
            <c:numRef>
              <c:f>Sheet1!$B$34:$I$34</c:f>
              <c:numCache>
                <c:formatCode>General</c:formatCode>
                <c:ptCount val="8"/>
                <c:pt idx="0">
                  <c:v>40936.441309876776</c:v>
                </c:pt>
                <c:pt idx="1">
                  <c:v>7635.2521414813682</c:v>
                </c:pt>
                <c:pt idx="2">
                  <c:v>7014.5243869974729</c:v>
                </c:pt>
                <c:pt idx="3">
                  <c:v>8608.5178004493118</c:v>
                </c:pt>
                <c:pt idx="4">
                  <c:v>8126.1299336427364</c:v>
                </c:pt>
                <c:pt idx="5">
                  <c:v>7561.5578053455356</c:v>
                </c:pt>
                <c:pt idx="6">
                  <c:v>7681.9253595784312</c:v>
                </c:pt>
                <c:pt idx="7">
                  <c:v>8635.1534950843779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1A-094E-A6D0-2776F008F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660607"/>
        <c:axId val="1309923855"/>
      </c:lineChart>
      <c:catAx>
        <c:axId val="129366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923855"/>
        <c:crosses val="autoZero"/>
        <c:auto val="1"/>
        <c:lblAlgn val="ctr"/>
        <c:lblOffset val="100"/>
        <c:noMultiLvlLbl val="0"/>
      </c:catAx>
      <c:valAx>
        <c:axId val="13099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6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en-US" baseline="0"/>
              <a:t> Extraction Energy Per Inference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Functional Unit Dynamic Energy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Sheet1!$C$2:$I$2</c:f>
              <c:strCache>
                <c:ptCount val="7"/>
                <c:pt idx="0">
                  <c:v>Cache Memory</c:v>
                </c:pt>
                <c:pt idx="1">
                  <c:v>Alg. Optimizations</c:v>
                </c:pt>
                <c:pt idx="2">
                  <c:v>Pipelining</c:v>
                </c:pt>
                <c:pt idx="3">
                  <c:v>float FFT</c:v>
                </c:pt>
                <c:pt idx="4">
                  <c:v>32b Fixed-Point FFT</c:v>
                </c:pt>
                <c:pt idx="5">
                  <c:v>16b Fixed-Point FFT</c:v>
                </c:pt>
                <c:pt idx="6">
                  <c:v>6ns Clock</c:v>
                </c:pt>
              </c:strCache>
            </c:strRef>
          </c:cat>
          <c:val>
            <c:numRef>
              <c:f>Sheet1!$C$30:$I$30</c:f>
              <c:numCache>
                <c:formatCode>General</c:formatCode>
                <c:ptCount val="7"/>
                <c:pt idx="0">
                  <c:v>0.26331388452000004</c:v>
                </c:pt>
                <c:pt idx="1">
                  <c:v>0.21428642255999999</c:v>
                </c:pt>
                <c:pt idx="2">
                  <c:v>1.9808519068800003</c:v>
                </c:pt>
                <c:pt idx="3">
                  <c:v>1.4595368827200002</c:v>
                </c:pt>
                <c:pt idx="4">
                  <c:v>0.42050385888000003</c:v>
                </c:pt>
                <c:pt idx="5">
                  <c:v>0.43343527080000005</c:v>
                </c:pt>
                <c:pt idx="6">
                  <c:v>1.1218042246320001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9-1949-A151-6390882B02AC}"/>
            </c:ext>
          </c:extLst>
        </c:ser>
        <c:ser>
          <c:idx val="1"/>
          <c:order val="1"/>
          <c:tx>
            <c:v>Functional Unit Leakage Energy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Sheet1!$C$2:$I$2</c:f>
              <c:strCache>
                <c:ptCount val="7"/>
                <c:pt idx="0">
                  <c:v>Cache Memory</c:v>
                </c:pt>
                <c:pt idx="1">
                  <c:v>Alg. Optimizations</c:v>
                </c:pt>
                <c:pt idx="2">
                  <c:v>Pipelining</c:v>
                </c:pt>
                <c:pt idx="3">
                  <c:v>float FFT</c:v>
                </c:pt>
                <c:pt idx="4">
                  <c:v>32b Fixed-Point FFT</c:v>
                </c:pt>
                <c:pt idx="5">
                  <c:v>16b Fixed-Point FFT</c:v>
                </c:pt>
                <c:pt idx="6">
                  <c:v>6ns Clock</c:v>
                </c:pt>
              </c:strCache>
            </c:strRef>
          </c:cat>
          <c:val>
            <c:numRef>
              <c:f>Sheet1!$C$31:$I$31</c:f>
              <c:numCache>
                <c:formatCode>General</c:formatCode>
                <c:ptCount val="7"/>
                <c:pt idx="0">
                  <c:v>5317.32</c:v>
                </c:pt>
                <c:pt idx="1">
                  <c:v>4696.68</c:v>
                </c:pt>
                <c:pt idx="2">
                  <c:v>6289.4400000000005</c:v>
                </c:pt>
                <c:pt idx="3">
                  <c:v>5807.58</c:v>
                </c:pt>
                <c:pt idx="4">
                  <c:v>5244.0599999999995</c:v>
                </c:pt>
                <c:pt idx="5">
                  <c:v>5364.42</c:v>
                </c:pt>
                <c:pt idx="6">
                  <c:v>6316.98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9-1949-A151-6390882B02AC}"/>
            </c:ext>
          </c:extLst>
        </c:ser>
        <c:ser>
          <c:idx val="2"/>
          <c:order val="2"/>
          <c:tx>
            <c:v>Memory Dynamic Energy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Sheet1!$C$2:$I$2</c:f>
              <c:strCache>
                <c:ptCount val="7"/>
                <c:pt idx="0">
                  <c:v>Cache Memory</c:v>
                </c:pt>
                <c:pt idx="1">
                  <c:v>Alg. Optimizations</c:v>
                </c:pt>
                <c:pt idx="2">
                  <c:v>Pipelining</c:v>
                </c:pt>
                <c:pt idx="3">
                  <c:v>float FFT</c:v>
                </c:pt>
                <c:pt idx="4">
                  <c:v>32b Fixed-Point FFT</c:v>
                </c:pt>
                <c:pt idx="5">
                  <c:v>16b Fixed-Point FFT</c:v>
                </c:pt>
                <c:pt idx="6">
                  <c:v>6ns Clock</c:v>
                </c:pt>
              </c:strCache>
            </c:strRef>
          </c:cat>
          <c:val>
            <c:numRef>
              <c:f>Sheet1!$C$32:$I$32</c:f>
              <c:numCache>
                <c:formatCode>General</c:formatCode>
                <c:ptCount val="7"/>
                <c:pt idx="0">
                  <c:v>0.68482759684799999</c:v>
                </c:pt>
                <c:pt idx="1">
                  <c:v>0.64610057491200001</c:v>
                </c:pt>
                <c:pt idx="2">
                  <c:v>0.112948542432</c:v>
                </c:pt>
                <c:pt idx="3">
                  <c:v>0.10639676001599999</c:v>
                </c:pt>
                <c:pt idx="4">
                  <c:v>9.3301486656000007E-2</c:v>
                </c:pt>
                <c:pt idx="5">
                  <c:v>8.7924307632000015E-2</c:v>
                </c:pt>
                <c:pt idx="6">
                  <c:v>6.7690859745600004E-2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9-1949-A151-6390882B02AC}"/>
            </c:ext>
          </c:extLst>
        </c:ser>
        <c:ser>
          <c:idx val="3"/>
          <c:order val="3"/>
          <c:tx>
            <c:v>Memory Leakage Energy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Sheet1!$C$2:$I$2</c:f>
              <c:strCache>
                <c:ptCount val="7"/>
                <c:pt idx="0">
                  <c:v>Cache Memory</c:v>
                </c:pt>
                <c:pt idx="1">
                  <c:v>Alg. Optimizations</c:v>
                </c:pt>
                <c:pt idx="2">
                  <c:v>Pipelining</c:v>
                </c:pt>
                <c:pt idx="3">
                  <c:v>float FFT</c:v>
                </c:pt>
                <c:pt idx="4">
                  <c:v>32b Fixed-Point FFT</c:v>
                </c:pt>
                <c:pt idx="5">
                  <c:v>16b Fixed-Point FFT</c:v>
                </c:pt>
                <c:pt idx="6">
                  <c:v>6ns Clock</c:v>
                </c:pt>
              </c:strCache>
            </c:strRef>
          </c:cat>
          <c:val>
            <c:numRef>
              <c:f>Sheet1!$C$33:$I$33</c:f>
              <c:numCache>
                <c:formatCode>General</c:formatCode>
                <c:ptCount val="7"/>
                <c:pt idx="0">
                  <c:v>2316.9839999999999</c:v>
                </c:pt>
                <c:pt idx="1">
                  <c:v>2316.9839999999999</c:v>
                </c:pt>
                <c:pt idx="2">
                  <c:v>2316.9839999999999</c:v>
                </c:pt>
                <c:pt idx="3">
                  <c:v>2316.9839999999999</c:v>
                </c:pt>
                <c:pt idx="4">
                  <c:v>2316.9839999999999</c:v>
                </c:pt>
                <c:pt idx="5">
                  <c:v>2316.9839999999999</c:v>
                </c:pt>
                <c:pt idx="6">
                  <c:v>2316.9839999999999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9-1949-A151-6390882B0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noFill/>
              <a:round/>
            </a:ln>
            <a:effectLst/>
          </c:spPr>
        </c:serLines>
        <c:axId val="1293660607"/>
        <c:axId val="1309923855"/>
      </c:barChart>
      <c:catAx>
        <c:axId val="129366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923855"/>
        <c:crosses val="autoZero"/>
        <c:auto val="1"/>
        <c:lblAlgn val="ctr"/>
        <c:lblOffset val="100"/>
        <c:noMultiLvlLbl val="0"/>
      </c:catAx>
      <c:valAx>
        <c:axId val="13099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6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en-US" baseline="0"/>
              <a:t> Extraction Contribution of Energy Per Inference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Functional Unit Dynamic Energy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Sheet1!$B$2:$I$2</c:f>
              <c:strCache>
                <c:ptCount val="8"/>
                <c:pt idx="0">
                  <c:v>Baseline</c:v>
                </c:pt>
                <c:pt idx="1">
                  <c:v>Cache Memory</c:v>
                </c:pt>
                <c:pt idx="2">
                  <c:v>Alg. Optimizations</c:v>
                </c:pt>
                <c:pt idx="3">
                  <c:v>Pipelining</c:v>
                </c:pt>
                <c:pt idx="4">
                  <c:v>float FFT</c:v>
                </c:pt>
                <c:pt idx="5">
                  <c:v>32b Fixed-Point FFT</c:v>
                </c:pt>
                <c:pt idx="6">
                  <c:v>16b Fixed-Point FFT</c:v>
                </c:pt>
                <c:pt idx="7">
                  <c:v>6ns Clock</c:v>
                </c:pt>
              </c:strCache>
            </c:strRef>
          </c:cat>
          <c:val>
            <c:numRef>
              <c:f>Sheet1!$B$30:$I$30</c:f>
              <c:numCache>
                <c:formatCode>General</c:formatCode>
                <c:ptCount val="8"/>
                <c:pt idx="0">
                  <c:v>426.52149598476001</c:v>
                </c:pt>
                <c:pt idx="1">
                  <c:v>0.26331388452000004</c:v>
                </c:pt>
                <c:pt idx="2">
                  <c:v>0.21428642255999999</c:v>
                </c:pt>
                <c:pt idx="3">
                  <c:v>1.9808519068800003</c:v>
                </c:pt>
                <c:pt idx="4">
                  <c:v>1.4595368827200002</c:v>
                </c:pt>
                <c:pt idx="5">
                  <c:v>0.42050385888000003</c:v>
                </c:pt>
                <c:pt idx="6">
                  <c:v>0.43343527080000005</c:v>
                </c:pt>
                <c:pt idx="7">
                  <c:v>1.1218042246320001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0-5845-8A4C-41444E025FDC}"/>
            </c:ext>
          </c:extLst>
        </c:ser>
        <c:ser>
          <c:idx val="1"/>
          <c:order val="1"/>
          <c:tx>
            <c:v>Functional Unit Leakage Energy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Sheet1!$B$2:$I$2</c:f>
              <c:strCache>
                <c:ptCount val="8"/>
                <c:pt idx="0">
                  <c:v>Baseline</c:v>
                </c:pt>
                <c:pt idx="1">
                  <c:v>Cache Memory</c:v>
                </c:pt>
                <c:pt idx="2">
                  <c:v>Alg. Optimizations</c:v>
                </c:pt>
                <c:pt idx="3">
                  <c:v>Pipelining</c:v>
                </c:pt>
                <c:pt idx="4">
                  <c:v>float FFT</c:v>
                </c:pt>
                <c:pt idx="5">
                  <c:v>32b Fixed-Point FFT</c:v>
                </c:pt>
                <c:pt idx="6">
                  <c:v>16b Fixed-Point FFT</c:v>
                </c:pt>
                <c:pt idx="7">
                  <c:v>6ns Clock</c:v>
                </c:pt>
              </c:strCache>
            </c:strRef>
          </c:cat>
          <c:val>
            <c:numRef>
              <c:f>Sheet1!$B$31:$I$31</c:f>
              <c:numCache>
                <c:formatCode>General</c:formatCode>
                <c:ptCount val="8"/>
                <c:pt idx="0">
                  <c:v>40274.399999999994</c:v>
                </c:pt>
                <c:pt idx="1">
                  <c:v>5317.32</c:v>
                </c:pt>
                <c:pt idx="2">
                  <c:v>4696.68</c:v>
                </c:pt>
                <c:pt idx="3">
                  <c:v>6289.4400000000005</c:v>
                </c:pt>
                <c:pt idx="4">
                  <c:v>5807.58</c:v>
                </c:pt>
                <c:pt idx="5">
                  <c:v>5244.0599999999995</c:v>
                </c:pt>
                <c:pt idx="6">
                  <c:v>5364.42</c:v>
                </c:pt>
                <c:pt idx="7">
                  <c:v>6316.98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0-5845-8A4C-41444E025FDC}"/>
            </c:ext>
          </c:extLst>
        </c:ser>
        <c:ser>
          <c:idx val="2"/>
          <c:order val="2"/>
          <c:tx>
            <c:v>Memory Dynamic Energy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Sheet1!$B$2:$I$2</c:f>
              <c:strCache>
                <c:ptCount val="8"/>
                <c:pt idx="0">
                  <c:v>Baseline</c:v>
                </c:pt>
                <c:pt idx="1">
                  <c:v>Cache Memory</c:v>
                </c:pt>
                <c:pt idx="2">
                  <c:v>Alg. Optimizations</c:v>
                </c:pt>
                <c:pt idx="3">
                  <c:v>Pipelining</c:v>
                </c:pt>
                <c:pt idx="4">
                  <c:v>float FFT</c:v>
                </c:pt>
                <c:pt idx="5">
                  <c:v>32b Fixed-Point FFT</c:v>
                </c:pt>
                <c:pt idx="6">
                  <c:v>16b Fixed-Point FFT</c:v>
                </c:pt>
                <c:pt idx="7">
                  <c:v>6ns Clock</c:v>
                </c:pt>
              </c:strCache>
            </c:strRef>
          </c:cat>
          <c:val>
            <c:numRef>
              <c:f>Sheet1!$B$32:$I$32</c:f>
              <c:numCache>
                <c:formatCode>General</c:formatCode>
                <c:ptCount val="8"/>
                <c:pt idx="0">
                  <c:v>0.6432138920196</c:v>
                </c:pt>
                <c:pt idx="1">
                  <c:v>0.68482759684799999</c:v>
                </c:pt>
                <c:pt idx="2">
                  <c:v>0.64610057491200001</c:v>
                </c:pt>
                <c:pt idx="3">
                  <c:v>0.112948542432</c:v>
                </c:pt>
                <c:pt idx="4">
                  <c:v>0.10639676001599999</c:v>
                </c:pt>
                <c:pt idx="5">
                  <c:v>9.3301486656000007E-2</c:v>
                </c:pt>
                <c:pt idx="6">
                  <c:v>8.7924307632000015E-2</c:v>
                </c:pt>
                <c:pt idx="7">
                  <c:v>6.7690859745600004E-2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A0-5845-8A4C-41444E025FDC}"/>
            </c:ext>
          </c:extLst>
        </c:ser>
        <c:ser>
          <c:idx val="3"/>
          <c:order val="3"/>
          <c:tx>
            <c:v>Memory Leakage Energy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Sheet1!$B$2:$I$2</c:f>
              <c:strCache>
                <c:ptCount val="8"/>
                <c:pt idx="0">
                  <c:v>Baseline</c:v>
                </c:pt>
                <c:pt idx="1">
                  <c:v>Cache Memory</c:v>
                </c:pt>
                <c:pt idx="2">
                  <c:v>Alg. Optimizations</c:v>
                </c:pt>
                <c:pt idx="3">
                  <c:v>Pipelining</c:v>
                </c:pt>
                <c:pt idx="4">
                  <c:v>float FFT</c:v>
                </c:pt>
                <c:pt idx="5">
                  <c:v>32b Fixed-Point FFT</c:v>
                </c:pt>
                <c:pt idx="6">
                  <c:v>16b Fixed-Point FFT</c:v>
                </c:pt>
                <c:pt idx="7">
                  <c:v>6ns Clock</c:v>
                </c:pt>
              </c:strCache>
            </c:strRef>
          </c:cat>
          <c:val>
            <c:numRef>
              <c:f>Sheet1!$B$33:$I$33</c:f>
              <c:numCache>
                <c:formatCode>General</c:formatCode>
                <c:ptCount val="8"/>
                <c:pt idx="0">
                  <c:v>234.87660000000002</c:v>
                </c:pt>
                <c:pt idx="1">
                  <c:v>2316.9839999999999</c:v>
                </c:pt>
                <c:pt idx="2">
                  <c:v>2316.9839999999999</c:v>
                </c:pt>
                <c:pt idx="3">
                  <c:v>2316.9839999999999</c:v>
                </c:pt>
                <c:pt idx="4">
                  <c:v>2316.9839999999999</c:v>
                </c:pt>
                <c:pt idx="5">
                  <c:v>2316.9839999999999</c:v>
                </c:pt>
                <c:pt idx="6">
                  <c:v>2316.9839999999999</c:v>
                </c:pt>
                <c:pt idx="7">
                  <c:v>2316.9839999999999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A0-5845-8A4C-41444E025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noFill/>
              <a:round/>
            </a:ln>
            <a:effectLst/>
          </c:spPr>
        </c:serLines>
        <c:axId val="1293660607"/>
        <c:axId val="1309923855"/>
      </c:barChart>
      <c:catAx>
        <c:axId val="129366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923855"/>
        <c:crosses val="autoZero"/>
        <c:auto val="1"/>
        <c:lblAlgn val="ctr"/>
        <c:lblOffset val="100"/>
        <c:noMultiLvlLbl val="0"/>
      </c:catAx>
      <c:valAx>
        <c:axId val="13099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6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en-US" baseline="0"/>
              <a:t> Extraction Energy Per Inference with Power Gating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Functional Unit Dynamic Energy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Sheet1!$B$2:$I$2</c:f>
              <c:strCache>
                <c:ptCount val="8"/>
                <c:pt idx="0">
                  <c:v>Baseline</c:v>
                </c:pt>
                <c:pt idx="1">
                  <c:v>Cache Memory</c:v>
                </c:pt>
                <c:pt idx="2">
                  <c:v>Alg. Optimizations</c:v>
                </c:pt>
                <c:pt idx="3">
                  <c:v>Pipelining</c:v>
                </c:pt>
                <c:pt idx="4">
                  <c:v>float FFT</c:v>
                </c:pt>
                <c:pt idx="5">
                  <c:v>32b Fixed-Point FFT</c:v>
                </c:pt>
                <c:pt idx="6">
                  <c:v>16b Fixed-Point FFT</c:v>
                </c:pt>
                <c:pt idx="7">
                  <c:v>6ns Clock</c:v>
                </c:pt>
              </c:strCache>
            </c:strRef>
          </c:cat>
          <c:val>
            <c:numRef>
              <c:f>Sheet1!$B$30:$I$30</c:f>
              <c:numCache>
                <c:formatCode>General</c:formatCode>
                <c:ptCount val="8"/>
                <c:pt idx="0">
                  <c:v>426.52149598476001</c:v>
                </c:pt>
                <c:pt idx="1">
                  <c:v>0.26331388452000004</c:v>
                </c:pt>
                <c:pt idx="2">
                  <c:v>0.21428642255999999</c:v>
                </c:pt>
                <c:pt idx="3">
                  <c:v>1.9808519068800003</c:v>
                </c:pt>
                <c:pt idx="4">
                  <c:v>1.4595368827200002</c:v>
                </c:pt>
                <c:pt idx="5">
                  <c:v>0.42050385888000003</c:v>
                </c:pt>
                <c:pt idx="6">
                  <c:v>0.43343527080000005</c:v>
                </c:pt>
                <c:pt idx="7">
                  <c:v>1.1218042246320001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8-1343-AA3B-5C14F34563B2}"/>
            </c:ext>
          </c:extLst>
        </c:ser>
        <c:ser>
          <c:idx val="1"/>
          <c:order val="1"/>
          <c:tx>
            <c:v>Functional Unit Leakage Energy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Sheet1!$B$2:$I$2</c:f>
              <c:strCache>
                <c:ptCount val="8"/>
                <c:pt idx="0">
                  <c:v>Baseline</c:v>
                </c:pt>
                <c:pt idx="1">
                  <c:v>Cache Memory</c:v>
                </c:pt>
                <c:pt idx="2">
                  <c:v>Alg. Optimizations</c:v>
                </c:pt>
                <c:pt idx="3">
                  <c:v>Pipelining</c:v>
                </c:pt>
                <c:pt idx="4">
                  <c:v>float FFT</c:v>
                </c:pt>
                <c:pt idx="5">
                  <c:v>32b Fixed-Point FFT</c:v>
                </c:pt>
                <c:pt idx="6">
                  <c:v>16b Fixed-Point FFT</c:v>
                </c:pt>
                <c:pt idx="7">
                  <c:v>6ns Clock</c:v>
                </c:pt>
              </c:strCache>
            </c:strRef>
          </c:cat>
          <c:val>
            <c:numRef>
              <c:f>Sheet1!$B$43:$I$43</c:f>
              <c:numCache>
                <c:formatCode>General</c:formatCode>
                <c:ptCount val="8"/>
                <c:pt idx="0">
                  <c:v>725.17254987360002</c:v>
                </c:pt>
                <c:pt idx="1">
                  <c:v>93.718605136560015</c:v>
                </c:pt>
                <c:pt idx="2">
                  <c:v>70.480502979360011</c:v>
                </c:pt>
                <c:pt idx="3">
                  <c:v>11.580569767679997</c:v>
                </c:pt>
                <c:pt idx="4">
                  <c:v>10.590911960879998</c:v>
                </c:pt>
                <c:pt idx="5">
                  <c:v>6.8169423801600004</c:v>
                </c:pt>
                <c:pt idx="6">
                  <c:v>7.09311507384</c:v>
                </c:pt>
                <c:pt idx="7">
                  <c:v>6.9707090994480012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8-1343-AA3B-5C14F34563B2}"/>
            </c:ext>
          </c:extLst>
        </c:ser>
        <c:ser>
          <c:idx val="2"/>
          <c:order val="2"/>
          <c:tx>
            <c:v>Memory Dynamic Energy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Sheet1!$B$2:$I$2</c:f>
              <c:strCache>
                <c:ptCount val="8"/>
                <c:pt idx="0">
                  <c:v>Baseline</c:v>
                </c:pt>
                <c:pt idx="1">
                  <c:v>Cache Memory</c:v>
                </c:pt>
                <c:pt idx="2">
                  <c:v>Alg. Optimizations</c:v>
                </c:pt>
                <c:pt idx="3">
                  <c:v>Pipelining</c:v>
                </c:pt>
                <c:pt idx="4">
                  <c:v>float FFT</c:v>
                </c:pt>
                <c:pt idx="5">
                  <c:v>32b Fixed-Point FFT</c:v>
                </c:pt>
                <c:pt idx="6">
                  <c:v>16b Fixed-Point FFT</c:v>
                </c:pt>
                <c:pt idx="7">
                  <c:v>6ns Clock</c:v>
                </c:pt>
              </c:strCache>
            </c:strRef>
          </c:cat>
          <c:val>
            <c:numRef>
              <c:f>Sheet1!$B$32:$I$32</c:f>
              <c:numCache>
                <c:formatCode>General</c:formatCode>
                <c:ptCount val="8"/>
                <c:pt idx="0">
                  <c:v>0.6432138920196</c:v>
                </c:pt>
                <c:pt idx="1">
                  <c:v>0.68482759684799999</c:v>
                </c:pt>
                <c:pt idx="2">
                  <c:v>0.64610057491200001</c:v>
                </c:pt>
                <c:pt idx="3">
                  <c:v>0.112948542432</c:v>
                </c:pt>
                <c:pt idx="4">
                  <c:v>0.10639676001599999</c:v>
                </c:pt>
                <c:pt idx="5">
                  <c:v>9.3301486656000007E-2</c:v>
                </c:pt>
                <c:pt idx="6">
                  <c:v>8.7924307632000015E-2</c:v>
                </c:pt>
                <c:pt idx="7">
                  <c:v>6.7690859745600004E-2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8-1343-AA3B-5C14F34563B2}"/>
            </c:ext>
          </c:extLst>
        </c:ser>
        <c:ser>
          <c:idx val="3"/>
          <c:order val="3"/>
          <c:tx>
            <c:v>Memory Leakage Energy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Sheet1!$B$2:$I$2</c:f>
              <c:strCache>
                <c:ptCount val="8"/>
                <c:pt idx="0">
                  <c:v>Baseline</c:v>
                </c:pt>
                <c:pt idx="1">
                  <c:v>Cache Memory</c:v>
                </c:pt>
                <c:pt idx="2">
                  <c:v>Alg. Optimizations</c:v>
                </c:pt>
                <c:pt idx="3">
                  <c:v>Pipelining</c:v>
                </c:pt>
                <c:pt idx="4">
                  <c:v>float FFT</c:v>
                </c:pt>
                <c:pt idx="5">
                  <c:v>32b Fixed-Point FFT</c:v>
                </c:pt>
                <c:pt idx="6">
                  <c:v>16b Fixed-Point FFT</c:v>
                </c:pt>
                <c:pt idx="7">
                  <c:v>6ns Clock</c:v>
                </c:pt>
              </c:strCache>
            </c:strRef>
          </c:cat>
          <c:val>
            <c:numRef>
              <c:f>Sheet1!$B$44:$I$44</c:f>
              <c:numCache>
                <c:formatCode>General</c:formatCode>
                <c:ptCount val="8"/>
                <c:pt idx="0">
                  <c:v>4.2291396750204004</c:v>
                </c:pt>
                <c:pt idx="1">
                  <c:v>40.837209083472004</c:v>
                </c:pt>
                <c:pt idx="2">
                  <c:v>34.769709180768004</c:v>
                </c:pt>
                <c:pt idx="3">
                  <c:v>4.2661977636479991</c:v>
                </c:pt>
                <c:pt idx="4">
                  <c:v>4.2253354338239992</c:v>
                </c:pt>
                <c:pt idx="5">
                  <c:v>3.011930913024</c:v>
                </c:pt>
                <c:pt idx="6">
                  <c:v>3.0636367279680004</c:v>
                </c:pt>
                <c:pt idx="7">
                  <c:v>2.5567631133984001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28-1343-AA3B-5C14F3456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noFill/>
              <a:round/>
            </a:ln>
            <a:effectLst/>
          </c:spPr>
        </c:serLines>
        <c:axId val="1293660607"/>
        <c:axId val="1309923855"/>
      </c:barChart>
      <c:lineChart>
        <c:grouping val="standard"/>
        <c:varyColors val="0"/>
        <c:ser>
          <c:idx val="4"/>
          <c:order val="4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Sheet1!$B$2:$I$2</c:f>
              <c:strCache>
                <c:ptCount val="8"/>
                <c:pt idx="0">
                  <c:v>Baseline</c:v>
                </c:pt>
                <c:pt idx="1">
                  <c:v>Cache Memory</c:v>
                </c:pt>
                <c:pt idx="2">
                  <c:v>Alg. Optimizations</c:v>
                </c:pt>
                <c:pt idx="3">
                  <c:v>Pipelining</c:v>
                </c:pt>
                <c:pt idx="4">
                  <c:v>float FFT</c:v>
                </c:pt>
                <c:pt idx="5">
                  <c:v>32b Fixed-Point FFT</c:v>
                </c:pt>
                <c:pt idx="6">
                  <c:v>16b Fixed-Point FFT</c:v>
                </c:pt>
                <c:pt idx="7">
                  <c:v>6ns Clock</c:v>
                </c:pt>
              </c:strCache>
            </c:strRef>
          </c:cat>
          <c:val>
            <c:numRef>
              <c:f>Sheet1!$B$45:$I$45</c:f>
              <c:numCache>
                <c:formatCode>General</c:formatCode>
                <c:ptCount val="8"/>
                <c:pt idx="0">
                  <c:v>1156.5663994254</c:v>
                </c:pt>
                <c:pt idx="1">
                  <c:v>135.5039557014</c:v>
                </c:pt>
                <c:pt idx="2">
                  <c:v>106.11059915760001</c:v>
                </c:pt>
                <c:pt idx="3">
                  <c:v>17.940567980639997</c:v>
                </c:pt>
                <c:pt idx="4">
                  <c:v>16.382181037439995</c:v>
                </c:pt>
                <c:pt idx="5">
                  <c:v>10.342678638719999</c:v>
                </c:pt>
                <c:pt idx="6">
                  <c:v>10.678111380240001</c:v>
                </c:pt>
                <c:pt idx="7">
                  <c:v>10.716967297224002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28-1343-AA3B-5C14F3456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660607"/>
        <c:axId val="1309923855"/>
      </c:lineChart>
      <c:catAx>
        <c:axId val="129366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923855"/>
        <c:crosses val="autoZero"/>
        <c:auto val="1"/>
        <c:lblAlgn val="ctr"/>
        <c:lblOffset val="100"/>
        <c:noMultiLvlLbl val="0"/>
      </c:catAx>
      <c:valAx>
        <c:axId val="13099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6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</a:t>
            </a:r>
            <a:r>
              <a:rPr lang="en-US" baseline="0"/>
              <a:t> Per Feature Extraction on 5s Sample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v>Cycles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Sheet1!$B$2:$I$2</c:f>
              <c:strCache>
                <c:ptCount val="8"/>
                <c:pt idx="0">
                  <c:v>Baseline</c:v>
                </c:pt>
                <c:pt idx="1">
                  <c:v>Cache Memory</c:v>
                </c:pt>
                <c:pt idx="2">
                  <c:v>Alg. Optimizations</c:v>
                </c:pt>
                <c:pt idx="3">
                  <c:v>Pipelining</c:v>
                </c:pt>
                <c:pt idx="4">
                  <c:v>float FFT</c:v>
                </c:pt>
                <c:pt idx="5">
                  <c:v>32b Fixed-Point FFT</c:v>
                </c:pt>
                <c:pt idx="6">
                  <c:v>16b Fixed-Point FFT</c:v>
                </c:pt>
                <c:pt idx="7">
                  <c:v>6ns Clock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9002697</c:v>
                </c:pt>
                <c:pt idx="1">
                  <c:v>8812379</c:v>
                </c:pt>
                <c:pt idx="2">
                  <c:v>7503026</c:v>
                </c:pt>
                <c:pt idx="3">
                  <c:v>920436</c:v>
                </c:pt>
                <c:pt idx="4">
                  <c:v>911618</c:v>
                </c:pt>
                <c:pt idx="5">
                  <c:v>649768</c:v>
                </c:pt>
                <c:pt idx="6">
                  <c:v>660926</c:v>
                </c:pt>
                <c:pt idx="7">
                  <c:v>919373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83-7C4B-B06A-71F544680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noFill/>
              <a:round/>
            </a:ln>
            <a:effectLst/>
          </c:spPr>
        </c:serLines>
        <c:axId val="1293660607"/>
        <c:axId val="1309923855"/>
      </c:barChart>
      <c:lineChart>
        <c:grouping val="standard"/>
        <c:varyColors val="0"/>
        <c:ser>
          <c:idx val="0"/>
          <c:order val="1"/>
          <c:tx>
            <c:v>Total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Sheet1!$B$2:$I$2</c:f>
              <c:strCache>
                <c:ptCount val="8"/>
                <c:pt idx="0">
                  <c:v>Baseline</c:v>
                </c:pt>
                <c:pt idx="1">
                  <c:v>Cache Memory</c:v>
                </c:pt>
                <c:pt idx="2">
                  <c:v>Alg. Optimizations</c:v>
                </c:pt>
                <c:pt idx="3">
                  <c:v>Pipelining</c:v>
                </c:pt>
                <c:pt idx="4">
                  <c:v>float FFT</c:v>
                </c:pt>
                <c:pt idx="5">
                  <c:v>32b Fixed-Point FFT</c:v>
                </c:pt>
                <c:pt idx="6">
                  <c:v>16b Fixed-Point FFT</c:v>
                </c:pt>
                <c:pt idx="7">
                  <c:v>6ns Clock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9002697</c:v>
                </c:pt>
                <c:pt idx="1">
                  <c:v>8812379</c:v>
                </c:pt>
                <c:pt idx="2">
                  <c:v>7503026</c:v>
                </c:pt>
                <c:pt idx="3">
                  <c:v>920436</c:v>
                </c:pt>
                <c:pt idx="4">
                  <c:v>911618</c:v>
                </c:pt>
                <c:pt idx="5">
                  <c:v>649768</c:v>
                </c:pt>
                <c:pt idx="6">
                  <c:v>660926</c:v>
                </c:pt>
                <c:pt idx="7">
                  <c:v>919373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83-7C4B-B06A-71F544680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660607"/>
        <c:axId val="1309923855"/>
      </c:lineChart>
      <c:catAx>
        <c:axId val="129366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923855"/>
        <c:crosses val="autoZero"/>
        <c:auto val="1"/>
        <c:lblAlgn val="ctr"/>
        <c:lblOffset val="100"/>
        <c:noMultiLvlLbl val="0"/>
      </c:catAx>
      <c:valAx>
        <c:axId val="13099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45</xdr:row>
      <xdr:rowOff>190500</xdr:rowOff>
    </xdr:from>
    <xdr:to>
      <xdr:col>4</xdr:col>
      <xdr:colOff>355600</xdr:colOff>
      <xdr:row>64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B01EB1-39A5-DE4B-B6BE-E73FA0678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520700</xdr:colOff>
      <xdr:row>46</xdr:row>
      <xdr:rowOff>50800</xdr:rowOff>
    </xdr:from>
    <xdr:to>
      <xdr:col>8</xdr:col>
      <xdr:colOff>520700</xdr:colOff>
      <xdr:row>64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66ACD5-893D-3B41-A841-19BA0105D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723900</xdr:colOff>
      <xdr:row>46</xdr:row>
      <xdr:rowOff>0</xdr:rowOff>
    </xdr:from>
    <xdr:to>
      <xdr:col>15</xdr:col>
      <xdr:colOff>63500</xdr:colOff>
      <xdr:row>64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AD116C-26BD-574B-BD61-0E5DE6480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165100</xdr:colOff>
      <xdr:row>64</xdr:row>
      <xdr:rowOff>127000</xdr:rowOff>
    </xdr:from>
    <xdr:to>
      <xdr:col>4</xdr:col>
      <xdr:colOff>355600</xdr:colOff>
      <xdr:row>82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928B8C-9D7A-3447-BB8C-B4889EB75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495300</xdr:colOff>
      <xdr:row>65</xdr:row>
      <xdr:rowOff>0</xdr:rowOff>
    </xdr:from>
    <xdr:to>
      <xdr:col>8</xdr:col>
      <xdr:colOff>596900</xdr:colOff>
      <xdr:row>82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B6A291-65EF-0947-972F-B5A2CE6C4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736600</xdr:colOff>
      <xdr:row>64</xdr:row>
      <xdr:rowOff>152400</xdr:rowOff>
    </xdr:from>
    <xdr:to>
      <xdr:col>15</xdr:col>
      <xdr:colOff>114300</xdr:colOff>
      <xdr:row>82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DC2D3A-0416-AC41-8731-2416D8B28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83</xdr:row>
      <xdr:rowOff>0</xdr:rowOff>
    </xdr:from>
    <xdr:to>
      <xdr:col>4</xdr:col>
      <xdr:colOff>190500</xdr:colOff>
      <xdr:row>100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39518BF-19E4-E44C-8912-194E4864A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102</xdr:row>
      <xdr:rowOff>0</xdr:rowOff>
    </xdr:from>
    <xdr:to>
      <xdr:col>4</xdr:col>
      <xdr:colOff>190500</xdr:colOff>
      <xdr:row>119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611C5FF-0921-A74F-95B8-5EE3C07AE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0181A-216F-434F-AF1F-8C0E3E3AEF76}">
  <dimension ref="A1:I45"/>
  <sheetViews>
    <sheetView tabSelected="1" topLeftCell="A125" workbookViewId="0">
      <selection activeCell="E123" sqref="E123"/>
    </sheetView>
  </sheetViews>
  <sheetFormatPr baseColWidth="10" defaultRowHeight="16" x14ac:dyDescent="0.2"/>
  <cols>
    <col min="1" max="1" width="28.6640625" customWidth="1"/>
    <col min="2" max="9" width="18.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</row>
    <row r="3" spans="1:9" x14ac:dyDescent="0.2">
      <c r="A3" t="s">
        <v>8</v>
      </c>
      <c r="B3">
        <v>9002697</v>
      </c>
      <c r="C3">
        <v>8812379</v>
      </c>
      <c r="D3">
        <v>7503026</v>
      </c>
      <c r="E3">
        <v>920436</v>
      </c>
      <c r="F3">
        <v>911618</v>
      </c>
      <c r="G3">
        <v>649768</v>
      </c>
      <c r="H3">
        <v>660926</v>
      </c>
      <c r="I3">
        <v>919373</v>
      </c>
    </row>
    <row r="4" spans="1:9" x14ac:dyDescent="0.2">
      <c r="A4" t="s">
        <v>9</v>
      </c>
      <c r="B4">
        <v>1070.559</v>
      </c>
      <c r="C4">
        <v>128.13499999999999</v>
      </c>
      <c r="D4">
        <v>117.85</v>
      </c>
      <c r="E4">
        <v>162.39699999999999</v>
      </c>
      <c r="F4">
        <v>149.72399999999999</v>
      </c>
      <c r="G4">
        <v>132.607</v>
      </c>
      <c r="H4">
        <v>134.59700000000001</v>
      </c>
      <c r="I4">
        <v>161.869</v>
      </c>
    </row>
    <row r="5" spans="1:9" x14ac:dyDescent="0.2">
      <c r="A5" t="s">
        <v>10</v>
      </c>
    </row>
    <row r="6" spans="1:9" x14ac:dyDescent="0.2">
      <c r="A6" t="s">
        <v>11</v>
      </c>
      <c r="B6">
        <v>1066.049</v>
      </c>
      <c r="C6">
        <v>88.870999999999995</v>
      </c>
      <c r="D6">
        <v>78.516000000000005</v>
      </c>
      <c r="E6">
        <v>122.758</v>
      </c>
      <c r="F6">
        <v>110.13500000000001</v>
      </c>
      <c r="G6">
        <v>92.793999999999997</v>
      </c>
      <c r="H6">
        <v>94.872</v>
      </c>
      <c r="I6">
        <v>122.23</v>
      </c>
    </row>
    <row r="7" spans="1:9" x14ac:dyDescent="0.2">
      <c r="A7" t="s">
        <v>12</v>
      </c>
      <c r="B7">
        <v>394.80900000000003</v>
      </c>
      <c r="C7">
        <v>0.249</v>
      </c>
      <c r="D7">
        <v>0.23799999999999999</v>
      </c>
      <c r="E7">
        <v>17.934000000000001</v>
      </c>
      <c r="F7">
        <v>13.342000000000001</v>
      </c>
      <c r="G7">
        <v>5.3929999999999998</v>
      </c>
      <c r="H7">
        <v>5.4649999999999999</v>
      </c>
      <c r="I7">
        <v>16.946999999999999</v>
      </c>
    </row>
    <row r="8" spans="1:9" x14ac:dyDescent="0.2">
      <c r="A8" t="s">
        <v>13</v>
      </c>
      <c r="B8">
        <v>671.24</v>
      </c>
      <c r="C8">
        <v>88.622</v>
      </c>
      <c r="D8">
        <v>78.278000000000006</v>
      </c>
      <c r="E8">
        <v>104.824</v>
      </c>
      <c r="F8">
        <v>96.793000000000006</v>
      </c>
      <c r="G8">
        <v>87.400999999999996</v>
      </c>
      <c r="H8">
        <v>89.406999999999996</v>
      </c>
      <c r="I8">
        <v>105.283</v>
      </c>
    </row>
    <row r="9" spans="1:9" x14ac:dyDescent="0.2">
      <c r="A9" t="s">
        <v>14</v>
      </c>
      <c r="B9">
        <v>4.51</v>
      </c>
      <c r="C9">
        <v>39.264000000000003</v>
      </c>
      <c r="D9">
        <v>39.334000000000003</v>
      </c>
      <c r="E9">
        <v>39.639000000000003</v>
      </c>
      <c r="F9">
        <v>39.588999999999999</v>
      </c>
      <c r="G9">
        <v>39.813000000000002</v>
      </c>
      <c r="H9">
        <v>39.725000000000001</v>
      </c>
      <c r="I9">
        <v>39.639000000000003</v>
      </c>
    </row>
    <row r="10" spans="1:9" x14ac:dyDescent="0.2">
      <c r="A10" t="s">
        <v>15</v>
      </c>
      <c r="B10">
        <v>0.59538999999999997</v>
      </c>
      <c r="C10">
        <v>0.64759999999999995</v>
      </c>
      <c r="D10">
        <v>0.71760000000000002</v>
      </c>
      <c r="E10">
        <v>1.0226</v>
      </c>
      <c r="F10">
        <v>0.97260000000000002</v>
      </c>
      <c r="G10">
        <v>1.1966000000000001</v>
      </c>
      <c r="H10">
        <v>1.1086</v>
      </c>
      <c r="I10">
        <v>1.0226</v>
      </c>
    </row>
    <row r="11" spans="1:9" x14ac:dyDescent="0.2">
      <c r="A11" t="s">
        <v>16</v>
      </c>
      <c r="B11">
        <v>3.9146100000000001</v>
      </c>
      <c r="C11">
        <v>38.616399999999999</v>
      </c>
      <c r="D11">
        <v>38.616399999999999</v>
      </c>
      <c r="E11">
        <v>38.616399999999999</v>
      </c>
      <c r="F11">
        <v>38.616399999999999</v>
      </c>
      <c r="G11">
        <v>38.616399999999999</v>
      </c>
      <c r="H11">
        <v>38.616399999999999</v>
      </c>
      <c r="I11">
        <v>38.616399999999999</v>
      </c>
    </row>
    <row r="12" spans="1:9" x14ac:dyDescent="0.2">
      <c r="A12" t="s">
        <v>17</v>
      </c>
    </row>
    <row r="13" spans="1:9" x14ac:dyDescent="0.2">
      <c r="A13" t="s">
        <v>18</v>
      </c>
    </row>
    <row r="14" spans="1:9" x14ac:dyDescent="0.2">
      <c r="A14" t="s">
        <v>19</v>
      </c>
    </row>
    <row r="15" spans="1:9" x14ac:dyDescent="0.2">
      <c r="A15" t="s">
        <v>20</v>
      </c>
    </row>
    <row r="16" spans="1:9" x14ac:dyDescent="0.2">
      <c r="A16" t="s">
        <v>21</v>
      </c>
    </row>
    <row r="17" spans="1:9" x14ac:dyDescent="0.2">
      <c r="A17" t="s">
        <v>22</v>
      </c>
    </row>
    <row r="18" spans="1:9" x14ac:dyDescent="0.2">
      <c r="A18" t="s">
        <v>23</v>
      </c>
    </row>
    <row r="19" spans="1:9" x14ac:dyDescent="0.2">
      <c r="A19" t="s">
        <v>24</v>
      </c>
    </row>
    <row r="20" spans="1:9" x14ac:dyDescent="0.2">
      <c r="A20" t="s">
        <v>25</v>
      </c>
    </row>
    <row r="21" spans="1:9" x14ac:dyDescent="0.2">
      <c r="A21" t="s">
        <v>26</v>
      </c>
    </row>
    <row r="22" spans="1:9" x14ac:dyDescent="0.2">
      <c r="A22" t="s">
        <v>27</v>
      </c>
    </row>
    <row r="23" spans="1:9" x14ac:dyDescent="0.2">
      <c r="A23" t="s">
        <v>36</v>
      </c>
      <c r="B23">
        <f>10*10^-9</f>
        <v>1E-8</v>
      </c>
      <c r="C23">
        <f>10*10^-9</f>
        <v>1E-8</v>
      </c>
      <c r="D23">
        <f>10*10^-9</f>
        <v>1E-8</v>
      </c>
      <c r="E23">
        <f>10*10^-9</f>
        <v>1E-8</v>
      </c>
      <c r="F23">
        <f>10*10^-9</f>
        <v>1E-8</v>
      </c>
      <c r="G23">
        <f>10*10^-9</f>
        <v>1E-8</v>
      </c>
      <c r="H23">
        <f>10*10^-9</f>
        <v>1E-8</v>
      </c>
      <c r="I23">
        <f>6*10^-9</f>
        <v>6.0000000000000008E-9</v>
      </c>
    </row>
    <row r="24" spans="1:9" x14ac:dyDescent="0.2">
      <c r="A24" t="s">
        <v>37</v>
      </c>
      <c r="B24">
        <f>B3*B23</f>
        <v>9.0026969999999998E-2</v>
      </c>
      <c r="C24">
        <f t="shared" ref="C24:I24" si="0">C3*C23</f>
        <v>8.8123790000000007E-2</v>
      </c>
      <c r="D24">
        <f t="shared" si="0"/>
        <v>7.5030260000000001E-2</v>
      </c>
      <c r="E24">
        <f t="shared" si="0"/>
        <v>9.20436E-3</v>
      </c>
      <c r="F24">
        <f>F3*F23</f>
        <v>9.1161799999999998E-3</v>
      </c>
      <c r="G24">
        <f t="shared" si="0"/>
        <v>6.4976800000000005E-3</v>
      </c>
      <c r="H24">
        <f t="shared" si="0"/>
        <v>6.6092600000000005E-3</v>
      </c>
      <c r="I24">
        <f t="shared" si="0"/>
        <v>5.5162380000000006E-3</v>
      </c>
    </row>
    <row r="25" spans="1:9" x14ac:dyDescent="0.2">
      <c r="A25" t="s">
        <v>39</v>
      </c>
      <c r="B25">
        <f>B24*B7</f>
        <v>35.543457998729998</v>
      </c>
      <c r="C25">
        <f t="shared" ref="C25:I25" si="1">C24*C7</f>
        <v>2.1942823710000003E-2</v>
      </c>
      <c r="D25">
        <f t="shared" si="1"/>
        <v>1.785720188E-2</v>
      </c>
      <c r="E25">
        <f t="shared" si="1"/>
        <v>0.16507099224000002</v>
      </c>
      <c r="F25">
        <f t="shared" si="1"/>
        <v>0.12162807356000001</v>
      </c>
      <c r="G25">
        <f t="shared" si="1"/>
        <v>3.5041988240000002E-2</v>
      </c>
      <c r="H25">
        <f t="shared" si="1"/>
        <v>3.6119605900000004E-2</v>
      </c>
      <c r="I25">
        <f t="shared" si="1"/>
        <v>9.3483685386000007E-2</v>
      </c>
    </row>
    <row r="26" spans="1:9" x14ac:dyDescent="0.2">
      <c r="A26" t="s">
        <v>40</v>
      </c>
      <c r="B26">
        <f>5*B8</f>
        <v>3356.2</v>
      </c>
      <c r="C26">
        <f t="shared" ref="C26:I26" si="2">5*C8</f>
        <v>443.11</v>
      </c>
      <c r="D26">
        <f t="shared" si="2"/>
        <v>391.39000000000004</v>
      </c>
      <c r="E26">
        <f t="shared" si="2"/>
        <v>524.12</v>
      </c>
      <c r="F26">
        <f t="shared" si="2"/>
        <v>483.96500000000003</v>
      </c>
      <c r="G26">
        <f t="shared" si="2"/>
        <v>437.005</v>
      </c>
      <c r="H26">
        <f t="shared" si="2"/>
        <v>447.03499999999997</v>
      </c>
      <c r="I26">
        <f t="shared" si="2"/>
        <v>526.41499999999996</v>
      </c>
    </row>
    <row r="27" spans="1:9" x14ac:dyDescent="0.2">
      <c r="A27" t="s">
        <v>41</v>
      </c>
      <c r="B27">
        <f>B24*B10</f>
        <v>5.3601157668299995E-2</v>
      </c>
      <c r="C27">
        <f t="shared" ref="C27:I27" si="3">C24*C10</f>
        <v>5.7068966403999999E-2</v>
      </c>
      <c r="D27">
        <f t="shared" si="3"/>
        <v>5.3841714576000003E-2</v>
      </c>
      <c r="E27">
        <f t="shared" si="3"/>
        <v>9.4123785360000004E-3</v>
      </c>
      <c r="F27">
        <f t="shared" si="3"/>
        <v>8.8663966679999994E-3</v>
      </c>
      <c r="G27">
        <f t="shared" si="3"/>
        <v>7.7751238880000009E-3</v>
      </c>
      <c r="H27">
        <f t="shared" si="3"/>
        <v>7.327025636000001E-3</v>
      </c>
      <c r="I27">
        <f t="shared" si="3"/>
        <v>5.6409049788000007E-3</v>
      </c>
    </row>
    <row r="28" spans="1:9" x14ac:dyDescent="0.2">
      <c r="A28" t="s">
        <v>42</v>
      </c>
      <c r="B28">
        <f>5*B11</f>
        <v>19.573050000000002</v>
      </c>
      <c r="C28">
        <f t="shared" ref="C28:I28" si="4">5*C11</f>
        <v>193.08199999999999</v>
      </c>
      <c r="D28">
        <f t="shared" si="4"/>
        <v>193.08199999999999</v>
      </c>
      <c r="E28">
        <f t="shared" si="4"/>
        <v>193.08199999999999</v>
      </c>
      <c r="F28">
        <f t="shared" si="4"/>
        <v>193.08199999999999</v>
      </c>
      <c r="G28">
        <f t="shared" si="4"/>
        <v>193.08199999999999</v>
      </c>
      <c r="H28">
        <f t="shared" si="4"/>
        <v>193.08199999999999</v>
      </c>
      <c r="I28">
        <f t="shared" si="4"/>
        <v>193.08199999999999</v>
      </c>
    </row>
    <row r="29" spans="1:9" x14ac:dyDescent="0.2">
      <c r="A29" t="s">
        <v>38</v>
      </c>
      <c r="B29">
        <f>SUM(B25:B28)</f>
        <v>3411.370109156398</v>
      </c>
      <c r="C29">
        <f t="shared" ref="C29:I29" si="5">SUM(C25:C28)</f>
        <v>636.27101179011402</v>
      </c>
      <c r="D29">
        <f t="shared" si="5"/>
        <v>584.54369891645604</v>
      </c>
      <c r="E29">
        <f t="shared" si="5"/>
        <v>717.37648337077599</v>
      </c>
      <c r="F29">
        <f t="shared" si="5"/>
        <v>677.177494470228</v>
      </c>
      <c r="G29">
        <f t="shared" si="5"/>
        <v>630.12981711212797</v>
      </c>
      <c r="H29">
        <f t="shared" si="5"/>
        <v>640.16044663153593</v>
      </c>
      <c r="I29">
        <f t="shared" si="5"/>
        <v>719.59612459036475</v>
      </c>
    </row>
    <row r="30" spans="1:9" x14ac:dyDescent="0.2">
      <c r="A30" t="s">
        <v>43</v>
      </c>
      <c r="B30">
        <f>12*B25</f>
        <v>426.52149598476001</v>
      </c>
      <c r="C30">
        <f t="shared" ref="C30:I30" si="6">12*C25</f>
        <v>0.26331388452000004</v>
      </c>
      <c r="D30">
        <f t="shared" si="6"/>
        <v>0.21428642255999999</v>
      </c>
      <c r="E30">
        <f t="shared" si="6"/>
        <v>1.9808519068800003</v>
      </c>
      <c r="F30">
        <f t="shared" si="6"/>
        <v>1.4595368827200002</v>
      </c>
      <c r="G30">
        <f t="shared" si="6"/>
        <v>0.42050385888000003</v>
      </c>
      <c r="H30">
        <f t="shared" si="6"/>
        <v>0.43343527080000005</v>
      </c>
      <c r="I30">
        <f t="shared" si="6"/>
        <v>1.1218042246320001</v>
      </c>
    </row>
    <row r="31" spans="1:9" x14ac:dyDescent="0.2">
      <c r="A31" t="s">
        <v>44</v>
      </c>
      <c r="B31">
        <f t="shared" ref="B31:I34" si="7">12*B26</f>
        <v>40274.399999999994</v>
      </c>
      <c r="C31">
        <f t="shared" si="7"/>
        <v>5317.32</v>
      </c>
      <c r="D31">
        <f t="shared" si="7"/>
        <v>4696.68</v>
      </c>
      <c r="E31">
        <f t="shared" si="7"/>
        <v>6289.4400000000005</v>
      </c>
      <c r="F31">
        <f t="shared" si="7"/>
        <v>5807.58</v>
      </c>
      <c r="G31">
        <f t="shared" si="7"/>
        <v>5244.0599999999995</v>
      </c>
      <c r="H31">
        <f t="shared" si="7"/>
        <v>5364.42</v>
      </c>
      <c r="I31">
        <f t="shared" si="7"/>
        <v>6316.98</v>
      </c>
    </row>
    <row r="32" spans="1:9" x14ac:dyDescent="0.2">
      <c r="A32" t="s">
        <v>45</v>
      </c>
      <c r="B32">
        <f t="shared" si="7"/>
        <v>0.6432138920196</v>
      </c>
      <c r="C32">
        <f t="shared" si="7"/>
        <v>0.68482759684799999</v>
      </c>
      <c r="D32">
        <f t="shared" si="7"/>
        <v>0.64610057491200001</v>
      </c>
      <c r="E32">
        <f t="shared" si="7"/>
        <v>0.112948542432</v>
      </c>
      <c r="F32">
        <f t="shared" si="7"/>
        <v>0.10639676001599999</v>
      </c>
      <c r="G32">
        <f t="shared" si="7"/>
        <v>9.3301486656000007E-2</v>
      </c>
      <c r="H32">
        <f t="shared" si="7"/>
        <v>8.7924307632000015E-2</v>
      </c>
      <c r="I32">
        <f t="shared" si="7"/>
        <v>6.7690859745600004E-2</v>
      </c>
    </row>
    <row r="33" spans="1:9" x14ac:dyDescent="0.2">
      <c r="A33" t="s">
        <v>46</v>
      </c>
      <c r="B33">
        <f t="shared" si="7"/>
        <v>234.87660000000002</v>
      </c>
      <c r="C33">
        <f t="shared" si="7"/>
        <v>2316.9839999999999</v>
      </c>
      <c r="D33">
        <f t="shared" si="7"/>
        <v>2316.9839999999999</v>
      </c>
      <c r="E33">
        <f t="shared" si="7"/>
        <v>2316.9839999999999</v>
      </c>
      <c r="F33">
        <f t="shared" si="7"/>
        <v>2316.9839999999999</v>
      </c>
      <c r="G33">
        <f t="shared" si="7"/>
        <v>2316.9839999999999</v>
      </c>
      <c r="H33">
        <f t="shared" si="7"/>
        <v>2316.9839999999999</v>
      </c>
      <c r="I33">
        <f t="shared" si="7"/>
        <v>2316.9839999999999</v>
      </c>
    </row>
    <row r="34" spans="1:9" x14ac:dyDescent="0.2">
      <c r="A34" t="s">
        <v>47</v>
      </c>
      <c r="B34">
        <f>12*B29</f>
        <v>40936.441309876776</v>
      </c>
      <c r="C34">
        <f t="shared" ref="C34:I34" si="8">12*C29</f>
        <v>7635.2521414813682</v>
      </c>
      <c r="D34">
        <f t="shared" si="8"/>
        <v>7014.5243869974729</v>
      </c>
      <c r="E34">
        <f t="shared" si="8"/>
        <v>8608.5178004493118</v>
      </c>
      <c r="F34">
        <f t="shared" si="8"/>
        <v>8126.1299336427364</v>
      </c>
      <c r="G34">
        <f t="shared" si="8"/>
        <v>7561.5578053455356</v>
      </c>
      <c r="H34">
        <f t="shared" si="8"/>
        <v>7681.9253595784312</v>
      </c>
      <c r="I34">
        <f>12*I29</f>
        <v>8635.1534950843779</v>
      </c>
    </row>
    <row r="36" spans="1:9" x14ac:dyDescent="0.2">
      <c r="A36" t="s">
        <v>49</v>
      </c>
      <c r="B36">
        <v>100</v>
      </c>
      <c r="C36">
        <f>B36</f>
        <v>100</v>
      </c>
      <c r="D36">
        <f>B36</f>
        <v>100</v>
      </c>
      <c r="E36">
        <f>B36</f>
        <v>100</v>
      </c>
      <c r="F36">
        <f>B36</f>
        <v>100</v>
      </c>
      <c r="G36">
        <f>B36</f>
        <v>100</v>
      </c>
      <c r="H36">
        <f>B36</f>
        <v>100</v>
      </c>
      <c r="I36">
        <f>B36</f>
        <v>100</v>
      </c>
    </row>
    <row r="37" spans="1:9" x14ac:dyDescent="0.2">
      <c r="A37" t="s">
        <v>48</v>
      </c>
      <c r="B37">
        <f>B36*B23</f>
        <v>9.9999999999999995E-7</v>
      </c>
      <c r="C37">
        <f>C36*C23</f>
        <v>9.9999999999999995E-7</v>
      </c>
      <c r="D37">
        <f t="shared" ref="C37:I37" si="9">D36*D23</f>
        <v>9.9999999999999995E-7</v>
      </c>
      <c r="E37">
        <f t="shared" si="9"/>
        <v>9.9999999999999995E-7</v>
      </c>
      <c r="F37">
        <f t="shared" si="9"/>
        <v>9.9999999999999995E-7</v>
      </c>
      <c r="G37">
        <f t="shared" si="9"/>
        <v>9.9999999999999995E-7</v>
      </c>
      <c r="H37">
        <f t="shared" si="9"/>
        <v>9.9999999999999995E-7</v>
      </c>
      <c r="I37">
        <f t="shared" si="9"/>
        <v>6.0000000000000008E-7</v>
      </c>
    </row>
    <row r="38" spans="1:9" x14ac:dyDescent="0.2">
      <c r="A38" t="s">
        <v>50</v>
      </c>
      <c r="B38">
        <v>100</v>
      </c>
      <c r="C38">
        <f>B38</f>
        <v>100</v>
      </c>
      <c r="D38">
        <f>B38</f>
        <v>100</v>
      </c>
      <c r="E38">
        <f>B38</f>
        <v>100</v>
      </c>
      <c r="F38">
        <f>B38</f>
        <v>100</v>
      </c>
      <c r="G38">
        <f>B38</f>
        <v>100</v>
      </c>
      <c r="H38">
        <f>B38</f>
        <v>100</v>
      </c>
      <c r="I38">
        <f>B38</f>
        <v>100</v>
      </c>
    </row>
    <row r="39" spans="1:9" x14ac:dyDescent="0.2">
      <c r="A39" t="s">
        <v>51</v>
      </c>
      <c r="B39">
        <f>B38*B23</f>
        <v>9.9999999999999995E-7</v>
      </c>
      <c r="C39">
        <f t="shared" ref="C39:I39" si="10">C38*C23</f>
        <v>9.9999999999999995E-7</v>
      </c>
      <c r="D39">
        <f t="shared" si="10"/>
        <v>9.9999999999999995E-7</v>
      </c>
      <c r="E39">
        <f t="shared" si="10"/>
        <v>9.9999999999999995E-7</v>
      </c>
      <c r="F39">
        <f t="shared" si="10"/>
        <v>9.9999999999999995E-7</v>
      </c>
      <c r="G39">
        <f t="shared" si="10"/>
        <v>9.9999999999999995E-7</v>
      </c>
      <c r="H39">
        <f t="shared" si="10"/>
        <v>9.9999999999999995E-7</v>
      </c>
      <c r="I39">
        <f t="shared" si="10"/>
        <v>6.0000000000000008E-7</v>
      </c>
    </row>
    <row r="40" spans="1:9" x14ac:dyDescent="0.2">
      <c r="A40" t="s">
        <v>52</v>
      </c>
      <c r="B40">
        <f>(B24+B37+B39)*B8</f>
        <v>60.431045822800002</v>
      </c>
      <c r="C40">
        <f t="shared" ref="C40:I40" si="11">(C24+C37+C39)*C8</f>
        <v>7.809883761380001</v>
      </c>
      <c r="D40">
        <f t="shared" si="11"/>
        <v>5.8733752482800003</v>
      </c>
      <c r="E40">
        <f t="shared" si="11"/>
        <v>0.96504748063999979</v>
      </c>
      <c r="F40">
        <f t="shared" si="11"/>
        <v>0.88257599673999987</v>
      </c>
      <c r="G40">
        <f t="shared" si="11"/>
        <v>0.56807853168</v>
      </c>
      <c r="H40">
        <f t="shared" si="11"/>
        <v>0.59109292282000003</v>
      </c>
      <c r="I40">
        <f>(I24+I37+I39)*I8</f>
        <v>0.58089242495400006</v>
      </c>
    </row>
    <row r="41" spans="1:9" x14ac:dyDescent="0.2">
      <c r="A41" t="s">
        <v>53</v>
      </c>
      <c r="B41">
        <f>(B24+B37+B39)*B11</f>
        <v>0.35242830625170002</v>
      </c>
      <c r="C41">
        <f t="shared" ref="C41:I41" si="12">(C24+C37+C39)*C11</f>
        <v>3.4031007569560003</v>
      </c>
      <c r="D41">
        <f t="shared" si="12"/>
        <v>2.8974757650640002</v>
      </c>
      <c r="E41">
        <f t="shared" si="12"/>
        <v>0.3555164803039999</v>
      </c>
      <c r="F41">
        <f t="shared" si="12"/>
        <v>0.35211128615199994</v>
      </c>
      <c r="G41">
        <f t="shared" si="12"/>
        <v>0.250994242752</v>
      </c>
      <c r="H41">
        <f t="shared" si="12"/>
        <v>0.25530306066400005</v>
      </c>
      <c r="I41">
        <f>(I24+I37+I39)*I11</f>
        <v>0.2130635927832</v>
      </c>
    </row>
    <row r="42" spans="1:9" x14ac:dyDescent="0.2">
      <c r="A42" t="s">
        <v>54</v>
      </c>
      <c r="B42">
        <f>B40+B41+B25+B27</f>
        <v>96.380533285449999</v>
      </c>
      <c r="C42">
        <f t="shared" ref="C42:I42" si="13">C40+C41+C25+C27</f>
        <v>11.291996308450001</v>
      </c>
      <c r="D42">
        <f t="shared" si="13"/>
        <v>8.8425499298000005</v>
      </c>
      <c r="E42">
        <f t="shared" si="13"/>
        <v>1.4950473317199997</v>
      </c>
      <c r="F42">
        <f t="shared" si="13"/>
        <v>1.3651817531199997</v>
      </c>
      <c r="G42">
        <f t="shared" si="13"/>
        <v>0.86188988655999998</v>
      </c>
      <c r="H42">
        <f t="shared" si="13"/>
        <v>0.88984261501999995</v>
      </c>
      <c r="I42">
        <f t="shared" si="13"/>
        <v>0.89308060810200007</v>
      </c>
    </row>
    <row r="43" spans="1:9" x14ac:dyDescent="0.2">
      <c r="A43" t="s">
        <v>55</v>
      </c>
      <c r="B43">
        <f>12*B40</f>
        <v>725.17254987360002</v>
      </c>
      <c r="C43">
        <f t="shared" ref="C43:I43" si="14">12*C40</f>
        <v>93.718605136560015</v>
      </c>
      <c r="D43">
        <f t="shared" si="14"/>
        <v>70.480502979360011</v>
      </c>
      <c r="E43">
        <f t="shared" si="14"/>
        <v>11.580569767679997</v>
      </c>
      <c r="F43">
        <f t="shared" si="14"/>
        <v>10.590911960879998</v>
      </c>
      <c r="G43">
        <f t="shared" si="14"/>
        <v>6.8169423801600004</v>
      </c>
      <c r="H43">
        <f t="shared" si="14"/>
        <v>7.09311507384</v>
      </c>
      <c r="I43">
        <f t="shared" si="14"/>
        <v>6.9707090994480012</v>
      </c>
    </row>
    <row r="44" spans="1:9" x14ac:dyDescent="0.2">
      <c r="A44" t="s">
        <v>56</v>
      </c>
      <c r="B44">
        <f>12*B41</f>
        <v>4.2291396750204004</v>
      </c>
      <c r="C44">
        <f t="shared" ref="C44:I44" si="15">12*C41</f>
        <v>40.837209083472004</v>
      </c>
      <c r="D44">
        <f t="shared" si="15"/>
        <v>34.769709180768004</v>
      </c>
      <c r="E44">
        <f t="shared" si="15"/>
        <v>4.2661977636479991</v>
      </c>
      <c r="F44">
        <f t="shared" si="15"/>
        <v>4.2253354338239992</v>
      </c>
      <c r="G44">
        <f t="shared" si="15"/>
        <v>3.011930913024</v>
      </c>
      <c r="H44">
        <f t="shared" si="15"/>
        <v>3.0636367279680004</v>
      </c>
      <c r="I44">
        <f t="shared" si="15"/>
        <v>2.5567631133984001</v>
      </c>
    </row>
    <row r="45" spans="1:9" x14ac:dyDescent="0.2">
      <c r="A45" t="s">
        <v>57</v>
      </c>
      <c r="B45">
        <f>B43+B44+B30+B32</f>
        <v>1156.5663994254</v>
      </c>
      <c r="C45">
        <f t="shared" ref="C45:I45" si="16">C43+C44+C30+C32</f>
        <v>135.5039557014</v>
      </c>
      <c r="D45">
        <f t="shared" si="16"/>
        <v>106.11059915760001</v>
      </c>
      <c r="E45">
        <f t="shared" si="16"/>
        <v>17.940567980639997</v>
      </c>
      <c r="F45">
        <f t="shared" si="16"/>
        <v>16.382181037439995</v>
      </c>
      <c r="G45">
        <f t="shared" si="16"/>
        <v>10.342678638719999</v>
      </c>
      <c r="H45">
        <f t="shared" si="16"/>
        <v>10.678111380240001</v>
      </c>
      <c r="I45">
        <f t="shared" si="16"/>
        <v>10.716967297224002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Matthew Anderson</dc:creator>
  <cp:lastModifiedBy>Mark Matthew Anderson</cp:lastModifiedBy>
  <dcterms:created xsi:type="dcterms:W3CDTF">2018-03-18T18:00:55Z</dcterms:created>
  <dcterms:modified xsi:type="dcterms:W3CDTF">2018-03-18T23:49:24Z</dcterms:modified>
</cp:coreProperties>
</file>