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7580" windowHeight="8070" activeTab="1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B22" i="1"/>
  <c r="L13" i="1"/>
  <c r="I13" i="1"/>
  <c r="K13" i="1" s="1"/>
  <c r="I17" i="1"/>
  <c r="K17" i="1" s="1"/>
  <c r="M17" i="1"/>
  <c r="L17" i="1"/>
  <c r="M13" i="1"/>
  <c r="O9" i="1"/>
  <c r="M5" i="1"/>
  <c r="L9" i="1"/>
  <c r="K9" i="1"/>
  <c r="M9" i="1" s="1"/>
  <c r="N9" i="1"/>
  <c r="L5" i="1"/>
  <c r="J5" i="1"/>
  <c r="I5" i="1"/>
  <c r="N5" i="1" l="1"/>
  <c r="N13" i="1"/>
  <c r="R13" i="1" s="1"/>
  <c r="N17" i="1"/>
  <c r="R17" i="1" s="1"/>
  <c r="P9" i="1"/>
  <c r="R9" i="1" s="1"/>
  <c r="K5" i="1"/>
  <c r="A17" i="1" l="1"/>
  <c r="A9" i="1"/>
  <c r="A13" i="1"/>
  <c r="R5" i="1"/>
  <c r="A5" i="1"/>
</calcChain>
</file>

<file path=xl/sharedStrings.xml><?xml version="1.0" encoding="utf-8"?>
<sst xmlns="http://schemas.openxmlformats.org/spreadsheetml/2006/main" count="74" uniqueCount="28">
  <si>
    <t>ecart</t>
  </si>
  <si>
    <t>Haut</t>
  </si>
  <si>
    <t>bas</t>
  </si>
  <si>
    <t>gauche</t>
  </si>
  <si>
    <t>Droit</t>
  </si>
  <si>
    <t>Carre capable</t>
  </si>
  <si>
    <t>Longueur</t>
  </si>
  <si>
    <t>Largeur</t>
  </si>
  <si>
    <t>Ø ext</t>
  </si>
  <si>
    <t>Ø int</t>
  </si>
  <si>
    <t>Surface</t>
  </si>
  <si>
    <t>Ext</t>
  </si>
  <si>
    <t>Int</t>
  </si>
  <si>
    <t>Total</t>
  </si>
  <si>
    <t>Ø</t>
  </si>
  <si>
    <t>Plaque</t>
  </si>
  <si>
    <t>Taux Chute</t>
  </si>
  <si>
    <t>Exterieur</t>
  </si>
  <si>
    <t>Interieur</t>
  </si>
  <si>
    <t>Base</t>
  </si>
  <si>
    <t>Hauteur</t>
  </si>
  <si>
    <t>Rectangulaire</t>
  </si>
  <si>
    <t>Reactangulaire</t>
  </si>
  <si>
    <t>Triangle isocele</t>
  </si>
  <si>
    <t>Triangle Rectangle</t>
  </si>
  <si>
    <t>Cote</t>
  </si>
  <si>
    <t>Ø inscrit</t>
  </si>
  <si>
    <t>TAUX de Chutes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</si>
</sst>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6" formatCode="_-* #,##0.000\ _€_-;\-* #,##0.0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43" fontId="0" fillId="0" borderId="0" xfId="1" applyFont="1"/>
    <xf numFmtId="10" fontId="0" fillId="0" borderId="0" xfId="2" applyNumberFormat="1" applyFont="1"/>
    <xf numFmtId="166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2" fontId="0" fillId="0" borderId="0" xfId="0" applyNumberFormat="1" applyAlignment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2"/>
  <sheetViews>
    <sheetView workbookViewId="0">
      <selection activeCell="F31" sqref="F31"/>
    </sheetView>
  </sheetViews>
  <sheetFormatPr baseColWidth="10" defaultRowHeight="15" x14ac:dyDescent="0.25"/>
  <cols>
    <col min="2" max="2" width="17" bestFit="1" customWidth="1"/>
    <col min="9" max="9" width="14.28515625" bestFit="1" customWidth="1"/>
    <col min="10" max="11" width="12.85546875" bestFit="1" customWidth="1"/>
    <col min="14" max="14" width="17" bestFit="1" customWidth="1"/>
    <col min="15" max="16" width="17" customWidth="1"/>
    <col min="18" max="18" width="14.140625" bestFit="1" customWidth="1"/>
  </cols>
  <sheetData>
    <row r="2" spans="1:19" x14ac:dyDescent="0.25">
      <c r="A2" t="s">
        <v>27</v>
      </c>
    </row>
    <row r="3" spans="1:19" x14ac:dyDescent="0.25">
      <c r="C3" s="5" t="s">
        <v>14</v>
      </c>
      <c r="D3" s="5"/>
      <c r="E3" s="5" t="s">
        <v>0</v>
      </c>
      <c r="F3" s="5"/>
      <c r="G3" s="5"/>
      <c r="H3" s="5"/>
      <c r="I3" s="5" t="s">
        <v>10</v>
      </c>
      <c r="J3" s="5"/>
      <c r="K3" s="5"/>
      <c r="L3" s="5" t="s">
        <v>5</v>
      </c>
      <c r="M3" s="5"/>
      <c r="N3" s="5"/>
      <c r="O3" s="4"/>
      <c r="P3" s="4"/>
      <c r="R3" s="5" t="s">
        <v>16</v>
      </c>
      <c r="S3" s="5"/>
    </row>
    <row r="4" spans="1:19" x14ac:dyDescent="0.25">
      <c r="B4" t="s">
        <v>14</v>
      </c>
      <c r="C4" t="s">
        <v>8</v>
      </c>
      <c r="D4" t="s">
        <v>9</v>
      </c>
      <c r="E4" t="s">
        <v>1</v>
      </c>
      <c r="F4" t="s">
        <v>2</v>
      </c>
      <c r="G4" t="s">
        <v>3</v>
      </c>
      <c r="H4" t="s">
        <v>4</v>
      </c>
      <c r="I4" t="s">
        <v>11</v>
      </c>
      <c r="J4" t="s">
        <v>12</v>
      </c>
      <c r="K4" t="s">
        <v>13</v>
      </c>
      <c r="L4" t="s">
        <v>6</v>
      </c>
      <c r="M4" t="s">
        <v>7</v>
      </c>
      <c r="N4" t="s">
        <v>10</v>
      </c>
      <c r="R4" t="s">
        <v>21</v>
      </c>
    </row>
    <row r="5" spans="1:19" x14ac:dyDescent="0.25">
      <c r="A5" s="2">
        <f>1-(K5/N5)</f>
        <v>0.2538713627545619</v>
      </c>
      <c r="B5" s="6"/>
      <c r="C5">
        <v>1000</v>
      </c>
      <c r="D5">
        <v>0</v>
      </c>
      <c r="E5">
        <v>6</v>
      </c>
      <c r="F5">
        <v>6</v>
      </c>
      <c r="G5">
        <v>6</v>
      </c>
      <c r="H5">
        <v>6</v>
      </c>
      <c r="I5" s="1">
        <f>(PI()*POWER(C5/2,2))/1000000</f>
        <v>0.78539816339744828</v>
      </c>
      <c r="J5" s="1">
        <f>(PI()*POWER(D5/2,2))/1000000</f>
        <v>0</v>
      </c>
      <c r="K5" s="3">
        <f>I5-J5</f>
        <v>0.78539816339744828</v>
      </c>
      <c r="L5">
        <f>C5+(G5+H5)*2</f>
        <v>1024</v>
      </c>
      <c r="M5">
        <f>C5+(E5*1.33+F5)*2</f>
        <v>1027.96</v>
      </c>
      <c r="N5" s="1">
        <f>(L5*M5)/1000000</f>
        <v>1.0526310400000001</v>
      </c>
      <c r="O5" s="1"/>
      <c r="P5" s="1"/>
      <c r="Q5" s="2"/>
      <c r="R5" s="2">
        <f>1-(K5/N5)</f>
        <v>0.2538713627545619</v>
      </c>
    </row>
    <row r="6" spans="1:19" x14ac:dyDescent="0.25">
      <c r="B6" s="6"/>
      <c r="I6" s="1"/>
      <c r="J6" s="1"/>
      <c r="K6" s="3"/>
      <c r="N6" s="1"/>
      <c r="O6" s="1"/>
      <c r="P6" s="1"/>
      <c r="Q6" s="2"/>
      <c r="R6" s="2"/>
    </row>
    <row r="7" spans="1:19" x14ac:dyDescent="0.25">
      <c r="B7" s="6"/>
      <c r="C7" t="s">
        <v>17</v>
      </c>
      <c r="E7" t="s">
        <v>18</v>
      </c>
      <c r="G7" s="5" t="s">
        <v>0</v>
      </c>
      <c r="H7" s="5"/>
      <c r="I7" s="5"/>
      <c r="J7" s="5"/>
      <c r="K7" s="5" t="s">
        <v>10</v>
      </c>
      <c r="L7" s="5"/>
      <c r="M7" s="5"/>
      <c r="N7" s="5" t="s">
        <v>5</v>
      </c>
      <c r="O7" s="5"/>
      <c r="P7" s="5"/>
      <c r="R7" s="2"/>
    </row>
    <row r="8" spans="1:19" x14ac:dyDescent="0.25">
      <c r="B8" t="s">
        <v>15</v>
      </c>
      <c r="C8" t="s">
        <v>6</v>
      </c>
      <c r="D8" t="s">
        <v>7</v>
      </c>
      <c r="E8" t="s">
        <v>6</v>
      </c>
      <c r="F8" t="s">
        <v>7</v>
      </c>
      <c r="G8" t="s">
        <v>1</v>
      </c>
      <c r="H8" t="s">
        <v>2</v>
      </c>
      <c r="I8" t="s">
        <v>3</v>
      </c>
      <c r="J8" t="s">
        <v>4</v>
      </c>
      <c r="K8" t="s">
        <v>11</v>
      </c>
      <c r="L8" t="s">
        <v>12</v>
      </c>
      <c r="M8" t="s">
        <v>13</v>
      </c>
      <c r="N8" t="s">
        <v>6</v>
      </c>
      <c r="O8" t="s">
        <v>7</v>
      </c>
      <c r="P8" t="s">
        <v>10</v>
      </c>
      <c r="R8" t="s">
        <v>22</v>
      </c>
    </row>
    <row r="9" spans="1:19" x14ac:dyDescent="0.25">
      <c r="A9" s="2">
        <f>1-(M9/P9)</f>
        <v>0.28749963519981325</v>
      </c>
      <c r="C9">
        <v>1000</v>
      </c>
      <c r="D9">
        <v>1000</v>
      </c>
      <c r="E9">
        <v>500</v>
      </c>
      <c r="F9">
        <v>500</v>
      </c>
      <c r="G9">
        <v>6</v>
      </c>
      <c r="H9">
        <v>6</v>
      </c>
      <c r="I9">
        <v>6</v>
      </c>
      <c r="J9">
        <v>6</v>
      </c>
      <c r="K9" s="1">
        <f>(C9*D9)/1000000</f>
        <v>1</v>
      </c>
      <c r="L9" s="1">
        <f>(E9*F9)/1000000</f>
        <v>0.25</v>
      </c>
      <c r="M9" s="3">
        <f>K9-L9</f>
        <v>0.75</v>
      </c>
      <c r="N9">
        <f>C9+(I9+J9)*2</f>
        <v>1024</v>
      </c>
      <c r="O9">
        <f>C9+(G9*1.33+H9)*2</f>
        <v>1027.96</v>
      </c>
      <c r="P9" s="1">
        <f>(N9*O9)/1000000</f>
        <v>1.0526310400000001</v>
      </c>
      <c r="R9" s="2">
        <f>1-(M9/P9)</f>
        <v>0.28749963519981325</v>
      </c>
    </row>
    <row r="11" spans="1:19" x14ac:dyDescent="0.25">
      <c r="C11" s="5"/>
      <c r="D11" s="5"/>
      <c r="E11" s="5" t="s">
        <v>0</v>
      </c>
      <c r="F11" s="5"/>
      <c r="G11" s="5"/>
      <c r="H11" s="5"/>
      <c r="I11" s="5" t="s">
        <v>10</v>
      </c>
      <c r="J11" s="5"/>
      <c r="K11" s="5"/>
      <c r="L11" s="5" t="s">
        <v>5</v>
      </c>
      <c r="M11" s="5"/>
      <c r="N11" s="5"/>
      <c r="O11" s="4"/>
      <c r="P11" s="4"/>
    </row>
    <row r="12" spans="1:19" x14ac:dyDescent="0.25">
      <c r="B12" t="s">
        <v>23</v>
      </c>
      <c r="C12" t="s">
        <v>19</v>
      </c>
      <c r="D12" t="s">
        <v>20</v>
      </c>
      <c r="E12" t="s">
        <v>1</v>
      </c>
      <c r="F12" t="s">
        <v>2</v>
      </c>
      <c r="G12" t="s">
        <v>3</v>
      </c>
      <c r="H12" t="s">
        <v>4</v>
      </c>
      <c r="I12" t="s">
        <v>11</v>
      </c>
      <c r="K12" t="s">
        <v>13</v>
      </c>
      <c r="L12" t="s">
        <v>6</v>
      </c>
      <c r="M12" t="s">
        <v>7</v>
      </c>
      <c r="N12" t="s">
        <v>10</v>
      </c>
      <c r="R12" t="s">
        <v>21</v>
      </c>
    </row>
    <row r="13" spans="1:19" x14ac:dyDescent="0.25">
      <c r="A13" s="2">
        <f>1-(K13/N13)</f>
        <v>0.54329434564552548</v>
      </c>
      <c r="B13" s="6">
        <v>1</v>
      </c>
      <c r="C13">
        <v>1000</v>
      </c>
      <c r="D13">
        <v>500</v>
      </c>
      <c r="E13">
        <v>6</v>
      </c>
      <c r="F13">
        <v>6</v>
      </c>
      <c r="G13">
        <v>6</v>
      </c>
      <c r="H13">
        <v>6</v>
      </c>
      <c r="I13" s="1">
        <f>(C13*D13)/2/1000000*B13</f>
        <v>0.25</v>
      </c>
      <c r="J13" s="1"/>
      <c r="K13" s="3">
        <f>I13-J13</f>
        <v>0.25</v>
      </c>
      <c r="L13">
        <f>C13+(G13+H13*1.58)*2</f>
        <v>1030.96</v>
      </c>
      <c r="M13">
        <f>D13+(E13*1.58+F13)*2</f>
        <v>530.96</v>
      </c>
      <c r="N13" s="1">
        <f>(L13*M13)/1000000</f>
        <v>0.54739852160000013</v>
      </c>
      <c r="O13" s="1"/>
      <c r="P13" s="1"/>
      <c r="Q13" s="2"/>
      <c r="R13" s="2">
        <f>1-(K13/N13)</f>
        <v>0.54329434564552548</v>
      </c>
    </row>
    <row r="15" spans="1:19" x14ac:dyDescent="0.25">
      <c r="C15" s="5"/>
      <c r="D15" s="5"/>
      <c r="E15" s="5" t="s">
        <v>0</v>
      </c>
      <c r="F15" s="5"/>
      <c r="G15" s="5"/>
      <c r="H15" s="5"/>
      <c r="I15" s="5" t="s">
        <v>10</v>
      </c>
      <c r="J15" s="5"/>
      <c r="K15" s="5"/>
      <c r="L15" s="5" t="s">
        <v>5</v>
      </c>
      <c r="M15" s="5"/>
      <c r="N15" s="5"/>
    </row>
    <row r="16" spans="1:19" x14ac:dyDescent="0.25">
      <c r="B16" t="s">
        <v>24</v>
      </c>
      <c r="C16" t="s">
        <v>25</v>
      </c>
      <c r="E16" t="s">
        <v>1</v>
      </c>
      <c r="F16" t="s">
        <v>2</v>
      </c>
      <c r="G16" t="s">
        <v>3</v>
      </c>
      <c r="H16" t="s">
        <v>4</v>
      </c>
      <c r="I16" t="s">
        <v>11</v>
      </c>
      <c r="K16" t="s">
        <v>13</v>
      </c>
      <c r="L16" t="s">
        <v>6</v>
      </c>
      <c r="M16" t="s">
        <v>7</v>
      </c>
      <c r="N16" t="s">
        <v>10</v>
      </c>
      <c r="R16" t="s">
        <v>21</v>
      </c>
    </row>
    <row r="17" spans="1:19" x14ac:dyDescent="0.25">
      <c r="A17" s="2">
        <f>1-(K17/N17)</f>
        <v>0.12454921100718364</v>
      </c>
      <c r="B17" s="6">
        <v>2</v>
      </c>
      <c r="C17">
        <v>500</v>
      </c>
      <c r="E17">
        <v>6</v>
      </c>
      <c r="F17">
        <v>6</v>
      </c>
      <c r="G17">
        <v>6</v>
      </c>
      <c r="H17">
        <v>6</v>
      </c>
      <c r="I17" s="1">
        <f>(POWER(C17,2)/2/1000000)*((B17)+(B17-1)*(SQRT(2*POWER(SQRT(2)*C17,2)))*E17/1000000)</f>
        <v>0.25074999999999997</v>
      </c>
      <c r="J17" s="1"/>
      <c r="K17" s="3">
        <f>I17-J17</f>
        <v>0.25074999999999997</v>
      </c>
      <c r="L17">
        <f>C17+(G17+H17*1.58)*2+(B17-1)*(SQRT(2*POWER(G17,2)))</f>
        <v>539.44528137423856</v>
      </c>
      <c r="M17">
        <f>C17+(E17*1.58+F17)*2</f>
        <v>530.96</v>
      </c>
      <c r="N17" s="1">
        <f>(L17*M17)/1000000</f>
        <v>0.28642386659846569</v>
      </c>
      <c r="O17" s="1"/>
      <c r="P17" s="1"/>
      <c r="Q17" s="2"/>
      <c r="R17" s="2">
        <f>1-(K17/N17)</f>
        <v>0.12454921100718364</v>
      </c>
    </row>
    <row r="18" spans="1:19" x14ac:dyDescent="0.25">
      <c r="R18" s="2"/>
      <c r="S18" s="2"/>
    </row>
    <row r="20" spans="1:19" x14ac:dyDescent="0.25">
      <c r="S20" s="2"/>
    </row>
    <row r="21" spans="1:19" x14ac:dyDescent="0.25">
      <c r="B21" s="6" t="s">
        <v>26</v>
      </c>
      <c r="C21" t="s">
        <v>14</v>
      </c>
    </row>
    <row r="22" spans="1:19" x14ac:dyDescent="0.25">
      <c r="B22" s="7">
        <f>SQRT(POWER(C22*2,2)/2)</f>
        <v>141.42135623730951</v>
      </c>
      <c r="C22">
        <v>100</v>
      </c>
    </row>
  </sheetData>
  <mergeCells count="16">
    <mergeCell ref="L15:N15"/>
    <mergeCell ref="N7:P7"/>
    <mergeCell ref="C11:D11"/>
    <mergeCell ref="E11:H11"/>
    <mergeCell ref="I11:K11"/>
    <mergeCell ref="L11:N11"/>
    <mergeCell ref="R3:S3"/>
    <mergeCell ref="C15:D15"/>
    <mergeCell ref="E15:H15"/>
    <mergeCell ref="I15:K15"/>
    <mergeCell ref="E3:H3"/>
    <mergeCell ref="I3:K3"/>
    <mergeCell ref="L3:N3"/>
    <mergeCell ref="C3:D3"/>
    <mergeCell ref="G7:J7"/>
    <mergeCell ref="K7:M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D2" sqref="D2"/>
    </sheetView>
  </sheetViews>
  <sheetFormatPr baseColWidth="10" defaultRowHeight="15" x14ac:dyDescent="0.25"/>
  <sheetData>
    <row r="1" spans="1:14" x14ac:dyDescent="0.25">
      <c r="A1">
        <v>25</v>
      </c>
    </row>
    <row r="2" spans="1:14" x14ac:dyDescent="0.25">
      <c r="C2">
        <f>(COLUMN()-2)*$A$1</f>
        <v>25</v>
      </c>
      <c r="D2">
        <f t="shared" ref="D2:N2" si="0">(COLUMN()-1)*$A$1</f>
        <v>75</v>
      </c>
      <c r="E2">
        <f t="shared" si="0"/>
        <v>100</v>
      </c>
      <c r="F2">
        <f t="shared" si="0"/>
        <v>125</v>
      </c>
      <c r="G2">
        <f t="shared" si="0"/>
        <v>150</v>
      </c>
      <c r="H2">
        <f t="shared" si="0"/>
        <v>175</v>
      </c>
      <c r="I2">
        <f t="shared" si="0"/>
        <v>200</v>
      </c>
      <c r="J2">
        <f t="shared" si="0"/>
        <v>225</v>
      </c>
      <c r="K2">
        <f t="shared" si="0"/>
        <v>250</v>
      </c>
      <c r="L2">
        <f t="shared" si="0"/>
        <v>275</v>
      </c>
      <c r="M2">
        <f t="shared" si="0"/>
        <v>300</v>
      </c>
      <c r="N2">
        <f t="shared" si="0"/>
        <v>325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Ambert</dc:creator>
  <cp:lastModifiedBy>Jean-Christophe Ambert</cp:lastModifiedBy>
  <dcterms:created xsi:type="dcterms:W3CDTF">2014-10-02T08:31:48Z</dcterms:created>
  <dcterms:modified xsi:type="dcterms:W3CDTF">2014-10-02T13:07:47Z</dcterms:modified>
</cp:coreProperties>
</file>