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450" windowWidth="24300" windowHeight="12015"/>
  </bookViews>
  <sheets>
    <sheet name="calcul" sheetId="1" r:id="rId1"/>
    <sheet name="abaque" sheetId="3" r:id="rId2"/>
  </sheets>
  <definedNames>
    <definedName name="_xlnm.Print_Area" localSheetId="0">calcul!$A$1:$P$29</definedName>
  </definedNames>
  <calcPr calcId="145621"/>
</workbook>
</file>

<file path=xl/calcChain.xml><?xml version="1.0" encoding="utf-8"?>
<calcChain xmlns="http://schemas.openxmlformats.org/spreadsheetml/2006/main">
  <c r="D22" i="3" l="1"/>
  <c r="D23" i="3"/>
  <c r="G5" i="3"/>
  <c r="G6" i="3"/>
  <c r="G7" i="3"/>
  <c r="G8" i="3"/>
  <c r="G9" i="3"/>
  <c r="G10" i="3"/>
  <c r="G11" i="3"/>
  <c r="G12" i="3"/>
  <c r="G13" i="3"/>
  <c r="A13" i="3"/>
  <c r="A12" i="3"/>
  <c r="N21" i="1" l="1"/>
  <c r="O21" i="1"/>
  <c r="N22" i="1"/>
  <c r="O22" i="1" s="1"/>
  <c r="N23" i="1"/>
  <c r="O23" i="1"/>
  <c r="N24" i="1"/>
  <c r="O24" i="1"/>
  <c r="N25" i="1"/>
  <c r="O25" i="1"/>
  <c r="N26" i="1"/>
  <c r="O26" i="1"/>
  <c r="N27" i="1"/>
  <c r="O27" i="1"/>
  <c r="N28" i="1"/>
  <c r="O28" i="1" s="1"/>
  <c r="N29" i="1"/>
  <c r="O29" i="1"/>
  <c r="N20" i="1"/>
  <c r="O20" i="1" s="1"/>
  <c r="A11" i="3"/>
  <c r="A10" i="3"/>
  <c r="A9" i="3"/>
  <c r="A8" i="3"/>
  <c r="A7" i="3"/>
  <c r="A6" i="3"/>
  <c r="A5" i="3"/>
  <c r="N1" i="1" l="1"/>
  <c r="N2" i="1" s="1"/>
</calcChain>
</file>

<file path=xl/comments1.xml><?xml version="1.0" encoding="utf-8"?>
<comments xmlns="http://schemas.openxmlformats.org/spreadsheetml/2006/main">
  <authors>
    <author>Jean-Christophe Ambert</author>
  </authors>
  <commentList>
    <comment ref="C19" authorId="0">
      <text>
        <r>
          <rPr>
            <b/>
            <sz val="8"/>
            <color indexed="81"/>
            <rFont val="Tahoma"/>
            <family val="2"/>
          </rPr>
          <t>Deplacement:
Distance pour prendre la pièce ou effectuer un action:
0=&gt; &lt;5cm
1=&gt; A portée de main ou pied
3=&gt; 1 à 2 pas
6=&gt; 3 à 4 pas
10=&gt; 5 à 7 pas
16=&gt; 8 à 10 pas
20=&gt;10 à 12 pas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Mouvement du corps:
0=&gt; aucun mouvement
1=&gt; se retourner
3=&gt; Se baisser et se relever  50 % du temps
6=&gt; Se baisser et se relever
10=&gt; S’asseoir ou se mettre debout
16=&gt; Passer une porte, monter sur, descendre de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Saisir une pièce:
0=&gt;   Aucune prise
1=&gt;   Objets légers&lt; 10Kg
3=&gt;   &gt;10 Kg et &lt;20Kg
6=&gt;   &gt;20 Kg et &lt;30Kg
10=&gt; &gt;30Kg et &lt;40Kg
16 =&gt; &gt;50 et &lt;60Kg
20=&gt;  &gt;60 et &lt;100kg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Deplacement:
Distance pour prendre la pièce ou effectuer un action:
0=&gt; &lt;5cm
1=&gt; A portée de main ou pied
3=&gt; 1 à 2 pas
6=&gt; 3 à 4 pas
10=&gt; 5 à 7 pas
16=&gt; 8 à 10 pas
20=&gt;10 à 12 pas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Mouvement du corps:
0=&gt; aucun mouvement
1=&gt; se retourner
3=&gt; Se baisser et se relever  50 % du temps
6=&gt; Se baisser et se relever
10=&gt; S’asseoir ou se mettre debout
16=&gt; Passer une porte, monter sur, descendre de</t>
        </r>
      </text>
    </comment>
    <comment ref="H19" authorId="0">
      <text>
        <r>
          <rPr>
            <b/>
            <sz val="8"/>
            <color indexed="81"/>
            <rFont val="Tahoma"/>
            <family val="2"/>
          </rPr>
          <t>Placer une pièce:
0=&gt;    Rien a placer
1=&gt;    Tenir, jeter
3=&gt;    Déposer sans ajustement
6=&gt;    Positionner, pression légère
10=&gt;  Précision importante</t>
        </r>
      </text>
    </comment>
    <comment ref="I19" authorId="0">
      <text>
        <r>
          <rPr>
            <b/>
            <sz val="8"/>
            <color indexed="81"/>
            <rFont val="Tahoma"/>
            <family val="2"/>
          </rPr>
          <t xml:space="preserve">Merure/contrôle d'une pièce:
0=&gt;   Aucun contrôle
10=&gt; Gabarit pour profil
16=&gt; Metre/reglet/raporteur
20=&gt; Pied à coulisse     </t>
        </r>
      </text>
    </comment>
    <comment ref="K19" authorId="0">
      <text>
        <r>
          <rPr>
            <b/>
            <sz val="8"/>
            <color indexed="81"/>
            <rFont val="Tahoma"/>
            <family val="2"/>
          </rPr>
          <t>Deplacement:
Distance pour prendre la pièce ou effectuer un action:
0=&gt; &lt;5cm
1=&gt; A portée de main ou pied
3=&gt; 1 à 2 pas
6=&gt; 3 à 4 pas
10=&gt; 5 à 7 pas
16=&gt; 8 à 10 pas
20=&gt;10 à 12 pas</t>
        </r>
      </text>
    </comment>
    <comment ref="L19" authorId="0">
      <text>
        <r>
          <rPr>
            <b/>
            <sz val="8"/>
            <color indexed="81"/>
            <rFont val="Tahoma"/>
            <family val="2"/>
          </rPr>
          <t>Temps technique d'une opération</t>
        </r>
      </text>
    </comment>
    <comment ref="M19" authorId="0">
      <text>
        <r>
          <rPr>
            <b/>
            <sz val="8"/>
            <color indexed="81"/>
            <rFont val="Tahoma"/>
            <family val="2"/>
          </rPr>
          <t>Coefficient d'éxécution de la séquence</t>
        </r>
      </text>
    </comment>
    <comment ref="N19" authorId="0">
      <text>
        <r>
          <rPr>
            <b/>
            <sz val="8"/>
            <color indexed="81"/>
            <rFont val="Tahoma"/>
            <family val="2"/>
          </rPr>
          <t>Unité de mesure du temps:
1 TMU = 0.036s
100 000 = 1 Heure</t>
        </r>
      </text>
    </comment>
  </commentList>
</comments>
</file>

<file path=xl/sharedStrings.xml><?xml version="1.0" encoding="utf-8"?>
<sst xmlns="http://schemas.openxmlformats.org/spreadsheetml/2006/main" count="85" uniqueCount="74">
  <si>
    <t>Seconde</t>
  </si>
  <si>
    <t>TMU</t>
  </si>
  <si>
    <t>A</t>
  </si>
  <si>
    <t>B</t>
  </si>
  <si>
    <t>G</t>
  </si>
  <si>
    <t>P</t>
  </si>
  <si>
    <t>M</t>
  </si>
  <si>
    <t>Deplacement</t>
  </si>
  <si>
    <t>Mouvement corps</t>
  </si>
  <si>
    <t>Saisir</t>
  </si>
  <si>
    <t>Placer</t>
  </si>
  <si>
    <t>Mesurer</t>
  </si>
  <si>
    <t>&lt;5cm</t>
  </si>
  <si>
    <t>Tenir, jeter</t>
  </si>
  <si>
    <t>à portée de main</t>
  </si>
  <si>
    <t>se tourner</t>
  </si>
  <si>
    <t>Objets légers&lt; 10Kg</t>
  </si>
  <si>
    <t>Déposer sans ajustement</t>
  </si>
  <si>
    <t>1-2 pas</t>
  </si>
  <si>
    <t>Se baisser et se relever  50 % du temps</t>
  </si>
  <si>
    <t>&gt;10 Kg et &lt;20Kg</t>
  </si>
  <si>
    <t>Positionner, pression légère</t>
  </si>
  <si>
    <t>3-4 pas</t>
  </si>
  <si>
    <t>Se baisser et se relever</t>
  </si>
  <si>
    <t>&gt;20 Kg et &lt;30Kg</t>
  </si>
  <si>
    <t>Précision importante</t>
  </si>
  <si>
    <t>5-7 pas</t>
  </si>
  <si>
    <t>S’asseoir ou se mettre debout</t>
  </si>
  <si>
    <t>&gt;30Kg et &lt;40Kg</t>
  </si>
  <si>
    <t>Gabarit pour profil</t>
  </si>
  <si>
    <t>8-10 pas</t>
  </si>
  <si>
    <t>Passer une porte, monter sur, descendre de</t>
  </si>
  <si>
    <t>&gt;50 et &lt;60Kg</t>
  </si>
  <si>
    <t>Metre/reglet/raporteur</t>
  </si>
  <si>
    <t>&gt;60 et &lt;100kg</t>
  </si>
  <si>
    <t>Pied à coulisse</t>
  </si>
  <si>
    <t>10-12 pas</t>
  </si>
  <si>
    <t>Reference</t>
  </si>
  <si>
    <t>Operation</t>
  </si>
  <si>
    <t>Pliage</t>
  </si>
  <si>
    <t>Parametres</t>
  </si>
  <si>
    <t>Nombre de plis</t>
  </si>
  <si>
    <t>Poids (Kg)</t>
  </si>
  <si>
    <t>Temps (Sec)</t>
  </si>
  <si>
    <t>Nombre de gabarit</t>
  </si>
  <si>
    <t>Nombre retournement</t>
  </si>
  <si>
    <t>Séquences</t>
  </si>
  <si>
    <t>Prise</t>
  </si>
  <si>
    <t>Suivant</t>
  </si>
  <si>
    <t>T</t>
  </si>
  <si>
    <t>Coef</t>
  </si>
  <si>
    <t>Q</t>
  </si>
  <si>
    <t>Aucun mouvement</t>
  </si>
  <si>
    <t>Aucune prise</t>
  </si>
  <si>
    <t>Mettre pièce en butée</t>
  </si>
  <si>
    <t>Appuyer pédale</t>
  </si>
  <si>
    <t>Attente Délai technique</t>
  </si>
  <si>
    <t>Retourner piece</t>
  </si>
  <si>
    <t>Poser pièce dans/sur contenant</t>
  </si>
  <si>
    <t>Poser pièce sur marbre</t>
  </si>
  <si>
    <t>controler angles</t>
  </si>
  <si>
    <t>controler cotes</t>
  </si>
  <si>
    <t>controler gabarit</t>
  </si>
  <si>
    <t>Temps</t>
  </si>
  <si>
    <t>Secondes</t>
  </si>
  <si>
    <t>Cadence (p/h)</t>
  </si>
  <si>
    <t>Tech
 (sec)</t>
  </si>
  <si>
    <t>Freq contrôle</t>
  </si>
  <si>
    <t>Prendre pièce dans appros et poser dans vé</t>
  </si>
  <si>
    <t>Retournt pour conditionnement</t>
  </si>
  <si>
    <t>Kg</t>
  </si>
  <si>
    <t>&gt;40 et &lt;50Kg</t>
  </si>
  <si>
    <t>TMU /Déplacement</t>
  </si>
  <si>
    <t>TMU/Grip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</si>
</sst>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Palatino Linotype"/>
      <family val="1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3" fillId="0" borderId="15" xfId="0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12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952500</xdr:colOff>
      <xdr:row>8</xdr:row>
      <xdr:rowOff>142875</xdr:rowOff>
    </xdr:from>
    <xdr:to>
      <xdr:col>12</xdr:col>
      <xdr:colOff>257175</xdr:colOff>
      <xdr:row>17</xdr:row>
      <xdr:rowOff>84196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1725" y="2238375"/>
          <a:ext cx="4905375" cy="1665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O29"/>
  <sheetViews>
    <sheetView tabSelected="1" view="pageBreakPreview" zoomScaleNormal="100" zoomScaleSheetLayoutView="100" workbookViewId="0">
      <selection activeCell="G2" sqref="G2"/>
    </sheetView>
  </sheetViews>
  <sheetFormatPr baseColWidth="10" defaultRowHeight="15" x14ac:dyDescent="0.25"/>
  <cols>
    <col min="1" max="1" width="21.28515625" bestFit="1" customWidth="1"/>
    <col min="2" max="2" width="43" bestFit="1" customWidth="1"/>
    <col min="3" max="9" width="3" customWidth="1"/>
    <col min="10" max="10" width="5.140625" customWidth="1"/>
    <col min="11" max="11" width="8.140625" customWidth="1"/>
    <col min="12" max="12" width="6.7109375" customWidth="1"/>
    <col min="13" max="13" width="5.5703125" customWidth="1"/>
    <col min="14" max="14" width="9.5703125" bestFit="1" customWidth="1"/>
    <col min="15" max="15" width="10.140625" bestFit="1" customWidth="1"/>
  </cols>
  <sheetData>
    <row r="1" spans="1:14" ht="18.75" x14ac:dyDescent="0.3">
      <c r="A1" s="20" t="s">
        <v>37</v>
      </c>
      <c r="B1" s="20"/>
      <c r="C1" s="27" t="s">
        <v>42</v>
      </c>
      <c r="D1" s="27"/>
      <c r="E1" s="27"/>
      <c r="F1" s="27"/>
      <c r="G1" s="28">
        <v>12</v>
      </c>
      <c r="H1" s="28"/>
      <c r="I1" s="28"/>
      <c r="J1" s="28"/>
      <c r="K1" s="29" t="s">
        <v>43</v>
      </c>
      <c r="L1" s="29"/>
      <c r="M1" s="29"/>
      <c r="N1" s="33">
        <f>SUM(O20:O29)</f>
        <v>1.44</v>
      </c>
    </row>
    <row r="2" spans="1:14" ht="18.75" x14ac:dyDescent="0.3">
      <c r="A2" s="20" t="s">
        <v>38</v>
      </c>
      <c r="B2" s="20" t="s">
        <v>39</v>
      </c>
      <c r="K2" s="29" t="s">
        <v>65</v>
      </c>
      <c r="L2" s="29"/>
      <c r="M2" s="29"/>
      <c r="N2" s="34">
        <f>IF(OR(ISBLANK(N1),N1=0),0,3600/N1)</f>
        <v>2500</v>
      </c>
    </row>
    <row r="3" spans="1:14" ht="18.75" x14ac:dyDescent="0.3">
      <c r="A3" s="20"/>
      <c r="B3" s="20"/>
    </row>
    <row r="4" spans="1:14" ht="18.75" x14ac:dyDescent="0.3">
      <c r="A4" s="20" t="s">
        <v>40</v>
      </c>
      <c r="B4" s="20" t="s">
        <v>41</v>
      </c>
      <c r="C4" s="22"/>
      <c r="D4" s="22"/>
      <c r="E4" s="22"/>
      <c r="F4" s="22"/>
      <c r="G4" s="22"/>
    </row>
    <row r="5" spans="1:14" ht="18.75" x14ac:dyDescent="0.3">
      <c r="A5" s="20"/>
      <c r="B5" s="20" t="s">
        <v>45</v>
      </c>
      <c r="C5" s="22"/>
      <c r="D5" s="22"/>
      <c r="E5" s="22"/>
      <c r="F5" s="22"/>
      <c r="G5" s="22"/>
      <c r="H5" s="3"/>
    </row>
    <row r="6" spans="1:14" ht="18.75" x14ac:dyDescent="0.3">
      <c r="A6" s="20"/>
      <c r="B6" s="21" t="s">
        <v>69</v>
      </c>
      <c r="C6" s="22"/>
      <c r="D6" s="22"/>
      <c r="E6" s="22"/>
      <c r="F6" s="22"/>
      <c r="G6" s="22"/>
      <c r="H6" s="3"/>
    </row>
    <row r="7" spans="1:14" ht="18.75" x14ac:dyDescent="0.3">
      <c r="A7" s="20"/>
      <c r="B7" s="20" t="s">
        <v>44</v>
      </c>
      <c r="C7" s="22"/>
      <c r="D7" s="22"/>
      <c r="E7" s="22"/>
      <c r="F7" s="22"/>
      <c r="G7" s="22"/>
      <c r="H7" s="3"/>
      <c r="I7" s="3"/>
    </row>
    <row r="8" spans="1:14" ht="18.75" x14ac:dyDescent="0.3">
      <c r="B8" s="20" t="s">
        <v>67</v>
      </c>
      <c r="C8" s="3"/>
      <c r="D8" s="3"/>
      <c r="E8" s="3"/>
      <c r="F8" s="3"/>
      <c r="G8" s="3"/>
      <c r="H8" s="3"/>
      <c r="I8" s="3"/>
    </row>
    <row r="9" spans="1:14" x14ac:dyDescent="0.25">
      <c r="C9" s="3"/>
      <c r="D9" s="3"/>
      <c r="E9" s="3"/>
      <c r="F9" s="3"/>
      <c r="G9" s="3"/>
      <c r="H9" s="3"/>
      <c r="I9" s="3"/>
    </row>
    <row r="10" spans="1:14" x14ac:dyDescent="0.25">
      <c r="C10" s="3"/>
      <c r="D10" s="3"/>
      <c r="E10" s="3"/>
      <c r="F10" s="3"/>
      <c r="G10" s="3"/>
      <c r="H10" s="3"/>
      <c r="I10" s="3"/>
    </row>
    <row r="11" spans="1:14" x14ac:dyDescent="0.25">
      <c r="C11" s="3"/>
      <c r="D11" s="3"/>
      <c r="E11" s="3"/>
      <c r="F11" s="3"/>
      <c r="G11" s="3"/>
      <c r="H11" s="3"/>
      <c r="I11" s="3"/>
    </row>
    <row r="12" spans="1:14" x14ac:dyDescent="0.25">
      <c r="C12" s="3"/>
      <c r="D12" s="3"/>
      <c r="E12" s="3"/>
      <c r="F12" s="3"/>
      <c r="G12" s="3"/>
      <c r="H12" s="3"/>
      <c r="I12" s="3"/>
    </row>
    <row r="13" spans="1:14" x14ac:dyDescent="0.25">
      <c r="C13" s="3"/>
      <c r="D13" s="3"/>
      <c r="E13" s="3"/>
      <c r="F13" s="3"/>
      <c r="G13" s="3"/>
      <c r="H13" s="3"/>
      <c r="I13" s="3"/>
    </row>
    <row r="14" spans="1:14" x14ac:dyDescent="0.25">
      <c r="C14" s="3"/>
      <c r="D14" s="3"/>
      <c r="E14" s="3"/>
      <c r="F14" s="3"/>
      <c r="G14" s="3"/>
      <c r="H14" s="3"/>
      <c r="I14" s="3"/>
    </row>
    <row r="17" spans="2:15" ht="15.75" thickBot="1" x14ac:dyDescent="0.3"/>
    <row r="18" spans="2:15" ht="32.25" thickBot="1" x14ac:dyDescent="0.3">
      <c r="B18" s="13"/>
      <c r="C18" s="31" t="s">
        <v>47</v>
      </c>
      <c r="D18" s="25"/>
      <c r="E18" s="25"/>
      <c r="F18" s="25" t="s">
        <v>10</v>
      </c>
      <c r="G18" s="25"/>
      <c r="H18" s="25"/>
      <c r="I18" s="25" t="s">
        <v>11</v>
      </c>
      <c r="J18" s="25"/>
      <c r="K18" s="14" t="s">
        <v>48</v>
      </c>
      <c r="L18" s="15" t="s">
        <v>66</v>
      </c>
      <c r="M18" s="14" t="s">
        <v>50</v>
      </c>
      <c r="N18" s="25" t="s">
        <v>63</v>
      </c>
      <c r="O18" s="26"/>
    </row>
    <row r="19" spans="2:15" ht="16.5" thickBot="1" x14ac:dyDescent="0.3">
      <c r="B19" s="16" t="s">
        <v>46</v>
      </c>
      <c r="C19" s="17" t="s">
        <v>2</v>
      </c>
      <c r="D19" s="18" t="s">
        <v>3</v>
      </c>
      <c r="E19" s="18" t="s">
        <v>4</v>
      </c>
      <c r="F19" s="18" t="s">
        <v>2</v>
      </c>
      <c r="G19" s="18" t="s">
        <v>3</v>
      </c>
      <c r="H19" s="18" t="s">
        <v>5</v>
      </c>
      <c r="I19" s="24" t="s">
        <v>6</v>
      </c>
      <c r="J19" s="24"/>
      <c r="K19" s="18" t="s">
        <v>2</v>
      </c>
      <c r="L19" s="18" t="s">
        <v>49</v>
      </c>
      <c r="M19" s="18" t="s">
        <v>51</v>
      </c>
      <c r="N19" s="18" t="s">
        <v>1</v>
      </c>
      <c r="O19" s="19" t="s">
        <v>64</v>
      </c>
    </row>
    <row r="20" spans="2:15" x14ac:dyDescent="0.25">
      <c r="B20" s="11" t="s">
        <v>68</v>
      </c>
      <c r="C20" s="9">
        <v>1</v>
      </c>
      <c r="D20" s="6">
        <v>3</v>
      </c>
      <c r="E20" s="6"/>
      <c r="F20" s="6"/>
      <c r="G20" s="6"/>
      <c r="H20" s="6"/>
      <c r="I20" s="32"/>
      <c r="J20" s="32"/>
      <c r="K20" s="6"/>
      <c r="L20" s="6"/>
      <c r="M20" s="6"/>
      <c r="N20" s="6">
        <f>IF(ISBLANK(L20),(C20+D20+E20+F20+G20+H20+I20+K20)*10,L20/0.036)*IF(ISBLANK(M20),1,M20)</f>
        <v>40</v>
      </c>
      <c r="O20" s="7">
        <f>N20*0.036</f>
        <v>1.44</v>
      </c>
    </row>
    <row r="21" spans="2:15" x14ac:dyDescent="0.25">
      <c r="B21" s="11" t="s">
        <v>54</v>
      </c>
      <c r="C21" s="10"/>
      <c r="D21" s="4"/>
      <c r="E21" s="4"/>
      <c r="F21" s="4"/>
      <c r="G21" s="4"/>
      <c r="H21" s="4"/>
      <c r="I21" s="30"/>
      <c r="J21" s="30"/>
      <c r="K21" s="4"/>
      <c r="L21" s="4"/>
      <c r="M21" s="4"/>
      <c r="N21" s="6">
        <f t="shared" ref="N21:N29" si="0">IF(ISBLANK(L21),(C21+D21+E21+F21+G21+H21+I21+K21)*10,L21/0.036)*IF(ISBLANK(M21),1,M21)</f>
        <v>0</v>
      </c>
      <c r="O21" s="7">
        <f t="shared" ref="O21:O29" si="1">N21*0.036</f>
        <v>0</v>
      </c>
    </row>
    <row r="22" spans="2:15" x14ac:dyDescent="0.25">
      <c r="B22" s="11" t="s">
        <v>55</v>
      </c>
      <c r="C22" s="10"/>
      <c r="D22" s="4"/>
      <c r="E22" s="4"/>
      <c r="F22" s="4"/>
      <c r="G22" s="4"/>
      <c r="H22" s="4"/>
      <c r="I22" s="30"/>
      <c r="J22" s="30"/>
      <c r="K22" s="4"/>
      <c r="L22" s="4"/>
      <c r="M22" s="4"/>
      <c r="N22" s="6">
        <f t="shared" si="0"/>
        <v>0</v>
      </c>
      <c r="O22" s="7">
        <f t="shared" si="1"/>
        <v>0</v>
      </c>
    </row>
    <row r="23" spans="2:15" x14ac:dyDescent="0.25">
      <c r="B23" s="11" t="s">
        <v>56</v>
      </c>
      <c r="C23" s="10"/>
      <c r="D23" s="4"/>
      <c r="E23" s="4"/>
      <c r="F23" s="4"/>
      <c r="G23" s="4"/>
      <c r="H23" s="4"/>
      <c r="I23" s="30"/>
      <c r="J23" s="30"/>
      <c r="K23" s="4"/>
      <c r="L23" s="4"/>
      <c r="M23" s="4"/>
      <c r="N23" s="6">
        <f t="shared" si="0"/>
        <v>0</v>
      </c>
      <c r="O23" s="7">
        <f t="shared" si="1"/>
        <v>0</v>
      </c>
    </row>
    <row r="24" spans="2:15" x14ac:dyDescent="0.25">
      <c r="B24" s="11" t="s">
        <v>57</v>
      </c>
      <c r="C24" s="10"/>
      <c r="D24" s="4"/>
      <c r="E24" s="4"/>
      <c r="F24" s="4"/>
      <c r="G24" s="4"/>
      <c r="H24" s="4"/>
      <c r="I24" s="30"/>
      <c r="J24" s="30"/>
      <c r="K24" s="4"/>
      <c r="L24" s="4"/>
      <c r="M24" s="4"/>
      <c r="N24" s="6">
        <f t="shared" si="0"/>
        <v>0</v>
      </c>
      <c r="O24" s="7">
        <f t="shared" si="1"/>
        <v>0</v>
      </c>
    </row>
    <row r="25" spans="2:15" x14ac:dyDescent="0.25">
      <c r="B25" s="11" t="s">
        <v>58</v>
      </c>
      <c r="C25" s="10"/>
      <c r="D25" s="4"/>
      <c r="E25" s="4"/>
      <c r="F25" s="4"/>
      <c r="G25" s="4"/>
      <c r="H25" s="4"/>
      <c r="I25" s="30"/>
      <c r="J25" s="30"/>
      <c r="K25" s="4"/>
      <c r="L25" s="4"/>
      <c r="M25" s="4"/>
      <c r="N25" s="6">
        <f t="shared" si="0"/>
        <v>0</v>
      </c>
      <c r="O25" s="7">
        <f t="shared" si="1"/>
        <v>0</v>
      </c>
    </row>
    <row r="26" spans="2:15" x14ac:dyDescent="0.25">
      <c r="B26" s="11" t="s">
        <v>59</v>
      </c>
      <c r="C26" s="10"/>
      <c r="D26" s="4"/>
      <c r="E26" s="4"/>
      <c r="F26" s="4"/>
      <c r="G26" s="4"/>
      <c r="H26" s="4"/>
      <c r="I26" s="30"/>
      <c r="J26" s="30"/>
      <c r="K26" s="4"/>
      <c r="L26" s="4"/>
      <c r="M26" s="4"/>
      <c r="N26" s="6">
        <f t="shared" si="0"/>
        <v>0</v>
      </c>
      <c r="O26" s="7">
        <f t="shared" si="1"/>
        <v>0</v>
      </c>
    </row>
    <row r="27" spans="2:15" x14ac:dyDescent="0.25">
      <c r="B27" s="11" t="s">
        <v>60</v>
      </c>
      <c r="C27" s="10"/>
      <c r="D27" s="4"/>
      <c r="E27" s="4"/>
      <c r="F27" s="4"/>
      <c r="G27" s="4"/>
      <c r="H27" s="4"/>
      <c r="I27" s="30"/>
      <c r="J27" s="30"/>
      <c r="K27" s="4"/>
      <c r="L27" s="4"/>
      <c r="M27" s="4"/>
      <c r="N27" s="6">
        <f t="shared" si="0"/>
        <v>0</v>
      </c>
      <c r="O27" s="7">
        <f t="shared" si="1"/>
        <v>0</v>
      </c>
    </row>
    <row r="28" spans="2:15" x14ac:dyDescent="0.25">
      <c r="B28" s="11" t="s">
        <v>61</v>
      </c>
      <c r="C28" s="10"/>
      <c r="D28" s="4"/>
      <c r="E28" s="4"/>
      <c r="F28" s="4"/>
      <c r="G28" s="4"/>
      <c r="H28" s="4"/>
      <c r="I28" s="30"/>
      <c r="J28" s="30"/>
      <c r="K28" s="4"/>
      <c r="L28" s="4"/>
      <c r="M28" s="4"/>
      <c r="N28" s="6">
        <f t="shared" si="0"/>
        <v>0</v>
      </c>
      <c r="O28" s="7">
        <f t="shared" si="1"/>
        <v>0</v>
      </c>
    </row>
    <row r="29" spans="2:15" ht="15.75" thickBot="1" x14ac:dyDescent="0.3">
      <c r="B29" s="12" t="s">
        <v>62</v>
      </c>
      <c r="C29" s="8"/>
      <c r="D29" s="5"/>
      <c r="E29" s="5"/>
      <c r="F29" s="5"/>
      <c r="G29" s="5"/>
      <c r="H29" s="5"/>
      <c r="I29" s="23"/>
      <c r="J29" s="23"/>
      <c r="K29" s="5"/>
      <c r="L29" s="5"/>
      <c r="M29" s="5"/>
      <c r="N29" s="6">
        <f t="shared" si="0"/>
        <v>0</v>
      </c>
      <c r="O29" s="7">
        <f t="shared" si="1"/>
        <v>0</v>
      </c>
    </row>
  </sheetData>
  <mergeCells count="23">
    <mergeCell ref="N18:O18"/>
    <mergeCell ref="C1:F1"/>
    <mergeCell ref="G1:J1"/>
    <mergeCell ref="C4:G4"/>
    <mergeCell ref="C18:E18"/>
    <mergeCell ref="F18:H18"/>
    <mergeCell ref="I18:J18"/>
    <mergeCell ref="K1:M1"/>
    <mergeCell ref="K2:M2"/>
    <mergeCell ref="C5:G5"/>
    <mergeCell ref="C6:G6"/>
    <mergeCell ref="C7:G7"/>
    <mergeCell ref="I29:J29"/>
    <mergeCell ref="I19:J19"/>
    <mergeCell ref="I23:J23"/>
    <mergeCell ref="I24:J24"/>
    <mergeCell ref="I25:J25"/>
    <mergeCell ref="I26:J26"/>
    <mergeCell ref="I27:J27"/>
    <mergeCell ref="I28:J28"/>
    <mergeCell ref="I20:J20"/>
    <mergeCell ref="I21:J21"/>
    <mergeCell ref="I22:J22"/>
  </mergeCells>
  <dataValidations count="2">
    <dataValidation type="whole" operator="greaterThanOrEqual" allowBlank="1" showInputMessage="1" showErrorMessage="1" sqref="M20:M29 L21:L29">
      <formula1>0</formula1>
    </dataValidation>
    <dataValidation type="decimal" operator="greaterThanOrEqual" allowBlank="1" showInputMessage="1" showErrorMessage="1" sqref="L20">
      <formula1>0</formula1>
    </dataValidation>
  </dataValidations>
  <pageMargins left="0.7" right="0.7" top="0.75" bottom="0.75" header="0.3" footer="0.3"/>
  <pageSetup paperSize="9" scale="66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abaque!$B$5:$B$11</xm:f>
          </x14:formula1>
          <xm:sqref>C20:C29 E20:F29 K20:K29</xm:sqref>
        </x14:dataValidation>
        <x14:dataValidation type="list" allowBlank="1" showInputMessage="1" showErrorMessage="1">
          <x14:formula1>
            <xm:f>abaque!$B$5:$B$10</xm:f>
          </x14:formula1>
          <xm:sqref>D20:D29 G20:H29</xm:sqref>
        </x14:dataValidation>
        <x14:dataValidation type="list" allowBlank="1" showInputMessage="1" showErrorMessage="1">
          <x14:formula1>
            <xm:f>abaque!$B$9:$B$11</xm:f>
          </x14:formula1>
          <xm:sqref>I20:I29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3:J23"/>
  <sheetViews>
    <sheetView workbookViewId="0">
      <selection activeCell="D23" sqref="D23"/>
    </sheetView>
  </sheetViews>
  <sheetFormatPr baseColWidth="10" defaultRowHeight="15" x14ac:dyDescent="0.25"/>
  <cols>
    <col min="1" max="1" width="8.5703125" bestFit="1" customWidth="1"/>
    <col min="3" max="3" width="16.140625" bestFit="1" customWidth="1"/>
    <col min="4" max="4" width="38.140625" bestFit="1" customWidth="1"/>
    <col min="5" max="5" width="17.85546875" bestFit="1" customWidth="1"/>
    <col min="6" max="8" width="17.85546875" customWidth="1"/>
    <col min="9" max="9" width="24.7109375" bestFit="1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s="35" t="s">
        <v>4</v>
      </c>
      <c r="F3" s="35"/>
      <c r="G3" s="35"/>
      <c r="H3" s="35"/>
      <c r="I3" t="s">
        <v>5</v>
      </c>
      <c r="J3" t="s">
        <v>6</v>
      </c>
    </row>
    <row r="4" spans="1:10" x14ac:dyDescent="0.25">
      <c r="C4" t="s">
        <v>7</v>
      </c>
      <c r="D4" t="s">
        <v>8</v>
      </c>
      <c r="E4" t="s">
        <v>9</v>
      </c>
      <c r="F4" t="s">
        <v>70</v>
      </c>
      <c r="G4" t="s">
        <v>73</v>
      </c>
      <c r="H4" t="s">
        <v>72</v>
      </c>
      <c r="I4" t="s">
        <v>10</v>
      </c>
      <c r="J4" t="s">
        <v>11</v>
      </c>
    </row>
    <row r="5" spans="1:10" ht="15.75" x14ac:dyDescent="0.3">
      <c r="A5">
        <f>B5*10*0.036</f>
        <v>0</v>
      </c>
      <c r="B5">
        <v>0</v>
      </c>
      <c r="C5" t="s">
        <v>12</v>
      </c>
      <c r="D5" t="s">
        <v>52</v>
      </c>
      <c r="E5" t="s">
        <v>53</v>
      </c>
      <c r="F5">
        <v>0</v>
      </c>
      <c r="G5" s="1">
        <f t="shared" ref="G5:G12" si="0">B5</f>
        <v>0</v>
      </c>
      <c r="I5" s="1" t="s">
        <v>13</v>
      </c>
    </row>
    <row r="6" spans="1:10" ht="15.75" x14ac:dyDescent="0.3">
      <c r="A6">
        <f t="shared" ref="A6:A13" si="1">B6*10*0.036</f>
        <v>0.36</v>
      </c>
      <c r="B6">
        <v>1</v>
      </c>
      <c r="C6" t="s">
        <v>14</v>
      </c>
      <c r="D6" t="s">
        <v>15</v>
      </c>
      <c r="E6" s="1" t="s">
        <v>16</v>
      </c>
      <c r="F6" s="1">
        <v>10</v>
      </c>
      <c r="G6" s="1">
        <f t="shared" si="0"/>
        <v>1</v>
      </c>
      <c r="H6" s="1"/>
      <c r="I6" s="1" t="s">
        <v>17</v>
      </c>
    </row>
    <row r="7" spans="1:10" ht="15.75" x14ac:dyDescent="0.3">
      <c r="A7">
        <f t="shared" si="1"/>
        <v>1.0799999999999998</v>
      </c>
      <c r="B7">
        <v>3</v>
      </c>
      <c r="C7" t="s">
        <v>18</v>
      </c>
      <c r="D7" s="2" t="s">
        <v>19</v>
      </c>
      <c r="E7" s="1" t="s">
        <v>20</v>
      </c>
      <c r="F7" s="1">
        <v>20</v>
      </c>
      <c r="G7" s="1">
        <f t="shared" si="0"/>
        <v>3</v>
      </c>
      <c r="H7" s="1"/>
      <c r="I7" s="1" t="s">
        <v>21</v>
      </c>
    </row>
    <row r="8" spans="1:10" ht="15.75" x14ac:dyDescent="0.3">
      <c r="A8">
        <f t="shared" si="1"/>
        <v>2.1599999999999997</v>
      </c>
      <c r="B8">
        <v>6</v>
      </c>
      <c r="C8" t="s">
        <v>22</v>
      </c>
      <c r="D8" s="1" t="s">
        <v>23</v>
      </c>
      <c r="E8" s="1" t="s">
        <v>24</v>
      </c>
      <c r="F8" s="1">
        <v>30</v>
      </c>
      <c r="G8" s="1">
        <f t="shared" si="0"/>
        <v>6</v>
      </c>
      <c r="H8" s="1"/>
      <c r="I8" s="1" t="s">
        <v>25</v>
      </c>
    </row>
    <row r="9" spans="1:10" ht="15.75" x14ac:dyDescent="0.3">
      <c r="A9">
        <f t="shared" si="1"/>
        <v>3.5999999999999996</v>
      </c>
      <c r="B9">
        <v>10</v>
      </c>
      <c r="C9" t="s">
        <v>26</v>
      </c>
      <c r="D9" s="1" t="s">
        <v>27</v>
      </c>
      <c r="E9" t="s">
        <v>28</v>
      </c>
      <c r="F9" s="1">
        <v>40</v>
      </c>
      <c r="G9" s="1">
        <f t="shared" si="0"/>
        <v>10</v>
      </c>
      <c r="J9" s="1" t="s">
        <v>29</v>
      </c>
    </row>
    <row r="10" spans="1:10" ht="15.75" x14ac:dyDescent="0.3">
      <c r="A10">
        <f t="shared" si="1"/>
        <v>5.76</v>
      </c>
      <c r="B10">
        <v>16</v>
      </c>
      <c r="C10" t="s">
        <v>30</v>
      </c>
      <c r="D10" s="1" t="s">
        <v>31</v>
      </c>
      <c r="E10" s="1" t="s">
        <v>71</v>
      </c>
      <c r="F10" s="1"/>
      <c r="G10" s="1">
        <f t="shared" si="0"/>
        <v>16</v>
      </c>
      <c r="H10" s="1"/>
      <c r="J10" t="s">
        <v>33</v>
      </c>
    </row>
    <row r="11" spans="1:10" ht="15.75" x14ac:dyDescent="0.3">
      <c r="A11">
        <f t="shared" si="1"/>
        <v>7.1999999999999993</v>
      </c>
      <c r="B11">
        <v>20</v>
      </c>
      <c r="C11" t="s">
        <v>36</v>
      </c>
      <c r="F11" s="1"/>
      <c r="G11" s="1">
        <f t="shared" si="0"/>
        <v>20</v>
      </c>
      <c r="H11" s="1"/>
      <c r="J11" t="s">
        <v>35</v>
      </c>
    </row>
    <row r="12" spans="1:10" ht="15.75" x14ac:dyDescent="0.3">
      <c r="A12">
        <f t="shared" si="1"/>
        <v>14.399999999999999</v>
      </c>
      <c r="B12">
        <v>40</v>
      </c>
      <c r="E12" s="1" t="s">
        <v>32</v>
      </c>
      <c r="F12" s="1">
        <v>50</v>
      </c>
      <c r="G12" s="1">
        <f t="shared" si="0"/>
        <v>40</v>
      </c>
      <c r="H12">
        <v>16</v>
      </c>
    </row>
    <row r="13" spans="1:10" ht="15.75" x14ac:dyDescent="0.3">
      <c r="A13">
        <f t="shared" si="1"/>
        <v>21.599999999999998</v>
      </c>
      <c r="B13">
        <v>60</v>
      </c>
      <c r="E13" s="1" t="s">
        <v>34</v>
      </c>
      <c r="F13" s="1">
        <v>60</v>
      </c>
      <c r="G13" s="1">
        <f>B13</f>
        <v>60</v>
      </c>
      <c r="H13">
        <v>20</v>
      </c>
    </row>
    <row r="22" spans="3:4" x14ac:dyDescent="0.25">
      <c r="C22">
        <v>65</v>
      </c>
      <c r="D22">
        <f>VLOOKUP(C22,F5:H13,2,TRUE)</f>
        <v>60</v>
      </c>
    </row>
    <row r="23" spans="3:4" x14ac:dyDescent="0.25">
      <c r="D23">
        <f>VLOOKUP(C22,F5:H13,3,TRUE)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calcul</vt:lpstr>
      <vt:lpstr>abaque</vt:lpstr>
      <vt:lpstr>calcul!Zone_d_impression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Ambert</dc:creator>
  <cp:lastModifiedBy>Jean-Christophe Ambert</cp:lastModifiedBy>
  <dcterms:created xsi:type="dcterms:W3CDTF">2014-10-06T12:48:29Z</dcterms:created>
  <dcterms:modified xsi:type="dcterms:W3CDTF">2014-10-08T07:01:57Z</dcterms:modified>
</cp:coreProperties>
</file>