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4780" windowHeight="12405"/>
  </bookViews>
  <sheets>
    <sheet name="Feuil1" sheetId="1" r:id="rId1"/>
    <sheet name="Feuil2" sheetId="2" r:id="rId2"/>
    <sheet name="Abaques" sheetId="3" r:id="rId3"/>
  </sheets>
  <definedNames>
    <definedName name="calcul_operation">Feuil1!$C$11:$C$30</definedName>
    <definedName name="Matieres">Abaques!$B$3:$B$4</definedName>
    <definedName name="MatieresExt">Abaques!$B$2:$C$4</definedName>
    <definedName name="Operations">Abaques!$A$3:$A$8</definedName>
    <definedName name="PercageExt">Abaques!$N$4:$Q$31</definedName>
    <definedName name="TypeOutil">Abaques!$D$3:$D$5</definedName>
  </definedNames>
  <calcPr calcId="145621"/>
</workbook>
</file>

<file path=xl/calcChain.xml><?xml version="1.0" encoding="utf-8"?>
<calcChain xmlns="http://schemas.openxmlformats.org/spreadsheetml/2006/main">
  <c r="M11" i="1" l="1"/>
  <c r="C20" i="3"/>
  <c r="E3" i="1"/>
  <c r="H13" i="1" s="1"/>
  <c r="K13" i="1" s="1"/>
  <c r="L13" i="1" s="1"/>
  <c r="N29" i="3"/>
  <c r="N30" i="3"/>
  <c r="N31" i="3"/>
  <c r="N28" i="3"/>
  <c r="N25" i="3"/>
  <c r="N26" i="3"/>
  <c r="N27" i="3"/>
  <c r="N24" i="3"/>
  <c r="N21" i="3"/>
  <c r="N22" i="3"/>
  <c r="N23" i="3"/>
  <c r="N20" i="3"/>
  <c r="N16" i="3"/>
  <c r="N17" i="3"/>
  <c r="N18" i="3"/>
  <c r="N19" i="3"/>
  <c r="N15" i="3"/>
  <c r="N11" i="3"/>
  <c r="N12" i="3"/>
  <c r="N13" i="3"/>
  <c r="N14" i="3"/>
  <c r="N10" i="3"/>
  <c r="N5" i="3"/>
  <c r="N6" i="3"/>
  <c r="N7" i="3"/>
  <c r="N8" i="3"/>
  <c r="N9" i="3"/>
  <c r="N4" i="3"/>
  <c r="H11" i="1" l="1"/>
  <c r="K11" i="1" s="1"/>
  <c r="L11" i="1" s="1"/>
  <c r="H12" i="1"/>
  <c r="K12" i="1" s="1"/>
  <c r="L12" i="1" s="1"/>
</calcChain>
</file>

<file path=xl/comments1.xml><?xml version="1.0" encoding="utf-8"?>
<comments xmlns="http://schemas.openxmlformats.org/spreadsheetml/2006/main">
  <authors>
    <author>Jean-Christophe Ambert</author>
  </authors>
  <commentList>
    <comment ref="H10" authorId="0">
      <text>
        <r>
          <rPr>
            <b/>
            <sz val="8"/>
            <color indexed="81"/>
            <rFont val="Tahoma"/>
            <family val="2"/>
          </rPr>
          <t xml:space="preserve">Vitesse de Coupe
</t>
        </r>
      </text>
    </comment>
    <comment ref="I10" authorId="0">
      <text>
        <r>
          <rPr>
            <b/>
            <sz val="8"/>
            <color indexed="81"/>
            <rFont val="Tahoma"/>
            <family val="2"/>
          </rPr>
          <t>Avance par dent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0" authorId="0">
      <text>
        <r>
          <rPr>
            <b/>
            <sz val="8"/>
            <color indexed="81"/>
            <rFont val="Tahoma"/>
            <family val="2"/>
          </rPr>
          <t>Nbre Dent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0" authorId="0">
      <text>
        <r>
          <rPr>
            <b/>
            <sz val="8"/>
            <color indexed="81"/>
            <rFont val="Tahoma"/>
            <family val="2"/>
          </rPr>
          <t>Rotation Broche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8"/>
            <color indexed="81"/>
            <rFont val="Tahoma"/>
            <family val="2"/>
          </rPr>
          <t>Vitesse Avance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<sst xmlns="http://schemas.openxmlformats.org/spreadsheetml/2006/main" count="80" uniqueCount="58">
  <si>
    <t>Nuance ISO</t>
  </si>
  <si>
    <t>Matériaux à usiner</t>
  </si>
  <si>
    <t>Perçage</t>
  </si>
  <si>
    <t>Acier Rapide</t>
  </si>
  <si>
    <t>Acier Rapide Revêtu</t>
  </si>
  <si>
    <t>Carbure</t>
  </si>
  <si>
    <t>P</t>
  </si>
  <si>
    <t>Acier Non Allié</t>
  </si>
  <si>
    <t>Acier Faiblement Allié</t>
  </si>
  <si>
    <t>Acier Fortement Allié</t>
  </si>
  <si>
    <t>Acier Moulé Faiblement Allié</t>
  </si>
  <si>
    <t>M</t>
  </si>
  <si>
    <t>Acier inoxydable</t>
  </si>
  <si>
    <t>K</t>
  </si>
  <si>
    <t>Fonte lamellaire (EN-GJL…)</t>
  </si>
  <si>
    <t>Fonte Modulaire (EN-GJM…)</t>
  </si>
  <si>
    <t>Fonte Sphéroïdales (EN-GJS…)</t>
  </si>
  <si>
    <t>K-N</t>
  </si>
  <si>
    <t>Alliages d'aluminium de faible dureté sans silicium (AW 2030 …)</t>
  </si>
  <si>
    <t>Alliages d'aluminium durs sans silicium ou %Si moyen (AW2017, AW 6060 …)</t>
  </si>
  <si>
    <t>Alliages d'aluminium à haute teneur en silicium  &gt; 12%</t>
  </si>
  <si>
    <t>Vitesse de coupe Vc en m/min</t>
  </si>
  <si>
    <t>Percage</t>
  </si>
  <si>
    <t>Taraudage</t>
  </si>
  <si>
    <t>Surfacage</t>
  </si>
  <si>
    <t>Contournage</t>
  </si>
  <si>
    <t>Alesage</t>
  </si>
  <si>
    <t>Chanfreinage</t>
  </si>
  <si>
    <t>Opérations</t>
  </si>
  <si>
    <t>Matiere</t>
  </si>
  <si>
    <t>01</t>
  </si>
  <si>
    <t>N</t>
  </si>
  <si>
    <t>S</t>
  </si>
  <si>
    <t>H</t>
  </si>
  <si>
    <t>S235</t>
  </si>
  <si>
    <t>S355</t>
  </si>
  <si>
    <t>P01</t>
  </si>
  <si>
    <t>P10</t>
  </si>
  <si>
    <t>Matieres</t>
  </si>
  <si>
    <t>Operations</t>
  </si>
  <si>
    <t>Designation</t>
  </si>
  <si>
    <t>Ø16</t>
  </si>
  <si>
    <t>M6</t>
  </si>
  <si>
    <t>Vc</t>
  </si>
  <si>
    <t>Nuance Iso</t>
  </si>
  <si>
    <t>Classe</t>
  </si>
  <si>
    <t>Type Outil</t>
  </si>
  <si>
    <t>TypeOutil</t>
  </si>
  <si>
    <t xml:space="preserve"> </t>
  </si>
  <si>
    <t>Acier Rapide Revetu</t>
  </si>
  <si>
    <t>Fz</t>
  </si>
  <si>
    <t>Ø40</t>
  </si>
  <si>
    <t>Z</t>
  </si>
  <si>
    <t>Vf</t>
  </si>
  <si>
    <t>Epaisseur</t>
  </si>
  <si>
    <t>Profondeur/Longueur</t>
  </si>
  <si>
    <t>Temps</t>
  </si>
  <si>
    <t>Nbre 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</si>
</sst>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F400]h:mm:ss\ AM/PM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C5BE9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AF1DD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C3:M13"/>
  <sheetViews>
    <sheetView tabSelected="1" workbookViewId="0">
      <selection activeCell="C11" sqref="C11"/>
    </sheetView>
  </sheetViews>
  <sheetFormatPr baseColWidth="10" defaultRowHeight="15" x14ac:dyDescent="0.25"/>
  <sheetData>
    <row r="3" spans="3:13" x14ac:dyDescent="0.25">
      <c r="C3" t="s">
        <v>29</v>
      </c>
      <c r="D3" t="s">
        <v>34</v>
      </c>
      <c r="E3" t="str">
        <f>VLOOKUP(D3,MatieresExt,2)</f>
        <v>P01</v>
      </c>
    </row>
    <row r="4" spans="3:13" x14ac:dyDescent="0.25">
      <c r="C4" t="s">
        <v>54</v>
      </c>
      <c r="D4">
        <v>10</v>
      </c>
    </row>
    <row r="10" spans="3:13" x14ac:dyDescent="0.25">
      <c r="C10" t="s">
        <v>39</v>
      </c>
      <c r="D10" t="s">
        <v>40</v>
      </c>
      <c r="E10" t="s">
        <v>55</v>
      </c>
      <c r="F10" t="s">
        <v>57</v>
      </c>
      <c r="G10" t="s">
        <v>47</v>
      </c>
      <c r="H10" t="s">
        <v>43</v>
      </c>
      <c r="I10" t="s">
        <v>50</v>
      </c>
      <c r="J10" t="s">
        <v>52</v>
      </c>
      <c r="K10" t="s">
        <v>31</v>
      </c>
      <c r="L10" t="s">
        <v>53</v>
      </c>
      <c r="M10" t="s">
        <v>56</v>
      </c>
    </row>
    <row r="11" spans="3:13" x14ac:dyDescent="0.25">
      <c r="C11" t="s">
        <v>22</v>
      </c>
      <c r="D11" t="s">
        <v>41</v>
      </c>
      <c r="E11">
        <v>10</v>
      </c>
      <c r="F11">
        <v>1</v>
      </c>
      <c r="G11" t="s">
        <v>5</v>
      </c>
      <c r="H11">
        <f>VLOOKUP($E$3,PercageExt,MATCH(G11,TypeOutil)+1,FALSE)</f>
        <v>70</v>
      </c>
      <c r="I11">
        <v>0.1</v>
      </c>
      <c r="J11">
        <v>1</v>
      </c>
      <c r="K11">
        <f>ROUNDDOWN((1000*H11)/(PI()*16),0)</f>
        <v>1392</v>
      </c>
      <c r="L11">
        <f>ROUNDDOWN(I11*J11*K11,0)</f>
        <v>139</v>
      </c>
      <c r="M11" s="35">
        <f>((E11/L11)*F11)/60</f>
        <v>1.199040767386091E-3</v>
      </c>
    </row>
    <row r="12" spans="3:13" x14ac:dyDescent="0.25">
      <c r="C12" t="s">
        <v>23</v>
      </c>
      <c r="D12" t="s">
        <v>42</v>
      </c>
      <c r="G12" t="s">
        <v>49</v>
      </c>
      <c r="H12">
        <f>VLOOKUP($E$3,PercageExt,MATCH(G12,TypeOutil)+1,FALSE)</f>
        <v>45</v>
      </c>
      <c r="K12">
        <f t="shared" ref="K12" si="0">ROUNDDOWN((1000*H12)/(PI()*16),0)</f>
        <v>895</v>
      </c>
      <c r="L12">
        <f t="shared" ref="L12:L13" si="1">ROUNDDOWN(I12*J12*K12,0)</f>
        <v>0</v>
      </c>
    </row>
    <row r="13" spans="3:13" x14ac:dyDescent="0.25">
      <c r="C13" t="s">
        <v>22</v>
      </c>
      <c r="D13" t="s">
        <v>51</v>
      </c>
      <c r="E13">
        <v>5</v>
      </c>
      <c r="G13" t="s">
        <v>5</v>
      </c>
      <c r="H13">
        <f>VLOOKUP($E$3,PercageExt,MATCH(G13,TypeOutil)+1,FALSE)</f>
        <v>70</v>
      </c>
      <c r="I13">
        <v>0.04</v>
      </c>
      <c r="J13">
        <v>1</v>
      </c>
      <c r="K13">
        <f>ROUNDDOWN((1000*H13)/(PI()*40),0)</f>
        <v>557</v>
      </c>
      <c r="L13">
        <f t="shared" si="1"/>
        <v>22</v>
      </c>
    </row>
  </sheetData>
  <dataValidations count="3">
    <dataValidation type="list" allowBlank="1" showInputMessage="1" showErrorMessage="1" sqref="A1 C11:C13">
      <formula1>Operations</formula1>
    </dataValidation>
    <dataValidation type="list" allowBlank="1" showInputMessage="1" showErrorMessage="1" sqref="D3">
      <formula1>Matieres</formula1>
    </dataValidation>
    <dataValidation type="list" allowBlank="1" showInputMessage="1" showErrorMessage="1" sqref="G11:G13">
      <formula1>TypeOutil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31"/>
  <sheetViews>
    <sheetView workbookViewId="0">
      <selection activeCell="C20" sqref="C20"/>
    </sheetView>
  </sheetViews>
  <sheetFormatPr baseColWidth="10" defaultRowHeight="15" x14ac:dyDescent="0.25"/>
  <cols>
    <col min="1" max="1" width="12.85546875" bestFit="1" customWidth="1"/>
    <col min="2" max="4" width="12.85546875" customWidth="1"/>
    <col min="7" max="7" width="17.5703125" bestFit="1" customWidth="1"/>
    <col min="8" max="8" width="12.140625" bestFit="1" customWidth="1"/>
    <col min="9" max="9" width="7.28515625" bestFit="1" customWidth="1"/>
    <col min="10" max="10" width="8" bestFit="1" customWidth="1"/>
    <col min="13" max="13" width="11.42578125" style="34"/>
  </cols>
  <sheetData>
    <row r="1" spans="1:17" ht="15.75" thickBot="1" x14ac:dyDescent="0.3"/>
    <row r="2" spans="1:17" ht="15.75" thickBot="1" x14ac:dyDescent="0.3">
      <c r="A2" t="s">
        <v>28</v>
      </c>
      <c r="B2" t="s">
        <v>38</v>
      </c>
      <c r="D2" t="s">
        <v>46</v>
      </c>
      <c r="F2" s="17" t="s">
        <v>0</v>
      </c>
      <c r="G2" s="1" t="s">
        <v>1</v>
      </c>
      <c r="H2" s="20" t="s">
        <v>2</v>
      </c>
      <c r="I2" s="19"/>
      <c r="J2" s="21"/>
      <c r="L2" t="s">
        <v>44</v>
      </c>
      <c r="M2" s="34" t="s">
        <v>45</v>
      </c>
      <c r="O2" t="s">
        <v>46</v>
      </c>
    </row>
    <row r="3" spans="1:17" ht="45.75" thickBot="1" x14ac:dyDescent="0.3">
      <c r="A3" t="s">
        <v>26</v>
      </c>
      <c r="B3" t="s">
        <v>34</v>
      </c>
      <c r="C3" t="s">
        <v>36</v>
      </c>
      <c r="D3" t="s">
        <v>3</v>
      </c>
      <c r="F3" s="18"/>
      <c r="G3" s="2"/>
      <c r="H3" s="3" t="s">
        <v>3</v>
      </c>
      <c r="I3" s="4" t="s">
        <v>4</v>
      </c>
      <c r="J3" s="5" t="s">
        <v>5</v>
      </c>
      <c r="O3" s="3" t="s">
        <v>3</v>
      </c>
      <c r="P3" s="4" t="s">
        <v>4</v>
      </c>
      <c r="Q3" s="5" t="s">
        <v>5</v>
      </c>
    </row>
    <row r="4" spans="1:17" ht="15.75" thickBot="1" x14ac:dyDescent="0.3">
      <c r="A4" t="s">
        <v>27</v>
      </c>
      <c r="B4" t="s">
        <v>35</v>
      </c>
      <c r="C4" t="s">
        <v>37</v>
      </c>
      <c r="D4" t="s">
        <v>49</v>
      </c>
      <c r="E4" t="s">
        <v>48</v>
      </c>
      <c r="F4" s="23" t="s">
        <v>6</v>
      </c>
      <c r="G4" s="6" t="s">
        <v>7</v>
      </c>
      <c r="H4" s="7">
        <v>30</v>
      </c>
      <c r="I4" s="8">
        <v>45</v>
      </c>
      <c r="J4" s="7">
        <v>70</v>
      </c>
      <c r="L4" t="s">
        <v>6</v>
      </c>
      <c r="M4" s="34" t="s">
        <v>30</v>
      </c>
      <c r="N4" t="str">
        <f>CONCATENATE($L$4,M4)</f>
        <v>P01</v>
      </c>
      <c r="O4" s="7">
        <v>30</v>
      </c>
      <c r="P4" s="8">
        <v>45</v>
      </c>
      <c r="Q4" s="7">
        <v>70</v>
      </c>
    </row>
    <row r="5" spans="1:17" ht="30.75" thickBot="1" x14ac:dyDescent="0.3">
      <c r="A5" t="s">
        <v>25</v>
      </c>
      <c r="D5" t="s">
        <v>5</v>
      </c>
      <c r="F5" s="22"/>
      <c r="G5" s="6" t="s">
        <v>8</v>
      </c>
      <c r="H5" s="9">
        <v>20</v>
      </c>
      <c r="I5" s="10">
        <v>40</v>
      </c>
      <c r="J5" s="9">
        <v>60</v>
      </c>
      <c r="M5" s="34">
        <v>10</v>
      </c>
      <c r="N5" t="str">
        <f t="shared" ref="N5:N9" si="0">CONCATENATE($L$4,M5)</f>
        <v>P10</v>
      </c>
      <c r="O5" s="9">
        <v>20</v>
      </c>
      <c r="P5" s="10">
        <v>40</v>
      </c>
      <c r="Q5" s="9">
        <v>60</v>
      </c>
    </row>
    <row r="6" spans="1:17" ht="30.75" thickBot="1" x14ac:dyDescent="0.3">
      <c r="A6" t="s">
        <v>22</v>
      </c>
      <c r="F6" s="22"/>
      <c r="G6" s="6" t="s">
        <v>9</v>
      </c>
      <c r="H6" s="9">
        <v>15</v>
      </c>
      <c r="I6" s="10">
        <v>35</v>
      </c>
      <c r="J6" s="9">
        <v>40</v>
      </c>
      <c r="M6" s="34">
        <v>20</v>
      </c>
      <c r="N6" t="str">
        <f t="shared" si="0"/>
        <v>P20</v>
      </c>
      <c r="O6" s="9">
        <v>15</v>
      </c>
      <c r="P6" s="10">
        <v>35</v>
      </c>
      <c r="Q6" s="9">
        <v>40</v>
      </c>
    </row>
    <row r="7" spans="1:17" ht="30.75" thickBot="1" x14ac:dyDescent="0.3">
      <c r="A7" t="s">
        <v>24</v>
      </c>
      <c r="F7" s="24"/>
      <c r="G7" s="6" t="s">
        <v>10</v>
      </c>
      <c r="H7" s="9">
        <v>10</v>
      </c>
      <c r="I7" s="10">
        <v>30</v>
      </c>
      <c r="J7" s="9">
        <v>70</v>
      </c>
      <c r="M7" s="34">
        <v>30</v>
      </c>
      <c r="N7" t="str">
        <f t="shared" si="0"/>
        <v>P30</v>
      </c>
      <c r="O7" s="9">
        <v>10</v>
      </c>
      <c r="P7" s="10">
        <v>30</v>
      </c>
      <c r="Q7" s="9">
        <v>70</v>
      </c>
    </row>
    <row r="8" spans="1:17" ht="15.75" thickBot="1" x14ac:dyDescent="0.3">
      <c r="A8" t="s">
        <v>23</v>
      </c>
      <c r="F8" s="11" t="s">
        <v>11</v>
      </c>
      <c r="G8" s="12" t="s">
        <v>12</v>
      </c>
      <c r="H8" s="13">
        <v>12</v>
      </c>
      <c r="I8" s="10">
        <v>20</v>
      </c>
      <c r="J8" s="9">
        <v>40</v>
      </c>
      <c r="M8" s="34">
        <v>40</v>
      </c>
      <c r="N8" t="str">
        <f t="shared" si="0"/>
        <v>P40</v>
      </c>
    </row>
    <row r="9" spans="1:17" ht="30.75" thickBot="1" x14ac:dyDescent="0.3">
      <c r="F9" s="26" t="s">
        <v>13</v>
      </c>
      <c r="G9" s="14" t="s">
        <v>14</v>
      </c>
      <c r="H9" s="9">
        <v>25</v>
      </c>
      <c r="I9" s="10">
        <v>50</v>
      </c>
      <c r="J9" s="9">
        <v>80</v>
      </c>
      <c r="M9" s="34">
        <v>50</v>
      </c>
      <c r="N9" t="str">
        <f t="shared" si="0"/>
        <v>P50</v>
      </c>
    </row>
    <row r="10" spans="1:17" ht="30.75" thickBot="1" x14ac:dyDescent="0.3">
      <c r="F10" s="25"/>
      <c r="G10" s="14" t="s">
        <v>15</v>
      </c>
      <c r="H10" s="9">
        <v>15</v>
      </c>
      <c r="I10" s="10">
        <v>30</v>
      </c>
      <c r="J10" s="9">
        <v>80</v>
      </c>
      <c r="L10" t="s">
        <v>11</v>
      </c>
      <c r="M10" s="34" t="s">
        <v>30</v>
      </c>
      <c r="N10" t="str">
        <f>CONCATENATE($L$10,M10)</f>
        <v>M01</v>
      </c>
    </row>
    <row r="11" spans="1:17" ht="45.75" thickBot="1" x14ac:dyDescent="0.3">
      <c r="F11" s="27"/>
      <c r="G11" s="14" t="s">
        <v>16</v>
      </c>
      <c r="H11" s="9">
        <v>25</v>
      </c>
      <c r="I11" s="10">
        <v>50</v>
      </c>
      <c r="J11" s="9">
        <v>80</v>
      </c>
      <c r="M11" s="34">
        <v>10</v>
      </c>
      <c r="N11" t="str">
        <f t="shared" ref="N11:N14" si="1">CONCATENATE($L$10,M11)</f>
        <v>M10</v>
      </c>
    </row>
    <row r="12" spans="1:17" ht="75.75" thickBot="1" x14ac:dyDescent="0.3">
      <c r="F12" s="29" t="s">
        <v>17</v>
      </c>
      <c r="G12" s="15" t="s">
        <v>18</v>
      </c>
      <c r="H12" s="9">
        <v>60</v>
      </c>
      <c r="I12" s="10">
        <v>90</v>
      </c>
      <c r="J12" s="9">
        <v>100</v>
      </c>
      <c r="M12" s="34">
        <v>20</v>
      </c>
      <c r="N12" t="str">
        <f t="shared" si="1"/>
        <v>M20</v>
      </c>
    </row>
    <row r="13" spans="1:17" ht="90.75" thickBot="1" x14ac:dyDescent="0.3">
      <c r="F13" s="28"/>
      <c r="G13" s="15" t="s">
        <v>19</v>
      </c>
      <c r="H13" s="9">
        <v>60</v>
      </c>
      <c r="I13" s="10">
        <v>90</v>
      </c>
      <c r="J13" s="9">
        <v>100</v>
      </c>
      <c r="M13" s="34">
        <v>30</v>
      </c>
      <c r="N13" t="str">
        <f t="shared" si="1"/>
        <v>M30</v>
      </c>
    </row>
    <row r="14" spans="1:17" ht="60.75" thickBot="1" x14ac:dyDescent="0.3">
      <c r="F14" s="30"/>
      <c r="G14" s="15" t="s">
        <v>20</v>
      </c>
      <c r="H14" s="9">
        <v>40</v>
      </c>
      <c r="I14" s="10">
        <v>60</v>
      </c>
      <c r="J14" s="9">
        <v>100</v>
      </c>
      <c r="M14" s="34">
        <v>40</v>
      </c>
      <c r="N14" t="str">
        <f t="shared" si="1"/>
        <v>M40</v>
      </c>
    </row>
    <row r="15" spans="1:17" ht="15.75" thickBot="1" x14ac:dyDescent="0.3">
      <c r="F15" s="16"/>
      <c r="G15" s="16"/>
      <c r="H15" s="31" t="s">
        <v>21</v>
      </c>
      <c r="I15" s="32"/>
      <c r="J15" s="33"/>
      <c r="L15" t="s">
        <v>13</v>
      </c>
      <c r="M15" s="34" t="s">
        <v>30</v>
      </c>
      <c r="N15" t="str">
        <f>CONCATENATE($L$15,M15)</f>
        <v>K01</v>
      </c>
    </row>
    <row r="16" spans="1:17" x14ac:dyDescent="0.25">
      <c r="M16" s="34">
        <v>10</v>
      </c>
      <c r="N16" t="str">
        <f t="shared" ref="N16:N19" si="2">CONCATENATE($L$15,M16)</f>
        <v>K10</v>
      </c>
    </row>
    <row r="17" spans="3:14" x14ac:dyDescent="0.25">
      <c r="M17" s="34">
        <v>20</v>
      </c>
      <c r="N17" t="str">
        <f t="shared" si="2"/>
        <v>K20</v>
      </c>
    </row>
    <row r="18" spans="3:14" x14ac:dyDescent="0.25">
      <c r="M18" s="34">
        <v>30</v>
      </c>
      <c r="N18" t="str">
        <f t="shared" si="2"/>
        <v>K30</v>
      </c>
    </row>
    <row r="19" spans="3:14" x14ac:dyDescent="0.25">
      <c r="M19" s="34">
        <v>40</v>
      </c>
      <c r="N19" t="str">
        <f t="shared" si="2"/>
        <v>K40</v>
      </c>
    </row>
    <row r="20" spans="3:14" x14ac:dyDescent="0.25">
      <c r="C20">
        <f>MATCH("Acier Rapide",TypeOutil)</f>
        <v>1</v>
      </c>
      <c r="L20" t="s">
        <v>31</v>
      </c>
      <c r="M20" s="34" t="s">
        <v>30</v>
      </c>
      <c r="N20" t="str">
        <f>CONCATENATE($L$20,M20)</f>
        <v>N01</v>
      </c>
    </row>
    <row r="21" spans="3:14" x14ac:dyDescent="0.25">
      <c r="M21" s="34">
        <v>10</v>
      </c>
      <c r="N21" t="str">
        <f t="shared" ref="N21:N23" si="3">CONCATENATE($L$20,M21)</f>
        <v>N10</v>
      </c>
    </row>
    <row r="22" spans="3:14" x14ac:dyDescent="0.25">
      <c r="M22" s="34">
        <v>20</v>
      </c>
      <c r="N22" t="str">
        <f t="shared" si="3"/>
        <v>N20</v>
      </c>
    </row>
    <row r="23" spans="3:14" x14ac:dyDescent="0.25">
      <c r="M23" s="34">
        <v>30</v>
      </c>
      <c r="N23" t="str">
        <f t="shared" si="3"/>
        <v>N30</v>
      </c>
    </row>
    <row r="24" spans="3:14" x14ac:dyDescent="0.25">
      <c r="L24" t="s">
        <v>32</v>
      </c>
      <c r="M24" s="34" t="s">
        <v>30</v>
      </c>
      <c r="N24" t="str">
        <f>CONCATENATE($L$24,M24)</f>
        <v>S01</v>
      </c>
    </row>
    <row r="25" spans="3:14" x14ac:dyDescent="0.25">
      <c r="M25" s="34">
        <v>10</v>
      </c>
      <c r="N25" t="str">
        <f t="shared" ref="N25:N27" si="4">CONCATENATE($L$24,M25)</f>
        <v>S10</v>
      </c>
    </row>
    <row r="26" spans="3:14" x14ac:dyDescent="0.25">
      <c r="M26" s="34">
        <v>20</v>
      </c>
      <c r="N26" t="str">
        <f t="shared" si="4"/>
        <v>S20</v>
      </c>
    </row>
    <row r="27" spans="3:14" x14ac:dyDescent="0.25">
      <c r="M27" s="34">
        <v>30</v>
      </c>
      <c r="N27" t="str">
        <f t="shared" si="4"/>
        <v>S30</v>
      </c>
    </row>
    <row r="28" spans="3:14" x14ac:dyDescent="0.25">
      <c r="L28" t="s">
        <v>33</v>
      </c>
      <c r="M28" s="34" t="s">
        <v>30</v>
      </c>
      <c r="N28" t="str">
        <f>CONCATENATE($L$28,M28)</f>
        <v>H01</v>
      </c>
    </row>
    <row r="29" spans="3:14" x14ac:dyDescent="0.25">
      <c r="M29" s="34">
        <v>10</v>
      </c>
      <c r="N29" t="str">
        <f t="shared" ref="N29:N31" si="5">CONCATENATE($L$28,M29)</f>
        <v>H10</v>
      </c>
    </row>
    <row r="30" spans="3:14" x14ac:dyDescent="0.25">
      <c r="M30" s="34">
        <v>20</v>
      </c>
      <c r="N30" t="str">
        <f t="shared" si="5"/>
        <v>H20</v>
      </c>
    </row>
    <row r="31" spans="3:14" x14ac:dyDescent="0.25">
      <c r="M31" s="34">
        <v>30</v>
      </c>
      <c r="N31" t="str">
        <f t="shared" si="5"/>
        <v>H30</v>
      </c>
    </row>
  </sheetData>
  <sortState ref="A3:A8">
    <sortCondition ref="A3:A8"/>
  </sortState>
  <mergeCells count="6">
    <mergeCell ref="F2:F3"/>
    <mergeCell ref="H2:J2"/>
    <mergeCell ref="F4:F7"/>
    <mergeCell ref="F9:F11"/>
    <mergeCell ref="F12:F14"/>
    <mergeCell ref="H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Feuil1</vt:lpstr>
      <vt:lpstr>Feuil2</vt:lpstr>
      <vt:lpstr>Abaques</vt:lpstr>
      <vt:lpstr>calcul_operation</vt:lpstr>
      <vt:lpstr>Matieres</vt:lpstr>
      <vt:lpstr>MatieresExt</vt:lpstr>
      <vt:lpstr>Operations</vt:lpstr>
      <vt:lpstr>PercageExt</vt:lpstr>
      <vt:lpstr>TypeOutil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Ambert</dc:creator>
  <cp:lastModifiedBy>Jean-Christophe Ambert</cp:lastModifiedBy>
  <dcterms:created xsi:type="dcterms:W3CDTF">2014-11-03T07:49:22Z</dcterms:created>
  <dcterms:modified xsi:type="dcterms:W3CDTF">2014-11-03T09:44:53Z</dcterms:modified>
</cp:coreProperties>
</file>