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ba\Documents\GitHub\3Dlocalization\"/>
    </mc:Choice>
  </mc:AlternateContent>
  <bookViews>
    <workbookView xWindow="57510" yWindow="0" windowWidth="16500" windowHeight="8355" activeTab="2"/>
  </bookViews>
  <sheets>
    <sheet name="L2" sheetId="1" r:id="rId1"/>
    <sheet name="Hoja2" sheetId="2" r:id="rId2"/>
    <sheet name="KL" sheetId="3" r:id="rId3"/>
    <sheet name="DPD" sheetId="4" r:id="rId4"/>
    <sheet name="Hoja5" sheetId="5" r:id="rId5"/>
    <sheet name="Hoja6" sheetId="6" r:id="rId6"/>
    <sheet name="Hoja7" sheetId="7" r:id="rId7"/>
    <sheet name="Hoja8" sheetId="8" r:id="rId8"/>
    <sheet name="IS" sheetId="11" r:id="rId9"/>
    <sheet name="JS" sheetId="12" r:id="rId10"/>
    <sheet name="Hoja11" sheetId="13" r:id="rId11"/>
    <sheet name="Hoja12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4" i="11" l="1"/>
  <c r="L34" i="11"/>
  <c r="M34" i="4"/>
  <c r="L34" i="4"/>
  <c r="M34" i="3" l="1"/>
  <c r="L34" i="3"/>
  <c r="R34" i="4" l="1"/>
  <c r="Q34" i="4"/>
  <c r="Q6" i="4"/>
  <c r="L6" i="12" l="1"/>
  <c r="M34" i="12"/>
  <c r="L34" i="12"/>
  <c r="R34" i="11" l="1"/>
  <c r="Q34" i="11"/>
  <c r="R34" i="3" l="1"/>
  <c r="Q34" i="3"/>
  <c r="G6" i="3" l="1"/>
  <c r="H33" i="3"/>
  <c r="H30" i="3"/>
  <c r="H28" i="3"/>
  <c r="H25" i="3"/>
  <c r="H22" i="3"/>
  <c r="H20" i="3"/>
  <c r="H14" i="3"/>
  <c r="H11" i="3"/>
  <c r="H10" i="3"/>
  <c r="H9" i="3"/>
  <c r="G34" i="3"/>
  <c r="H34" i="3" l="1"/>
  <c r="H17" i="11"/>
  <c r="H22" i="11"/>
  <c r="H10" i="11"/>
  <c r="H34" i="11" s="1"/>
  <c r="G34" i="11"/>
  <c r="H33" i="4" l="1"/>
  <c r="H24" i="4"/>
  <c r="H23" i="4"/>
  <c r="H13" i="4"/>
  <c r="H9" i="4"/>
  <c r="G34" i="4"/>
  <c r="H34" i="4" l="1"/>
  <c r="B6" i="12"/>
  <c r="C33" i="12"/>
  <c r="C31" i="12"/>
  <c r="C24" i="12"/>
  <c r="C23" i="12"/>
  <c r="C22" i="12"/>
  <c r="C14" i="12"/>
  <c r="C11" i="12"/>
  <c r="B34" i="12"/>
  <c r="C34" i="12" l="1"/>
</calcChain>
</file>

<file path=xl/sharedStrings.xml><?xml version="1.0" encoding="utf-8"?>
<sst xmlns="http://schemas.openxmlformats.org/spreadsheetml/2006/main" count="154" uniqueCount="12">
  <si>
    <t>NP</t>
  </si>
  <si>
    <t>nºIter</t>
  </si>
  <si>
    <t>x</t>
  </si>
  <si>
    <t>y</t>
  </si>
  <si>
    <t>z</t>
  </si>
  <si>
    <t>theta</t>
  </si>
  <si>
    <t>%acierto</t>
  </si>
  <si>
    <t>Media</t>
  </si>
  <si>
    <t>nºensayo</t>
  </si>
  <si>
    <t>e pos(cm)</t>
  </si>
  <si>
    <t>e ori(deg)</t>
  </si>
  <si>
    <t>alpha=1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</si>
</sst>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7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activeCell="I1" sqref="I1"/>
    </sheetView>
  </sheetViews>
  <sheetFormatPr baseColWidth="10" defaultRowHeight="15" x14ac:dyDescent="0.25"/>
  <sheetData>
    <row r="1" spans="1:24" x14ac:dyDescent="0.25">
      <c r="A1" s="4" t="s">
        <v>0</v>
      </c>
      <c r="B1" s="4">
        <v>450</v>
      </c>
      <c r="F1" s="4" t="s">
        <v>0</v>
      </c>
      <c r="G1" s="4">
        <v>450</v>
      </c>
      <c r="K1" s="4" t="s">
        <v>0</v>
      </c>
      <c r="L1" s="4">
        <v>450</v>
      </c>
      <c r="P1" s="4" t="s">
        <v>0</v>
      </c>
      <c r="Q1" s="4">
        <v>450</v>
      </c>
      <c r="U1" s="4" t="s">
        <v>0</v>
      </c>
      <c r="V1" s="4">
        <v>450</v>
      </c>
    </row>
    <row r="2" spans="1:24" x14ac:dyDescent="0.25">
      <c r="A2" s="2" t="s">
        <v>1</v>
      </c>
      <c r="B2" s="3">
        <v>300</v>
      </c>
      <c r="F2" s="2" t="s">
        <v>1</v>
      </c>
      <c r="G2" s="3">
        <v>300</v>
      </c>
      <c r="K2" s="2" t="s">
        <v>1</v>
      </c>
      <c r="L2" s="3">
        <v>300</v>
      </c>
      <c r="P2" s="2" t="s">
        <v>1</v>
      </c>
      <c r="Q2" s="3">
        <v>300</v>
      </c>
      <c r="U2" s="2" t="s">
        <v>1</v>
      </c>
      <c r="V2" s="3">
        <v>300</v>
      </c>
    </row>
    <row r="3" spans="1:24" x14ac:dyDescent="0.25">
      <c r="A3" s="4" t="s">
        <v>2</v>
      </c>
      <c r="B3" s="4" t="s">
        <v>3</v>
      </c>
      <c r="C3" s="4" t="s">
        <v>4</v>
      </c>
      <c r="D3" s="4" t="s">
        <v>5</v>
      </c>
      <c r="F3" s="4" t="s">
        <v>2</v>
      </c>
      <c r="G3" s="4" t="s">
        <v>3</v>
      </c>
      <c r="H3" s="4" t="s">
        <v>4</v>
      </c>
      <c r="I3" s="4" t="s">
        <v>5</v>
      </c>
      <c r="K3" s="4" t="s">
        <v>2</v>
      </c>
      <c r="L3" s="4" t="s">
        <v>3</v>
      </c>
      <c r="M3" s="4" t="s">
        <v>4</v>
      </c>
      <c r="N3" s="4" t="s">
        <v>5</v>
      </c>
      <c r="P3" s="4" t="s">
        <v>2</v>
      </c>
      <c r="Q3" s="4" t="s">
        <v>3</v>
      </c>
      <c r="R3" s="4" t="s">
        <v>4</v>
      </c>
      <c r="S3" s="4" t="s">
        <v>5</v>
      </c>
      <c r="U3" s="4" t="s">
        <v>2</v>
      </c>
      <c r="V3" s="4" t="s">
        <v>3</v>
      </c>
      <c r="W3" s="4" t="s">
        <v>4</v>
      </c>
      <c r="X3" s="4" t="s">
        <v>5</v>
      </c>
    </row>
    <row r="4" spans="1:24" x14ac:dyDescent="0.25">
      <c r="A4" s="3"/>
      <c r="B4" s="3"/>
      <c r="C4" s="3"/>
      <c r="D4" s="3"/>
      <c r="F4" s="3">
        <v>100</v>
      </c>
      <c r="G4" s="3">
        <v>110</v>
      </c>
      <c r="H4" s="3">
        <v>5</v>
      </c>
      <c r="I4" s="3">
        <v>0</v>
      </c>
      <c r="K4" s="3">
        <v>100</v>
      </c>
      <c r="L4" s="3">
        <v>420</v>
      </c>
      <c r="M4" s="3">
        <v>20</v>
      </c>
      <c r="N4" s="3">
        <v>180</v>
      </c>
      <c r="P4" s="3">
        <v>50</v>
      </c>
      <c r="Q4" s="3">
        <v>75</v>
      </c>
      <c r="R4" s="3">
        <v>10</v>
      </c>
      <c r="S4" s="3">
        <v>45</v>
      </c>
      <c r="U4" s="3"/>
      <c r="V4" s="3"/>
      <c r="W4" s="3"/>
      <c r="X4" s="3"/>
    </row>
    <row r="6" spans="1:24" x14ac:dyDescent="0.25">
      <c r="A6" s="2" t="s">
        <v>6</v>
      </c>
      <c r="B6" s="2"/>
      <c r="F6" s="2" t="s">
        <v>6</v>
      </c>
      <c r="G6" s="2">
        <f>23/25</f>
        <v>0.92</v>
      </c>
      <c r="K6" s="2" t="s">
        <v>6</v>
      </c>
      <c r="L6" s="2">
        <v>100</v>
      </c>
      <c r="P6" s="2" t="s">
        <v>6</v>
      </c>
      <c r="Q6" s="2">
        <v>100</v>
      </c>
      <c r="U6" s="2" t="s">
        <v>6</v>
      </c>
      <c r="V6" s="2"/>
    </row>
    <row r="7" spans="1:24" x14ac:dyDescent="0.25">
      <c r="F7" s="7"/>
      <c r="G7" s="7"/>
      <c r="H7" s="7"/>
      <c r="I7" s="7"/>
    </row>
    <row r="8" spans="1:24" x14ac:dyDescent="0.25">
      <c r="A8" s="1"/>
      <c r="B8" s="1"/>
      <c r="C8" s="1"/>
      <c r="F8" s="1" t="s">
        <v>8</v>
      </c>
      <c r="G8" s="1" t="s">
        <v>9</v>
      </c>
      <c r="H8" s="1" t="s">
        <v>10</v>
      </c>
      <c r="I8" s="7"/>
      <c r="K8" s="1" t="s">
        <v>8</v>
      </c>
      <c r="L8" s="1" t="s">
        <v>9</v>
      </c>
      <c r="M8" s="1" t="s">
        <v>10</v>
      </c>
      <c r="P8" s="1" t="s">
        <v>8</v>
      </c>
      <c r="Q8" s="1" t="s">
        <v>9</v>
      </c>
      <c r="R8" s="1" t="s">
        <v>10</v>
      </c>
      <c r="U8" s="1"/>
      <c r="V8" s="1"/>
      <c r="W8" s="1"/>
    </row>
    <row r="9" spans="1:24" x14ac:dyDescent="0.25">
      <c r="A9" s="5"/>
      <c r="B9" s="3"/>
      <c r="C9" s="3"/>
      <c r="F9" s="5">
        <v>1</v>
      </c>
      <c r="G9" s="11">
        <v>1978.2920264728382</v>
      </c>
      <c r="H9" s="11">
        <f>360-349.446280695598</f>
        <v>10.553719304402023</v>
      </c>
      <c r="I9" s="7"/>
      <c r="K9" s="5">
        <v>1</v>
      </c>
      <c r="L9" s="3">
        <v>7.1463418150363447</v>
      </c>
      <c r="M9" s="3">
        <v>0.13114881794624011</v>
      </c>
      <c r="P9" s="5">
        <v>1</v>
      </c>
      <c r="Q9" s="8">
        <v>8.5840716271346285</v>
      </c>
      <c r="R9" s="3">
        <v>0.24268482624896137</v>
      </c>
      <c r="S9" s="7"/>
      <c r="U9" s="5"/>
      <c r="V9" s="3"/>
      <c r="W9" s="3"/>
    </row>
    <row r="10" spans="1:24" x14ac:dyDescent="0.25">
      <c r="A10" s="5"/>
      <c r="B10" s="3"/>
      <c r="C10" s="3"/>
      <c r="F10" s="5">
        <v>2</v>
      </c>
      <c r="G10" s="8">
        <v>1.9131303336208054</v>
      </c>
      <c r="H10" s="8">
        <f>360-359.999643859582</f>
        <v>3.5614041797771279E-4</v>
      </c>
      <c r="I10" s="7"/>
      <c r="K10" s="5">
        <v>2</v>
      </c>
      <c r="L10" s="3">
        <v>4.6220246612642546</v>
      </c>
      <c r="M10" s="3">
        <v>2.4398685558168154E-2</v>
      </c>
      <c r="P10" s="5">
        <v>2</v>
      </c>
      <c r="Q10" s="3">
        <v>25.68955199145315</v>
      </c>
      <c r="R10" s="3">
        <v>0.93022173495741356</v>
      </c>
      <c r="S10" s="7"/>
      <c r="U10" s="5"/>
      <c r="V10" s="3"/>
      <c r="W10" s="3"/>
    </row>
    <row r="11" spans="1:24" x14ac:dyDescent="0.25">
      <c r="A11" s="5"/>
      <c r="B11" s="10"/>
      <c r="C11" s="10"/>
      <c r="F11" s="5">
        <v>3</v>
      </c>
      <c r="G11" s="8">
        <v>1.0705862587920909</v>
      </c>
      <c r="H11" s="8">
        <f>360-359.947862477683</f>
        <v>5.2137522317025287E-2</v>
      </c>
      <c r="I11" s="7"/>
      <c r="K11" s="5">
        <v>3</v>
      </c>
      <c r="L11" s="12">
        <v>7.2665263570524692</v>
      </c>
      <c r="M11" s="12">
        <v>0.19764435892125221</v>
      </c>
      <c r="P11" s="5">
        <v>3</v>
      </c>
      <c r="Q11" s="3">
        <v>26.986764117717456</v>
      </c>
      <c r="R11" s="3">
        <v>1.3752240228205395</v>
      </c>
      <c r="S11" s="7"/>
      <c r="U11" s="5"/>
      <c r="V11" s="10"/>
      <c r="W11" s="10"/>
    </row>
    <row r="12" spans="1:24" x14ac:dyDescent="0.25">
      <c r="A12" s="5"/>
      <c r="B12" s="3"/>
      <c r="C12" s="3"/>
      <c r="F12" s="5">
        <v>4</v>
      </c>
      <c r="G12" s="8">
        <v>2.9378583748561926</v>
      </c>
      <c r="H12" s="8">
        <v>0</v>
      </c>
      <c r="I12" s="7"/>
      <c r="K12" s="5">
        <v>4</v>
      </c>
      <c r="L12" s="3">
        <v>9.972122934945121</v>
      </c>
      <c r="M12" s="3">
        <v>0.39467346111305801</v>
      </c>
      <c r="P12" s="5">
        <v>4</v>
      </c>
      <c r="Q12" s="3">
        <v>15.414132744972633</v>
      </c>
      <c r="R12" s="3">
        <v>0.82707651157003426</v>
      </c>
      <c r="S12" s="7"/>
      <c r="U12" s="5"/>
      <c r="V12" s="3"/>
      <c r="W12" s="3"/>
    </row>
    <row r="13" spans="1:24" x14ac:dyDescent="0.25">
      <c r="A13" s="5"/>
      <c r="B13" s="3"/>
      <c r="C13" s="3"/>
      <c r="F13" s="5">
        <v>5</v>
      </c>
      <c r="G13" s="8">
        <v>0.62683430189927192</v>
      </c>
      <c r="H13" s="8">
        <v>0</v>
      </c>
      <c r="I13" s="7"/>
      <c r="K13" s="5">
        <v>5</v>
      </c>
      <c r="L13" s="3">
        <v>9.2665108325155927</v>
      </c>
      <c r="M13" s="3">
        <v>0.33816041169686173</v>
      </c>
      <c r="P13" s="5">
        <v>5</v>
      </c>
      <c r="Q13" s="3">
        <v>10.63002239685186</v>
      </c>
      <c r="R13" s="3">
        <v>0.6230381174067503</v>
      </c>
      <c r="S13" s="7"/>
      <c r="U13" s="5"/>
      <c r="V13" s="3"/>
      <c r="W13" s="3"/>
    </row>
    <row r="14" spans="1:24" x14ac:dyDescent="0.25">
      <c r="A14" s="5"/>
      <c r="B14" s="3"/>
      <c r="C14" s="3"/>
      <c r="F14" s="5">
        <v>6</v>
      </c>
      <c r="G14" s="8">
        <v>1.052344325041465</v>
      </c>
      <c r="H14" s="8">
        <f>360-359.963867180586</f>
        <v>3.6132819413978723E-2</v>
      </c>
      <c r="I14" s="7"/>
      <c r="K14" s="5">
        <v>6</v>
      </c>
      <c r="L14" s="3">
        <v>10.62134024986624</v>
      </c>
      <c r="M14" s="3">
        <v>1.864633594851739E-2</v>
      </c>
      <c r="P14" s="5">
        <v>6</v>
      </c>
      <c r="Q14" s="3">
        <v>15.688880940451993</v>
      </c>
      <c r="R14" s="3">
        <v>1.0785523651893953</v>
      </c>
      <c r="S14" s="7"/>
      <c r="U14" s="5"/>
      <c r="V14" s="3"/>
      <c r="W14" s="3"/>
    </row>
    <row r="15" spans="1:24" x14ac:dyDescent="0.25">
      <c r="A15" s="5"/>
      <c r="B15" s="3"/>
      <c r="C15" s="3"/>
      <c r="F15" s="5">
        <v>7</v>
      </c>
      <c r="G15" s="8">
        <v>0.77085282012071465</v>
      </c>
      <c r="H15" s="8">
        <v>0</v>
      </c>
      <c r="I15" s="7"/>
      <c r="K15" s="5">
        <v>7</v>
      </c>
      <c r="L15" s="3">
        <v>6.3091178714547134</v>
      </c>
      <c r="M15" s="3">
        <v>1.2036823456071488E-2</v>
      </c>
      <c r="P15" s="5">
        <v>7</v>
      </c>
      <c r="Q15" s="3">
        <v>23.276883308330927</v>
      </c>
      <c r="R15" s="3">
        <v>0.39684031426470767</v>
      </c>
      <c r="S15" s="7"/>
      <c r="U15" s="5"/>
      <c r="V15" s="3"/>
      <c r="W15" s="3"/>
    </row>
    <row r="16" spans="1:24" x14ac:dyDescent="0.25">
      <c r="A16" s="5"/>
      <c r="B16" s="3"/>
      <c r="C16" s="3"/>
      <c r="F16" s="5">
        <v>8</v>
      </c>
      <c r="G16" s="8">
        <v>1.2698984450992177</v>
      </c>
      <c r="H16" s="8">
        <v>0</v>
      </c>
      <c r="I16" s="7"/>
      <c r="K16" s="5">
        <v>8</v>
      </c>
      <c r="L16" s="3">
        <v>7.1971205914533147</v>
      </c>
      <c r="M16" s="3">
        <v>0.16162083697278717</v>
      </c>
      <c r="P16" s="5">
        <v>8</v>
      </c>
      <c r="Q16" s="3">
        <v>20.494263207493681</v>
      </c>
      <c r="R16" s="3">
        <v>1.7527981003702067</v>
      </c>
      <c r="S16" s="7"/>
      <c r="U16" s="5"/>
      <c r="V16" s="3"/>
      <c r="W16" s="3"/>
    </row>
    <row r="17" spans="1:23" x14ac:dyDescent="0.25">
      <c r="A17" s="5"/>
      <c r="B17" s="3"/>
      <c r="C17" s="3"/>
      <c r="F17" s="5">
        <v>9</v>
      </c>
      <c r="G17" s="8">
        <v>9.4883150979897408</v>
      </c>
      <c r="H17" s="8">
        <v>1</v>
      </c>
      <c r="I17" s="7"/>
      <c r="K17" s="5">
        <v>9</v>
      </c>
      <c r="L17" s="3">
        <v>8.012454311276521</v>
      </c>
      <c r="M17" s="3">
        <v>0.53843558771103517</v>
      </c>
      <c r="P17" s="5">
        <v>9</v>
      </c>
      <c r="Q17" s="3">
        <v>10.794931511067514</v>
      </c>
      <c r="R17" s="3">
        <v>3.1781029115769854E-2</v>
      </c>
      <c r="S17" s="7"/>
      <c r="U17" s="5"/>
      <c r="V17" s="3"/>
      <c r="W17" s="3"/>
    </row>
    <row r="18" spans="1:23" x14ac:dyDescent="0.25">
      <c r="A18" s="5"/>
      <c r="B18" s="3"/>
      <c r="C18" s="3"/>
      <c r="F18" s="5">
        <v>10</v>
      </c>
      <c r="G18" s="8">
        <v>1.2736652490569955</v>
      </c>
      <c r="H18" s="8">
        <v>0</v>
      </c>
      <c r="I18" s="7"/>
      <c r="K18" s="5">
        <v>10</v>
      </c>
      <c r="L18" s="3">
        <v>6.2953680793876483</v>
      </c>
      <c r="M18" s="3">
        <v>2.5423789663250318E-3</v>
      </c>
      <c r="P18" s="5">
        <v>10</v>
      </c>
      <c r="Q18" s="3">
        <v>5.898947874899223</v>
      </c>
      <c r="R18" s="3">
        <v>0.21603312775934569</v>
      </c>
      <c r="S18" s="7"/>
      <c r="U18" s="5"/>
      <c r="V18" s="3"/>
      <c r="W18" s="3"/>
    </row>
    <row r="19" spans="1:23" x14ac:dyDescent="0.25">
      <c r="A19" s="5"/>
      <c r="B19" s="3"/>
      <c r="C19" s="3"/>
      <c r="F19" s="5">
        <v>11</v>
      </c>
      <c r="G19" s="8">
        <v>0.30983266202153653</v>
      </c>
      <c r="H19" s="8">
        <v>0</v>
      </c>
      <c r="I19" s="7"/>
      <c r="K19" s="5">
        <v>11</v>
      </c>
      <c r="L19" s="3">
        <v>11.193728162747544</v>
      </c>
      <c r="M19" s="3">
        <v>2.5163772985450805E-2</v>
      </c>
      <c r="P19" s="5">
        <v>11</v>
      </c>
      <c r="Q19" s="3">
        <v>16.846968535422498</v>
      </c>
      <c r="R19" s="3">
        <v>0.84278669167960629</v>
      </c>
      <c r="S19" s="7"/>
      <c r="U19" s="5"/>
      <c r="V19" s="3"/>
      <c r="W19" s="3"/>
    </row>
    <row r="20" spans="1:23" x14ac:dyDescent="0.25">
      <c r="A20" s="5"/>
      <c r="B20" s="3"/>
      <c r="C20" s="3"/>
      <c r="F20" s="5">
        <v>12</v>
      </c>
      <c r="G20" s="11">
        <v>2281.3262067557021</v>
      </c>
      <c r="H20" s="11">
        <f>360-347.501875873318</f>
        <v>12.498124126682001</v>
      </c>
      <c r="I20" s="7"/>
      <c r="K20" s="5">
        <v>12</v>
      </c>
      <c r="L20" s="3">
        <v>7.8750874659622454</v>
      </c>
      <c r="M20" s="3">
        <v>0.15048852764883236</v>
      </c>
      <c r="P20" s="5">
        <v>12</v>
      </c>
      <c r="Q20" s="3">
        <v>8.9635956391477727</v>
      </c>
      <c r="R20" s="3">
        <v>0.71357171404900299</v>
      </c>
      <c r="S20" s="7"/>
      <c r="U20" s="5"/>
      <c r="V20" s="3"/>
      <c r="W20" s="3"/>
    </row>
    <row r="21" spans="1:23" x14ac:dyDescent="0.25">
      <c r="A21" s="5"/>
      <c r="B21" s="3"/>
      <c r="C21" s="3"/>
      <c r="F21" s="5">
        <v>13</v>
      </c>
      <c r="G21" s="8">
        <v>1.8732921120763291</v>
      </c>
      <c r="H21" s="8">
        <v>0</v>
      </c>
      <c r="I21" s="7"/>
      <c r="K21" s="5">
        <v>13</v>
      </c>
      <c r="L21" s="3">
        <v>10.887567442066395</v>
      </c>
      <c r="M21" s="3">
        <v>0.21756013347578573</v>
      </c>
      <c r="P21" s="5">
        <v>13</v>
      </c>
      <c r="Q21" s="3">
        <v>10.096101220766398</v>
      </c>
      <c r="R21" s="3">
        <v>0.72292302520513374</v>
      </c>
      <c r="S21" s="7"/>
      <c r="U21" s="5"/>
      <c r="V21" s="3"/>
      <c r="W21" s="3"/>
    </row>
    <row r="22" spans="1:23" x14ac:dyDescent="0.25">
      <c r="A22" s="5"/>
      <c r="B22" s="10"/>
      <c r="C22" s="10"/>
      <c r="F22" s="5">
        <v>14</v>
      </c>
      <c r="G22" s="8">
        <v>1.0830623446203249</v>
      </c>
      <c r="H22" s="8">
        <f>360-359.979966800573</f>
        <v>2.0033199427018644E-2</v>
      </c>
      <c r="I22" s="7"/>
      <c r="K22" s="5">
        <v>14</v>
      </c>
      <c r="L22" s="12">
        <v>5.2899821712987842</v>
      </c>
      <c r="M22" s="12">
        <v>0.23221264436207889</v>
      </c>
      <c r="P22" s="5">
        <v>14</v>
      </c>
      <c r="Q22" s="3">
        <v>24.036821913335984</v>
      </c>
      <c r="R22" s="3">
        <v>4.2079190620675888E-2</v>
      </c>
      <c r="S22" s="7"/>
      <c r="U22" s="5"/>
      <c r="V22" s="10"/>
      <c r="W22" s="10"/>
    </row>
    <row r="23" spans="1:23" x14ac:dyDescent="0.25">
      <c r="A23" s="5"/>
      <c r="B23" s="3"/>
      <c r="C23" s="3"/>
      <c r="F23" s="5">
        <v>15</v>
      </c>
      <c r="G23" s="8">
        <v>2.7927942562811738</v>
      </c>
      <c r="H23" s="8">
        <v>1</v>
      </c>
      <c r="I23" s="7"/>
      <c r="K23" s="5">
        <v>15</v>
      </c>
      <c r="L23" s="3">
        <v>9.3785189083901983</v>
      </c>
      <c r="M23" s="3">
        <v>5.4669803423081476E-2</v>
      </c>
      <c r="P23" s="5">
        <v>15</v>
      </c>
      <c r="Q23" s="3">
        <v>19.409741606741022</v>
      </c>
      <c r="R23" s="3">
        <v>0.39336252369326985</v>
      </c>
      <c r="S23" s="7"/>
      <c r="U23" s="5"/>
      <c r="V23" s="3"/>
      <c r="W23" s="3"/>
    </row>
    <row r="24" spans="1:23" x14ac:dyDescent="0.25">
      <c r="A24" s="5"/>
      <c r="B24" s="3"/>
      <c r="C24" s="3"/>
      <c r="F24" s="5">
        <v>16</v>
      </c>
      <c r="G24" s="8">
        <v>1.1410028672892876</v>
      </c>
      <c r="H24" s="8">
        <v>0</v>
      </c>
      <c r="I24" s="7"/>
      <c r="K24" s="5">
        <v>16</v>
      </c>
      <c r="L24" s="3">
        <v>9.036416866651118</v>
      </c>
      <c r="M24" s="3">
        <v>7.096271325900716E-2</v>
      </c>
      <c r="P24" s="5">
        <v>16</v>
      </c>
      <c r="Q24" s="3">
        <v>21.524451679562855</v>
      </c>
      <c r="R24" s="3">
        <v>0.15642506204275008</v>
      </c>
      <c r="S24" s="7"/>
      <c r="U24" s="5"/>
      <c r="V24" s="3"/>
      <c r="W24" s="3"/>
    </row>
    <row r="25" spans="1:23" x14ac:dyDescent="0.25">
      <c r="A25" s="5"/>
      <c r="B25" s="3"/>
      <c r="C25" s="3"/>
      <c r="F25" s="5">
        <v>17</v>
      </c>
      <c r="G25" s="8">
        <v>1.0516664867004812</v>
      </c>
      <c r="H25" s="8">
        <f>360-359.980400769887</f>
        <v>1.9599230112987698E-2</v>
      </c>
      <c r="I25" s="7"/>
      <c r="K25" s="5">
        <v>17</v>
      </c>
      <c r="L25" s="3">
        <v>10.304876994346062</v>
      </c>
      <c r="M25" s="3">
        <v>0.2824163972795759</v>
      </c>
      <c r="P25" s="5">
        <v>17</v>
      </c>
      <c r="Q25" s="3">
        <v>12.633632402646045</v>
      </c>
      <c r="R25" s="3">
        <v>0.73972383219370386</v>
      </c>
      <c r="S25" s="7"/>
      <c r="U25" s="5"/>
      <c r="V25" s="3"/>
      <c r="W25" s="3"/>
    </row>
    <row r="26" spans="1:23" x14ac:dyDescent="0.25">
      <c r="A26" s="5"/>
      <c r="B26" s="3"/>
      <c r="C26" s="3"/>
      <c r="F26" s="5">
        <v>18</v>
      </c>
      <c r="G26" s="8">
        <v>2.8921536855685863</v>
      </c>
      <c r="H26" s="8">
        <v>0</v>
      </c>
      <c r="I26" s="7"/>
      <c r="K26" s="5">
        <v>18</v>
      </c>
      <c r="L26" s="3">
        <v>10.476975126738944</v>
      </c>
      <c r="M26" s="3">
        <v>9.0208713031472598E-2</v>
      </c>
      <c r="P26" s="5">
        <v>18</v>
      </c>
      <c r="Q26" s="3">
        <v>9.2040288372504708</v>
      </c>
      <c r="R26" s="3">
        <v>0.5577414204366633</v>
      </c>
      <c r="S26" s="7"/>
      <c r="U26" s="5"/>
      <c r="V26" s="3"/>
      <c r="W26" s="3"/>
    </row>
    <row r="27" spans="1:23" x14ac:dyDescent="0.25">
      <c r="A27" s="5"/>
      <c r="B27" s="3"/>
      <c r="C27" s="3"/>
      <c r="F27" s="5">
        <v>19</v>
      </c>
      <c r="G27" s="8">
        <v>4.9712360209549038</v>
      </c>
      <c r="H27" s="8">
        <v>0</v>
      </c>
      <c r="I27" s="7"/>
      <c r="K27" s="5">
        <v>19</v>
      </c>
      <c r="L27" s="3">
        <v>8.9090413782912901</v>
      </c>
      <c r="M27" s="3">
        <v>2.0412511956635626E-2</v>
      </c>
      <c r="P27" s="5">
        <v>19</v>
      </c>
      <c r="Q27" s="3">
        <v>10.601078406477098</v>
      </c>
      <c r="R27" s="3">
        <v>0.96334875492978256</v>
      </c>
      <c r="S27" s="7"/>
      <c r="U27" s="5"/>
      <c r="V27" s="3"/>
      <c r="W27" s="3"/>
    </row>
    <row r="28" spans="1:23" x14ac:dyDescent="0.25">
      <c r="A28" s="5"/>
      <c r="B28" s="3"/>
      <c r="C28" s="3"/>
      <c r="F28" s="5">
        <v>20</v>
      </c>
      <c r="G28" s="8">
        <v>1.0449435983015312</v>
      </c>
      <c r="H28" s="8">
        <f>360-359.897644915125</f>
        <v>0.10235508487500056</v>
      </c>
      <c r="K28" s="5">
        <v>20</v>
      </c>
      <c r="L28" s="3">
        <v>8.9806157128960731</v>
      </c>
      <c r="M28" s="3">
        <v>0.22375730868014898</v>
      </c>
      <c r="P28" s="5">
        <v>20</v>
      </c>
      <c r="Q28" s="3">
        <v>4.4469922752511035</v>
      </c>
      <c r="R28" s="3">
        <v>0.42463867903450847</v>
      </c>
      <c r="S28" s="7"/>
      <c r="U28" s="5"/>
      <c r="V28" s="3"/>
      <c r="W28" s="3"/>
    </row>
    <row r="29" spans="1:23" x14ac:dyDescent="0.25">
      <c r="A29" s="5"/>
      <c r="B29" s="3"/>
      <c r="C29" s="3"/>
      <c r="F29" s="5">
        <v>21</v>
      </c>
      <c r="G29" s="8">
        <v>1.2674088663232383</v>
      </c>
      <c r="H29" s="8">
        <v>0</v>
      </c>
      <c r="K29" s="5">
        <v>21</v>
      </c>
      <c r="L29" s="3">
        <v>9.030804848167616</v>
      </c>
      <c r="M29" s="3">
        <v>0.5759611678182921</v>
      </c>
      <c r="P29" s="5">
        <v>21</v>
      </c>
      <c r="Q29" s="3">
        <v>13.562054019275685</v>
      </c>
      <c r="R29" s="3">
        <v>0.1668786329872205</v>
      </c>
      <c r="S29" s="7"/>
      <c r="U29" s="5"/>
      <c r="V29" s="3"/>
      <c r="W29" s="3"/>
    </row>
    <row r="30" spans="1:23" x14ac:dyDescent="0.25">
      <c r="A30" s="5"/>
      <c r="B30" s="3"/>
      <c r="C30" s="3"/>
      <c r="F30" s="5">
        <v>22</v>
      </c>
      <c r="G30" s="8">
        <v>0.72837462245461648</v>
      </c>
      <c r="H30" s="8">
        <f>360-359.894101881735</f>
        <v>0.10589811826497453</v>
      </c>
      <c r="K30" s="5">
        <v>22</v>
      </c>
      <c r="L30" s="3">
        <v>6.8794784844621564</v>
      </c>
      <c r="M30" s="3">
        <v>0.33993074475242224</v>
      </c>
      <c r="P30" s="5">
        <v>22</v>
      </c>
      <c r="Q30" s="3">
        <v>12.176178305282315</v>
      </c>
      <c r="R30" s="3">
        <v>0.84470481013129017</v>
      </c>
      <c r="S30" s="7"/>
      <c r="U30" s="5"/>
      <c r="V30" s="3"/>
      <c r="W30" s="3"/>
    </row>
    <row r="31" spans="1:23" x14ac:dyDescent="0.25">
      <c r="A31" s="5"/>
      <c r="B31" s="3"/>
      <c r="C31" s="3"/>
      <c r="F31" s="5">
        <v>23</v>
      </c>
      <c r="G31" s="8">
        <v>0.28312992283458971</v>
      </c>
      <c r="H31" s="8">
        <v>0</v>
      </c>
      <c r="K31" s="5">
        <v>23</v>
      </c>
      <c r="L31" s="3">
        <v>3.9223155869668473</v>
      </c>
      <c r="M31" s="3">
        <v>9.4447599102522872E-3</v>
      </c>
      <c r="P31" s="5">
        <v>23</v>
      </c>
      <c r="Q31" s="3">
        <v>20.19967104236304</v>
      </c>
      <c r="R31" s="3">
        <v>1.0447547946086928</v>
      </c>
      <c r="S31" s="7"/>
      <c r="U31" s="5"/>
      <c r="V31" s="3"/>
      <c r="W31" s="3"/>
    </row>
    <row r="32" spans="1:23" x14ac:dyDescent="0.25">
      <c r="A32" s="5"/>
      <c r="B32" s="3"/>
      <c r="C32" s="3"/>
      <c r="F32" s="5">
        <v>24</v>
      </c>
      <c r="G32" s="8">
        <v>5.794591203750648</v>
      </c>
      <c r="H32" s="8">
        <v>0</v>
      </c>
      <c r="K32" s="5">
        <v>24</v>
      </c>
      <c r="L32" s="3">
        <v>10.763348570538476</v>
      </c>
      <c r="M32" s="3">
        <v>0.15619937770586034</v>
      </c>
      <c r="P32" s="5">
        <v>24</v>
      </c>
      <c r="Q32" s="3">
        <v>14.099769824825088</v>
      </c>
      <c r="R32" s="3">
        <v>1.075200989635924</v>
      </c>
      <c r="S32" s="7"/>
      <c r="U32" s="5"/>
      <c r="V32" s="3"/>
      <c r="W32" s="3"/>
    </row>
    <row r="33" spans="1:23" x14ac:dyDescent="0.25">
      <c r="A33" s="5"/>
      <c r="B33" s="3"/>
      <c r="C33" s="3"/>
      <c r="F33" s="5">
        <v>25</v>
      </c>
      <c r="G33" s="8">
        <v>1.1885010782229959</v>
      </c>
      <c r="H33" s="8">
        <f>360-359.999356242738</f>
        <v>6.4375726202570149E-4</v>
      </c>
      <c r="K33" s="5">
        <v>25</v>
      </c>
      <c r="L33" s="3">
        <v>8.4998353056325247</v>
      </c>
      <c r="M33" s="3">
        <v>0.13978860397088511</v>
      </c>
      <c r="P33" s="5">
        <v>25</v>
      </c>
      <c r="Q33" s="3">
        <v>16.503305549211394</v>
      </c>
      <c r="R33" s="3">
        <v>1.3735575030821821</v>
      </c>
      <c r="S33" s="7"/>
      <c r="U33" s="5"/>
      <c r="V33" s="3"/>
      <c r="W33" s="3"/>
    </row>
    <row r="34" spans="1:23" x14ac:dyDescent="0.25">
      <c r="A34" s="6"/>
      <c r="B34" s="6"/>
      <c r="C34" s="6"/>
      <c r="F34" s="9" t="s">
        <v>7</v>
      </c>
      <c r="G34" s="9">
        <f>AVERAGE(G10:G19,G21:G33)</f>
        <v>2.0358902145163795</v>
      </c>
      <c r="H34" s="9">
        <f>AVERAGE(H9:H33)</f>
        <v>1.0155599721270006</v>
      </c>
      <c r="K34" s="6" t="s">
        <v>7</v>
      </c>
      <c r="L34" s="6">
        <f>AVERAGE(L9:L33)</f>
        <v>8.3255008291763417</v>
      </c>
      <c r="M34" s="6">
        <f>AVERAGE(M9:M33)</f>
        <v>0.17633939514200392</v>
      </c>
      <c r="P34" s="9" t="s">
        <v>7</v>
      </c>
      <c r="Q34" s="9">
        <f>AVERAGE(Q9:Q33)</f>
        <v>15.110513639117274</v>
      </c>
      <c r="R34" s="9">
        <f>AVERAGE(R9:R33)</f>
        <v>0.70143791096134123</v>
      </c>
      <c r="S34" s="7"/>
      <c r="U34" s="6"/>
      <c r="V34" s="6"/>
      <c r="W34" s="6"/>
    </row>
    <row r="35" spans="1:23" x14ac:dyDescent="0.25">
      <c r="K35" s="7"/>
      <c r="L35" s="7"/>
      <c r="M35" s="7"/>
      <c r="N35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N23" sqref="N23"/>
    </sheetView>
  </sheetViews>
  <sheetFormatPr baseColWidth="10" defaultRowHeight="15" x14ac:dyDescent="0.25"/>
  <sheetData>
    <row r="1" spans="1:19" x14ac:dyDescent="0.25">
      <c r="A1" s="4" t="s">
        <v>0</v>
      </c>
      <c r="B1" s="4">
        <v>450</v>
      </c>
      <c r="D1" t="s">
        <v>11</v>
      </c>
      <c r="F1" s="4" t="s">
        <v>0</v>
      </c>
      <c r="G1" s="4">
        <v>450</v>
      </c>
      <c r="I1" t="s">
        <v>11</v>
      </c>
      <c r="K1" s="4" t="s">
        <v>0</v>
      </c>
      <c r="L1" s="4">
        <v>450</v>
      </c>
      <c r="N1" t="s">
        <v>11</v>
      </c>
      <c r="P1" s="4" t="s">
        <v>0</v>
      </c>
      <c r="Q1" s="4">
        <v>450</v>
      </c>
      <c r="S1" t="s">
        <v>11</v>
      </c>
    </row>
    <row r="2" spans="1:19" x14ac:dyDescent="0.25">
      <c r="A2" s="2" t="s">
        <v>1</v>
      </c>
      <c r="B2" s="3">
        <v>300</v>
      </c>
      <c r="F2" s="2" t="s">
        <v>1</v>
      </c>
      <c r="G2" s="3">
        <v>300</v>
      </c>
      <c r="K2" s="2" t="s">
        <v>1</v>
      </c>
      <c r="L2" s="3">
        <v>300</v>
      </c>
      <c r="P2" s="2" t="s">
        <v>1</v>
      </c>
      <c r="Q2" s="3">
        <v>300</v>
      </c>
    </row>
    <row r="3" spans="1:19" x14ac:dyDescent="0.25">
      <c r="A3" s="4" t="s">
        <v>2</v>
      </c>
      <c r="B3" s="4" t="s">
        <v>3</v>
      </c>
      <c r="C3" s="4" t="s">
        <v>4</v>
      </c>
      <c r="D3" s="4" t="s">
        <v>5</v>
      </c>
      <c r="F3" s="4" t="s">
        <v>2</v>
      </c>
      <c r="G3" s="4" t="s">
        <v>3</v>
      </c>
      <c r="H3" s="4" t="s">
        <v>4</v>
      </c>
      <c r="I3" s="4" t="s">
        <v>5</v>
      </c>
      <c r="K3" s="4" t="s">
        <v>2</v>
      </c>
      <c r="L3" s="4" t="s">
        <v>3</v>
      </c>
      <c r="M3" s="4" t="s">
        <v>4</v>
      </c>
      <c r="N3" s="4" t="s">
        <v>5</v>
      </c>
      <c r="P3" s="4" t="s">
        <v>2</v>
      </c>
      <c r="Q3" s="4" t="s">
        <v>3</v>
      </c>
      <c r="R3" s="4" t="s">
        <v>4</v>
      </c>
      <c r="S3" s="4" t="s">
        <v>5</v>
      </c>
    </row>
    <row r="4" spans="1:19" x14ac:dyDescent="0.25">
      <c r="A4" s="3"/>
      <c r="B4" s="3"/>
      <c r="C4" s="3"/>
      <c r="D4" s="3"/>
      <c r="F4" s="3">
        <v>100</v>
      </c>
      <c r="G4" s="3">
        <v>110</v>
      </c>
      <c r="H4" s="3">
        <v>5</v>
      </c>
      <c r="I4" s="3">
        <v>0</v>
      </c>
      <c r="K4" s="3">
        <v>100</v>
      </c>
      <c r="L4" s="3">
        <v>420</v>
      </c>
      <c r="M4" s="3">
        <v>20</v>
      </c>
      <c r="N4" s="3">
        <v>180</v>
      </c>
      <c r="P4" s="3">
        <v>50</v>
      </c>
      <c r="Q4" s="3">
        <v>75</v>
      </c>
      <c r="R4" s="3">
        <v>10</v>
      </c>
      <c r="S4" s="3">
        <v>45</v>
      </c>
    </row>
    <row r="6" spans="1:19" x14ac:dyDescent="0.25">
      <c r="A6" s="2" t="s">
        <v>6</v>
      </c>
      <c r="B6" s="2"/>
      <c r="F6" s="2" t="s">
        <v>6</v>
      </c>
      <c r="G6" s="2">
        <v>100</v>
      </c>
      <c r="K6" s="2" t="s">
        <v>6</v>
      </c>
      <c r="L6" s="2">
        <v>100</v>
      </c>
      <c r="P6" s="2" t="s">
        <v>6</v>
      </c>
      <c r="Q6" s="2">
        <f>23/25</f>
        <v>0.92</v>
      </c>
    </row>
    <row r="8" spans="1:19" x14ac:dyDescent="0.25">
      <c r="A8" s="1"/>
      <c r="B8" s="1"/>
      <c r="C8" s="1"/>
      <c r="F8" s="1" t="s">
        <v>8</v>
      </c>
      <c r="G8" s="1" t="s">
        <v>9</v>
      </c>
      <c r="H8" s="1" t="s">
        <v>10</v>
      </c>
      <c r="K8" s="1"/>
      <c r="L8" s="1"/>
      <c r="M8" s="1"/>
      <c r="P8" s="1" t="s">
        <v>8</v>
      </c>
      <c r="Q8" s="1" t="s">
        <v>9</v>
      </c>
      <c r="R8" s="1" t="s">
        <v>10</v>
      </c>
    </row>
    <row r="9" spans="1:19" x14ac:dyDescent="0.25">
      <c r="A9" s="5"/>
      <c r="B9" s="3"/>
      <c r="C9" s="3"/>
      <c r="F9" s="5">
        <v>1</v>
      </c>
      <c r="G9" s="3">
        <v>0.96750328902494775</v>
      </c>
      <c r="H9" s="3">
        <f>360-359.985622669847</f>
        <v>1.4377330153024559E-2</v>
      </c>
      <c r="K9" s="5">
        <v>1</v>
      </c>
      <c r="L9" s="3">
        <v>4.4303234478258666</v>
      </c>
      <c r="M9" s="3">
        <v>0.13560193496311967</v>
      </c>
      <c r="P9" s="5">
        <v>1</v>
      </c>
      <c r="Q9" s="3">
        <v>12.618586931567656</v>
      </c>
      <c r="R9" s="3">
        <v>0.84412177153745205</v>
      </c>
    </row>
    <row r="10" spans="1:19" x14ac:dyDescent="0.25">
      <c r="A10" s="5"/>
      <c r="B10" s="3"/>
      <c r="C10" s="3"/>
      <c r="F10" s="5">
        <v>2</v>
      </c>
      <c r="G10" s="3">
        <v>2.4387864981933993</v>
      </c>
      <c r="H10" s="3">
        <v>0</v>
      </c>
      <c r="K10" s="5">
        <v>2</v>
      </c>
      <c r="L10" s="3">
        <v>3.961015114214582</v>
      </c>
      <c r="M10" s="3">
        <v>0.13543474563550717</v>
      </c>
      <c r="P10" s="5">
        <v>2</v>
      </c>
      <c r="Q10" s="3">
        <v>9.7096661888086739</v>
      </c>
      <c r="R10" s="3">
        <v>6.9010190825693485E-2</v>
      </c>
    </row>
    <row r="11" spans="1:19" x14ac:dyDescent="0.25">
      <c r="A11" s="5"/>
      <c r="B11" s="10"/>
      <c r="C11" s="10"/>
      <c r="F11" s="5">
        <v>3</v>
      </c>
      <c r="G11" s="3">
        <v>3.2848950374786146</v>
      </c>
      <c r="H11" s="3">
        <v>0</v>
      </c>
      <c r="K11" s="5">
        <v>3</v>
      </c>
      <c r="L11" s="12">
        <v>6.4093012887909513</v>
      </c>
      <c r="M11" s="12">
        <v>0.25328411888054347</v>
      </c>
      <c r="P11" s="5">
        <v>3</v>
      </c>
      <c r="Q11" s="10">
        <v>1490.3596603182166</v>
      </c>
      <c r="R11" s="10">
        <v>180.51189189693469</v>
      </c>
    </row>
    <row r="12" spans="1:19" x14ac:dyDescent="0.25">
      <c r="A12" s="5"/>
      <c r="B12" s="3"/>
      <c r="C12" s="3"/>
      <c r="F12" s="5">
        <v>4</v>
      </c>
      <c r="G12" s="3">
        <v>4.9683067001085615</v>
      </c>
      <c r="H12" s="3">
        <v>0</v>
      </c>
      <c r="K12" s="5">
        <v>4</v>
      </c>
      <c r="L12" s="3">
        <v>8.7951491187809285</v>
      </c>
      <c r="M12" s="3">
        <v>1.110846069876601</v>
      </c>
      <c r="P12" s="5">
        <v>4</v>
      </c>
      <c r="Q12" s="3">
        <v>7.4009317656292675</v>
      </c>
      <c r="R12" s="3">
        <v>0.93215686617234184</v>
      </c>
    </row>
    <row r="13" spans="1:19" x14ac:dyDescent="0.25">
      <c r="A13" s="5"/>
      <c r="B13" s="3"/>
      <c r="C13" s="3"/>
      <c r="F13" s="5">
        <v>5</v>
      </c>
      <c r="G13" s="3">
        <v>5.0139633714893703</v>
      </c>
      <c r="H13" s="3">
        <f>360-359.905894719136</f>
        <v>9.4105280864027918E-2</v>
      </c>
      <c r="K13" s="5">
        <v>5</v>
      </c>
      <c r="L13" s="3">
        <v>11.370731324564259</v>
      </c>
      <c r="M13" s="3">
        <v>2.7584365312918635E-2</v>
      </c>
      <c r="P13" s="5">
        <v>5</v>
      </c>
      <c r="Q13" s="3">
        <v>18.294650062921896</v>
      </c>
      <c r="R13" s="3">
        <v>1.2861499915934118</v>
      </c>
    </row>
    <row r="14" spans="1:19" x14ac:dyDescent="0.25">
      <c r="A14" s="5"/>
      <c r="B14" s="3"/>
      <c r="C14" s="3"/>
      <c r="F14" s="5">
        <v>6</v>
      </c>
      <c r="G14" s="3">
        <v>0.75929457825976276</v>
      </c>
      <c r="H14" s="3">
        <v>0</v>
      </c>
      <c r="K14" s="5">
        <v>6</v>
      </c>
      <c r="L14" s="3">
        <v>9.3439093337363417</v>
      </c>
      <c r="M14" s="3">
        <v>0.3699874552861786</v>
      </c>
      <c r="P14" s="5">
        <v>6</v>
      </c>
      <c r="Q14" s="3">
        <v>21.961736657482014</v>
      </c>
      <c r="R14" s="3">
        <v>1.2090438027397141</v>
      </c>
    </row>
    <row r="15" spans="1:19" x14ac:dyDescent="0.25">
      <c r="A15" s="5"/>
      <c r="B15" s="3"/>
      <c r="C15" s="3"/>
      <c r="F15" s="5">
        <v>7</v>
      </c>
      <c r="G15" s="3">
        <v>2.3311384705468075</v>
      </c>
      <c r="H15" s="3">
        <v>0</v>
      </c>
      <c r="K15" s="5">
        <v>7</v>
      </c>
      <c r="L15" s="3">
        <v>10.052718027591926</v>
      </c>
      <c r="M15" s="3">
        <v>0.29936979062389923</v>
      </c>
      <c r="P15" s="5">
        <v>7</v>
      </c>
      <c r="Q15" s="3">
        <v>17.658559478881948</v>
      </c>
      <c r="R15" s="3">
        <v>0.74764880271401779</v>
      </c>
    </row>
    <row r="16" spans="1:19" x14ac:dyDescent="0.25">
      <c r="A16" s="5"/>
      <c r="B16" s="3"/>
      <c r="C16" s="3"/>
      <c r="F16" s="5">
        <v>8</v>
      </c>
      <c r="G16" s="3">
        <v>10.415833552825871</v>
      </c>
      <c r="H16" s="3">
        <v>1.0493748783203984</v>
      </c>
      <c r="K16" s="5">
        <v>8</v>
      </c>
      <c r="L16" s="3">
        <v>10.366216010768309</v>
      </c>
      <c r="M16" s="3">
        <v>0.13844615681173877</v>
      </c>
      <c r="P16" s="5">
        <v>8</v>
      </c>
      <c r="Q16" s="3">
        <v>27.155867014123746</v>
      </c>
      <c r="R16" s="3">
        <v>1.2101775033154354</v>
      </c>
    </row>
    <row r="17" spans="1:18" x14ac:dyDescent="0.25">
      <c r="A17" s="5"/>
      <c r="B17" s="3"/>
      <c r="C17" s="3"/>
      <c r="F17" s="5">
        <v>9</v>
      </c>
      <c r="G17" s="3">
        <v>8.3237734393942819</v>
      </c>
      <c r="H17" s="3">
        <v>1</v>
      </c>
      <c r="K17" s="5">
        <v>9</v>
      </c>
      <c r="L17" s="3">
        <v>9.8723505460218988</v>
      </c>
      <c r="M17" s="3">
        <v>0.12500908440705416</v>
      </c>
      <c r="P17" s="5">
        <v>9</v>
      </c>
      <c r="Q17" s="3">
        <v>15.677562404682</v>
      </c>
      <c r="R17" s="3">
        <v>0.38955709460063304</v>
      </c>
    </row>
    <row r="18" spans="1:18" x14ac:dyDescent="0.25">
      <c r="A18" s="5"/>
      <c r="B18" s="3"/>
      <c r="C18" s="3"/>
      <c r="F18" s="5">
        <v>10</v>
      </c>
      <c r="G18" s="3">
        <v>4.1654967560884355</v>
      </c>
      <c r="H18" s="3">
        <v>1</v>
      </c>
      <c r="K18" s="5">
        <v>10</v>
      </c>
      <c r="L18" s="3">
        <v>6.1864061925262384</v>
      </c>
      <c r="M18" s="3">
        <v>0.10779936766596165</v>
      </c>
      <c r="P18" s="5">
        <v>10</v>
      </c>
      <c r="Q18" s="3">
        <v>5.9871859479760081</v>
      </c>
      <c r="R18" s="3">
        <v>0.68513184017754725</v>
      </c>
    </row>
    <row r="19" spans="1:18" x14ac:dyDescent="0.25">
      <c r="A19" s="5"/>
      <c r="B19" s="3"/>
      <c r="C19" s="3"/>
      <c r="F19" s="5">
        <v>11</v>
      </c>
      <c r="G19" s="3">
        <v>3.7595812627130636</v>
      </c>
      <c r="H19" s="3">
        <v>1</v>
      </c>
      <c r="K19" s="5">
        <v>11</v>
      </c>
      <c r="L19" s="3">
        <v>6.9150371219455504</v>
      </c>
      <c r="M19" s="3">
        <v>0.39034602121429884</v>
      </c>
      <c r="P19" s="5">
        <v>11</v>
      </c>
      <c r="Q19" s="3">
        <v>10.632482405304399</v>
      </c>
      <c r="R19" s="3">
        <v>0.97548788658303209</v>
      </c>
    </row>
    <row r="20" spans="1:18" x14ac:dyDescent="0.25">
      <c r="A20" s="5"/>
      <c r="B20" s="3"/>
      <c r="C20" s="3"/>
      <c r="F20" s="5">
        <v>12</v>
      </c>
      <c r="G20" s="3">
        <v>2.3681050852737999</v>
      </c>
      <c r="H20" s="3">
        <v>0</v>
      </c>
      <c r="K20" s="5">
        <v>12</v>
      </c>
      <c r="L20" s="3">
        <v>7.0404572787153512</v>
      </c>
      <c r="M20" s="3">
        <v>0.11616330683594356</v>
      </c>
      <c r="P20" s="5">
        <v>12</v>
      </c>
      <c r="Q20" s="3">
        <v>15.258021173737605</v>
      </c>
      <c r="R20" s="3">
        <v>1.1922234082151064</v>
      </c>
    </row>
    <row r="21" spans="1:18" x14ac:dyDescent="0.25">
      <c r="A21" s="5"/>
      <c r="B21" s="3"/>
      <c r="C21" s="3"/>
      <c r="F21" s="5">
        <v>13</v>
      </c>
      <c r="G21" s="3">
        <v>4.4216660089047721</v>
      </c>
      <c r="H21" s="3">
        <v>0</v>
      </c>
      <c r="K21" s="5">
        <v>13</v>
      </c>
      <c r="L21" s="3">
        <v>10.36424406725029</v>
      </c>
      <c r="M21" s="3">
        <v>0.32861975400348342</v>
      </c>
      <c r="P21" s="5">
        <v>13</v>
      </c>
      <c r="Q21" s="3">
        <v>6.3963442873919441</v>
      </c>
      <c r="R21" s="3">
        <v>0.45086389991018194</v>
      </c>
    </row>
    <row r="22" spans="1:18" x14ac:dyDescent="0.25">
      <c r="A22" s="5"/>
      <c r="B22" s="10"/>
      <c r="C22" s="10"/>
      <c r="F22" s="5">
        <v>14</v>
      </c>
      <c r="G22" s="3">
        <v>6.8728442666595191</v>
      </c>
      <c r="H22" s="3">
        <v>0</v>
      </c>
      <c r="K22" s="5">
        <v>14</v>
      </c>
      <c r="L22" s="12">
        <v>8.4749635232532583</v>
      </c>
      <c r="M22" s="12">
        <v>6.0541493417815673E-2</v>
      </c>
      <c r="P22" s="5">
        <v>14</v>
      </c>
      <c r="Q22" s="10">
        <v>1497.4738114213208</v>
      </c>
      <c r="R22" s="10">
        <v>180.67630208743839</v>
      </c>
    </row>
    <row r="23" spans="1:18" x14ac:dyDescent="0.25">
      <c r="A23" s="5"/>
      <c r="B23" s="3"/>
      <c r="C23" s="3"/>
      <c r="F23" s="5">
        <v>15</v>
      </c>
      <c r="G23" s="3">
        <v>4.1908283919283091</v>
      </c>
      <c r="H23" s="3">
        <f>360-359.907574821064</f>
        <v>9.2425178936025532E-2</v>
      </c>
      <c r="K23" s="5">
        <v>15</v>
      </c>
      <c r="L23" s="3">
        <v>8.9226831080404132</v>
      </c>
      <c r="M23" s="3">
        <v>6.7148438081659378E-2</v>
      </c>
      <c r="P23" s="5">
        <v>15</v>
      </c>
      <c r="Q23" s="3">
        <v>16.229403940922779</v>
      </c>
      <c r="R23" s="3">
        <v>1.12834405791439</v>
      </c>
    </row>
    <row r="24" spans="1:18" x14ac:dyDescent="0.25">
      <c r="A24" s="5"/>
      <c r="B24" s="3"/>
      <c r="C24" s="3"/>
      <c r="F24" s="5">
        <v>16</v>
      </c>
      <c r="G24" s="3">
        <v>3.4504655076171198</v>
      </c>
      <c r="H24" s="3">
        <f>360-359.510177793072</f>
        <v>0.48982220692801093</v>
      </c>
      <c r="K24" s="5">
        <v>16</v>
      </c>
      <c r="L24" s="3">
        <v>10.85634147961413</v>
      </c>
      <c r="M24" s="3">
        <v>6.5869328201330291E-2</v>
      </c>
      <c r="P24" s="5">
        <v>16</v>
      </c>
      <c r="Q24" s="3">
        <v>13.170680763620888</v>
      </c>
      <c r="R24" s="3">
        <v>0.64523025033866332</v>
      </c>
    </row>
    <row r="25" spans="1:18" x14ac:dyDescent="0.25">
      <c r="A25" s="5"/>
      <c r="B25" s="3"/>
      <c r="C25" s="3"/>
      <c r="F25" s="5">
        <v>17</v>
      </c>
      <c r="G25" s="3">
        <v>1.397394785303919</v>
      </c>
      <c r="H25" s="3">
        <v>0</v>
      </c>
      <c r="K25" s="5">
        <v>17</v>
      </c>
      <c r="L25" s="3">
        <v>8.8579321180652109</v>
      </c>
      <c r="M25" s="3">
        <v>0.16044705877445153</v>
      </c>
      <c r="P25" s="5">
        <v>17</v>
      </c>
      <c r="Q25" s="3">
        <v>11.715843349245926</v>
      </c>
      <c r="R25" s="3">
        <v>1.3485753744165621</v>
      </c>
    </row>
    <row r="26" spans="1:18" x14ac:dyDescent="0.25">
      <c r="A26" s="5"/>
      <c r="B26" s="3"/>
      <c r="C26" s="3"/>
      <c r="F26" s="5">
        <v>18</v>
      </c>
      <c r="G26" s="3">
        <v>1.5700393207316354</v>
      </c>
      <c r="H26" s="3">
        <v>0</v>
      </c>
      <c r="K26" s="5">
        <v>18</v>
      </c>
      <c r="L26" s="3">
        <v>7.0212183952113119</v>
      </c>
      <c r="M26" s="3">
        <v>0.12564556597681076</v>
      </c>
      <c r="P26" s="5">
        <v>18</v>
      </c>
      <c r="Q26" s="3">
        <v>14.815751737511835</v>
      </c>
      <c r="R26" s="3">
        <v>0.69435940898843285</v>
      </c>
    </row>
    <row r="27" spans="1:18" x14ac:dyDescent="0.25">
      <c r="A27" s="5"/>
      <c r="B27" s="3"/>
      <c r="C27" s="3"/>
      <c r="F27" s="5">
        <v>19</v>
      </c>
      <c r="G27" s="3">
        <v>5.0792975494168235</v>
      </c>
      <c r="H27" s="3">
        <v>1.091173678240017</v>
      </c>
      <c r="K27" s="5">
        <v>19</v>
      </c>
      <c r="L27" s="3">
        <v>10.361230454350789</v>
      </c>
      <c r="M27" s="3">
        <v>9.8453963263580135E-2</v>
      </c>
      <c r="P27" s="5">
        <v>19</v>
      </c>
      <c r="Q27" s="3">
        <v>9.1303259127182308</v>
      </c>
      <c r="R27" s="3">
        <v>0.24616297723650149</v>
      </c>
    </row>
    <row r="28" spans="1:18" x14ac:dyDescent="0.25">
      <c r="A28" s="5"/>
      <c r="B28" s="3"/>
      <c r="C28" s="3"/>
      <c r="F28" s="5">
        <v>20</v>
      </c>
      <c r="G28" s="3">
        <v>1.3273988445948415</v>
      </c>
      <c r="H28" s="3">
        <v>0</v>
      </c>
      <c r="K28" s="5">
        <v>20</v>
      </c>
      <c r="L28" s="3">
        <v>11.479422562054379</v>
      </c>
      <c r="M28" s="3">
        <v>0.21525067154121302</v>
      </c>
      <c r="P28" s="5">
        <v>20</v>
      </c>
      <c r="Q28" s="3">
        <v>12.574464637470058</v>
      </c>
      <c r="R28" s="3">
        <v>0.98506985169891692</v>
      </c>
    </row>
    <row r="29" spans="1:18" x14ac:dyDescent="0.25">
      <c r="A29" s="5"/>
      <c r="B29" s="3"/>
      <c r="C29" s="3"/>
      <c r="F29" s="5">
        <v>21</v>
      </c>
      <c r="G29" s="3">
        <v>1.9182804878708297</v>
      </c>
      <c r="H29" s="3">
        <v>0</v>
      </c>
      <c r="K29" s="5">
        <v>21</v>
      </c>
      <c r="L29" s="3">
        <v>8.0037865543936686</v>
      </c>
      <c r="M29" s="3">
        <v>5.0084920919999831E-2</v>
      </c>
      <c r="P29" s="5">
        <v>21</v>
      </c>
      <c r="Q29" s="3">
        <v>16.67121930858902</v>
      </c>
      <c r="R29" s="3">
        <v>1.3650332047905209</v>
      </c>
    </row>
    <row r="30" spans="1:18" x14ac:dyDescent="0.25">
      <c r="A30" s="5"/>
      <c r="B30" s="3"/>
      <c r="C30" s="3"/>
      <c r="F30" s="5">
        <v>22</v>
      </c>
      <c r="G30" s="3">
        <v>1.47061915513842</v>
      </c>
      <c r="H30" s="3">
        <v>0</v>
      </c>
      <c r="K30" s="5">
        <v>22</v>
      </c>
      <c r="L30" s="3">
        <v>5.005623823588599</v>
      </c>
      <c r="M30" s="3">
        <v>0.29199878940605117</v>
      </c>
      <c r="P30" s="5">
        <v>22</v>
      </c>
      <c r="Q30" s="3">
        <v>23.464394464474019</v>
      </c>
      <c r="R30" s="3">
        <v>0.93233727036308522</v>
      </c>
    </row>
    <row r="31" spans="1:18" x14ac:dyDescent="0.25">
      <c r="A31" s="5"/>
      <c r="B31" s="3"/>
      <c r="C31" s="3"/>
      <c r="F31" s="5">
        <v>23</v>
      </c>
      <c r="G31" s="3">
        <v>6.535264202761196</v>
      </c>
      <c r="H31" s="3">
        <v>1</v>
      </c>
      <c r="K31" s="5">
        <v>23</v>
      </c>
      <c r="L31" s="3">
        <v>5.8492465390825004</v>
      </c>
      <c r="M31" s="3">
        <v>0.59837721150825018</v>
      </c>
      <c r="P31" s="5">
        <v>23</v>
      </c>
      <c r="Q31" s="3">
        <v>16.011157739632452</v>
      </c>
      <c r="R31" s="3">
        <v>0.96852960911957808</v>
      </c>
    </row>
    <row r="32" spans="1:18" x14ac:dyDescent="0.25">
      <c r="A32" s="5"/>
      <c r="B32" s="3"/>
      <c r="C32" s="3"/>
      <c r="F32" s="5">
        <v>24</v>
      </c>
      <c r="G32" s="3">
        <v>4.6847018320432996</v>
      </c>
      <c r="H32" s="3">
        <v>0</v>
      </c>
      <c r="K32" s="5">
        <v>24</v>
      </c>
      <c r="L32" s="3">
        <v>10.715755202372057</v>
      </c>
      <c r="M32" s="3">
        <v>4.2417808193306428E-2</v>
      </c>
      <c r="P32" s="5">
        <v>24</v>
      </c>
      <c r="Q32" s="3">
        <v>10.219302815827346</v>
      </c>
      <c r="R32" s="3">
        <v>0.68343896623684941</v>
      </c>
    </row>
    <row r="33" spans="1:18" x14ac:dyDescent="0.25">
      <c r="A33" s="5"/>
      <c r="B33" s="3"/>
      <c r="C33" s="3"/>
      <c r="F33" s="5">
        <v>25</v>
      </c>
      <c r="G33" s="3">
        <v>6.008184050490736</v>
      </c>
      <c r="H33" s="3">
        <f>360-359.94347717266</f>
        <v>5.6522827340018011E-2</v>
      </c>
      <c r="K33" s="5">
        <v>25</v>
      </c>
      <c r="L33" s="3">
        <v>11.264554280586237</v>
      </c>
      <c r="M33" s="3">
        <v>4.9998306613645127E-2</v>
      </c>
      <c r="P33" s="5">
        <v>25</v>
      </c>
      <c r="Q33" s="3">
        <v>11.139217184132658</v>
      </c>
      <c r="R33" s="3">
        <v>1.1242063051159903</v>
      </c>
    </row>
    <row r="34" spans="1:18" x14ac:dyDescent="0.25">
      <c r="A34" s="6"/>
      <c r="B34" s="6"/>
      <c r="C34" s="6"/>
      <c r="F34" s="6" t="s">
        <v>7</v>
      </c>
      <c r="G34" s="6">
        <f>AVERAGE(G9:G33)</f>
        <v>3.908946497794334</v>
      </c>
      <c r="H34" s="6">
        <f>AVERAGE(H9:H33)</f>
        <v>0.27551205523126088</v>
      </c>
      <c r="K34" s="6" t="s">
        <v>7</v>
      </c>
      <c r="L34" s="6">
        <f>AVERAGE(L9:L33)</f>
        <v>8.4768246765338002</v>
      </c>
      <c r="M34" s="6">
        <f>AVERAGE(M9:M33)</f>
        <v>0.21458902909661448</v>
      </c>
      <c r="P34" s="6" t="s">
        <v>7</v>
      </c>
      <c r="Q34" s="6">
        <f>AVERAGE(Q9:Q10,Q12:Q21,Q23:Q33)</f>
        <v>14.082319833593576</v>
      </c>
      <c r="R34" s="6">
        <f>AVERAGE(R9:R10,R12:R21,R23:R33)</f>
        <v>0.87447218846104602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sqref="A1:D34"/>
    </sheetView>
  </sheetViews>
  <sheetFormatPr baseColWidth="10" defaultRowHeight="15" x14ac:dyDescent="0.25"/>
  <sheetData>
    <row r="1" spans="1:19" x14ac:dyDescent="0.25">
      <c r="A1" s="4" t="s">
        <v>0</v>
      </c>
      <c r="B1" s="4">
        <v>450</v>
      </c>
      <c r="F1" s="4" t="s">
        <v>0</v>
      </c>
      <c r="G1" s="4">
        <v>450</v>
      </c>
      <c r="K1" s="4" t="s">
        <v>0</v>
      </c>
      <c r="L1" s="4">
        <v>450</v>
      </c>
      <c r="P1" s="4" t="s">
        <v>0</v>
      </c>
      <c r="Q1" s="4">
        <v>450</v>
      </c>
    </row>
    <row r="2" spans="1:19" x14ac:dyDescent="0.25">
      <c r="A2" s="2" t="s">
        <v>1</v>
      </c>
      <c r="B2" s="3">
        <v>300</v>
      </c>
      <c r="F2" s="2" t="s">
        <v>1</v>
      </c>
      <c r="G2" s="3">
        <v>300</v>
      </c>
      <c r="K2" s="2" t="s">
        <v>1</v>
      </c>
      <c r="L2" s="3">
        <v>300</v>
      </c>
      <c r="P2" s="2" t="s">
        <v>1</v>
      </c>
      <c r="Q2" s="3">
        <v>300</v>
      </c>
    </row>
    <row r="3" spans="1:19" x14ac:dyDescent="0.25">
      <c r="A3" s="4" t="s">
        <v>2</v>
      </c>
      <c r="B3" s="4" t="s">
        <v>3</v>
      </c>
      <c r="C3" s="4" t="s">
        <v>4</v>
      </c>
      <c r="D3" s="4" t="s">
        <v>5</v>
      </c>
      <c r="F3" s="4" t="s">
        <v>2</v>
      </c>
      <c r="G3" s="4" t="s">
        <v>3</v>
      </c>
      <c r="H3" s="4" t="s">
        <v>4</v>
      </c>
      <c r="I3" s="4" t="s">
        <v>5</v>
      </c>
      <c r="K3" s="4" t="s">
        <v>2</v>
      </c>
      <c r="L3" s="4" t="s">
        <v>3</v>
      </c>
      <c r="M3" s="4" t="s">
        <v>4</v>
      </c>
      <c r="N3" s="4" t="s">
        <v>5</v>
      </c>
      <c r="P3" s="4" t="s">
        <v>2</v>
      </c>
      <c r="Q3" s="4" t="s">
        <v>3</v>
      </c>
      <c r="R3" s="4" t="s">
        <v>4</v>
      </c>
      <c r="S3" s="4" t="s">
        <v>5</v>
      </c>
    </row>
    <row r="4" spans="1:19" x14ac:dyDescent="0.25">
      <c r="A4" s="3"/>
      <c r="B4" s="3"/>
      <c r="C4" s="3"/>
      <c r="D4" s="3"/>
      <c r="F4" s="3">
        <v>100</v>
      </c>
      <c r="G4" s="3">
        <v>110</v>
      </c>
      <c r="H4" s="3">
        <v>5</v>
      </c>
      <c r="I4" s="3">
        <v>0</v>
      </c>
      <c r="K4" s="3">
        <v>100</v>
      </c>
      <c r="L4" s="3">
        <v>420</v>
      </c>
      <c r="M4" s="3">
        <v>20</v>
      </c>
      <c r="N4" s="3">
        <v>180</v>
      </c>
      <c r="P4" s="3">
        <v>50</v>
      </c>
      <c r="Q4" s="3">
        <v>75</v>
      </c>
      <c r="R4" s="3">
        <v>10</v>
      </c>
      <c r="S4" s="3">
        <v>45</v>
      </c>
    </row>
    <row r="6" spans="1:19" x14ac:dyDescent="0.25">
      <c r="A6" s="2" t="s">
        <v>6</v>
      </c>
      <c r="B6" s="2"/>
      <c r="F6" s="2" t="s">
        <v>6</v>
      </c>
      <c r="G6" s="2">
        <v>100</v>
      </c>
      <c r="K6" s="2" t="s">
        <v>6</v>
      </c>
      <c r="L6" s="2">
        <v>100</v>
      </c>
      <c r="P6" s="2" t="s">
        <v>6</v>
      </c>
      <c r="Q6" s="2">
        <v>100</v>
      </c>
    </row>
    <row r="8" spans="1:19" x14ac:dyDescent="0.25">
      <c r="A8" s="1"/>
      <c r="B8" s="1"/>
      <c r="C8" s="1"/>
      <c r="F8" s="1" t="s">
        <v>8</v>
      </c>
      <c r="G8" s="1" t="s">
        <v>9</v>
      </c>
      <c r="H8" s="1" t="s">
        <v>10</v>
      </c>
      <c r="K8" s="1"/>
      <c r="L8" s="1"/>
      <c r="M8" s="1"/>
      <c r="P8" s="1" t="s">
        <v>8</v>
      </c>
      <c r="Q8" s="1" t="s">
        <v>9</v>
      </c>
      <c r="R8" s="1" t="s">
        <v>10</v>
      </c>
    </row>
    <row r="9" spans="1:19" x14ac:dyDescent="0.25">
      <c r="A9" s="5"/>
      <c r="B9" s="3"/>
      <c r="C9" s="3"/>
      <c r="F9" s="5">
        <v>1</v>
      </c>
      <c r="G9" s="3">
        <v>6.4395586287652131</v>
      </c>
      <c r="H9" s="3">
        <v>0</v>
      </c>
      <c r="K9" s="5">
        <v>1</v>
      </c>
      <c r="L9" s="3">
        <v>7.0250254928130333</v>
      </c>
      <c r="M9" s="3">
        <v>0.16235618446407329</v>
      </c>
      <c r="P9" s="5">
        <v>1</v>
      </c>
      <c r="Q9" s="3">
        <v>10.956803255108815</v>
      </c>
      <c r="R9" s="3">
        <v>1.179263738119424</v>
      </c>
    </row>
    <row r="10" spans="1:19" x14ac:dyDescent="0.25">
      <c r="A10" s="5"/>
      <c r="B10" s="3"/>
      <c r="C10" s="3"/>
      <c r="F10" s="5">
        <v>2</v>
      </c>
      <c r="G10" s="3">
        <v>0.56417140852454783</v>
      </c>
      <c r="H10" s="3">
        <f>360-359.996056306354</f>
        <v>3.943693646021984E-3</v>
      </c>
      <c r="K10" s="5">
        <v>2</v>
      </c>
      <c r="L10" s="3">
        <v>15.069938388828717</v>
      </c>
      <c r="M10" s="3">
        <v>4.6272970119559886E-2</v>
      </c>
      <c r="P10" s="5">
        <v>2</v>
      </c>
      <c r="Q10" s="3">
        <v>14.055910877753858</v>
      </c>
      <c r="R10" s="3">
        <v>1.1000233365486523</v>
      </c>
    </row>
    <row r="11" spans="1:19" x14ac:dyDescent="0.25">
      <c r="A11" s="5"/>
      <c r="B11" s="10"/>
      <c r="C11" s="10"/>
      <c r="F11" s="5">
        <v>3</v>
      </c>
      <c r="G11" s="3">
        <v>2.3820015249950441</v>
      </c>
      <c r="H11" s="3">
        <v>0</v>
      </c>
      <c r="K11" s="5">
        <v>3</v>
      </c>
      <c r="L11" s="12">
        <v>9.5267483967221249</v>
      </c>
      <c r="M11" s="12">
        <v>3.1067004682597599E-2</v>
      </c>
      <c r="P11" s="5">
        <v>3</v>
      </c>
      <c r="Q11" s="3">
        <v>8.2756720986797063</v>
      </c>
      <c r="R11" s="3">
        <v>0.88785812543822118</v>
      </c>
    </row>
    <row r="12" spans="1:19" x14ac:dyDescent="0.25">
      <c r="A12" s="5"/>
      <c r="B12" s="3"/>
      <c r="C12" s="3"/>
      <c r="F12" s="5">
        <v>4</v>
      </c>
      <c r="G12" s="3">
        <v>0.71871898194973927</v>
      </c>
      <c r="H12" s="3">
        <v>0</v>
      </c>
      <c r="K12" s="5">
        <v>4</v>
      </c>
      <c r="L12" s="3">
        <v>11.546446920404765</v>
      </c>
      <c r="M12" s="3">
        <v>0.28605226835495046</v>
      </c>
      <c r="P12" s="5">
        <v>4</v>
      </c>
      <c r="Q12" s="3">
        <v>19.357974713505847</v>
      </c>
      <c r="R12" s="3">
        <v>1.2027835957446626</v>
      </c>
    </row>
    <row r="13" spans="1:19" x14ac:dyDescent="0.25">
      <c r="A13" s="5"/>
      <c r="B13" s="3"/>
      <c r="C13" s="3"/>
      <c r="F13" s="5">
        <v>5</v>
      </c>
      <c r="G13" s="3">
        <v>0.93322181335702803</v>
      </c>
      <c r="H13" s="3">
        <v>0</v>
      </c>
      <c r="K13" s="5">
        <v>5</v>
      </c>
      <c r="L13" s="3">
        <v>10.242078098188712</v>
      </c>
      <c r="M13" s="3">
        <v>0.11204051145369931</v>
      </c>
      <c r="P13" s="5">
        <v>5</v>
      </c>
      <c r="Q13" s="3">
        <v>9.5520276289478918</v>
      </c>
      <c r="R13" s="3">
        <v>0.65215193080595668</v>
      </c>
    </row>
    <row r="14" spans="1:19" x14ac:dyDescent="0.25">
      <c r="A14" s="5"/>
      <c r="B14" s="3"/>
      <c r="C14" s="3"/>
      <c r="F14" s="5">
        <v>6</v>
      </c>
      <c r="G14" s="3">
        <v>0.30846449393099501</v>
      </c>
      <c r="H14" s="3">
        <v>0</v>
      </c>
      <c r="K14" s="5">
        <v>6</v>
      </c>
      <c r="L14" s="3">
        <v>7.4773562205277528</v>
      </c>
      <c r="M14" s="3">
        <v>0.14300100943464145</v>
      </c>
      <c r="P14" s="5">
        <v>6</v>
      </c>
      <c r="Q14" s="3">
        <v>12.268129018594326</v>
      </c>
      <c r="R14" s="3">
        <v>1.010938722445097</v>
      </c>
    </row>
    <row r="15" spans="1:19" x14ac:dyDescent="0.25">
      <c r="A15" s="5"/>
      <c r="B15" s="3"/>
      <c r="C15" s="3"/>
      <c r="F15" s="5">
        <v>7</v>
      </c>
      <c r="G15" s="3">
        <v>4.1312976094033287</v>
      </c>
      <c r="H15" s="3">
        <v>0</v>
      </c>
      <c r="K15" s="5">
        <v>7</v>
      </c>
      <c r="L15" s="3">
        <v>8.4103059751018598</v>
      </c>
      <c r="M15" s="3">
        <v>1.8102311198106236E-2</v>
      </c>
      <c r="P15" s="5">
        <v>7</v>
      </c>
      <c r="Q15" s="3">
        <v>7.5630411931220873</v>
      </c>
      <c r="R15" s="3">
        <v>0.95878676208805302</v>
      </c>
    </row>
    <row r="16" spans="1:19" x14ac:dyDescent="0.25">
      <c r="A16" s="5"/>
      <c r="B16" s="3"/>
      <c r="C16" s="3"/>
      <c r="F16" s="5">
        <v>8</v>
      </c>
      <c r="G16" s="3">
        <v>5.5850691334057352</v>
      </c>
      <c r="H16" s="3">
        <v>0</v>
      </c>
      <c r="K16" s="5">
        <v>8</v>
      </c>
      <c r="L16" s="3">
        <v>10.144554114465818</v>
      </c>
      <c r="M16" s="3">
        <v>4.8572070707280091E-2</v>
      </c>
      <c r="P16" s="5">
        <v>8</v>
      </c>
      <c r="Q16" s="3">
        <v>6.3902896469150532</v>
      </c>
      <c r="R16" s="3">
        <v>0.4304014769001725</v>
      </c>
    </row>
    <row r="17" spans="1:18" x14ac:dyDescent="0.25">
      <c r="A17" s="5"/>
      <c r="B17" s="3"/>
      <c r="C17" s="3"/>
      <c r="F17" s="5">
        <v>9</v>
      </c>
      <c r="G17" s="3">
        <v>1.3137940017115939</v>
      </c>
      <c r="H17" s="3">
        <f>360-359.993278032906</f>
        <v>6.7219670939948628E-3</v>
      </c>
      <c r="K17" s="5">
        <v>9</v>
      </c>
      <c r="L17" s="3">
        <v>10.046136556841926</v>
      </c>
      <c r="M17" s="3">
        <v>0.80322793080978272</v>
      </c>
      <c r="P17" s="5">
        <v>9</v>
      </c>
      <c r="Q17" s="3">
        <v>7.2367518837376412</v>
      </c>
      <c r="R17" s="3">
        <v>3.5224792750483402E-2</v>
      </c>
    </row>
    <row r="18" spans="1:18" x14ac:dyDescent="0.25">
      <c r="A18" s="5"/>
      <c r="B18" s="3"/>
      <c r="C18" s="3"/>
      <c r="F18" s="5">
        <v>10</v>
      </c>
      <c r="G18" s="3">
        <v>0.37371838349405706</v>
      </c>
      <c r="H18" s="3">
        <v>0</v>
      </c>
      <c r="K18" s="5">
        <v>10</v>
      </c>
      <c r="L18" s="3">
        <v>7.3399234577323798</v>
      </c>
      <c r="M18" s="3">
        <v>0.10962217172897226</v>
      </c>
      <c r="P18" s="5">
        <v>10</v>
      </c>
      <c r="Q18" s="3">
        <v>10.561636582102532</v>
      </c>
      <c r="R18" s="3">
        <v>0.70176936330039297</v>
      </c>
    </row>
    <row r="19" spans="1:18" x14ac:dyDescent="0.25">
      <c r="A19" s="5"/>
      <c r="B19" s="3"/>
      <c r="C19" s="3"/>
      <c r="F19" s="5">
        <v>11</v>
      </c>
      <c r="G19" s="3">
        <v>1.9954348764549912</v>
      </c>
      <c r="H19" s="3">
        <v>1</v>
      </c>
      <c r="K19" s="5">
        <v>11</v>
      </c>
      <c r="L19" s="3">
        <v>9.3273246933307892</v>
      </c>
      <c r="M19" s="3">
        <v>0.13058158266670716</v>
      </c>
      <c r="P19" s="5">
        <v>11</v>
      </c>
      <c r="Q19" s="3">
        <v>14.711994779971807</v>
      </c>
      <c r="R19" s="3">
        <v>1.358186520865047</v>
      </c>
    </row>
    <row r="20" spans="1:18" x14ac:dyDescent="0.25">
      <c r="A20" s="5"/>
      <c r="B20" s="3"/>
      <c r="C20" s="3"/>
      <c r="F20" s="5">
        <v>12</v>
      </c>
      <c r="G20" s="3">
        <v>4.4147307887609166</v>
      </c>
      <c r="H20" s="3">
        <v>0</v>
      </c>
      <c r="K20" s="5">
        <v>12</v>
      </c>
      <c r="L20" s="3">
        <v>7.5318668193708866</v>
      </c>
      <c r="M20" s="3">
        <v>6.861988191840851E-2</v>
      </c>
      <c r="P20" s="5">
        <v>12</v>
      </c>
      <c r="Q20" s="3">
        <v>8.4353894925025283</v>
      </c>
      <c r="R20" s="3">
        <v>0.72899644810349429</v>
      </c>
    </row>
    <row r="21" spans="1:18" x14ac:dyDescent="0.25">
      <c r="A21" s="5"/>
      <c r="B21" s="3"/>
      <c r="C21" s="3"/>
      <c r="F21" s="5">
        <v>13</v>
      </c>
      <c r="G21" s="3">
        <v>4.4065283834560764</v>
      </c>
      <c r="H21" s="3">
        <v>0</v>
      </c>
      <c r="K21" s="5">
        <v>13</v>
      </c>
      <c r="L21" s="3">
        <v>4.7280355983597762</v>
      </c>
      <c r="M21" s="3">
        <v>0.10607337634652936</v>
      </c>
      <c r="P21" s="5">
        <v>13</v>
      </c>
      <c r="Q21" s="3">
        <v>9.9449646789945536</v>
      </c>
      <c r="R21" s="3">
        <v>1.0118715594850656</v>
      </c>
    </row>
    <row r="22" spans="1:18" x14ac:dyDescent="0.25">
      <c r="A22" s="5"/>
      <c r="B22" s="10"/>
      <c r="C22" s="10"/>
      <c r="F22" s="5">
        <v>14</v>
      </c>
      <c r="G22" s="3">
        <v>1173.9230485757221</v>
      </c>
      <c r="H22" s="3">
        <f>360-347.525002826481</f>
        <v>12.474997173519</v>
      </c>
      <c r="K22" s="5">
        <v>14</v>
      </c>
      <c r="L22" s="12">
        <v>10.305139690700772</v>
      </c>
      <c r="M22" s="12">
        <v>0.19552355356003659</v>
      </c>
      <c r="P22" s="5">
        <v>14</v>
      </c>
      <c r="Q22" s="3">
        <v>22.519820519523879</v>
      </c>
      <c r="R22" s="3">
        <v>0.48792519127616885</v>
      </c>
    </row>
    <row r="23" spans="1:18" x14ac:dyDescent="0.25">
      <c r="A23" s="5"/>
      <c r="B23" s="3"/>
      <c r="C23" s="3"/>
      <c r="F23" s="5">
        <v>15</v>
      </c>
      <c r="G23" s="3">
        <v>2.3954268058172001</v>
      </c>
      <c r="H23" s="3">
        <v>0</v>
      </c>
      <c r="K23" s="5">
        <v>15</v>
      </c>
      <c r="L23" s="3">
        <v>9.2437317560745509</v>
      </c>
      <c r="M23" s="3">
        <v>0.11923559501909153</v>
      </c>
      <c r="P23" s="5">
        <v>15</v>
      </c>
      <c r="Q23" s="3">
        <v>25.695724044016448</v>
      </c>
      <c r="R23" s="3">
        <v>7.3983320197896774E-2</v>
      </c>
    </row>
    <row r="24" spans="1:18" x14ac:dyDescent="0.25">
      <c r="A24" s="5"/>
      <c r="B24" s="3"/>
      <c r="C24" s="3"/>
      <c r="F24" s="5">
        <v>16</v>
      </c>
      <c r="G24" s="3">
        <v>5.1482963921203586</v>
      </c>
      <c r="H24" s="3">
        <v>0</v>
      </c>
      <c r="K24" s="5">
        <v>16</v>
      </c>
      <c r="L24" s="3">
        <v>9.1372411286455204</v>
      </c>
      <c r="M24" s="3">
        <v>0.24314040199328701</v>
      </c>
      <c r="P24" s="5">
        <v>16</v>
      </c>
      <c r="Q24" s="3">
        <v>18.615805234464705</v>
      </c>
      <c r="R24" s="3">
        <v>0.12907128812412338</v>
      </c>
    </row>
    <row r="25" spans="1:18" x14ac:dyDescent="0.25">
      <c r="A25" s="5"/>
      <c r="B25" s="3"/>
      <c r="C25" s="3"/>
      <c r="F25" s="5">
        <v>17</v>
      </c>
      <c r="G25" s="3">
        <v>0.45289305426865889</v>
      </c>
      <c r="H25" s="3">
        <v>0</v>
      </c>
      <c r="K25" s="5">
        <v>17</v>
      </c>
      <c r="L25" s="3">
        <v>6.095277220424161</v>
      </c>
      <c r="M25" s="3">
        <v>9.9671128770353334E-2</v>
      </c>
      <c r="P25" s="5">
        <v>17</v>
      </c>
      <c r="Q25" s="3">
        <v>12.328406472826982</v>
      </c>
      <c r="R25" s="3">
        <v>0.47959938893338716</v>
      </c>
    </row>
    <row r="26" spans="1:18" x14ac:dyDescent="0.25">
      <c r="A26" s="5"/>
      <c r="B26" s="3"/>
      <c r="C26" s="3"/>
      <c r="F26" s="5">
        <v>18</v>
      </c>
      <c r="G26" s="3">
        <v>1.7398593948720167</v>
      </c>
      <c r="H26" s="3">
        <v>0</v>
      </c>
      <c r="K26" s="5">
        <v>18</v>
      </c>
      <c r="L26" s="3">
        <v>7.9682037599371638</v>
      </c>
      <c r="M26" s="3">
        <v>0.53329507707363177</v>
      </c>
      <c r="P26" s="5">
        <v>18</v>
      </c>
      <c r="Q26" s="3">
        <v>19.959628926452989</v>
      </c>
      <c r="R26" s="3">
        <v>0.29592502943642529</v>
      </c>
    </row>
    <row r="27" spans="1:18" x14ac:dyDescent="0.25">
      <c r="A27" s="5"/>
      <c r="B27" s="3"/>
      <c r="C27" s="3"/>
      <c r="F27" s="5">
        <v>19</v>
      </c>
      <c r="G27" s="3">
        <v>7.897135747905577</v>
      </c>
      <c r="H27" s="3">
        <v>0</v>
      </c>
      <c r="K27" s="5">
        <v>19</v>
      </c>
      <c r="L27" s="3">
        <v>10.921625875320691</v>
      </c>
      <c r="M27" s="3">
        <v>0.15845997496384712</v>
      </c>
      <c r="P27" s="5">
        <v>19</v>
      </c>
      <c r="Q27" s="3">
        <v>15.65262196346532</v>
      </c>
      <c r="R27" s="3">
        <v>1.20747179243142</v>
      </c>
    </row>
    <row r="28" spans="1:18" x14ac:dyDescent="0.25">
      <c r="A28" s="5"/>
      <c r="B28" s="3"/>
      <c r="C28" s="3"/>
      <c r="F28" s="5">
        <v>20</v>
      </c>
      <c r="G28" s="3">
        <v>1.5259786146890759</v>
      </c>
      <c r="H28" s="3">
        <v>0</v>
      </c>
      <c r="K28" s="5">
        <v>20</v>
      </c>
      <c r="L28" s="3">
        <v>11.66671035765563</v>
      </c>
      <c r="M28" s="3">
        <v>5.077182265441138E-2</v>
      </c>
      <c r="P28" s="5">
        <v>20</v>
      </c>
      <c r="Q28" s="3">
        <v>17.01482322570256</v>
      </c>
      <c r="R28" s="3">
        <v>7.174290091064961E-3</v>
      </c>
    </row>
    <row r="29" spans="1:18" x14ac:dyDescent="0.25">
      <c r="A29" s="5"/>
      <c r="B29" s="3"/>
      <c r="C29" s="3"/>
      <c r="F29" s="5">
        <v>21</v>
      </c>
      <c r="G29" s="3">
        <v>1.456959333958749</v>
      </c>
      <c r="H29" s="3">
        <v>0</v>
      </c>
      <c r="K29" s="5">
        <v>21</v>
      </c>
      <c r="L29" s="3">
        <v>9.0907725952534513</v>
      </c>
      <c r="M29" s="3">
        <v>8.4999560040785127E-2</v>
      </c>
      <c r="P29" s="5">
        <v>21</v>
      </c>
      <c r="Q29" s="3">
        <v>19.943234036380421</v>
      </c>
      <c r="R29" s="3">
        <v>0.68793446673762304</v>
      </c>
    </row>
    <row r="30" spans="1:18" x14ac:dyDescent="0.25">
      <c r="A30" s="5"/>
      <c r="B30" s="3"/>
      <c r="C30" s="3"/>
      <c r="F30" s="5">
        <v>22</v>
      </c>
      <c r="G30" s="3">
        <v>2.9007725085741041</v>
      </c>
      <c r="H30" s="3">
        <v>0</v>
      </c>
      <c r="K30" s="5">
        <v>22</v>
      </c>
      <c r="L30" s="3">
        <v>9.0536367984617456</v>
      </c>
      <c r="M30" s="3">
        <v>0.1618427651460479</v>
      </c>
      <c r="P30" s="5">
        <v>22</v>
      </c>
      <c r="Q30" s="3">
        <v>7.3756610024919702</v>
      </c>
      <c r="R30" s="3">
        <v>0.45645282275191335</v>
      </c>
    </row>
    <row r="31" spans="1:18" x14ac:dyDescent="0.25">
      <c r="A31" s="5"/>
      <c r="B31" s="3"/>
      <c r="C31" s="3"/>
      <c r="F31" s="5">
        <v>23</v>
      </c>
      <c r="G31" s="3">
        <v>2.7312266401178111</v>
      </c>
      <c r="H31" s="3">
        <v>1</v>
      </c>
      <c r="K31" s="5">
        <v>23</v>
      </c>
      <c r="L31" s="3">
        <v>10.368488945969178</v>
      </c>
      <c r="M31" s="3">
        <v>4.8434195195028451E-2</v>
      </c>
      <c r="P31" s="5">
        <v>23</v>
      </c>
      <c r="Q31" s="3">
        <v>17.042244839445846</v>
      </c>
      <c r="R31" s="3">
        <v>0.22242206429260136</v>
      </c>
    </row>
    <row r="32" spans="1:18" x14ac:dyDescent="0.25">
      <c r="A32" s="5"/>
      <c r="B32" s="3"/>
      <c r="C32" s="3"/>
      <c r="F32" s="5">
        <v>24</v>
      </c>
      <c r="G32" s="3">
        <v>1.153477030040795</v>
      </c>
      <c r="H32" s="3">
        <v>0</v>
      </c>
      <c r="K32" s="5">
        <v>24</v>
      </c>
      <c r="L32" s="3">
        <v>6.3530864966539999</v>
      </c>
      <c r="M32" s="3">
        <v>0.11121237275509088</v>
      </c>
      <c r="P32" s="5">
        <v>24</v>
      </c>
      <c r="Q32" s="3">
        <v>16.701005175178967</v>
      </c>
      <c r="R32" s="3">
        <v>0.45837874293737713</v>
      </c>
    </row>
    <row r="33" spans="1:18" x14ac:dyDescent="0.25">
      <c r="A33" s="5"/>
      <c r="B33" s="3"/>
      <c r="C33" s="3"/>
      <c r="F33" s="5">
        <v>25</v>
      </c>
      <c r="G33" s="3">
        <v>0.57159142532111029</v>
      </c>
      <c r="H33" s="3">
        <v>0</v>
      </c>
      <c r="K33" s="5">
        <v>25</v>
      </c>
      <c r="L33" s="3">
        <v>6.1967264027149005</v>
      </c>
      <c r="M33" s="3">
        <v>0.15061152599619732</v>
      </c>
      <c r="P33" s="5">
        <v>25</v>
      </c>
      <c r="Q33" s="3">
        <v>5.7360048059016924</v>
      </c>
      <c r="R33" s="3">
        <v>0.81323255064559419</v>
      </c>
    </row>
    <row r="34" spans="1:18" x14ac:dyDescent="0.25">
      <c r="A34" s="6"/>
      <c r="B34" s="6"/>
      <c r="C34" s="6"/>
      <c r="F34" s="6" t="s">
        <v>7</v>
      </c>
      <c r="G34" s="6">
        <f>AVERAGE(G9)</f>
        <v>6.4395586287652131</v>
      </c>
      <c r="H34" s="6">
        <f>AVERAGE(H9:H21,H23:H33)</f>
        <v>8.3777735864167369E-2</v>
      </c>
      <c r="K34" s="6" t="s">
        <v>7</v>
      </c>
      <c r="L34" s="6">
        <f>AVERAGE(L9:L33)</f>
        <v>8.9926552704200109</v>
      </c>
      <c r="M34" s="6">
        <f>AVERAGE(M9:M33)</f>
        <v>0.16091148988212467</v>
      </c>
      <c r="P34" s="6" t="s">
        <v>7</v>
      </c>
      <c r="Q34" s="6">
        <f>AVERAGE(Q9:Q33)</f>
        <v>13.515822643831539</v>
      </c>
      <c r="R34" s="6">
        <f>AVERAGE(R9:R33)</f>
        <v>0.66311309281801267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H38" sqref="H38"/>
    </sheetView>
  </sheetViews>
  <sheetFormatPr baseColWidth="10" defaultRowHeight="15" x14ac:dyDescent="0.25"/>
  <sheetData>
    <row r="1" spans="1:14" x14ac:dyDescent="0.25">
      <c r="A1" s="4" t="s">
        <v>0</v>
      </c>
      <c r="B1" s="4">
        <v>450</v>
      </c>
      <c r="F1" s="4" t="s">
        <v>0</v>
      </c>
      <c r="G1" s="4">
        <v>450</v>
      </c>
      <c r="K1" s="4" t="s">
        <v>0</v>
      </c>
      <c r="L1" s="4">
        <v>450</v>
      </c>
    </row>
    <row r="2" spans="1:14" x14ac:dyDescent="0.25">
      <c r="A2" s="2" t="s">
        <v>1</v>
      </c>
      <c r="B2" s="3">
        <v>300</v>
      </c>
      <c r="F2" s="2" t="s">
        <v>1</v>
      </c>
      <c r="G2" s="3">
        <v>300</v>
      </c>
      <c r="K2" s="2" t="s">
        <v>1</v>
      </c>
      <c r="L2" s="3">
        <v>300</v>
      </c>
    </row>
    <row r="3" spans="1:14" x14ac:dyDescent="0.25">
      <c r="A3" s="4" t="s">
        <v>2</v>
      </c>
      <c r="B3" s="4" t="s">
        <v>3</v>
      </c>
      <c r="C3" s="4" t="s">
        <v>4</v>
      </c>
      <c r="D3" s="4" t="s">
        <v>5</v>
      </c>
      <c r="F3" s="4" t="s">
        <v>2</v>
      </c>
      <c r="G3" s="4" t="s">
        <v>3</v>
      </c>
      <c r="H3" s="4" t="s">
        <v>4</v>
      </c>
      <c r="I3" s="4" t="s">
        <v>5</v>
      </c>
      <c r="K3" s="4" t="s">
        <v>2</v>
      </c>
      <c r="L3" s="4" t="s">
        <v>3</v>
      </c>
      <c r="M3" s="4" t="s">
        <v>4</v>
      </c>
      <c r="N3" s="4" t="s">
        <v>5</v>
      </c>
    </row>
    <row r="4" spans="1:14" x14ac:dyDescent="0.25">
      <c r="A4" s="3">
        <v>100</v>
      </c>
      <c r="B4" s="3">
        <v>110</v>
      </c>
      <c r="C4" s="3">
        <v>5</v>
      </c>
      <c r="D4" s="3">
        <v>0</v>
      </c>
      <c r="F4" s="3">
        <v>100</v>
      </c>
      <c r="G4" s="3">
        <v>420</v>
      </c>
      <c r="H4" s="3">
        <v>20</v>
      </c>
      <c r="I4" s="3">
        <v>180</v>
      </c>
      <c r="K4" s="3">
        <v>50</v>
      </c>
      <c r="L4" s="3">
        <v>75</v>
      </c>
      <c r="M4" s="3">
        <v>10</v>
      </c>
      <c r="N4" s="3">
        <v>45</v>
      </c>
    </row>
    <row r="6" spans="1:14" x14ac:dyDescent="0.25">
      <c r="A6" s="4" t="s">
        <v>6</v>
      </c>
      <c r="B6" s="4">
        <f>23/25*100</f>
        <v>92</v>
      </c>
      <c r="F6" s="2" t="s">
        <v>6</v>
      </c>
      <c r="G6" s="2"/>
      <c r="K6" s="4" t="s">
        <v>6</v>
      </c>
      <c r="L6" s="4">
        <f>24/25*100</f>
        <v>96</v>
      </c>
    </row>
    <row r="7" spans="1:14" x14ac:dyDescent="0.25">
      <c r="E7" s="1"/>
      <c r="F7" s="1"/>
      <c r="G7" s="1"/>
    </row>
    <row r="8" spans="1:14" x14ac:dyDescent="0.25">
      <c r="A8" s="1" t="s">
        <v>8</v>
      </c>
      <c r="B8" s="1" t="s">
        <v>9</v>
      </c>
      <c r="C8" s="1" t="s">
        <v>10</v>
      </c>
      <c r="E8" s="5"/>
      <c r="F8" s="3"/>
      <c r="G8" s="3"/>
      <c r="K8" s="1" t="s">
        <v>8</v>
      </c>
      <c r="L8" s="1" t="s">
        <v>9</v>
      </c>
      <c r="M8" s="1" t="s">
        <v>10</v>
      </c>
    </row>
    <row r="9" spans="1:14" x14ac:dyDescent="0.25">
      <c r="A9" s="5">
        <v>1</v>
      </c>
      <c r="B9" s="3">
        <v>0.34584924315418297</v>
      </c>
      <c r="C9" s="3">
        <v>0</v>
      </c>
      <c r="E9" s="5"/>
      <c r="F9" s="3"/>
      <c r="G9" s="3"/>
      <c r="K9" s="5">
        <v>1</v>
      </c>
      <c r="L9" s="3">
        <v>15.432625440931254</v>
      </c>
      <c r="M9" s="3">
        <v>5.7467621824166315E-2</v>
      </c>
    </row>
    <row r="10" spans="1:14" x14ac:dyDescent="0.25">
      <c r="A10" s="5">
        <v>2</v>
      </c>
      <c r="B10" s="3">
        <v>0.57083845805746947</v>
      </c>
      <c r="C10" s="3">
        <v>0</v>
      </c>
      <c r="E10" s="5"/>
      <c r="F10" s="10"/>
      <c r="G10" s="10"/>
      <c r="K10" s="5">
        <v>2</v>
      </c>
      <c r="L10" s="3">
        <v>8.505203838287013</v>
      </c>
      <c r="M10" s="3">
        <v>0.60658228948030057</v>
      </c>
    </row>
    <row r="11" spans="1:14" x14ac:dyDescent="0.25">
      <c r="A11" s="5">
        <v>3</v>
      </c>
      <c r="B11" s="10">
        <v>1863.4005667759977</v>
      </c>
      <c r="C11" s="10">
        <f>360-349.19836096009</f>
        <v>10.801639039910015</v>
      </c>
      <c r="E11" s="5"/>
      <c r="F11" s="3"/>
      <c r="G11" s="3"/>
      <c r="K11" s="5">
        <v>3</v>
      </c>
      <c r="L11" s="3">
        <v>5.6344272472056529</v>
      </c>
      <c r="M11" s="3">
        <v>0.53732820495729072</v>
      </c>
    </row>
    <row r="12" spans="1:14" x14ac:dyDescent="0.25">
      <c r="A12" s="5">
        <v>4</v>
      </c>
      <c r="B12" s="3">
        <v>1.8459590076686561</v>
      </c>
      <c r="C12" s="3">
        <v>0</v>
      </c>
      <c r="E12" s="5"/>
      <c r="F12" s="3"/>
      <c r="G12" s="3"/>
      <c r="K12" s="5">
        <v>4</v>
      </c>
      <c r="L12" s="3">
        <v>13.000357145738388</v>
      </c>
      <c r="M12" s="3">
        <v>1.3599567962364105</v>
      </c>
    </row>
    <row r="13" spans="1:14" x14ac:dyDescent="0.25">
      <c r="A13" s="5">
        <v>5</v>
      </c>
      <c r="B13" s="3">
        <v>1.5798083318142726</v>
      </c>
      <c r="C13" s="3">
        <v>0</v>
      </c>
      <c r="E13" s="5"/>
      <c r="F13" s="3"/>
      <c r="G13" s="3"/>
      <c r="K13" s="5">
        <v>5</v>
      </c>
      <c r="L13" s="3">
        <v>13.160452668617747</v>
      </c>
      <c r="M13" s="3">
        <v>1.1437222047153597</v>
      </c>
    </row>
    <row r="14" spans="1:14" x14ac:dyDescent="0.25">
      <c r="A14" s="5">
        <v>6</v>
      </c>
      <c r="B14" s="10">
        <v>2120.8982198559111</v>
      </c>
      <c r="C14" s="10">
        <f>360-350.640110094086</f>
        <v>9.359889905913974</v>
      </c>
      <c r="E14" s="5"/>
      <c r="F14" s="3"/>
      <c r="G14" s="3"/>
      <c r="K14" s="5">
        <v>6</v>
      </c>
      <c r="L14" s="3">
        <v>18.139528658572956</v>
      </c>
      <c r="M14" s="3">
        <v>0.67351050521656219</v>
      </c>
    </row>
    <row r="15" spans="1:14" x14ac:dyDescent="0.25">
      <c r="A15" s="5">
        <v>7</v>
      </c>
      <c r="B15" s="3">
        <v>0.81723608669476633</v>
      </c>
      <c r="C15" s="3">
        <v>0</v>
      </c>
      <c r="E15" s="5"/>
      <c r="F15" s="3"/>
      <c r="G15" s="3"/>
      <c r="K15" s="5">
        <v>7</v>
      </c>
      <c r="L15" s="3">
        <v>13.526378675715408</v>
      </c>
      <c r="M15" s="3">
        <v>1.2784995531226855</v>
      </c>
    </row>
    <row r="16" spans="1:14" x14ac:dyDescent="0.25">
      <c r="A16" s="5">
        <v>8</v>
      </c>
      <c r="B16" s="3">
        <v>2.5618793516719203</v>
      </c>
      <c r="C16" s="3">
        <v>1.0166813888148254</v>
      </c>
      <c r="E16" s="5"/>
      <c r="F16" s="3"/>
      <c r="G16" s="3"/>
      <c r="K16" s="5">
        <v>8</v>
      </c>
      <c r="L16" s="3">
        <v>9.0044966753706692</v>
      </c>
      <c r="M16" s="3">
        <v>0.87784516352202502</v>
      </c>
    </row>
    <row r="17" spans="1:13" x14ac:dyDescent="0.25">
      <c r="A17" s="5">
        <v>9</v>
      </c>
      <c r="B17" s="3">
        <v>2.1942156900966174</v>
      </c>
      <c r="C17" s="3">
        <v>1</v>
      </c>
      <c r="E17" s="5"/>
      <c r="F17" s="3"/>
      <c r="G17" s="3"/>
      <c r="K17" s="5">
        <v>9</v>
      </c>
      <c r="L17" s="3">
        <v>13.693004400850123</v>
      </c>
      <c r="M17" s="3">
        <v>1.2072435663958103</v>
      </c>
    </row>
    <row r="18" spans="1:13" x14ac:dyDescent="0.25">
      <c r="A18" s="5">
        <v>10</v>
      </c>
      <c r="B18" s="3">
        <v>0.32523980287496335</v>
      </c>
      <c r="C18" s="3">
        <v>0</v>
      </c>
      <c r="E18" s="5"/>
      <c r="F18" s="3"/>
      <c r="G18" s="3"/>
      <c r="K18" s="5">
        <v>10</v>
      </c>
      <c r="L18" s="3">
        <v>11.836639231539833</v>
      </c>
      <c r="M18" s="3">
        <v>0.20728064656923806</v>
      </c>
    </row>
    <row r="19" spans="1:13" x14ac:dyDescent="0.25">
      <c r="A19" s="5">
        <v>11</v>
      </c>
      <c r="B19" s="3">
        <v>2.6568493630932992</v>
      </c>
      <c r="C19" s="3">
        <v>1</v>
      </c>
      <c r="E19" s="5"/>
      <c r="F19" s="3"/>
      <c r="G19" s="3"/>
      <c r="K19" s="5">
        <v>11</v>
      </c>
      <c r="L19" s="3">
        <v>17.808520115766864</v>
      </c>
      <c r="M19" s="3">
        <v>0.13234747921686107</v>
      </c>
    </row>
    <row r="20" spans="1:13" x14ac:dyDescent="0.25">
      <c r="A20" s="5">
        <v>12</v>
      </c>
      <c r="B20" s="3">
        <v>0.70039532309720887</v>
      </c>
      <c r="C20" s="3">
        <v>0</v>
      </c>
      <c r="E20" s="5"/>
      <c r="F20" s="3"/>
      <c r="G20" s="3"/>
      <c r="K20" s="5">
        <v>12</v>
      </c>
      <c r="L20" s="3">
        <v>10.77269844387504</v>
      </c>
      <c r="M20" s="3">
        <v>0.6766663421510799</v>
      </c>
    </row>
    <row r="21" spans="1:13" x14ac:dyDescent="0.25">
      <c r="A21" s="5">
        <v>13</v>
      </c>
      <c r="B21" s="3">
        <v>0.90760280916998137</v>
      </c>
      <c r="C21" s="3">
        <v>0</v>
      </c>
      <c r="E21" s="5"/>
      <c r="F21" s="10"/>
      <c r="G21" s="10"/>
      <c r="K21" s="5">
        <v>13</v>
      </c>
      <c r="L21" s="3">
        <v>18.377823469204401</v>
      </c>
      <c r="M21" s="3">
        <v>1.0049949678815366</v>
      </c>
    </row>
    <row r="22" spans="1:13" x14ac:dyDescent="0.25">
      <c r="A22" s="5">
        <v>14</v>
      </c>
      <c r="B22" s="3">
        <v>0.89458452456997417</v>
      </c>
      <c r="C22" s="3">
        <f>360-359.989137486222</f>
        <v>1.0862513778022276E-2</v>
      </c>
      <c r="E22" s="5"/>
      <c r="F22" s="3"/>
      <c r="G22" s="3"/>
      <c r="K22" s="5">
        <v>14</v>
      </c>
      <c r="L22" s="3">
        <v>19.381867183656848</v>
      </c>
      <c r="M22" s="3">
        <v>0.22947826808852767</v>
      </c>
    </row>
    <row r="23" spans="1:13" x14ac:dyDescent="0.25">
      <c r="A23" s="5">
        <v>15</v>
      </c>
      <c r="B23" s="3">
        <v>3.2027673524412372</v>
      </c>
      <c r="C23" s="3">
        <f>360-359.830372174164</f>
        <v>0.16962782583601665</v>
      </c>
      <c r="E23" s="5"/>
      <c r="F23" s="3"/>
      <c r="G23" s="3"/>
      <c r="K23" s="5">
        <v>15</v>
      </c>
      <c r="L23" s="3">
        <v>23.201197048313382</v>
      </c>
      <c r="M23" s="3">
        <v>0.3333145056647524</v>
      </c>
    </row>
    <row r="24" spans="1:13" x14ac:dyDescent="0.25">
      <c r="A24" s="5">
        <v>16</v>
      </c>
      <c r="B24" s="3">
        <v>2.4446667983522778</v>
      </c>
      <c r="C24" s="3">
        <f>360-359.935150113669</f>
        <v>6.4849886330989648E-2</v>
      </c>
      <c r="E24" s="5"/>
      <c r="F24" s="3"/>
      <c r="G24" s="3"/>
      <c r="K24" s="5">
        <v>16</v>
      </c>
      <c r="L24" s="3">
        <v>18.205249205927775</v>
      </c>
      <c r="M24" s="3">
        <v>1.1180349975748811</v>
      </c>
    </row>
    <row r="25" spans="1:13" x14ac:dyDescent="0.25">
      <c r="A25" s="5">
        <v>17</v>
      </c>
      <c r="B25" s="3">
        <v>3.218621234921577</v>
      </c>
      <c r="C25" s="3">
        <v>1</v>
      </c>
      <c r="E25" s="5"/>
      <c r="F25" s="3"/>
      <c r="G25" s="3"/>
      <c r="K25" s="5">
        <v>17</v>
      </c>
      <c r="L25" s="3">
        <v>10.536097558001281</v>
      </c>
      <c r="M25" s="3">
        <v>7.2936130736394489E-2</v>
      </c>
    </row>
    <row r="26" spans="1:13" x14ac:dyDescent="0.25">
      <c r="A26" s="5">
        <v>18</v>
      </c>
      <c r="B26" s="3">
        <v>0.92185496856191917</v>
      </c>
      <c r="C26" s="3">
        <v>0</v>
      </c>
      <c r="E26" s="5"/>
      <c r="F26" s="3"/>
      <c r="G26" s="3"/>
      <c r="K26" s="5">
        <v>18</v>
      </c>
      <c r="L26" s="3">
        <v>12.057684062416747</v>
      </c>
      <c r="M26" s="3">
        <v>1.1815694578114204</v>
      </c>
    </row>
    <row r="27" spans="1:13" x14ac:dyDescent="0.25">
      <c r="A27" s="5">
        <v>19</v>
      </c>
      <c r="B27" s="3">
        <v>2.8522568360618279</v>
      </c>
      <c r="C27" s="3">
        <v>1.1029516118688121</v>
      </c>
      <c r="E27" s="5"/>
      <c r="F27" s="3"/>
      <c r="G27" s="3"/>
      <c r="K27" s="5">
        <v>19</v>
      </c>
      <c r="L27" s="3">
        <v>24.339027966558671</v>
      </c>
      <c r="M27" s="3">
        <v>0.91487971858622785</v>
      </c>
    </row>
    <row r="28" spans="1:13" x14ac:dyDescent="0.25">
      <c r="A28" s="5">
        <v>20</v>
      </c>
      <c r="B28" s="3">
        <v>0.44589242511559002</v>
      </c>
      <c r="C28" s="3">
        <v>0</v>
      </c>
      <c r="E28" s="5"/>
      <c r="F28" s="3"/>
      <c r="G28" s="3"/>
      <c r="K28" s="5">
        <v>20</v>
      </c>
      <c r="L28" s="3">
        <v>17.512364216530639</v>
      </c>
      <c r="M28" s="3">
        <v>0.87835474634164257</v>
      </c>
    </row>
    <row r="29" spans="1:13" x14ac:dyDescent="0.25">
      <c r="A29" s="5">
        <v>21</v>
      </c>
      <c r="B29" s="3">
        <v>1.015432994442151</v>
      </c>
      <c r="C29" s="3">
        <v>0</v>
      </c>
      <c r="E29" s="5"/>
      <c r="F29" s="3"/>
      <c r="G29" s="3"/>
      <c r="K29" s="5">
        <v>21</v>
      </c>
      <c r="L29" s="3">
        <v>20.825633698608787</v>
      </c>
      <c r="M29" s="3">
        <v>1.0068206033618381</v>
      </c>
    </row>
    <row r="30" spans="1:13" x14ac:dyDescent="0.25">
      <c r="A30" s="5">
        <v>22</v>
      </c>
      <c r="B30" s="3">
        <v>7.778893560160637</v>
      </c>
      <c r="C30" s="3">
        <v>0</v>
      </c>
      <c r="E30" s="5"/>
      <c r="F30" s="3"/>
      <c r="G30" s="3"/>
      <c r="K30" s="5">
        <v>22</v>
      </c>
      <c r="L30" s="3">
        <v>10.864107096613695</v>
      </c>
      <c r="M30" s="3">
        <v>0.83894918328046231</v>
      </c>
    </row>
    <row r="31" spans="1:13" x14ac:dyDescent="0.25">
      <c r="A31" s="5">
        <v>23</v>
      </c>
      <c r="B31" s="3">
        <v>3.2625847087071511</v>
      </c>
      <c r="C31" s="3">
        <f>360-359.977455356752</f>
        <v>2.2544643248011198E-2</v>
      </c>
      <c r="E31" s="5"/>
      <c r="F31" s="3"/>
      <c r="G31" s="3"/>
      <c r="K31" s="5">
        <v>23</v>
      </c>
      <c r="L31" s="3">
        <v>8.4268930431535356</v>
      </c>
      <c r="M31" s="3">
        <v>0.88303181642259432</v>
      </c>
    </row>
    <row r="32" spans="1:13" x14ac:dyDescent="0.25">
      <c r="A32" s="5">
        <v>24</v>
      </c>
      <c r="B32" s="3">
        <v>0.66508453880795326</v>
      </c>
      <c r="C32" s="3">
        <v>0</v>
      </c>
      <c r="E32" s="5"/>
      <c r="F32" s="3"/>
      <c r="G32" s="3"/>
      <c r="K32" s="5">
        <v>24</v>
      </c>
      <c r="L32" s="3">
        <v>10.529262801434033</v>
      </c>
      <c r="M32" s="3">
        <v>0.63109196974966864</v>
      </c>
    </row>
    <row r="33" spans="1:13" x14ac:dyDescent="0.25">
      <c r="A33" s="5">
        <v>25</v>
      </c>
      <c r="B33" s="3">
        <v>0.72715595502387775</v>
      </c>
      <c r="C33" s="3">
        <f>360-359.916818273295</f>
        <v>8.3181726704992798E-2</v>
      </c>
      <c r="E33" s="6"/>
      <c r="F33" s="6"/>
      <c r="G33" s="6"/>
      <c r="K33" s="5">
        <v>25</v>
      </c>
      <c r="L33" s="10">
        <v>1508.652153051991</v>
      </c>
      <c r="M33" s="10">
        <v>180.24197615977747</v>
      </c>
    </row>
    <row r="34" spans="1:13" x14ac:dyDescent="0.25">
      <c r="A34" s="6" t="s">
        <v>7</v>
      </c>
      <c r="B34" s="6">
        <f>AVERAGE(B9,B10,B12,B13,B15,B16,B17,B18,B19,B20,B21,B22,B23,B24,B26,B25,B27,B28,B29,B30,B31,B32,B33)</f>
        <v>1.8232899723721525</v>
      </c>
      <c r="C34" s="6">
        <f>AVERAGE(C9,C10,C12,C13,C15,C16,C17,C18,C19,C20,C21,C22,C23,C24,C25,C26,C27,C28,C29,C30,C31,C32,C33)</f>
        <v>0.23785650419920309</v>
      </c>
      <c r="K34" s="6" t="s">
        <v>7</v>
      </c>
      <c r="L34" s="6">
        <f>AVERAGE(L9:L32)</f>
        <v>14.365480828870446</v>
      </c>
      <c r="M34" s="6">
        <f>AVERAGE(M9:M32)</f>
        <v>0.74382944745448898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L2</vt:lpstr>
      <vt:lpstr>Hoja2</vt:lpstr>
      <vt:lpstr>KL</vt:lpstr>
      <vt:lpstr>DPD</vt:lpstr>
      <vt:lpstr>Hoja5</vt:lpstr>
      <vt:lpstr>Hoja6</vt:lpstr>
      <vt:lpstr>Hoja7</vt:lpstr>
      <vt:lpstr>Hoja8</vt:lpstr>
      <vt:lpstr>IS</vt:lpstr>
      <vt:lpstr>JS</vt:lpstr>
      <vt:lpstr>Hoja11</vt:lpstr>
      <vt:lpstr>Hoja12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carballeira lopez</dc:creator>
  <cp:lastModifiedBy>juan carballeira lopez</cp:lastModifiedBy>
  <dcterms:created xsi:type="dcterms:W3CDTF">2016-04-15T17:52:38Z</dcterms:created>
  <dcterms:modified xsi:type="dcterms:W3CDTF">2016-04-19T22:48:06Z</dcterms:modified>
</cp:coreProperties>
</file>