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ba\Documents\GitHub\3Dlocalization\"/>
    </mc:Choice>
  </mc:AlternateContent>
  <bookViews>
    <workbookView xWindow="37050" yWindow="0" windowWidth="16500" windowHeight="8355" activeTab="2"/>
  </bookViews>
  <sheets>
    <sheet name="L2" sheetId="1" r:id="rId1"/>
    <sheet name="Hoja2" sheetId="2" r:id="rId2"/>
    <sheet name="KL" sheetId="3" r:id="rId3"/>
    <sheet name="DPD" sheetId="4" r:id="rId4"/>
    <sheet name="Hoja5" sheetId="5" r:id="rId5"/>
    <sheet name="Hoja6" sheetId="6" r:id="rId6"/>
    <sheet name="Hoja7" sheetId="7" r:id="rId7"/>
    <sheet name="Hoja8" sheetId="8" r:id="rId8"/>
    <sheet name="IS" sheetId="11" r:id="rId9"/>
    <sheet name="JS" sheetId="12" r:id="rId10"/>
    <sheet name="Hoja11" sheetId="13" r:id="rId11"/>
    <sheet name="Hoja12" sheetId="14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3" l="1"/>
  <c r="H33" i="3"/>
  <c r="H30" i="3"/>
  <c r="H28" i="3"/>
  <c r="H25" i="3"/>
  <c r="H22" i="3"/>
  <c r="H20" i="3"/>
  <c r="H14" i="3"/>
  <c r="H11" i="3"/>
  <c r="H10" i="3"/>
  <c r="H9" i="3"/>
  <c r="H34" i="3" s="1"/>
  <c r="G34" i="3"/>
  <c r="H17" i="11" l="1"/>
  <c r="H22" i="11"/>
  <c r="H10" i="11"/>
  <c r="H34" i="11" s="1"/>
  <c r="G34" i="11"/>
  <c r="H33" i="4" l="1"/>
  <c r="H24" i="4"/>
  <c r="H23" i="4"/>
  <c r="H13" i="4"/>
  <c r="H9" i="4"/>
  <c r="H34" i="4" s="1"/>
  <c r="G34" i="4"/>
  <c r="G6" i="12" l="1"/>
  <c r="H33" i="12"/>
  <c r="H31" i="12"/>
  <c r="H24" i="12"/>
  <c r="H23" i="12"/>
  <c r="H22" i="12"/>
  <c r="H34" i="12" s="1"/>
  <c r="H14" i="12"/>
  <c r="H11" i="12"/>
  <c r="G34" i="12"/>
</calcChain>
</file>

<file path=xl/sharedStrings.xml><?xml version="1.0" encoding="utf-8"?>
<sst xmlns="http://schemas.openxmlformats.org/spreadsheetml/2006/main" count="46" uniqueCount="12">
  <si>
    <t>NP</t>
  </si>
  <si>
    <t>nºIter</t>
  </si>
  <si>
    <t>x</t>
  </si>
  <si>
    <t>y</t>
  </si>
  <si>
    <t>z</t>
  </si>
  <si>
    <t>theta</t>
  </si>
  <si>
    <t>%acierto</t>
  </si>
  <si>
    <t>Media</t>
  </si>
  <si>
    <t>nºensayo</t>
  </si>
  <si>
    <t>e pos(cm)</t>
  </si>
  <si>
    <t>e ori(deg)</t>
  </si>
  <si>
    <t>alpha=1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</si>
</sst>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0" xfId="0" applyFill="1" applyBorder="1"/>
    <xf numFmtId="0" fontId="0" fillId="0" borderId="1" xfId="0" applyFill="1" applyBorder="1"/>
    <xf numFmtId="0" fontId="0" fillId="7" borderId="1" xfId="0" applyFill="1" applyBorder="1"/>
    <xf numFmtId="0" fontId="1" fillId="0" borderId="1" xfId="0" applyFon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I34"/>
  <sheetViews>
    <sheetView workbookViewId="0">
      <selection activeCell="D6" sqref="A1:D6"/>
    </sheetView>
  </sheetViews>
  <sheetFormatPr baseColWidth="10" defaultRowHeight="15" x14ac:dyDescent="0.25"/>
  <sheetData>
    <row r="1" spans="6:9" x14ac:dyDescent="0.25">
      <c r="F1" s="4" t="s">
        <v>0</v>
      </c>
      <c r="G1" s="4">
        <v>450</v>
      </c>
    </row>
    <row r="2" spans="6:9" x14ac:dyDescent="0.25">
      <c r="F2" s="2" t="s">
        <v>1</v>
      </c>
      <c r="G2" s="3">
        <v>300</v>
      </c>
    </row>
    <row r="3" spans="6:9" x14ac:dyDescent="0.25">
      <c r="F3" s="4" t="s">
        <v>2</v>
      </c>
      <c r="G3" s="4" t="s">
        <v>3</v>
      </c>
      <c r="H3" s="4" t="s">
        <v>4</v>
      </c>
      <c r="I3" s="4" t="s">
        <v>5</v>
      </c>
    </row>
    <row r="4" spans="6:9" x14ac:dyDescent="0.25">
      <c r="F4" s="3">
        <v>100</v>
      </c>
      <c r="G4" s="3">
        <v>110</v>
      </c>
      <c r="H4" s="3">
        <v>5</v>
      </c>
      <c r="I4" s="3">
        <v>0</v>
      </c>
    </row>
    <row r="6" spans="6:9" x14ac:dyDescent="0.25">
      <c r="F6" s="4" t="s">
        <v>6</v>
      </c>
      <c r="G6" s="4">
        <f>23/25*100</f>
        <v>92</v>
      </c>
    </row>
    <row r="8" spans="6:9" x14ac:dyDescent="0.25">
      <c r="F8" s="1" t="s">
        <v>8</v>
      </c>
      <c r="G8" s="1" t="s">
        <v>9</v>
      </c>
      <c r="H8" s="1" t="s">
        <v>10</v>
      </c>
    </row>
    <row r="9" spans="6:9" x14ac:dyDescent="0.25">
      <c r="F9" s="5">
        <v>1</v>
      </c>
      <c r="G9" s="3">
        <v>0.34584924315418297</v>
      </c>
      <c r="H9" s="3">
        <v>0</v>
      </c>
    </row>
    <row r="10" spans="6:9" x14ac:dyDescent="0.25">
      <c r="F10" s="5">
        <v>2</v>
      </c>
      <c r="G10" s="3">
        <v>0.57083845805746947</v>
      </c>
      <c r="H10" s="3">
        <v>0</v>
      </c>
    </row>
    <row r="11" spans="6:9" x14ac:dyDescent="0.25">
      <c r="F11" s="5">
        <v>3</v>
      </c>
      <c r="G11" s="10">
        <v>1863.4005667759977</v>
      </c>
      <c r="H11" s="10">
        <f>360-349.19836096009</f>
        <v>10.801639039910015</v>
      </c>
    </row>
    <row r="12" spans="6:9" x14ac:dyDescent="0.25">
      <c r="F12" s="5">
        <v>4</v>
      </c>
      <c r="G12" s="3">
        <v>1.8459590076686561</v>
      </c>
      <c r="H12" s="3">
        <v>0</v>
      </c>
    </row>
    <row r="13" spans="6:9" x14ac:dyDescent="0.25">
      <c r="F13" s="5">
        <v>5</v>
      </c>
      <c r="G13" s="3">
        <v>1.5798083318142726</v>
      </c>
      <c r="H13" s="3">
        <v>0</v>
      </c>
    </row>
    <row r="14" spans="6:9" x14ac:dyDescent="0.25">
      <c r="F14" s="5">
        <v>6</v>
      </c>
      <c r="G14" s="10">
        <v>2120.8982198559111</v>
      </c>
      <c r="H14" s="10">
        <f>360-350.640110094086</f>
        <v>9.359889905913974</v>
      </c>
    </row>
    <row r="15" spans="6:9" x14ac:dyDescent="0.25">
      <c r="F15" s="5">
        <v>7</v>
      </c>
      <c r="G15" s="3">
        <v>0.81723608669476633</v>
      </c>
      <c r="H15" s="3">
        <v>0</v>
      </c>
    </row>
    <row r="16" spans="6:9" x14ac:dyDescent="0.25">
      <c r="F16" s="5">
        <v>8</v>
      </c>
      <c r="G16" s="3">
        <v>2.5618793516719203</v>
      </c>
      <c r="H16" s="3">
        <v>1.0166813888148254</v>
      </c>
    </row>
    <row r="17" spans="6:8" x14ac:dyDescent="0.25">
      <c r="F17" s="5">
        <v>9</v>
      </c>
      <c r="G17" s="3">
        <v>2.1942156900966174</v>
      </c>
      <c r="H17" s="3">
        <v>1</v>
      </c>
    </row>
    <row r="18" spans="6:8" x14ac:dyDescent="0.25">
      <c r="F18" s="5">
        <v>10</v>
      </c>
      <c r="G18" s="3">
        <v>0.32523980287496335</v>
      </c>
      <c r="H18" s="3">
        <v>0</v>
      </c>
    </row>
    <row r="19" spans="6:8" x14ac:dyDescent="0.25">
      <c r="F19" s="5">
        <v>11</v>
      </c>
      <c r="G19" s="3">
        <v>2.6568493630932992</v>
      </c>
      <c r="H19" s="3">
        <v>1</v>
      </c>
    </row>
    <row r="20" spans="6:8" x14ac:dyDescent="0.25">
      <c r="F20" s="5">
        <v>12</v>
      </c>
      <c r="G20" s="3">
        <v>0.70039532309720887</v>
      </c>
      <c r="H20" s="3">
        <v>0</v>
      </c>
    </row>
    <row r="21" spans="6:8" x14ac:dyDescent="0.25">
      <c r="F21" s="5">
        <v>13</v>
      </c>
      <c r="G21" s="3">
        <v>0.90760280916998137</v>
      </c>
      <c r="H21" s="3">
        <v>0</v>
      </c>
    </row>
    <row r="22" spans="6:8" x14ac:dyDescent="0.25">
      <c r="F22" s="5">
        <v>14</v>
      </c>
      <c r="G22" s="3">
        <v>0.89458452456997417</v>
      </c>
      <c r="H22" s="3">
        <f>360-359.989137486222</f>
        <v>1.0862513778022276E-2</v>
      </c>
    </row>
    <row r="23" spans="6:8" x14ac:dyDescent="0.25">
      <c r="F23" s="5">
        <v>15</v>
      </c>
      <c r="G23" s="3">
        <v>3.2027673524412372</v>
      </c>
      <c r="H23" s="3">
        <f>360-359.830372174164</f>
        <v>0.16962782583601665</v>
      </c>
    </row>
    <row r="24" spans="6:8" x14ac:dyDescent="0.25">
      <c r="F24" s="5">
        <v>16</v>
      </c>
      <c r="G24" s="3">
        <v>2.4446667983522778</v>
      </c>
      <c r="H24" s="3">
        <f>360-359.935150113669</f>
        <v>6.4849886330989648E-2</v>
      </c>
    </row>
    <row r="25" spans="6:8" x14ac:dyDescent="0.25">
      <c r="F25" s="5">
        <v>17</v>
      </c>
      <c r="G25" s="3">
        <v>3.218621234921577</v>
      </c>
      <c r="H25" s="3">
        <v>1</v>
      </c>
    </row>
    <row r="26" spans="6:8" x14ac:dyDescent="0.25">
      <c r="F26" s="5">
        <v>18</v>
      </c>
      <c r="G26" s="3">
        <v>0.92185496856191917</v>
      </c>
      <c r="H26" s="3">
        <v>0</v>
      </c>
    </row>
    <row r="27" spans="6:8" x14ac:dyDescent="0.25">
      <c r="F27" s="5">
        <v>19</v>
      </c>
      <c r="G27" s="3">
        <v>2.8522568360618279</v>
      </c>
      <c r="H27" s="3">
        <v>1.1029516118688121</v>
      </c>
    </row>
    <row r="28" spans="6:8" x14ac:dyDescent="0.25">
      <c r="F28" s="5">
        <v>20</v>
      </c>
      <c r="G28" s="3">
        <v>0.44589242511559002</v>
      </c>
      <c r="H28" s="3">
        <v>0</v>
      </c>
    </row>
    <row r="29" spans="6:8" x14ac:dyDescent="0.25">
      <c r="F29" s="5">
        <v>21</v>
      </c>
      <c r="G29" s="3">
        <v>1.015432994442151</v>
      </c>
      <c r="H29" s="3">
        <v>0</v>
      </c>
    </row>
    <row r="30" spans="6:8" x14ac:dyDescent="0.25">
      <c r="F30" s="5">
        <v>22</v>
      </c>
      <c r="G30" s="3">
        <v>7.778893560160637</v>
      </c>
      <c r="H30" s="3">
        <v>0</v>
      </c>
    </row>
    <row r="31" spans="6:8" x14ac:dyDescent="0.25">
      <c r="F31" s="5">
        <v>23</v>
      </c>
      <c r="G31" s="3">
        <v>3.2625847087071511</v>
      </c>
      <c r="H31" s="3">
        <f>360-359.977455356752</f>
        <v>2.2544643248011198E-2</v>
      </c>
    </row>
    <row r="32" spans="6:8" x14ac:dyDescent="0.25">
      <c r="F32" s="5">
        <v>24</v>
      </c>
      <c r="G32" s="3">
        <v>0.66508453880795326</v>
      </c>
      <c r="H32" s="3">
        <v>0</v>
      </c>
    </row>
    <row r="33" spans="6:8" x14ac:dyDescent="0.25">
      <c r="F33" s="5">
        <v>25</v>
      </c>
      <c r="G33" s="3">
        <v>0.72715595502387775</v>
      </c>
      <c r="H33" s="3">
        <f>360-359.916818273295</f>
        <v>8.3181726704992798E-2</v>
      </c>
    </row>
    <row r="34" spans="6:8" x14ac:dyDescent="0.25">
      <c r="F34" s="6" t="s">
        <v>7</v>
      </c>
      <c r="G34" s="6">
        <f>AVERAGE(G9,G10,G12,G13,G15,G16,G17,G18,G19,G20,G21,G22,G23,G24,G26,G25,G27,G28,G29,G30,G31,G32,G33)</f>
        <v>1.8232899723721525</v>
      </c>
      <c r="H34" s="6">
        <f>AVERAGE(H9,H10,H12,H13,H15,H16,H17,H18,H19,H20,H21,H22,H23,H24,H25,H26,H27,H28,H29,H30,H31,H32,H33)</f>
        <v>0.23785650419920309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C4" sqref="A1:C4"/>
    </sheetView>
  </sheetViews>
  <sheetFormatPr baseColWidth="10" defaultRowHeight="15" x14ac:dyDescent="0.25"/>
  <sheetData>
    <row r="1" spans="4:9" x14ac:dyDescent="0.25">
      <c r="D1" s="7"/>
      <c r="F1" s="4" t="s">
        <v>0</v>
      </c>
      <c r="G1" s="4">
        <v>450</v>
      </c>
      <c r="I1" t="s">
        <v>11</v>
      </c>
    </row>
    <row r="2" spans="4:9" x14ac:dyDescent="0.25">
      <c r="D2" s="7"/>
      <c r="F2" s="2" t="s">
        <v>1</v>
      </c>
      <c r="G2" s="3">
        <v>300</v>
      </c>
    </row>
    <row r="3" spans="4:9" x14ac:dyDescent="0.25">
      <c r="D3" s="7"/>
      <c r="F3" s="4" t="s">
        <v>2</v>
      </c>
      <c r="G3" s="4" t="s">
        <v>3</v>
      </c>
      <c r="H3" s="4" t="s">
        <v>4</v>
      </c>
      <c r="I3" s="4" t="s">
        <v>5</v>
      </c>
    </row>
    <row r="4" spans="4:9" x14ac:dyDescent="0.25">
      <c r="D4" s="7"/>
      <c r="F4" s="3">
        <v>100</v>
      </c>
      <c r="G4" s="3">
        <v>110</v>
      </c>
      <c r="H4" s="3">
        <v>5</v>
      </c>
      <c r="I4" s="3">
        <v>0</v>
      </c>
    </row>
    <row r="5" spans="4:9" x14ac:dyDescent="0.25">
      <c r="D5" s="7"/>
    </row>
    <row r="6" spans="4:9" x14ac:dyDescent="0.25">
      <c r="D6" s="7"/>
      <c r="F6" s="2" t="s">
        <v>6</v>
      </c>
      <c r="G6" s="2">
        <f>23/25</f>
        <v>0.92</v>
      </c>
    </row>
    <row r="7" spans="4:9" x14ac:dyDescent="0.25">
      <c r="D7" s="7"/>
      <c r="F7" s="7"/>
      <c r="G7" s="7"/>
      <c r="H7" s="7"/>
      <c r="I7" s="7"/>
    </row>
    <row r="8" spans="4:9" x14ac:dyDescent="0.25">
      <c r="D8" s="7"/>
      <c r="F8" s="1" t="s">
        <v>8</v>
      </c>
      <c r="G8" s="1" t="s">
        <v>9</v>
      </c>
      <c r="H8" s="1" t="s">
        <v>10</v>
      </c>
      <c r="I8" s="7"/>
    </row>
    <row r="9" spans="4:9" x14ac:dyDescent="0.25">
      <c r="D9" s="7"/>
      <c r="F9" s="5">
        <v>1</v>
      </c>
      <c r="G9" s="11">
        <v>1978.2920264728382</v>
      </c>
      <c r="H9" s="11">
        <f>360-349.446280695598</f>
        <v>10.553719304402023</v>
      </c>
      <c r="I9" s="7"/>
    </row>
    <row r="10" spans="4:9" x14ac:dyDescent="0.25">
      <c r="D10" s="7"/>
      <c r="F10" s="5">
        <v>2</v>
      </c>
      <c r="G10" s="8">
        <v>1.9131303336208054</v>
      </c>
      <c r="H10" s="8">
        <f>360-359.999643859582</f>
        <v>3.5614041797771279E-4</v>
      </c>
      <c r="I10" s="7"/>
    </row>
    <row r="11" spans="4:9" x14ac:dyDescent="0.25">
      <c r="D11" s="7"/>
      <c r="F11" s="5">
        <v>3</v>
      </c>
      <c r="G11" s="8">
        <v>1.0705862587920909</v>
      </c>
      <c r="H11" s="8">
        <f>360-359.947862477683</f>
        <v>5.2137522317025287E-2</v>
      </c>
      <c r="I11" s="7"/>
    </row>
    <row r="12" spans="4:9" x14ac:dyDescent="0.25">
      <c r="D12" s="7"/>
      <c r="F12" s="5">
        <v>4</v>
      </c>
      <c r="G12" s="8">
        <v>2.9378583748561926</v>
      </c>
      <c r="H12" s="8">
        <v>0</v>
      </c>
      <c r="I12" s="7"/>
    </row>
    <row r="13" spans="4:9" x14ac:dyDescent="0.25">
      <c r="D13" s="7"/>
      <c r="F13" s="5">
        <v>5</v>
      </c>
      <c r="G13" s="8">
        <v>0.62683430189927192</v>
      </c>
      <c r="H13" s="8">
        <v>0</v>
      </c>
      <c r="I13" s="7"/>
    </row>
    <row r="14" spans="4:9" x14ac:dyDescent="0.25">
      <c r="D14" s="7"/>
      <c r="F14" s="5">
        <v>6</v>
      </c>
      <c r="G14" s="8">
        <v>1.052344325041465</v>
      </c>
      <c r="H14" s="8">
        <f>360-359.963867180586</f>
        <v>3.6132819413978723E-2</v>
      </c>
      <c r="I14" s="7"/>
    </row>
    <row r="15" spans="4:9" x14ac:dyDescent="0.25">
      <c r="D15" s="7"/>
      <c r="F15" s="5">
        <v>7</v>
      </c>
      <c r="G15" s="8">
        <v>0.77085282012071465</v>
      </c>
      <c r="H15" s="8">
        <v>0</v>
      </c>
      <c r="I15" s="7"/>
    </row>
    <row r="16" spans="4:9" x14ac:dyDescent="0.25">
      <c r="D16" s="7"/>
      <c r="F16" s="5">
        <v>8</v>
      </c>
      <c r="G16" s="8">
        <v>1.2698984450992177</v>
      </c>
      <c r="H16" s="8">
        <v>0</v>
      </c>
      <c r="I16" s="7"/>
    </row>
    <row r="17" spans="1:9" x14ac:dyDescent="0.25">
      <c r="D17" s="7"/>
      <c r="F17" s="5">
        <v>9</v>
      </c>
      <c r="G17" s="8">
        <v>9.4883150979897408</v>
      </c>
      <c r="H17" s="8">
        <v>1</v>
      </c>
      <c r="I17" s="7"/>
    </row>
    <row r="18" spans="1:9" x14ac:dyDescent="0.25">
      <c r="D18" s="7"/>
      <c r="F18" s="5">
        <v>10</v>
      </c>
      <c r="G18" s="8">
        <v>1.2736652490569955</v>
      </c>
      <c r="H18" s="8">
        <v>0</v>
      </c>
      <c r="I18" s="7"/>
    </row>
    <row r="19" spans="1:9" x14ac:dyDescent="0.25">
      <c r="D19" s="7"/>
      <c r="F19" s="5">
        <v>11</v>
      </c>
      <c r="G19" s="8">
        <v>0.30983266202153653</v>
      </c>
      <c r="H19" s="8">
        <v>0</v>
      </c>
      <c r="I19" s="7"/>
    </row>
    <row r="20" spans="1:9" x14ac:dyDescent="0.25">
      <c r="D20" s="7"/>
      <c r="F20" s="5">
        <v>12</v>
      </c>
      <c r="G20" s="11">
        <v>2281.3262067557021</v>
      </c>
      <c r="H20" s="11">
        <f>360-347.501875873318</f>
        <v>12.498124126682001</v>
      </c>
      <c r="I20" s="7"/>
    </row>
    <row r="21" spans="1:9" x14ac:dyDescent="0.25">
      <c r="D21" s="7"/>
      <c r="F21" s="5">
        <v>13</v>
      </c>
      <c r="G21" s="8">
        <v>1.8732921120763291</v>
      </c>
      <c r="H21" s="8">
        <v>0</v>
      </c>
      <c r="I21" s="7"/>
    </row>
    <row r="22" spans="1:9" x14ac:dyDescent="0.25">
      <c r="D22" s="7"/>
      <c r="F22" s="5">
        <v>14</v>
      </c>
      <c r="G22" s="8">
        <v>1.0830623446203249</v>
      </c>
      <c r="H22" s="8">
        <f>360-359.979966800573</f>
        <v>2.0033199427018644E-2</v>
      </c>
      <c r="I22" s="7"/>
    </row>
    <row r="23" spans="1:9" x14ac:dyDescent="0.25">
      <c r="D23" s="7"/>
      <c r="F23" s="5">
        <v>15</v>
      </c>
      <c r="G23" s="8">
        <v>2.7927942562811738</v>
      </c>
      <c r="H23" s="8">
        <v>1</v>
      </c>
      <c r="I23" s="7"/>
    </row>
    <row r="24" spans="1:9" x14ac:dyDescent="0.25">
      <c r="D24" s="7"/>
      <c r="F24" s="5">
        <v>16</v>
      </c>
      <c r="G24" s="8">
        <v>1.1410028672892876</v>
      </c>
      <c r="H24" s="8">
        <v>0</v>
      </c>
      <c r="I24" s="7"/>
    </row>
    <row r="25" spans="1:9" x14ac:dyDescent="0.25">
      <c r="D25" s="7"/>
      <c r="F25" s="5">
        <v>17</v>
      </c>
      <c r="G25" s="8">
        <v>1.0516664867004812</v>
      </c>
      <c r="H25" s="8">
        <f>360-359.980400769887</f>
        <v>1.9599230112987698E-2</v>
      </c>
      <c r="I25" s="7"/>
    </row>
    <row r="26" spans="1:9" x14ac:dyDescent="0.25">
      <c r="D26" s="7"/>
      <c r="F26" s="5">
        <v>18</v>
      </c>
      <c r="G26" s="8">
        <v>2.8921536855685863</v>
      </c>
      <c r="H26" s="8">
        <v>0</v>
      </c>
      <c r="I26" s="7"/>
    </row>
    <row r="27" spans="1:9" x14ac:dyDescent="0.25">
      <c r="A27" s="7"/>
      <c r="B27" s="7"/>
      <c r="C27" s="7"/>
      <c r="D27" s="7"/>
      <c r="F27" s="5">
        <v>19</v>
      </c>
      <c r="G27" s="8">
        <v>4.9712360209549038</v>
      </c>
      <c r="H27" s="8">
        <v>0</v>
      </c>
      <c r="I27" s="7"/>
    </row>
    <row r="28" spans="1:9" x14ac:dyDescent="0.25">
      <c r="F28" s="5">
        <v>20</v>
      </c>
      <c r="G28" s="8">
        <v>1.0449435983015312</v>
      </c>
      <c r="H28" s="8">
        <f>360-359.897644915125</f>
        <v>0.10235508487500056</v>
      </c>
    </row>
    <row r="29" spans="1:9" x14ac:dyDescent="0.25">
      <c r="F29" s="5">
        <v>21</v>
      </c>
      <c r="G29" s="8">
        <v>1.2674088663232383</v>
      </c>
      <c r="H29" s="8">
        <v>0</v>
      </c>
    </row>
    <row r="30" spans="1:9" x14ac:dyDescent="0.25">
      <c r="F30" s="5">
        <v>22</v>
      </c>
      <c r="G30" s="8">
        <v>0.72837462245461648</v>
      </c>
      <c r="H30" s="8">
        <f>360-359.894101881735</f>
        <v>0.10589811826497453</v>
      </c>
    </row>
    <row r="31" spans="1:9" x14ac:dyDescent="0.25">
      <c r="F31" s="5">
        <v>23</v>
      </c>
      <c r="G31" s="8">
        <v>0.28312992283458971</v>
      </c>
      <c r="H31" s="8">
        <v>0</v>
      </c>
    </row>
    <row r="32" spans="1:9" x14ac:dyDescent="0.25">
      <c r="F32" s="5">
        <v>24</v>
      </c>
      <c r="G32" s="8">
        <v>5.794591203750648</v>
      </c>
      <c r="H32" s="8">
        <v>0</v>
      </c>
    </row>
    <row r="33" spans="6:8" x14ac:dyDescent="0.25">
      <c r="F33" s="5">
        <v>25</v>
      </c>
      <c r="G33" s="8">
        <v>1.1885010782229959</v>
      </c>
      <c r="H33" s="8">
        <f>360-359.999356242738</f>
        <v>6.4375726202570149E-4</v>
      </c>
    </row>
    <row r="34" spans="6:8" x14ac:dyDescent="0.25">
      <c r="F34" s="9" t="s">
        <v>7</v>
      </c>
      <c r="G34" s="9">
        <f>AVERAGE(G10:G19,G21:G33)</f>
        <v>2.0358902145163795</v>
      </c>
      <c r="H34" s="9">
        <f>AVERAGE(H9:H33)</f>
        <v>1.0155599721270006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I34"/>
  <sheetViews>
    <sheetView workbookViewId="0">
      <selection activeCell="C4" sqref="A1:C4"/>
    </sheetView>
  </sheetViews>
  <sheetFormatPr baseColWidth="10" defaultRowHeight="15" x14ac:dyDescent="0.25"/>
  <sheetData>
    <row r="1" spans="6:9" x14ac:dyDescent="0.25">
      <c r="F1" s="4" t="s">
        <v>0</v>
      </c>
      <c r="G1" s="4">
        <v>450</v>
      </c>
      <c r="I1" t="s">
        <v>11</v>
      </c>
    </row>
    <row r="2" spans="6:9" x14ac:dyDescent="0.25">
      <c r="F2" s="2" t="s">
        <v>1</v>
      </c>
      <c r="G2" s="3">
        <v>300</v>
      </c>
    </row>
    <row r="3" spans="6:9" x14ac:dyDescent="0.25">
      <c r="F3" s="4" t="s">
        <v>2</v>
      </c>
      <c r="G3" s="4" t="s">
        <v>3</v>
      </c>
      <c r="H3" s="4" t="s">
        <v>4</v>
      </c>
      <c r="I3" s="4" t="s">
        <v>5</v>
      </c>
    </row>
    <row r="4" spans="6:9" x14ac:dyDescent="0.25">
      <c r="F4" s="3">
        <v>100</v>
      </c>
      <c r="G4" s="3">
        <v>110</v>
      </c>
      <c r="H4" s="3">
        <v>5</v>
      </c>
      <c r="I4" s="3">
        <v>0</v>
      </c>
    </row>
    <row r="6" spans="6:9" x14ac:dyDescent="0.25">
      <c r="F6" s="2" t="s">
        <v>6</v>
      </c>
      <c r="G6" s="2">
        <v>100</v>
      </c>
    </row>
    <row r="8" spans="6:9" x14ac:dyDescent="0.25">
      <c r="F8" s="1" t="s">
        <v>8</v>
      </c>
      <c r="G8" s="1" t="s">
        <v>9</v>
      </c>
      <c r="H8" s="1" t="s">
        <v>10</v>
      </c>
    </row>
    <row r="9" spans="6:9" x14ac:dyDescent="0.25">
      <c r="F9" s="5">
        <v>1</v>
      </c>
      <c r="G9" s="3">
        <v>0.96750328902494775</v>
      </c>
      <c r="H9" s="3">
        <f>360-359.985622669847</f>
        <v>1.4377330153024559E-2</v>
      </c>
    </row>
    <row r="10" spans="6:9" x14ac:dyDescent="0.25">
      <c r="F10" s="5">
        <v>2</v>
      </c>
      <c r="G10" s="3">
        <v>2.4387864981933993</v>
      </c>
      <c r="H10" s="3">
        <v>0</v>
      </c>
    </row>
    <row r="11" spans="6:9" x14ac:dyDescent="0.25">
      <c r="F11" s="5">
        <v>3</v>
      </c>
      <c r="G11" s="3">
        <v>3.2848950374786146</v>
      </c>
      <c r="H11" s="3">
        <v>0</v>
      </c>
    </row>
    <row r="12" spans="6:9" x14ac:dyDescent="0.25">
      <c r="F12" s="5">
        <v>4</v>
      </c>
      <c r="G12" s="3">
        <v>4.9683067001085615</v>
      </c>
      <c r="H12" s="3">
        <v>0</v>
      </c>
    </row>
    <row r="13" spans="6:9" x14ac:dyDescent="0.25">
      <c r="F13" s="5">
        <v>5</v>
      </c>
      <c r="G13" s="3">
        <v>5.0139633714893703</v>
      </c>
      <c r="H13" s="3">
        <f>360-359.905894719136</f>
        <v>9.4105280864027918E-2</v>
      </c>
    </row>
    <row r="14" spans="6:9" x14ac:dyDescent="0.25">
      <c r="F14" s="5">
        <v>6</v>
      </c>
      <c r="G14" s="3">
        <v>0.75929457825976276</v>
      </c>
      <c r="H14" s="3">
        <v>0</v>
      </c>
    </row>
    <row r="15" spans="6:9" x14ac:dyDescent="0.25">
      <c r="F15" s="5">
        <v>7</v>
      </c>
      <c r="G15" s="3">
        <v>2.3311384705468075</v>
      </c>
      <c r="H15" s="3">
        <v>0</v>
      </c>
    </row>
    <row r="16" spans="6:9" x14ac:dyDescent="0.25">
      <c r="F16" s="5">
        <v>8</v>
      </c>
      <c r="G16" s="3">
        <v>10.415833552825871</v>
      </c>
      <c r="H16" s="3">
        <v>1.0493748783203984</v>
      </c>
    </row>
    <row r="17" spans="6:8" x14ac:dyDescent="0.25">
      <c r="F17" s="5">
        <v>9</v>
      </c>
      <c r="G17" s="3">
        <v>8.3237734393942819</v>
      </c>
      <c r="H17" s="3">
        <v>1</v>
      </c>
    </row>
    <row r="18" spans="6:8" x14ac:dyDescent="0.25">
      <c r="F18" s="5">
        <v>10</v>
      </c>
      <c r="G18" s="3">
        <v>4.1654967560884355</v>
      </c>
      <c r="H18" s="3">
        <v>1</v>
      </c>
    </row>
    <row r="19" spans="6:8" x14ac:dyDescent="0.25">
      <c r="F19" s="5">
        <v>11</v>
      </c>
      <c r="G19" s="3">
        <v>3.7595812627130636</v>
      </c>
      <c r="H19" s="3">
        <v>1</v>
      </c>
    </row>
    <row r="20" spans="6:8" x14ac:dyDescent="0.25">
      <c r="F20" s="5">
        <v>12</v>
      </c>
      <c r="G20" s="3">
        <v>2.3681050852737999</v>
      </c>
      <c r="H20" s="3">
        <v>0</v>
      </c>
    </row>
    <row r="21" spans="6:8" x14ac:dyDescent="0.25">
      <c r="F21" s="5">
        <v>13</v>
      </c>
      <c r="G21" s="3">
        <v>4.4216660089047721</v>
      </c>
      <c r="H21" s="3">
        <v>0</v>
      </c>
    </row>
    <row r="22" spans="6:8" x14ac:dyDescent="0.25">
      <c r="F22" s="5">
        <v>14</v>
      </c>
      <c r="G22" s="3">
        <v>6.8728442666595191</v>
      </c>
      <c r="H22" s="3">
        <v>0</v>
      </c>
    </row>
    <row r="23" spans="6:8" x14ac:dyDescent="0.25">
      <c r="F23" s="5">
        <v>15</v>
      </c>
      <c r="G23" s="3">
        <v>4.1908283919283091</v>
      </c>
      <c r="H23" s="3">
        <f>360-359.907574821064</f>
        <v>9.2425178936025532E-2</v>
      </c>
    </row>
    <row r="24" spans="6:8" x14ac:dyDescent="0.25">
      <c r="F24" s="5">
        <v>16</v>
      </c>
      <c r="G24" s="3">
        <v>3.4504655076171198</v>
      </c>
      <c r="H24" s="3">
        <f>360-359.510177793072</f>
        <v>0.48982220692801093</v>
      </c>
    </row>
    <row r="25" spans="6:8" x14ac:dyDescent="0.25">
      <c r="F25" s="5">
        <v>17</v>
      </c>
      <c r="G25" s="3">
        <v>1.397394785303919</v>
      </c>
      <c r="H25" s="3">
        <v>0</v>
      </c>
    </row>
    <row r="26" spans="6:8" x14ac:dyDescent="0.25">
      <c r="F26" s="5">
        <v>18</v>
      </c>
      <c r="G26" s="3">
        <v>1.5700393207316354</v>
      </c>
      <c r="H26" s="3">
        <v>0</v>
      </c>
    </row>
    <row r="27" spans="6:8" x14ac:dyDescent="0.25">
      <c r="F27" s="5">
        <v>19</v>
      </c>
      <c r="G27" s="3">
        <v>5.0792975494168235</v>
      </c>
      <c r="H27" s="3">
        <v>1.091173678240017</v>
      </c>
    </row>
    <row r="28" spans="6:8" x14ac:dyDescent="0.25">
      <c r="F28" s="5">
        <v>20</v>
      </c>
      <c r="G28" s="3">
        <v>1.3273988445948415</v>
      </c>
      <c r="H28" s="3">
        <v>0</v>
      </c>
    </row>
    <row r="29" spans="6:8" x14ac:dyDescent="0.25">
      <c r="F29" s="5">
        <v>21</v>
      </c>
      <c r="G29" s="3">
        <v>1.9182804878708297</v>
      </c>
      <c r="H29" s="3">
        <v>0</v>
      </c>
    </row>
    <row r="30" spans="6:8" x14ac:dyDescent="0.25">
      <c r="F30" s="5">
        <v>22</v>
      </c>
      <c r="G30" s="3">
        <v>1.47061915513842</v>
      </c>
      <c r="H30" s="3">
        <v>0</v>
      </c>
    </row>
    <row r="31" spans="6:8" x14ac:dyDescent="0.25">
      <c r="F31" s="5">
        <v>23</v>
      </c>
      <c r="G31" s="3">
        <v>6.535264202761196</v>
      </c>
      <c r="H31" s="3">
        <v>1</v>
      </c>
    </row>
    <row r="32" spans="6:8" x14ac:dyDescent="0.25">
      <c r="F32" s="5">
        <v>24</v>
      </c>
      <c r="G32" s="3">
        <v>4.6847018320432996</v>
      </c>
      <c r="H32" s="3">
        <v>0</v>
      </c>
    </row>
    <row r="33" spans="6:8" x14ac:dyDescent="0.25">
      <c r="F33" s="5">
        <v>25</v>
      </c>
      <c r="G33" s="3">
        <v>6.008184050490736</v>
      </c>
      <c r="H33" s="3">
        <f>360-359.94347717266</f>
        <v>5.6522827340018011E-2</v>
      </c>
    </row>
    <row r="34" spans="6:8" x14ac:dyDescent="0.25">
      <c r="F34" s="6" t="s">
        <v>7</v>
      </c>
      <c r="G34" s="6">
        <f>AVERAGE(G9:G33)</f>
        <v>3.908946497794334</v>
      </c>
      <c r="H34" s="6">
        <f>AVERAGE(H9:H33)</f>
        <v>0.27551205523126088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I34"/>
  <sheetViews>
    <sheetView workbookViewId="0">
      <selection activeCell="C5" sqref="A1:C5"/>
    </sheetView>
  </sheetViews>
  <sheetFormatPr baseColWidth="10" defaultRowHeight="15" x14ac:dyDescent="0.25"/>
  <sheetData>
    <row r="1" spans="6:9" x14ac:dyDescent="0.25">
      <c r="F1" s="4" t="s">
        <v>0</v>
      </c>
      <c r="G1" s="4">
        <v>450</v>
      </c>
    </row>
    <row r="2" spans="6:9" x14ac:dyDescent="0.25">
      <c r="F2" s="2" t="s">
        <v>1</v>
      </c>
      <c r="G2" s="3">
        <v>300</v>
      </c>
    </row>
    <row r="3" spans="6:9" x14ac:dyDescent="0.25">
      <c r="F3" s="4" t="s">
        <v>2</v>
      </c>
      <c r="G3" s="4" t="s">
        <v>3</v>
      </c>
      <c r="H3" s="4" t="s">
        <v>4</v>
      </c>
      <c r="I3" s="4" t="s">
        <v>5</v>
      </c>
    </row>
    <row r="4" spans="6:9" x14ac:dyDescent="0.25">
      <c r="F4" s="3">
        <v>100</v>
      </c>
      <c r="G4" s="3">
        <v>110</v>
      </c>
      <c r="H4" s="3">
        <v>5</v>
      </c>
      <c r="I4" s="3">
        <v>0</v>
      </c>
    </row>
    <row r="6" spans="6:9" x14ac:dyDescent="0.25">
      <c r="F6" s="2" t="s">
        <v>6</v>
      </c>
      <c r="G6" s="2">
        <v>100</v>
      </c>
    </row>
    <row r="8" spans="6:9" x14ac:dyDescent="0.25">
      <c r="F8" s="1" t="s">
        <v>8</v>
      </c>
      <c r="G8" s="1" t="s">
        <v>9</v>
      </c>
      <c r="H8" s="1" t="s">
        <v>10</v>
      </c>
    </row>
    <row r="9" spans="6:9" x14ac:dyDescent="0.25">
      <c r="F9" s="5">
        <v>1</v>
      </c>
      <c r="G9" s="3">
        <v>6.4395586287652131</v>
      </c>
      <c r="H9" s="3">
        <v>0</v>
      </c>
    </row>
    <row r="10" spans="6:9" x14ac:dyDescent="0.25">
      <c r="F10" s="5">
        <v>2</v>
      </c>
      <c r="G10" s="3">
        <v>0.56417140852454783</v>
      </c>
      <c r="H10" s="3">
        <f>360-359.996056306354</f>
        <v>3.943693646021984E-3</v>
      </c>
    </row>
    <row r="11" spans="6:9" x14ac:dyDescent="0.25">
      <c r="F11" s="5">
        <v>3</v>
      </c>
      <c r="G11" s="3">
        <v>2.3820015249950441</v>
      </c>
      <c r="H11" s="3">
        <v>0</v>
      </c>
    </row>
    <row r="12" spans="6:9" x14ac:dyDescent="0.25">
      <c r="F12" s="5">
        <v>4</v>
      </c>
      <c r="G12" s="3">
        <v>0.71871898194973927</v>
      </c>
      <c r="H12" s="3">
        <v>0</v>
      </c>
    </row>
    <row r="13" spans="6:9" x14ac:dyDescent="0.25">
      <c r="F13" s="5">
        <v>5</v>
      </c>
      <c r="G13" s="3">
        <v>0.93322181335702803</v>
      </c>
      <c r="H13" s="3">
        <v>0</v>
      </c>
    </row>
    <row r="14" spans="6:9" x14ac:dyDescent="0.25">
      <c r="F14" s="5">
        <v>6</v>
      </c>
      <c r="G14" s="3">
        <v>0.30846449393099501</v>
      </c>
      <c r="H14" s="3">
        <v>0</v>
      </c>
    </row>
    <row r="15" spans="6:9" x14ac:dyDescent="0.25">
      <c r="F15" s="5">
        <v>7</v>
      </c>
      <c r="G15" s="3">
        <v>4.1312976094033287</v>
      </c>
      <c r="H15" s="3">
        <v>0</v>
      </c>
    </row>
    <row r="16" spans="6:9" x14ac:dyDescent="0.25">
      <c r="F16" s="5">
        <v>8</v>
      </c>
      <c r="G16" s="3">
        <v>5.5850691334057352</v>
      </c>
      <c r="H16" s="3">
        <v>0</v>
      </c>
    </row>
    <row r="17" spans="6:8" x14ac:dyDescent="0.25">
      <c r="F17" s="5">
        <v>9</v>
      </c>
      <c r="G17" s="3">
        <v>1.3137940017115939</v>
      </c>
      <c r="H17" s="3">
        <f>360-359.993278032906</f>
        <v>6.7219670939948628E-3</v>
      </c>
    </row>
    <row r="18" spans="6:8" x14ac:dyDescent="0.25">
      <c r="F18" s="5">
        <v>10</v>
      </c>
      <c r="G18" s="3">
        <v>0.37371838349405706</v>
      </c>
      <c r="H18" s="3">
        <v>0</v>
      </c>
    </row>
    <row r="19" spans="6:8" x14ac:dyDescent="0.25">
      <c r="F19" s="5">
        <v>11</v>
      </c>
      <c r="G19" s="3">
        <v>1.9954348764549912</v>
      </c>
      <c r="H19" s="3">
        <v>1</v>
      </c>
    </row>
    <row r="20" spans="6:8" x14ac:dyDescent="0.25">
      <c r="F20" s="5">
        <v>12</v>
      </c>
      <c r="G20" s="3">
        <v>4.4147307887609166</v>
      </c>
      <c r="H20" s="3">
        <v>0</v>
      </c>
    </row>
    <row r="21" spans="6:8" x14ac:dyDescent="0.25">
      <c r="F21" s="5">
        <v>13</v>
      </c>
      <c r="G21" s="3">
        <v>4.4065283834560764</v>
      </c>
      <c r="H21" s="3">
        <v>0</v>
      </c>
    </row>
    <row r="22" spans="6:8" x14ac:dyDescent="0.25">
      <c r="F22" s="5">
        <v>14</v>
      </c>
      <c r="G22" s="3">
        <v>1173.9230485757221</v>
      </c>
      <c r="H22" s="3">
        <f>360-347.525002826481</f>
        <v>12.474997173519</v>
      </c>
    </row>
    <row r="23" spans="6:8" x14ac:dyDescent="0.25">
      <c r="F23" s="5">
        <v>15</v>
      </c>
      <c r="G23" s="3">
        <v>2.3954268058172001</v>
      </c>
      <c r="H23" s="3">
        <v>0</v>
      </c>
    </row>
    <row r="24" spans="6:8" x14ac:dyDescent="0.25">
      <c r="F24" s="5">
        <v>16</v>
      </c>
      <c r="G24" s="3">
        <v>5.1482963921203586</v>
      </c>
      <c r="H24" s="3">
        <v>0</v>
      </c>
    </row>
    <row r="25" spans="6:8" x14ac:dyDescent="0.25">
      <c r="F25" s="5">
        <v>17</v>
      </c>
      <c r="G25" s="3">
        <v>0.45289305426865889</v>
      </c>
      <c r="H25" s="3">
        <v>0</v>
      </c>
    </row>
    <row r="26" spans="6:8" x14ac:dyDescent="0.25">
      <c r="F26" s="5">
        <v>18</v>
      </c>
      <c r="G26" s="3">
        <v>1.7398593948720167</v>
      </c>
      <c r="H26" s="3">
        <v>0</v>
      </c>
    </row>
    <row r="27" spans="6:8" x14ac:dyDescent="0.25">
      <c r="F27" s="5">
        <v>19</v>
      </c>
      <c r="G27" s="3">
        <v>7.897135747905577</v>
      </c>
      <c r="H27" s="3">
        <v>0</v>
      </c>
    </row>
    <row r="28" spans="6:8" x14ac:dyDescent="0.25">
      <c r="F28" s="5">
        <v>20</v>
      </c>
      <c r="G28" s="3">
        <v>1.5259786146890759</v>
      </c>
      <c r="H28" s="3">
        <v>0</v>
      </c>
    </row>
    <row r="29" spans="6:8" x14ac:dyDescent="0.25">
      <c r="F29" s="5">
        <v>21</v>
      </c>
      <c r="G29" s="3">
        <v>1.456959333958749</v>
      </c>
      <c r="H29" s="3">
        <v>0</v>
      </c>
    </row>
    <row r="30" spans="6:8" x14ac:dyDescent="0.25">
      <c r="F30" s="5">
        <v>22</v>
      </c>
      <c r="G30" s="3">
        <v>2.9007725085741041</v>
      </c>
      <c r="H30" s="3">
        <v>0</v>
      </c>
    </row>
    <row r="31" spans="6:8" x14ac:dyDescent="0.25">
      <c r="F31" s="5">
        <v>23</v>
      </c>
      <c r="G31" s="3">
        <v>2.7312266401178111</v>
      </c>
      <c r="H31" s="3">
        <v>1</v>
      </c>
    </row>
    <row r="32" spans="6:8" x14ac:dyDescent="0.25">
      <c r="F32" s="5">
        <v>24</v>
      </c>
      <c r="G32" s="3">
        <v>1.153477030040795</v>
      </c>
      <c r="H32" s="3">
        <v>0</v>
      </c>
    </row>
    <row r="33" spans="6:8" x14ac:dyDescent="0.25">
      <c r="F33" s="5">
        <v>25</v>
      </c>
      <c r="G33" s="3">
        <v>0.57159142532111029</v>
      </c>
      <c r="H33" s="3">
        <v>0</v>
      </c>
    </row>
    <row r="34" spans="6:8" x14ac:dyDescent="0.25">
      <c r="F34" s="6" t="s">
        <v>7</v>
      </c>
      <c r="G34" s="6">
        <f>AVERAGE(G9)</f>
        <v>6.4395586287652131</v>
      </c>
      <c r="H34" s="6">
        <f>AVERAGE(H9:H21,H23:H33)</f>
        <v>8.3777735864167369E-2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L2</vt:lpstr>
      <vt:lpstr>Hoja2</vt:lpstr>
      <vt:lpstr>KL</vt:lpstr>
      <vt:lpstr>DPD</vt:lpstr>
      <vt:lpstr>Hoja5</vt:lpstr>
      <vt:lpstr>Hoja6</vt:lpstr>
      <vt:lpstr>Hoja7</vt:lpstr>
      <vt:lpstr>Hoja8</vt:lpstr>
      <vt:lpstr>IS</vt:lpstr>
      <vt:lpstr>JS</vt:lpstr>
      <vt:lpstr>Hoja11</vt:lpstr>
      <vt:lpstr>Hoja12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carballeira lopez</dc:creator>
  <cp:lastModifiedBy>juan carballeira lopez</cp:lastModifiedBy>
  <dcterms:created xsi:type="dcterms:W3CDTF">2016-04-15T17:52:38Z</dcterms:created>
  <dcterms:modified xsi:type="dcterms:W3CDTF">2016-04-17T20:26:20Z</dcterms:modified>
</cp:coreProperties>
</file>